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ros/Work/gene_content/birth-death/TKF/Count22/test/"/>
    </mc:Choice>
  </mc:AlternateContent>
  <xr:revisionPtr revIDLastSave="0" documentId="13_ncr:1_{C48D6CF5-37C8-CB43-8158-0E9AA8B7F804}" xr6:coauthVersionLast="36" xr6:coauthVersionMax="36" xr10:uidLastSave="{00000000-0000-0000-0000-000000000000}"/>
  <bookViews>
    <workbookView xWindow="24940" yWindow="-20820" windowWidth="34640" windowHeight="17440" activeTab="1" xr2:uid="{57CA9F5A-ED85-1A48-842F-533CB28398E7}"/>
  </bookViews>
  <sheets>
    <sheet name="L" sheetId="1" r:id="rId1"/>
    <sheet name="Gradient" sheetId="30" r:id="rId2"/>
    <sheet name="C0" sheetId="3" r:id="rId3"/>
    <sheet name="K0" sheetId="2" r:id="rId4"/>
    <sheet name="C1" sheetId="4" r:id="rId5"/>
    <sheet name="K1" sheetId="7" r:id="rId6"/>
    <sheet name="C2" sheetId="5" r:id="rId7"/>
    <sheet name="K2" sheetId="8" r:id="rId8"/>
    <sheet name="C3" sheetId="6" r:id="rId9"/>
    <sheet name="K3" sheetId="9" r:id="rId10"/>
    <sheet name="C4" sheetId="10" r:id="rId11"/>
    <sheet name="K4" sheetId="11" r:id="rId12"/>
    <sheet name="C5" sheetId="12" r:id="rId13"/>
    <sheet name="K5" sheetId="13" r:id="rId14"/>
    <sheet name="C6" sheetId="14" r:id="rId15"/>
    <sheet name="K6" sheetId="15" r:id="rId16"/>
    <sheet name="J6" sheetId="16" r:id="rId17"/>
    <sheet name="B6" sheetId="17" r:id="rId18"/>
    <sheet name="J5" sheetId="18" r:id="rId19"/>
    <sheet name="B5" sheetId="19" r:id="rId20"/>
    <sheet name="J4" sheetId="20" r:id="rId21"/>
    <sheet name="B4" sheetId="21" r:id="rId22"/>
    <sheet name="J3" sheetId="22" r:id="rId23"/>
    <sheet name="B3" sheetId="23" r:id="rId24"/>
    <sheet name="J2" sheetId="24" r:id="rId25"/>
    <sheet name="B2" sheetId="25" r:id="rId26"/>
    <sheet name="J1" sheetId="26" r:id="rId27"/>
    <sheet name="B1" sheetId="27" r:id="rId28"/>
    <sheet name="J0" sheetId="28" r:id="rId29"/>
    <sheet name="B0" sheetId="29" r:id="rId3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5" i="30" l="1"/>
  <c r="R16" i="30"/>
  <c r="R17" i="30"/>
  <c r="R18" i="30"/>
  <c r="R19" i="30"/>
  <c r="R20" i="30"/>
  <c r="B15" i="30"/>
  <c r="C15" i="30"/>
  <c r="D15" i="30"/>
  <c r="B16" i="30"/>
  <c r="C16" i="30"/>
  <c r="D16" i="30"/>
  <c r="B17" i="30"/>
  <c r="C17" i="30"/>
  <c r="D17" i="30"/>
  <c r="B18" i="30"/>
  <c r="C18" i="30"/>
  <c r="D18" i="30"/>
  <c r="B19" i="30"/>
  <c r="C19" i="30"/>
  <c r="D19" i="30"/>
  <c r="B20" i="30"/>
  <c r="C20" i="30"/>
  <c r="D20" i="30"/>
  <c r="D14" i="30"/>
  <c r="C14" i="30"/>
  <c r="B14" i="30"/>
  <c r="G15" i="30"/>
  <c r="G16" i="30"/>
  <c r="G17" i="30"/>
  <c r="G18" i="30"/>
  <c r="G19" i="30"/>
  <c r="G14" i="30"/>
  <c r="E15" i="30"/>
  <c r="E16" i="30"/>
  <c r="F16" i="30" s="1"/>
  <c r="E17" i="30"/>
  <c r="F17" i="30" s="1"/>
  <c r="E18" i="30"/>
  <c r="E19" i="30"/>
  <c r="E14" i="30"/>
  <c r="A15" i="30"/>
  <c r="A16" i="30" s="1"/>
  <c r="A17" i="30" s="1"/>
  <c r="A18" i="30" s="1"/>
  <c r="A19" i="30" s="1"/>
  <c r="A20" i="30" s="1"/>
  <c r="I5" i="30"/>
  <c r="I6" i="30"/>
  <c r="I7" i="30"/>
  <c r="I8" i="30"/>
  <c r="I9" i="30"/>
  <c r="I4" i="30"/>
  <c r="E5" i="30"/>
  <c r="E6" i="30"/>
  <c r="E7" i="30"/>
  <c r="E8" i="30"/>
  <c r="E9" i="30"/>
  <c r="E4" i="30"/>
  <c r="F5" i="30"/>
  <c r="G5" i="30"/>
  <c r="H5" i="30"/>
  <c r="F6" i="30"/>
  <c r="G6" i="30"/>
  <c r="H6" i="30"/>
  <c r="F7" i="30"/>
  <c r="G7" i="30"/>
  <c r="K7" i="30" s="1"/>
  <c r="H7" i="30"/>
  <c r="F8" i="30"/>
  <c r="G8" i="30"/>
  <c r="H8" i="30"/>
  <c r="J4" i="30" s="1"/>
  <c r="F9" i="30"/>
  <c r="G9" i="30"/>
  <c r="K9" i="30" s="1"/>
  <c r="H9" i="30"/>
  <c r="J6" i="30" s="1"/>
  <c r="H10" i="30"/>
  <c r="J8" i="30" s="1"/>
  <c r="H4" i="30"/>
  <c r="G4" i="30"/>
  <c r="F4" i="30"/>
  <c r="K4" i="30" l="1"/>
  <c r="K6" i="30"/>
  <c r="K5" i="30"/>
  <c r="K8" i="30"/>
  <c r="F19" i="30"/>
  <c r="H16" i="30"/>
  <c r="I16" i="30" s="1"/>
  <c r="H17" i="30"/>
  <c r="I17" i="30" s="1"/>
  <c r="F14" i="30"/>
  <c r="F15" i="30"/>
  <c r="F18" i="30"/>
  <c r="H18" i="30" s="1"/>
  <c r="J9" i="30"/>
  <c r="J7" i="30"/>
  <c r="J5" i="30"/>
  <c r="L33" i="29"/>
  <c r="L33" i="27"/>
  <c r="L33" i="25"/>
  <c r="L33" i="23"/>
  <c r="L33" i="21"/>
  <c r="L33" i="19"/>
  <c r="I18" i="30" l="1"/>
  <c r="J18" i="30"/>
  <c r="K18" i="30"/>
  <c r="H14" i="30"/>
  <c r="L14" i="30" s="1"/>
  <c r="K16" i="30"/>
  <c r="J17" i="30"/>
  <c r="L18" i="30"/>
  <c r="L17" i="30"/>
  <c r="K17" i="30"/>
  <c r="H15" i="30"/>
  <c r="K15" i="30" s="1"/>
  <c r="H19" i="30"/>
  <c r="I19" i="30" s="1"/>
  <c r="K14" i="30"/>
  <c r="I14" i="30"/>
  <c r="L16" i="30"/>
  <c r="J16" i="30"/>
  <c r="I15" i="30"/>
  <c r="C10" i="30"/>
  <c r="J19" i="30" l="1"/>
  <c r="J14" i="30"/>
  <c r="L19" i="30"/>
  <c r="J15" i="30"/>
  <c r="L15" i="30"/>
  <c r="K19" i="30"/>
  <c r="H10" i="1"/>
  <c r="I10" i="1" s="1"/>
  <c r="D10" i="1" s="1"/>
  <c r="G9" i="1"/>
  <c r="J10" i="1" l="1"/>
  <c r="E10" i="1"/>
  <c r="M30" i="29"/>
  <c r="K24" i="29"/>
  <c r="K25" i="29" s="1"/>
  <c r="M30" i="27"/>
  <c r="K24" i="27"/>
  <c r="K25" i="27" s="1"/>
  <c r="M30" i="25"/>
  <c r="K24" i="25"/>
  <c r="K25" i="25" s="1"/>
  <c r="K26" i="25" s="1"/>
  <c r="K27" i="25" s="1"/>
  <c r="K28" i="25" s="1"/>
  <c r="M30" i="23"/>
  <c r="K24" i="23"/>
  <c r="K25" i="23" s="1"/>
  <c r="M30" i="21"/>
  <c r="K24" i="21"/>
  <c r="K25" i="21" s="1"/>
  <c r="M30" i="17"/>
  <c r="K24" i="17"/>
  <c r="K25" i="17" s="1"/>
  <c r="K24" i="19"/>
  <c r="K25" i="19" s="1"/>
  <c r="K26" i="19" s="1"/>
  <c r="K27" i="19" s="1"/>
  <c r="K28" i="19" s="1"/>
  <c r="K29" i="19" s="1"/>
  <c r="K30" i="19" s="1"/>
  <c r="K31" i="19" s="1"/>
  <c r="K32" i="19" s="1"/>
  <c r="K33" i="19" s="1"/>
  <c r="M30" i="19"/>
  <c r="A5" i="30"/>
  <c r="A6" i="30" s="1"/>
  <c r="A7" i="30" s="1"/>
  <c r="A8" i="30" s="1"/>
  <c r="A9" i="30" s="1"/>
  <c r="A10" i="30" s="1"/>
  <c r="G3" i="1" l="1"/>
  <c r="K26" i="29"/>
  <c r="K26" i="27"/>
  <c r="K27" i="27" s="1"/>
  <c r="K28" i="27" s="1"/>
  <c r="K29" i="25"/>
  <c r="K30" i="25" s="1"/>
  <c r="K31" i="25" s="1"/>
  <c r="K32" i="25" s="1"/>
  <c r="K33" i="25" s="1"/>
  <c r="K26" i="23"/>
  <c r="K26" i="21"/>
  <c r="K26" i="17"/>
  <c r="K27" i="17" s="1"/>
  <c r="K28" i="17" s="1"/>
  <c r="I8" i="16"/>
  <c r="I9" i="16" s="1"/>
  <c r="I10" i="16" s="1"/>
  <c r="I11" i="16" s="1"/>
  <c r="I12" i="16" s="1"/>
  <c r="I13" i="16" s="1"/>
  <c r="I14" i="16" s="1"/>
  <c r="I15" i="16" s="1"/>
  <c r="I16" i="16" s="1"/>
  <c r="I7" i="16"/>
  <c r="A28" i="1"/>
  <c r="A29" i="1" s="1"/>
  <c r="A30" i="1" s="1"/>
  <c r="A31" i="1" s="1"/>
  <c r="A32" i="1" s="1"/>
  <c r="A33" i="1" s="1"/>
  <c r="A19" i="1"/>
  <c r="A20" i="1" s="1"/>
  <c r="A21" i="1" s="1"/>
  <c r="A22" i="1" s="1"/>
  <c r="A23" i="1" s="1"/>
  <c r="A24" i="1" s="1"/>
  <c r="B2" i="29"/>
  <c r="B21" i="29"/>
  <c r="D20" i="29"/>
  <c r="P7" i="29"/>
  <c r="P8" i="29" s="1"/>
  <c r="P9" i="29" s="1"/>
  <c r="P10" i="29" s="1"/>
  <c r="P11" i="29" s="1"/>
  <c r="P12" i="29" s="1"/>
  <c r="P13" i="29" s="1"/>
  <c r="P14" i="29" s="1"/>
  <c r="P15" i="29" s="1"/>
  <c r="P16" i="29" s="1"/>
  <c r="L7" i="29"/>
  <c r="L8" i="29" s="1"/>
  <c r="A7" i="29"/>
  <c r="A8" i="29" s="1"/>
  <c r="A9" i="29" s="1"/>
  <c r="A10" i="29" s="1"/>
  <c r="A11" i="29" s="1"/>
  <c r="A12" i="29" s="1"/>
  <c r="A13" i="29" s="1"/>
  <c r="A14" i="29" s="1"/>
  <c r="A15" i="29" s="1"/>
  <c r="A16" i="29" s="1"/>
  <c r="J6" i="29"/>
  <c r="D2" i="28"/>
  <c r="B2" i="28"/>
  <c r="C23" i="28"/>
  <c r="B23" i="28"/>
  <c r="G22" i="28"/>
  <c r="E22" i="28"/>
  <c r="C22" i="28"/>
  <c r="D22" i="28" s="1"/>
  <c r="F22" i="28" s="1"/>
  <c r="B22" i="28"/>
  <c r="G21" i="28"/>
  <c r="D21" i="28"/>
  <c r="F21" i="28" s="1"/>
  <c r="A9" i="28"/>
  <c r="A10" i="28" s="1"/>
  <c r="A11" i="28" s="1"/>
  <c r="A12" i="28" s="1"/>
  <c r="A13" i="28" s="1"/>
  <c r="A14" i="28" s="1"/>
  <c r="A15" i="28" s="1"/>
  <c r="A16" i="28" s="1"/>
  <c r="A8" i="28"/>
  <c r="K7" i="28"/>
  <c r="K8" i="28" s="1"/>
  <c r="I7" i="28"/>
  <c r="A7" i="28"/>
  <c r="I6" i="28"/>
  <c r="C2" i="28"/>
  <c r="B2" i="27"/>
  <c r="B21" i="27"/>
  <c r="D20" i="27"/>
  <c r="L8" i="27"/>
  <c r="L9" i="27" s="1"/>
  <c r="J8" i="27"/>
  <c r="P7" i="27"/>
  <c r="P8" i="27" s="1"/>
  <c r="P9" i="27" s="1"/>
  <c r="P10" i="27" s="1"/>
  <c r="P11" i="27" s="1"/>
  <c r="P12" i="27" s="1"/>
  <c r="P13" i="27" s="1"/>
  <c r="P14" i="27" s="1"/>
  <c r="P15" i="27" s="1"/>
  <c r="P16" i="27" s="1"/>
  <c r="L7" i="27"/>
  <c r="J7" i="27" s="1"/>
  <c r="A7" i="27"/>
  <c r="A8" i="27" s="1"/>
  <c r="A9" i="27" s="1"/>
  <c r="A10" i="27" s="1"/>
  <c r="A11" i="27" s="1"/>
  <c r="A12" i="27" s="1"/>
  <c r="A13" i="27" s="1"/>
  <c r="A14" i="27" s="1"/>
  <c r="A15" i="27" s="1"/>
  <c r="A16" i="27" s="1"/>
  <c r="J6" i="27"/>
  <c r="D2" i="26"/>
  <c r="C2" i="26"/>
  <c r="B2" i="26"/>
  <c r="E22" i="26"/>
  <c r="D22" i="26"/>
  <c r="F22" i="26" s="1"/>
  <c r="C22" i="26"/>
  <c r="B22" i="26"/>
  <c r="G21" i="26"/>
  <c r="D21" i="26"/>
  <c r="F21" i="26" s="1"/>
  <c r="A9" i="26"/>
  <c r="A10" i="26" s="1"/>
  <c r="A11" i="26" s="1"/>
  <c r="A12" i="26" s="1"/>
  <c r="A13" i="26" s="1"/>
  <c r="A14" i="26" s="1"/>
  <c r="A15" i="26" s="1"/>
  <c r="A16" i="26" s="1"/>
  <c r="K8" i="26"/>
  <c r="I8" i="26" s="1"/>
  <c r="A8" i="26"/>
  <c r="K7" i="26"/>
  <c r="I7" i="26"/>
  <c r="A7" i="26"/>
  <c r="I6" i="26"/>
  <c r="B2" i="25"/>
  <c r="B21" i="25"/>
  <c r="D20" i="25"/>
  <c r="P7" i="25"/>
  <c r="P8" i="25" s="1"/>
  <c r="P9" i="25" s="1"/>
  <c r="P10" i="25" s="1"/>
  <c r="P11" i="25" s="1"/>
  <c r="P12" i="25" s="1"/>
  <c r="P13" i="25" s="1"/>
  <c r="P14" i="25" s="1"/>
  <c r="P15" i="25" s="1"/>
  <c r="P16" i="25" s="1"/>
  <c r="L7" i="25"/>
  <c r="L8" i="25" s="1"/>
  <c r="A7" i="25"/>
  <c r="A8" i="25" s="1"/>
  <c r="A9" i="25" s="1"/>
  <c r="A10" i="25" s="1"/>
  <c r="A11" i="25" s="1"/>
  <c r="A12" i="25" s="1"/>
  <c r="A13" i="25" s="1"/>
  <c r="A14" i="25" s="1"/>
  <c r="A15" i="25" s="1"/>
  <c r="A16" i="25" s="1"/>
  <c r="J6" i="25"/>
  <c r="D2" i="24"/>
  <c r="B2" i="24"/>
  <c r="C23" i="24"/>
  <c r="B23" i="24"/>
  <c r="E22" i="24"/>
  <c r="C22" i="24"/>
  <c r="D22" i="24" s="1"/>
  <c r="B22" i="24"/>
  <c r="G21" i="24"/>
  <c r="D21" i="24"/>
  <c r="F21" i="24" s="1"/>
  <c r="K8" i="24"/>
  <c r="K9" i="24" s="1"/>
  <c r="I8" i="24"/>
  <c r="K7" i="24"/>
  <c r="I7" i="24" s="1"/>
  <c r="A7" i="24"/>
  <c r="A8" i="24" s="1"/>
  <c r="A9" i="24" s="1"/>
  <c r="A10" i="24" s="1"/>
  <c r="A11" i="24" s="1"/>
  <c r="A12" i="24" s="1"/>
  <c r="A13" i="24" s="1"/>
  <c r="A14" i="24" s="1"/>
  <c r="A15" i="24" s="1"/>
  <c r="A16" i="24" s="1"/>
  <c r="I6" i="24"/>
  <c r="C2" i="24"/>
  <c r="B2" i="23"/>
  <c r="B21" i="23"/>
  <c r="D20" i="23"/>
  <c r="P8" i="23"/>
  <c r="P9" i="23" s="1"/>
  <c r="P10" i="23" s="1"/>
  <c r="P11" i="23" s="1"/>
  <c r="P12" i="23" s="1"/>
  <c r="P13" i="23" s="1"/>
  <c r="P14" i="23" s="1"/>
  <c r="P15" i="23" s="1"/>
  <c r="P16" i="23" s="1"/>
  <c r="P7" i="23"/>
  <c r="L7" i="23"/>
  <c r="L8" i="23" s="1"/>
  <c r="J7" i="23"/>
  <c r="A7" i="23"/>
  <c r="A8" i="23" s="1"/>
  <c r="A9" i="23" s="1"/>
  <c r="A10" i="23" s="1"/>
  <c r="A11" i="23" s="1"/>
  <c r="A12" i="23" s="1"/>
  <c r="A13" i="23" s="1"/>
  <c r="A14" i="23" s="1"/>
  <c r="A15" i="23" s="1"/>
  <c r="A16" i="23" s="1"/>
  <c r="J6" i="23"/>
  <c r="D2" i="22"/>
  <c r="C2" i="22"/>
  <c r="B2" i="22"/>
  <c r="C22" i="22"/>
  <c r="B22" i="22"/>
  <c r="G21" i="22"/>
  <c r="D21" i="22"/>
  <c r="F21" i="22" s="1"/>
  <c r="K9" i="22"/>
  <c r="I9" i="22" s="1"/>
  <c r="K8" i="22"/>
  <c r="I8" i="22"/>
  <c r="K7" i="22"/>
  <c r="I7" i="22" s="1"/>
  <c r="A7" i="22"/>
  <c r="A8" i="22" s="1"/>
  <c r="A9" i="22" s="1"/>
  <c r="A10" i="22" s="1"/>
  <c r="A11" i="22" s="1"/>
  <c r="A12" i="22" s="1"/>
  <c r="A13" i="22" s="1"/>
  <c r="A14" i="22" s="1"/>
  <c r="A15" i="22" s="1"/>
  <c r="A16" i="22" s="1"/>
  <c r="I6" i="22"/>
  <c r="B2" i="21"/>
  <c r="B21" i="21"/>
  <c r="C21" i="21" s="1"/>
  <c r="D20" i="21"/>
  <c r="P7" i="21"/>
  <c r="P8" i="21" s="1"/>
  <c r="P9" i="21" s="1"/>
  <c r="P10" i="21" s="1"/>
  <c r="P11" i="21" s="1"/>
  <c r="P12" i="21" s="1"/>
  <c r="P13" i="21" s="1"/>
  <c r="P14" i="21" s="1"/>
  <c r="P15" i="21" s="1"/>
  <c r="P16" i="21" s="1"/>
  <c r="L7" i="21"/>
  <c r="L8" i="21" s="1"/>
  <c r="L9" i="21" s="1"/>
  <c r="A7" i="21"/>
  <c r="A8" i="21" s="1"/>
  <c r="A9" i="21" s="1"/>
  <c r="A10" i="21" s="1"/>
  <c r="A11" i="21" s="1"/>
  <c r="A12" i="21" s="1"/>
  <c r="A13" i="21" s="1"/>
  <c r="A14" i="21" s="1"/>
  <c r="A15" i="21" s="1"/>
  <c r="A16" i="21" s="1"/>
  <c r="J6" i="21"/>
  <c r="D2" i="20"/>
  <c r="B2" i="20"/>
  <c r="G22" i="20"/>
  <c r="E22" i="20"/>
  <c r="C23" i="20" s="1"/>
  <c r="C22" i="20"/>
  <c r="B22" i="20"/>
  <c r="G21" i="20"/>
  <c r="D21" i="20"/>
  <c r="F21" i="20" s="1"/>
  <c r="K9" i="20"/>
  <c r="A9" i="20"/>
  <c r="A10" i="20" s="1"/>
  <c r="A11" i="20" s="1"/>
  <c r="A12" i="20" s="1"/>
  <c r="A13" i="20" s="1"/>
  <c r="A14" i="20" s="1"/>
  <c r="A15" i="20" s="1"/>
  <c r="A16" i="20" s="1"/>
  <c r="K8" i="20"/>
  <c r="I8" i="20"/>
  <c r="A8" i="20"/>
  <c r="K7" i="20"/>
  <c r="I7" i="20"/>
  <c r="A7" i="20"/>
  <c r="I6" i="20"/>
  <c r="C2" i="20"/>
  <c r="B2" i="19"/>
  <c r="B21" i="19"/>
  <c r="D20" i="19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L7" i="19"/>
  <c r="L8" i="19" s="1"/>
  <c r="A7" i="19"/>
  <c r="A8" i="19" s="1"/>
  <c r="A9" i="19" s="1"/>
  <c r="A10" i="19" s="1"/>
  <c r="A11" i="19" s="1"/>
  <c r="A12" i="19" s="1"/>
  <c r="A13" i="19" s="1"/>
  <c r="A14" i="19" s="1"/>
  <c r="A15" i="19" s="1"/>
  <c r="A16" i="19" s="1"/>
  <c r="J6" i="19"/>
  <c r="G21" i="18"/>
  <c r="I6" i="18"/>
  <c r="A7" i="18"/>
  <c r="A8" i="18" s="1"/>
  <c r="A9" i="18" s="1"/>
  <c r="A10" i="18" s="1"/>
  <c r="A11" i="18" s="1"/>
  <c r="A12" i="18" s="1"/>
  <c r="A13" i="18" s="1"/>
  <c r="A14" i="18" s="1"/>
  <c r="A15" i="18" s="1"/>
  <c r="A16" i="18" s="1"/>
  <c r="B22" i="18"/>
  <c r="E22" i="18" s="1"/>
  <c r="C22" i="18"/>
  <c r="D21" i="18"/>
  <c r="F21" i="18" s="1"/>
  <c r="K7" i="18"/>
  <c r="K8" i="18" s="1"/>
  <c r="K9" i="18" s="1"/>
  <c r="K10" i="18" s="1"/>
  <c r="K11" i="18" s="1"/>
  <c r="K12" i="18" s="1"/>
  <c r="K13" i="18" s="1"/>
  <c r="K14" i="18" s="1"/>
  <c r="K15" i="18" s="1"/>
  <c r="K16" i="18" s="1"/>
  <c r="I16" i="18" s="1"/>
  <c r="D2" i="18"/>
  <c r="C2" i="18"/>
  <c r="B2" i="18"/>
  <c r="J6" i="17"/>
  <c r="A7" i="17"/>
  <c r="A8" i="17" s="1"/>
  <c r="A9" i="17" s="1"/>
  <c r="A10" i="17" s="1"/>
  <c r="A11" i="17" s="1"/>
  <c r="A12" i="17" s="1"/>
  <c r="A13" i="17" s="1"/>
  <c r="A14" i="17" s="1"/>
  <c r="A15" i="17" s="1"/>
  <c r="A16" i="17" s="1"/>
  <c r="M7" i="17"/>
  <c r="M8" i="17"/>
  <c r="M9" i="17"/>
  <c r="M10" i="17"/>
  <c r="M11" i="17"/>
  <c r="M12" i="17"/>
  <c r="M13" i="17"/>
  <c r="M14" i="17"/>
  <c r="M15" i="17"/>
  <c r="M16" i="17"/>
  <c r="D20" i="17"/>
  <c r="M6" i="17"/>
  <c r="E20" i="17" s="1"/>
  <c r="L7" i="17"/>
  <c r="L8" i="17" s="1"/>
  <c r="L9" i="17" s="1"/>
  <c r="L10" i="17" s="1"/>
  <c r="L11" i="17" s="1"/>
  <c r="L12" i="17" s="1"/>
  <c r="L13" i="17" s="1"/>
  <c r="L14" i="17" s="1"/>
  <c r="L15" i="17" s="1"/>
  <c r="L16" i="17" s="1"/>
  <c r="J16" i="17" s="1"/>
  <c r="B21" i="17"/>
  <c r="P7" i="17"/>
  <c r="P8" i="17" s="1"/>
  <c r="P9" i="17" s="1"/>
  <c r="P10" i="17" s="1"/>
  <c r="P11" i="17" s="1"/>
  <c r="P12" i="17" s="1"/>
  <c r="P13" i="17" s="1"/>
  <c r="P14" i="17" s="1"/>
  <c r="P15" i="17" s="1"/>
  <c r="P16" i="17" s="1"/>
  <c r="B2" i="17"/>
  <c r="C16" i="16"/>
  <c r="C15" i="16"/>
  <c r="C14" i="16"/>
  <c r="C13" i="16"/>
  <c r="C12" i="16"/>
  <c r="C11" i="16"/>
  <c r="C10" i="16"/>
  <c r="C9" i="16"/>
  <c r="C8" i="16"/>
  <c r="C7" i="16"/>
  <c r="A7" i="16"/>
  <c r="A8" i="16" s="1"/>
  <c r="A9" i="16" s="1"/>
  <c r="A10" i="16" s="1"/>
  <c r="A11" i="16" s="1"/>
  <c r="A12" i="16" s="1"/>
  <c r="A13" i="16" s="1"/>
  <c r="A14" i="16" s="1"/>
  <c r="A15" i="16" s="1"/>
  <c r="A16" i="16" s="1"/>
  <c r="C6" i="16"/>
  <c r="B2" i="16"/>
  <c r="C21" i="15"/>
  <c r="C22" i="15" s="1"/>
  <c r="B21" i="15"/>
  <c r="C20" i="15"/>
  <c r="B20" i="15"/>
  <c r="D19" i="15"/>
  <c r="A8" i="15"/>
  <c r="A9" i="15" s="1"/>
  <c r="A10" i="15" s="1"/>
  <c r="A11" i="15" s="1"/>
  <c r="A12" i="15" s="1"/>
  <c r="A13" i="15" s="1"/>
  <c r="A14" i="15" s="1"/>
  <c r="A15" i="15" s="1"/>
  <c r="A16" i="15" s="1"/>
  <c r="N7" i="15"/>
  <c r="N8" i="15" s="1"/>
  <c r="N9" i="15" s="1"/>
  <c r="N10" i="15" s="1"/>
  <c r="N11" i="15" s="1"/>
  <c r="N12" i="15" s="1"/>
  <c r="N13" i="15" s="1"/>
  <c r="N14" i="15" s="1"/>
  <c r="N15" i="15" s="1"/>
  <c r="A7" i="15"/>
  <c r="N6" i="15"/>
  <c r="C21" i="13"/>
  <c r="C22" i="13" s="1"/>
  <c r="B21" i="13"/>
  <c r="C20" i="13"/>
  <c r="B20" i="13"/>
  <c r="D19" i="13"/>
  <c r="O14" i="13"/>
  <c r="A8" i="13"/>
  <c r="A9" i="13" s="1"/>
  <c r="A10" i="13" s="1"/>
  <c r="A11" i="13" s="1"/>
  <c r="A12" i="13" s="1"/>
  <c r="A13" i="13" s="1"/>
  <c r="A14" i="13" s="1"/>
  <c r="A15" i="13" s="1"/>
  <c r="A16" i="13" s="1"/>
  <c r="A7" i="13"/>
  <c r="N6" i="13"/>
  <c r="N7" i="13" s="1"/>
  <c r="N8" i="13" s="1"/>
  <c r="N9" i="13" s="1"/>
  <c r="N10" i="13" s="1"/>
  <c r="N11" i="13" s="1"/>
  <c r="N12" i="13" s="1"/>
  <c r="N13" i="13" s="1"/>
  <c r="N14" i="13" s="1"/>
  <c r="N15" i="13" s="1"/>
  <c r="P5" i="13"/>
  <c r="P6" i="13" s="1"/>
  <c r="P7" i="13" s="1"/>
  <c r="P8" i="13" s="1"/>
  <c r="P9" i="13" s="1"/>
  <c r="P10" i="13" s="1"/>
  <c r="P11" i="13" s="1"/>
  <c r="P12" i="13" s="1"/>
  <c r="P13" i="13" s="1"/>
  <c r="P14" i="13" s="1"/>
  <c r="P4" i="13"/>
  <c r="C21" i="11"/>
  <c r="B21" i="11"/>
  <c r="C20" i="11"/>
  <c r="B20" i="11"/>
  <c r="D19" i="11"/>
  <c r="O14" i="11"/>
  <c r="A8" i="11"/>
  <c r="A9" i="11" s="1"/>
  <c r="A10" i="11" s="1"/>
  <c r="A11" i="11" s="1"/>
  <c r="A12" i="11" s="1"/>
  <c r="A13" i="11" s="1"/>
  <c r="A14" i="11" s="1"/>
  <c r="A15" i="11" s="1"/>
  <c r="A16" i="11" s="1"/>
  <c r="A7" i="11"/>
  <c r="N6" i="11"/>
  <c r="N7" i="11" s="1"/>
  <c r="N8" i="11" s="1"/>
  <c r="N9" i="11" s="1"/>
  <c r="N10" i="11" s="1"/>
  <c r="N11" i="11" s="1"/>
  <c r="N12" i="11" s="1"/>
  <c r="N13" i="11" s="1"/>
  <c r="N14" i="11" s="1"/>
  <c r="N15" i="11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C21" i="9"/>
  <c r="B21" i="9"/>
  <c r="C20" i="9"/>
  <c r="B20" i="9"/>
  <c r="D19" i="9"/>
  <c r="O14" i="9"/>
  <c r="A8" i="9"/>
  <c r="A9" i="9" s="1"/>
  <c r="A10" i="9" s="1"/>
  <c r="A11" i="9" s="1"/>
  <c r="A12" i="9" s="1"/>
  <c r="A13" i="9" s="1"/>
  <c r="A14" i="9" s="1"/>
  <c r="A15" i="9" s="1"/>
  <c r="A16" i="9" s="1"/>
  <c r="A7" i="9"/>
  <c r="N6" i="9"/>
  <c r="N7" i="9" s="1"/>
  <c r="N8" i="9" s="1"/>
  <c r="N9" i="9" s="1"/>
  <c r="N10" i="9" s="1"/>
  <c r="N11" i="9" s="1"/>
  <c r="N12" i="9" s="1"/>
  <c r="N13" i="9" s="1"/>
  <c r="N14" i="9" s="1"/>
  <c r="N15" i="9" s="1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C21" i="8"/>
  <c r="C22" i="8" s="1"/>
  <c r="B21" i="8"/>
  <c r="C20" i="8"/>
  <c r="B20" i="8"/>
  <c r="D19" i="8"/>
  <c r="O14" i="8"/>
  <c r="A8" i="8"/>
  <c r="A9" i="8" s="1"/>
  <c r="A10" i="8" s="1"/>
  <c r="A11" i="8" s="1"/>
  <c r="A12" i="8" s="1"/>
  <c r="A13" i="8" s="1"/>
  <c r="A14" i="8" s="1"/>
  <c r="A15" i="8" s="1"/>
  <c r="A16" i="8" s="1"/>
  <c r="N7" i="8"/>
  <c r="N8" i="8" s="1"/>
  <c r="N9" i="8" s="1"/>
  <c r="N10" i="8" s="1"/>
  <c r="N11" i="8" s="1"/>
  <c r="N12" i="8" s="1"/>
  <c r="N13" i="8" s="1"/>
  <c r="N14" i="8" s="1"/>
  <c r="N15" i="8" s="1"/>
  <c r="A7" i="8"/>
  <c r="N6" i="8"/>
  <c r="P4" i="8"/>
  <c r="P5" i="8" s="1"/>
  <c r="P6" i="8" s="1"/>
  <c r="P7" i="8" s="1"/>
  <c r="P8" i="8" s="1"/>
  <c r="P9" i="8" s="1"/>
  <c r="P10" i="8" s="1"/>
  <c r="P11" i="8" s="1"/>
  <c r="P12" i="8" s="1"/>
  <c r="P13" i="8" s="1"/>
  <c r="P14" i="8" s="1"/>
  <c r="C21" i="7"/>
  <c r="C22" i="7" s="1"/>
  <c r="B21" i="7"/>
  <c r="C20" i="7"/>
  <c r="B20" i="7"/>
  <c r="D19" i="7"/>
  <c r="O14" i="7"/>
  <c r="A8" i="7"/>
  <c r="A9" i="7" s="1"/>
  <c r="A10" i="7" s="1"/>
  <c r="A11" i="7" s="1"/>
  <c r="A12" i="7" s="1"/>
  <c r="A13" i="7" s="1"/>
  <c r="A14" i="7" s="1"/>
  <c r="A15" i="7" s="1"/>
  <c r="A16" i="7" s="1"/>
  <c r="A7" i="7"/>
  <c r="N6" i="7"/>
  <c r="N7" i="7" s="1"/>
  <c r="N8" i="7" s="1"/>
  <c r="N9" i="7" s="1"/>
  <c r="N10" i="7" s="1"/>
  <c r="N11" i="7" s="1"/>
  <c r="N12" i="7" s="1"/>
  <c r="N13" i="7" s="1"/>
  <c r="N14" i="7" s="1"/>
  <c r="N15" i="7" s="1"/>
  <c r="P4" i="7"/>
  <c r="P5" i="7" s="1"/>
  <c r="P6" i="7" s="1"/>
  <c r="P7" i="7" s="1"/>
  <c r="P8" i="7" s="1"/>
  <c r="P9" i="7" s="1"/>
  <c r="P10" i="7" s="1"/>
  <c r="P11" i="7" s="1"/>
  <c r="P12" i="7" s="1"/>
  <c r="P13" i="7" s="1"/>
  <c r="P14" i="7" s="1"/>
  <c r="C20" i="2"/>
  <c r="B20" i="2"/>
  <c r="B21" i="2" s="1"/>
  <c r="D19" i="2"/>
  <c r="G4" i="1" l="1"/>
  <c r="K27" i="29"/>
  <c r="K29" i="27"/>
  <c r="K27" i="23"/>
  <c r="K27" i="21"/>
  <c r="K29" i="17"/>
  <c r="G22" i="18"/>
  <c r="J7" i="29"/>
  <c r="C21" i="27"/>
  <c r="L9" i="25"/>
  <c r="J8" i="25"/>
  <c r="J7" i="25"/>
  <c r="L9" i="23"/>
  <c r="J8" i="23"/>
  <c r="J7" i="19"/>
  <c r="J7" i="21"/>
  <c r="J8" i="21"/>
  <c r="L9" i="19"/>
  <c r="L10" i="19" s="1"/>
  <c r="J8" i="19"/>
  <c r="L9" i="29"/>
  <c r="J8" i="29"/>
  <c r="C21" i="29"/>
  <c r="D21" i="29" s="1"/>
  <c r="I8" i="28"/>
  <c r="K9" i="28"/>
  <c r="D23" i="28"/>
  <c r="E23" i="28"/>
  <c r="J9" i="27"/>
  <c r="L10" i="27"/>
  <c r="G22" i="26"/>
  <c r="B23" i="26"/>
  <c r="C23" i="26"/>
  <c r="K9" i="26"/>
  <c r="J9" i="25"/>
  <c r="L10" i="25"/>
  <c r="C21" i="25"/>
  <c r="D21" i="25" s="1"/>
  <c r="K10" i="24"/>
  <c r="I9" i="24"/>
  <c r="D23" i="24"/>
  <c r="E23" i="24"/>
  <c r="G23" i="24"/>
  <c r="G22" i="24"/>
  <c r="F22" i="24"/>
  <c r="J9" i="23"/>
  <c r="L10" i="23"/>
  <c r="C21" i="23"/>
  <c r="D22" i="22"/>
  <c r="E22" i="22"/>
  <c r="G22" i="22"/>
  <c r="K10" i="22"/>
  <c r="J9" i="21"/>
  <c r="L10" i="21"/>
  <c r="D21" i="21"/>
  <c r="C22" i="21"/>
  <c r="B22" i="21"/>
  <c r="D22" i="21" s="1"/>
  <c r="I9" i="20"/>
  <c r="K10" i="20"/>
  <c r="D22" i="20"/>
  <c r="F22" i="20" s="1"/>
  <c r="B23" i="20"/>
  <c r="C21" i="19"/>
  <c r="I9" i="18"/>
  <c r="D22" i="18"/>
  <c r="F22" i="18" s="1"/>
  <c r="I7" i="18"/>
  <c r="I8" i="18"/>
  <c r="I14" i="18"/>
  <c r="I11" i="18"/>
  <c r="I15" i="18"/>
  <c r="I13" i="18"/>
  <c r="I10" i="18"/>
  <c r="I12" i="18"/>
  <c r="B23" i="18"/>
  <c r="C23" i="18"/>
  <c r="J14" i="17"/>
  <c r="C21" i="17"/>
  <c r="J7" i="17"/>
  <c r="J13" i="17"/>
  <c r="J12" i="17"/>
  <c r="J11" i="17"/>
  <c r="J10" i="17"/>
  <c r="J9" i="17"/>
  <c r="J8" i="17"/>
  <c r="J15" i="17"/>
  <c r="D21" i="15"/>
  <c r="B22" i="15"/>
  <c r="D20" i="15"/>
  <c r="O13" i="13"/>
  <c r="O12" i="13" s="1"/>
  <c r="O11" i="13" s="1"/>
  <c r="O10" i="13" s="1"/>
  <c r="O9" i="13" s="1"/>
  <c r="O8" i="13" s="1"/>
  <c r="O7" i="13" s="1"/>
  <c r="O6" i="13" s="1"/>
  <c r="O5" i="13" s="1"/>
  <c r="O4" i="13" s="1"/>
  <c r="B22" i="13"/>
  <c r="D21" i="13"/>
  <c r="D20" i="13"/>
  <c r="O13" i="11"/>
  <c r="O12" i="11" s="1"/>
  <c r="O11" i="11" s="1"/>
  <c r="O10" i="11" s="1"/>
  <c r="O9" i="11" s="1"/>
  <c r="O8" i="11" s="1"/>
  <c r="O7" i="11" s="1"/>
  <c r="O6" i="11" s="1"/>
  <c r="O5" i="11" s="1"/>
  <c r="O4" i="11" s="1"/>
  <c r="B22" i="11"/>
  <c r="D21" i="11"/>
  <c r="C22" i="11"/>
  <c r="D20" i="11"/>
  <c r="O13" i="9"/>
  <c r="O12" i="9" s="1"/>
  <c r="O11" i="9" s="1"/>
  <c r="O10" i="9" s="1"/>
  <c r="O9" i="9" s="1"/>
  <c r="O8" i="9" s="1"/>
  <c r="O7" i="9" s="1"/>
  <c r="O6" i="9" s="1"/>
  <c r="O5" i="9" s="1"/>
  <c r="O4" i="9" s="1"/>
  <c r="D21" i="9"/>
  <c r="B22" i="9"/>
  <c r="C22" i="9"/>
  <c r="D20" i="9"/>
  <c r="O13" i="8"/>
  <c r="O12" i="8" s="1"/>
  <c r="O11" i="8" s="1"/>
  <c r="O10" i="8" s="1"/>
  <c r="O9" i="8" s="1"/>
  <c r="O8" i="8" s="1"/>
  <c r="O7" i="8" s="1"/>
  <c r="O6" i="8" s="1"/>
  <c r="O5" i="8" s="1"/>
  <c r="O4" i="8" s="1"/>
  <c r="D21" i="8"/>
  <c r="B22" i="8"/>
  <c r="D20" i="8"/>
  <c r="O13" i="7"/>
  <c r="O12" i="7" s="1"/>
  <c r="O11" i="7" s="1"/>
  <c r="O10" i="7" s="1"/>
  <c r="O9" i="7" s="1"/>
  <c r="O8" i="7" s="1"/>
  <c r="O7" i="7" s="1"/>
  <c r="O6" i="7" s="1"/>
  <c r="O5" i="7" s="1"/>
  <c r="O4" i="7" s="1"/>
  <c r="D21" i="7"/>
  <c r="B22" i="7"/>
  <c r="D20" i="7"/>
  <c r="D20" i="2"/>
  <c r="C21" i="2"/>
  <c r="B22" i="2"/>
  <c r="B2" i="13"/>
  <c r="B2" i="15"/>
  <c r="L21" i="14"/>
  <c r="B21" i="14"/>
  <c r="Q20" i="14"/>
  <c r="P20" i="14"/>
  <c r="N20" i="14"/>
  <c r="D20" i="14"/>
  <c r="A7" i="14"/>
  <c r="A8" i="14" s="1"/>
  <c r="A9" i="14" s="1"/>
  <c r="A10" i="14" s="1"/>
  <c r="A11" i="14" s="1"/>
  <c r="A12" i="14" s="1"/>
  <c r="A13" i="14" s="1"/>
  <c r="A14" i="14" s="1"/>
  <c r="A15" i="14" s="1"/>
  <c r="A16" i="14" s="1"/>
  <c r="K4" i="14"/>
  <c r="K5" i="14" s="1"/>
  <c r="K6" i="14" s="1"/>
  <c r="K7" i="14" s="1"/>
  <c r="K3" i="14"/>
  <c r="L21" i="12"/>
  <c r="C21" i="12"/>
  <c r="C22" i="12" s="1"/>
  <c r="B21" i="12"/>
  <c r="P20" i="12"/>
  <c r="N20" i="12"/>
  <c r="Q20" i="12" s="1"/>
  <c r="D20" i="12"/>
  <c r="A15" i="12"/>
  <c r="A16" i="12" s="1"/>
  <c r="A8" i="12"/>
  <c r="A9" i="12" s="1"/>
  <c r="A10" i="12" s="1"/>
  <c r="A11" i="12" s="1"/>
  <c r="A12" i="12" s="1"/>
  <c r="A13" i="12" s="1"/>
  <c r="A14" i="12" s="1"/>
  <c r="K7" i="12"/>
  <c r="K8" i="12" s="1"/>
  <c r="K9" i="12" s="1"/>
  <c r="K10" i="12" s="1"/>
  <c r="K11" i="12" s="1"/>
  <c r="K12" i="12" s="1"/>
  <c r="A7" i="12"/>
  <c r="K3" i="12"/>
  <c r="K4" i="12" s="1"/>
  <c r="K5" i="12" s="1"/>
  <c r="K6" i="12" s="1"/>
  <c r="B21" i="10"/>
  <c r="C21" i="10" s="1"/>
  <c r="C22" i="10" s="1"/>
  <c r="D20" i="10"/>
  <c r="A7" i="10"/>
  <c r="A8" i="10" s="1"/>
  <c r="A9" i="10" s="1"/>
  <c r="A10" i="10" s="1"/>
  <c r="A11" i="10" s="1"/>
  <c r="A12" i="10" s="1"/>
  <c r="A13" i="10" s="1"/>
  <c r="A14" i="10" s="1"/>
  <c r="A15" i="10" s="1"/>
  <c r="A16" i="10" s="1"/>
  <c r="P20" i="10"/>
  <c r="L21" i="10"/>
  <c r="M21" i="10" s="1"/>
  <c r="N20" i="10"/>
  <c r="Q20" i="10" s="1"/>
  <c r="K3" i="10"/>
  <c r="K4" i="10" s="1"/>
  <c r="K5" i="10" s="1"/>
  <c r="K6" i="10" s="1"/>
  <c r="K7" i="10" s="1"/>
  <c r="K8" i="10" s="1"/>
  <c r="K9" i="10" s="1"/>
  <c r="K10" i="10" s="1"/>
  <c r="K11" i="10" s="1"/>
  <c r="K12" i="10" s="1"/>
  <c r="B2" i="9"/>
  <c r="B2" i="8"/>
  <c r="B2" i="7"/>
  <c r="A7" i="2"/>
  <c r="A8" i="2" s="1"/>
  <c r="A9" i="2" s="1"/>
  <c r="A10" i="2" s="1"/>
  <c r="A11" i="2" s="1"/>
  <c r="A12" i="2" s="1"/>
  <c r="A13" i="2" s="1"/>
  <c r="A14" i="2" s="1"/>
  <c r="A15" i="2" s="1"/>
  <c r="A16" i="2" s="1"/>
  <c r="C2" i="6"/>
  <c r="B16" i="6" s="1"/>
  <c r="D16" i="5"/>
  <c r="D15" i="5"/>
  <c r="D14" i="5"/>
  <c r="D13" i="5"/>
  <c r="D12" i="5"/>
  <c r="D11" i="5"/>
  <c r="D10" i="5"/>
  <c r="D9" i="5"/>
  <c r="D8" i="5"/>
  <c r="D7" i="5"/>
  <c r="D6" i="5"/>
  <c r="C2" i="5"/>
  <c r="C9" i="5" s="1"/>
  <c r="C2" i="4"/>
  <c r="B15" i="4" s="1"/>
  <c r="D16" i="4"/>
  <c r="D15" i="4"/>
  <c r="D14" i="4"/>
  <c r="D13" i="4"/>
  <c r="D12" i="4"/>
  <c r="D11" i="4"/>
  <c r="D10" i="4"/>
  <c r="D9" i="4"/>
  <c r="D8" i="4"/>
  <c r="D7" i="4"/>
  <c r="D6" i="4"/>
  <c r="C2" i="3"/>
  <c r="B16" i="3" s="1"/>
  <c r="K16" i="29" s="1"/>
  <c r="B2" i="3"/>
  <c r="B2" i="2"/>
  <c r="O14" i="2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N6" i="2"/>
  <c r="N7" i="2" s="1"/>
  <c r="N8" i="2" s="1"/>
  <c r="N9" i="2" s="1"/>
  <c r="N10" i="2" s="1"/>
  <c r="N11" i="2" s="1"/>
  <c r="N12" i="2" s="1"/>
  <c r="N13" i="2" s="1"/>
  <c r="N14" i="2" s="1"/>
  <c r="N15" i="2" s="1"/>
  <c r="M4" i="1"/>
  <c r="M5" i="1"/>
  <c r="M3" i="1"/>
  <c r="H9" i="1"/>
  <c r="I4" i="1"/>
  <c r="I5" i="1"/>
  <c r="I6" i="1"/>
  <c r="I7" i="1"/>
  <c r="I8" i="1"/>
  <c r="I9" i="1"/>
  <c r="E20" i="30" s="1"/>
  <c r="I3" i="1"/>
  <c r="H4" i="1"/>
  <c r="H5" i="1"/>
  <c r="H3" i="1"/>
  <c r="F20" i="30" l="1"/>
  <c r="G5" i="1"/>
  <c r="K28" i="29"/>
  <c r="K30" i="27"/>
  <c r="K28" i="23"/>
  <c r="K28" i="21"/>
  <c r="K30" i="17"/>
  <c r="D23" i="18"/>
  <c r="E23" i="18"/>
  <c r="G23" i="18" s="1"/>
  <c r="J9" i="19"/>
  <c r="C22" i="27"/>
  <c r="B22" i="27"/>
  <c r="D22" i="27" s="1"/>
  <c r="D21" i="27"/>
  <c r="K14" i="7"/>
  <c r="K15" i="27"/>
  <c r="J3" i="1"/>
  <c r="K3" i="1" s="1"/>
  <c r="K15" i="9"/>
  <c r="K16" i="23"/>
  <c r="B22" i="29"/>
  <c r="C22" i="29"/>
  <c r="J9" i="29"/>
  <c r="L10" i="29"/>
  <c r="C24" i="28"/>
  <c r="B24" i="28"/>
  <c r="G23" i="28"/>
  <c r="F23" i="28"/>
  <c r="I9" i="28"/>
  <c r="K10" i="28"/>
  <c r="J10" i="27"/>
  <c r="L11" i="27"/>
  <c r="D23" i="26"/>
  <c r="E23" i="26"/>
  <c r="I9" i="26"/>
  <c r="K10" i="26"/>
  <c r="J10" i="25"/>
  <c r="L11" i="25"/>
  <c r="B22" i="25"/>
  <c r="C22" i="25"/>
  <c r="C24" i="24"/>
  <c r="B24" i="24"/>
  <c r="E24" i="24" s="1"/>
  <c r="K11" i="24"/>
  <c r="I10" i="24"/>
  <c r="F23" i="24"/>
  <c r="B22" i="23"/>
  <c r="C22" i="23"/>
  <c r="J10" i="23"/>
  <c r="L11" i="23"/>
  <c r="D21" i="23"/>
  <c r="I10" i="22"/>
  <c r="K11" i="22"/>
  <c r="C23" i="22"/>
  <c r="B23" i="22"/>
  <c r="E23" i="22" s="1"/>
  <c r="F22" i="22"/>
  <c r="B23" i="21"/>
  <c r="C23" i="21" s="1"/>
  <c r="J10" i="21"/>
  <c r="L11" i="21"/>
  <c r="D23" i="20"/>
  <c r="E23" i="20"/>
  <c r="I10" i="20"/>
  <c r="K11" i="20"/>
  <c r="C22" i="19"/>
  <c r="B22" i="19"/>
  <c r="D21" i="19"/>
  <c r="J10" i="19"/>
  <c r="L11" i="19"/>
  <c r="C22" i="17"/>
  <c r="E21" i="17"/>
  <c r="B22" i="17"/>
  <c r="D22" i="17" s="1"/>
  <c r="D21" i="17"/>
  <c r="K15" i="2"/>
  <c r="C16" i="3"/>
  <c r="C23" i="15"/>
  <c r="B23" i="15"/>
  <c r="D22" i="15"/>
  <c r="B23" i="13"/>
  <c r="D22" i="13"/>
  <c r="C23" i="13"/>
  <c r="D22" i="11"/>
  <c r="C23" i="11"/>
  <c r="B23" i="11"/>
  <c r="D22" i="9"/>
  <c r="C23" i="9"/>
  <c r="B23" i="9"/>
  <c r="C23" i="8"/>
  <c r="D22" i="8"/>
  <c r="B23" i="8"/>
  <c r="B23" i="7"/>
  <c r="D22" i="7"/>
  <c r="C23" i="7"/>
  <c r="D21" i="2"/>
  <c r="C22" i="2"/>
  <c r="B23" i="2"/>
  <c r="J5" i="1"/>
  <c r="K5" i="1" s="1"/>
  <c r="L5" i="1" s="1"/>
  <c r="Q5" i="1" s="1"/>
  <c r="B9" i="6"/>
  <c r="B10" i="5"/>
  <c r="J9" i="1"/>
  <c r="G20" i="30" s="1"/>
  <c r="C16" i="5"/>
  <c r="J4" i="1"/>
  <c r="K4" i="1" s="1"/>
  <c r="L4" i="1" s="1"/>
  <c r="P4" i="1" s="1"/>
  <c r="D2" i="27" s="1"/>
  <c r="B16" i="5"/>
  <c r="B12" i="6"/>
  <c r="B13" i="6"/>
  <c r="B7" i="6"/>
  <c r="B14" i="6"/>
  <c r="B6" i="6"/>
  <c r="B8" i="6"/>
  <c r="B15" i="6"/>
  <c r="C10" i="5"/>
  <c r="B11" i="5"/>
  <c r="C11" i="5"/>
  <c r="C6" i="5"/>
  <c r="C12" i="5"/>
  <c r="B13" i="5"/>
  <c r="C7" i="5"/>
  <c r="C13" i="5"/>
  <c r="B14" i="5"/>
  <c r="C8" i="5"/>
  <c r="C14" i="5"/>
  <c r="B6" i="5"/>
  <c r="B12" i="5"/>
  <c r="B7" i="5"/>
  <c r="B8" i="5"/>
  <c r="B9" i="5"/>
  <c r="B15" i="5"/>
  <c r="C15" i="5"/>
  <c r="C8" i="4"/>
  <c r="B8" i="4"/>
  <c r="B14" i="4"/>
  <c r="B9" i="4"/>
  <c r="C14" i="4"/>
  <c r="C9" i="4"/>
  <c r="C15" i="4"/>
  <c r="B13" i="3"/>
  <c r="K13" i="29" s="1"/>
  <c r="B15" i="3"/>
  <c r="K15" i="29" s="1"/>
  <c r="B12" i="3"/>
  <c r="K12" i="29" s="1"/>
  <c r="B11" i="3"/>
  <c r="K11" i="29" s="1"/>
  <c r="B14" i="3"/>
  <c r="K14" i="29" s="1"/>
  <c r="B10" i="3"/>
  <c r="K10" i="29" s="1"/>
  <c r="B8" i="3"/>
  <c r="K8" i="29" s="1"/>
  <c r="B7" i="3"/>
  <c r="K7" i="29" s="1"/>
  <c r="B9" i="3"/>
  <c r="K9" i="29" s="1"/>
  <c r="B6" i="3"/>
  <c r="K6" i="29" s="1"/>
  <c r="C10" i="4"/>
  <c r="C11" i="4"/>
  <c r="B12" i="4"/>
  <c r="B6" i="4"/>
  <c r="C12" i="4"/>
  <c r="C6" i="4"/>
  <c r="B10" i="4"/>
  <c r="B7" i="4"/>
  <c r="B13" i="4"/>
  <c r="C7" i="4"/>
  <c r="C13" i="4"/>
  <c r="K8" i="14"/>
  <c r="K9" i="14" s="1"/>
  <c r="K10" i="14" s="1"/>
  <c r="K11" i="14" s="1"/>
  <c r="K12" i="14" s="1"/>
  <c r="C21" i="14"/>
  <c r="D21" i="14" s="1"/>
  <c r="M21" i="14"/>
  <c r="D21" i="12"/>
  <c r="B22" i="12"/>
  <c r="D22" i="12" s="1"/>
  <c r="B23" i="12"/>
  <c r="C23" i="12" s="1"/>
  <c r="M21" i="12"/>
  <c r="D21" i="10"/>
  <c r="B22" i="10"/>
  <c r="D22" i="10" s="1"/>
  <c r="B10" i="6"/>
  <c r="B11" i="6"/>
  <c r="B16" i="4"/>
  <c r="B11" i="4"/>
  <c r="C16" i="4"/>
  <c r="O13" i="2"/>
  <c r="H20" i="30" l="1"/>
  <c r="J20" i="30" s="1"/>
  <c r="G6" i="1"/>
  <c r="M6" i="1"/>
  <c r="H6" i="1"/>
  <c r="J6" i="1" s="1"/>
  <c r="K6" i="1" s="1"/>
  <c r="L6" i="1" s="1"/>
  <c r="Q6" i="1" s="1"/>
  <c r="C2" i="9" s="1"/>
  <c r="M3" i="9" s="1"/>
  <c r="M6" i="9" s="1"/>
  <c r="M7" i="9" s="1"/>
  <c r="M8" i="9" s="1"/>
  <c r="M9" i="9" s="1"/>
  <c r="M10" i="9" s="1"/>
  <c r="M11" i="9" s="1"/>
  <c r="M12" i="9" s="1"/>
  <c r="M13" i="9" s="1"/>
  <c r="M14" i="9" s="1"/>
  <c r="M15" i="9" s="1"/>
  <c r="K29" i="29"/>
  <c r="K31" i="27"/>
  <c r="K29" i="23"/>
  <c r="K29" i="21"/>
  <c r="K31" i="17"/>
  <c r="F23" i="18"/>
  <c r="C24" i="18"/>
  <c r="B24" i="18"/>
  <c r="B23" i="27"/>
  <c r="C23" i="27" s="1"/>
  <c r="K9" i="9"/>
  <c r="K10" i="23"/>
  <c r="K8" i="7"/>
  <c r="K9" i="27"/>
  <c r="K9" i="8"/>
  <c r="K10" i="25"/>
  <c r="K13" i="8"/>
  <c r="K14" i="25"/>
  <c r="K11" i="7"/>
  <c r="K12" i="27"/>
  <c r="K13" i="7"/>
  <c r="K14" i="27"/>
  <c r="K7" i="7"/>
  <c r="K8" i="27"/>
  <c r="K14" i="9"/>
  <c r="K15" i="23"/>
  <c r="C2" i="8"/>
  <c r="M3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C2" i="25"/>
  <c r="F20" i="27"/>
  <c r="E2" i="27"/>
  <c r="F2" i="27"/>
  <c r="K7" i="8"/>
  <c r="K8" i="25"/>
  <c r="K5" i="9"/>
  <c r="K6" i="23"/>
  <c r="K15" i="8"/>
  <c r="K16" i="25"/>
  <c r="K11" i="8"/>
  <c r="K12" i="25"/>
  <c r="K13" i="9"/>
  <c r="K14" i="23"/>
  <c r="K10" i="8"/>
  <c r="K11" i="25"/>
  <c r="K5" i="8"/>
  <c r="K6" i="25"/>
  <c r="K12" i="8"/>
  <c r="K13" i="25"/>
  <c r="K8" i="9"/>
  <c r="K9" i="23"/>
  <c r="K7" i="9"/>
  <c r="K8" i="23"/>
  <c r="K6" i="8"/>
  <c r="K7" i="25"/>
  <c r="K15" i="7"/>
  <c r="K16" i="27"/>
  <c r="K6" i="7"/>
  <c r="K7" i="27"/>
  <c r="K12" i="9"/>
  <c r="K13" i="23"/>
  <c r="K5" i="7"/>
  <c r="K6" i="27"/>
  <c r="K14" i="8"/>
  <c r="K15" i="25"/>
  <c r="K8" i="8"/>
  <c r="K9" i="25"/>
  <c r="K10" i="7"/>
  <c r="K11" i="27"/>
  <c r="K12" i="7"/>
  <c r="K13" i="27"/>
  <c r="K6" i="9"/>
  <c r="K7" i="23"/>
  <c r="K10" i="9"/>
  <c r="K11" i="23"/>
  <c r="K9" i="7"/>
  <c r="K10" i="27"/>
  <c r="K11" i="9"/>
  <c r="K12" i="23"/>
  <c r="J10" i="29"/>
  <c r="L11" i="29"/>
  <c r="D22" i="29"/>
  <c r="B23" i="29"/>
  <c r="D24" i="28"/>
  <c r="I10" i="28"/>
  <c r="K11" i="28"/>
  <c r="G24" i="28"/>
  <c r="E24" i="28"/>
  <c r="C24" i="27"/>
  <c r="B24" i="27"/>
  <c r="D23" i="27"/>
  <c r="L12" i="27"/>
  <c r="J11" i="27"/>
  <c r="C24" i="26"/>
  <c r="B24" i="26"/>
  <c r="G23" i="26"/>
  <c r="F23" i="26"/>
  <c r="K11" i="26"/>
  <c r="I10" i="26"/>
  <c r="D22" i="25"/>
  <c r="L12" i="25"/>
  <c r="J11" i="25"/>
  <c r="B23" i="25"/>
  <c r="C23" i="25" s="1"/>
  <c r="C25" i="24"/>
  <c r="B25" i="24"/>
  <c r="E25" i="24"/>
  <c r="G24" i="24"/>
  <c r="I11" i="24"/>
  <c r="K12" i="24"/>
  <c r="D24" i="24"/>
  <c r="F24" i="24" s="1"/>
  <c r="L12" i="23"/>
  <c r="J11" i="23"/>
  <c r="B23" i="23"/>
  <c r="C23" i="23" s="1"/>
  <c r="D22" i="23"/>
  <c r="B24" i="22"/>
  <c r="E24" i="22"/>
  <c r="C24" i="22"/>
  <c r="D23" i="22"/>
  <c r="F23" i="22" s="1"/>
  <c r="G23" i="22"/>
  <c r="K12" i="22"/>
  <c r="I11" i="22"/>
  <c r="B24" i="21"/>
  <c r="C24" i="21"/>
  <c r="L12" i="21"/>
  <c r="J11" i="21"/>
  <c r="D23" i="21"/>
  <c r="B24" i="20"/>
  <c r="E24" i="20"/>
  <c r="C24" i="20"/>
  <c r="G23" i="20"/>
  <c r="K12" i="20"/>
  <c r="I11" i="20"/>
  <c r="F23" i="20"/>
  <c r="D22" i="19"/>
  <c r="B23" i="19"/>
  <c r="J11" i="19"/>
  <c r="L12" i="19"/>
  <c r="D24" i="18"/>
  <c r="E22" i="17"/>
  <c r="B23" i="17"/>
  <c r="P5" i="1"/>
  <c r="O5" i="1" s="1"/>
  <c r="D2" i="7"/>
  <c r="F2" i="7" s="1"/>
  <c r="K13" i="2"/>
  <c r="C14" i="3"/>
  <c r="K14" i="2"/>
  <c r="C15" i="3"/>
  <c r="C6" i="3"/>
  <c r="K12" i="2"/>
  <c r="C13" i="3"/>
  <c r="K11" i="2"/>
  <c r="C12" i="3"/>
  <c r="K10" i="2"/>
  <c r="C11" i="3"/>
  <c r="K8" i="2"/>
  <c r="C9" i="3"/>
  <c r="K6" i="2"/>
  <c r="C7" i="3"/>
  <c r="K7" i="2"/>
  <c r="C8" i="3"/>
  <c r="K9" i="2"/>
  <c r="C10" i="3"/>
  <c r="K9" i="1"/>
  <c r="C24" i="15"/>
  <c r="B24" i="15"/>
  <c r="D23" i="15"/>
  <c r="C24" i="13"/>
  <c r="B24" i="13"/>
  <c r="D23" i="13"/>
  <c r="C24" i="11"/>
  <c r="B24" i="11"/>
  <c r="D23" i="11"/>
  <c r="D23" i="9"/>
  <c r="C24" i="9"/>
  <c r="B24" i="9"/>
  <c r="C24" i="8"/>
  <c r="B24" i="8"/>
  <c r="D23" i="8"/>
  <c r="C24" i="7"/>
  <c r="B24" i="7"/>
  <c r="D23" i="7"/>
  <c r="C23" i="2"/>
  <c r="D22" i="2"/>
  <c r="D23" i="2"/>
  <c r="B24" i="2"/>
  <c r="M9" i="1"/>
  <c r="E10" i="30" s="1"/>
  <c r="O4" i="1"/>
  <c r="Q4" i="1"/>
  <c r="L3" i="1"/>
  <c r="K5" i="2"/>
  <c r="N21" i="14"/>
  <c r="C22" i="14"/>
  <c r="B22" i="14"/>
  <c r="D22" i="14" s="1"/>
  <c r="B24" i="12"/>
  <c r="C24" i="12"/>
  <c r="N21" i="12"/>
  <c r="D23" i="12"/>
  <c r="B23" i="10"/>
  <c r="C23" i="10" s="1"/>
  <c r="O12" i="2"/>
  <c r="K20" i="30" l="1"/>
  <c r="I20" i="30"/>
  <c r="L20" i="30"/>
  <c r="L9" i="1"/>
  <c r="G10" i="30" s="1"/>
  <c r="K10" i="30" s="1"/>
  <c r="F10" i="30"/>
  <c r="D2" i="8"/>
  <c r="C2" i="23"/>
  <c r="P6" i="1"/>
  <c r="G7" i="1"/>
  <c r="M7" i="1"/>
  <c r="H7" i="1"/>
  <c r="J7" i="1" s="1"/>
  <c r="K7" i="1" s="1"/>
  <c r="L7" i="1" s="1"/>
  <c r="O6" i="1"/>
  <c r="F2" i="24" s="1"/>
  <c r="D2" i="23"/>
  <c r="F20" i="23" s="1"/>
  <c r="E2" i="7"/>
  <c r="G2" i="8"/>
  <c r="K30" i="29"/>
  <c r="K32" i="27"/>
  <c r="K30" i="23"/>
  <c r="K30" i="21"/>
  <c r="K32" i="17"/>
  <c r="E24" i="18"/>
  <c r="G2" i="9"/>
  <c r="O4" i="25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G2" i="25"/>
  <c r="E2" i="24"/>
  <c r="F2" i="22"/>
  <c r="E2" i="10"/>
  <c r="F2" i="28"/>
  <c r="E2" i="26"/>
  <c r="R5" i="1"/>
  <c r="D2" i="25"/>
  <c r="O4" i="23"/>
  <c r="O7" i="23" s="1"/>
  <c r="O8" i="23" s="1"/>
  <c r="O9" i="23" s="1"/>
  <c r="O10" i="23" s="1"/>
  <c r="O11" i="23" s="1"/>
  <c r="O12" i="23" s="1"/>
  <c r="O13" i="23" s="1"/>
  <c r="O14" i="23" s="1"/>
  <c r="O15" i="23" s="1"/>
  <c r="O16" i="23" s="1"/>
  <c r="G2" i="23"/>
  <c r="C2" i="7"/>
  <c r="C2" i="27"/>
  <c r="G22" i="27" s="1"/>
  <c r="L12" i="29"/>
  <c r="J11" i="29"/>
  <c r="C23" i="29"/>
  <c r="I11" i="28"/>
  <c r="K12" i="28"/>
  <c r="F24" i="28"/>
  <c r="C25" i="28"/>
  <c r="B25" i="28"/>
  <c r="E25" i="28" s="1"/>
  <c r="J12" i="27"/>
  <c r="L13" i="27"/>
  <c r="D24" i="27"/>
  <c r="C25" i="27"/>
  <c r="B25" i="27"/>
  <c r="D24" i="26"/>
  <c r="F24" i="26" s="1"/>
  <c r="I11" i="26"/>
  <c r="K12" i="26"/>
  <c r="E24" i="26"/>
  <c r="B24" i="25"/>
  <c r="C24" i="25"/>
  <c r="D23" i="25"/>
  <c r="J12" i="25"/>
  <c r="L13" i="25"/>
  <c r="B26" i="24"/>
  <c r="C26" i="24"/>
  <c r="K13" i="24"/>
  <c r="I12" i="24"/>
  <c r="G25" i="24"/>
  <c r="D25" i="24"/>
  <c r="F25" i="24" s="1"/>
  <c r="B24" i="23"/>
  <c r="C24" i="23"/>
  <c r="D23" i="23"/>
  <c r="J12" i="23"/>
  <c r="L13" i="23"/>
  <c r="D24" i="22"/>
  <c r="F24" i="22" s="1"/>
  <c r="I12" i="22"/>
  <c r="K13" i="22"/>
  <c r="C25" i="22"/>
  <c r="B25" i="22"/>
  <c r="G24" i="22"/>
  <c r="C25" i="21"/>
  <c r="B25" i="21"/>
  <c r="J12" i="21"/>
  <c r="L13" i="21"/>
  <c r="D24" i="21"/>
  <c r="D24" i="20"/>
  <c r="F24" i="20" s="1"/>
  <c r="I12" i="20"/>
  <c r="K13" i="20"/>
  <c r="C25" i="20"/>
  <c r="B25" i="20"/>
  <c r="G24" i="20"/>
  <c r="J12" i="19"/>
  <c r="L13" i="19"/>
  <c r="C23" i="19"/>
  <c r="C23" i="17"/>
  <c r="R4" i="1"/>
  <c r="F20" i="8"/>
  <c r="F19" i="8"/>
  <c r="F21" i="8"/>
  <c r="F22" i="8"/>
  <c r="J6" i="11"/>
  <c r="Q5" i="11"/>
  <c r="Q5" i="7"/>
  <c r="J6" i="7"/>
  <c r="J6" i="15"/>
  <c r="J6" i="13"/>
  <c r="Q5" i="13"/>
  <c r="Q5" i="9"/>
  <c r="J6" i="9"/>
  <c r="Q5" i="8"/>
  <c r="J6" i="8"/>
  <c r="Q9" i="1"/>
  <c r="D24" i="15"/>
  <c r="B25" i="15"/>
  <c r="C25" i="15"/>
  <c r="D24" i="13"/>
  <c r="C25" i="13"/>
  <c r="B25" i="13"/>
  <c r="D24" i="11"/>
  <c r="C25" i="11"/>
  <c r="B25" i="11"/>
  <c r="D24" i="9"/>
  <c r="C25" i="9"/>
  <c r="B25" i="9"/>
  <c r="D24" i="8"/>
  <c r="F24" i="8" s="1"/>
  <c r="B25" i="8"/>
  <c r="C25" i="8"/>
  <c r="F23" i="8"/>
  <c r="D24" i="7"/>
  <c r="B25" i="7"/>
  <c r="C25" i="7"/>
  <c r="J6" i="2"/>
  <c r="Q5" i="2"/>
  <c r="C24" i="2"/>
  <c r="B25" i="2"/>
  <c r="D24" i="2"/>
  <c r="E2" i="8"/>
  <c r="F2" i="8"/>
  <c r="G24" i="8" s="1"/>
  <c r="F2" i="12"/>
  <c r="Q3" i="1"/>
  <c r="P3" i="1"/>
  <c r="D2" i="29" s="1"/>
  <c r="B23" i="14"/>
  <c r="O21" i="14"/>
  <c r="O21" i="12"/>
  <c r="B25" i="12"/>
  <c r="C25" i="12"/>
  <c r="D24" i="12"/>
  <c r="D23" i="10"/>
  <c r="B24" i="10"/>
  <c r="C24" i="10"/>
  <c r="O11" i="2"/>
  <c r="Q7" i="1" l="1"/>
  <c r="C2" i="11" s="1"/>
  <c r="K24" i="22"/>
  <c r="N8" i="1"/>
  <c r="E2" i="22"/>
  <c r="E2" i="12"/>
  <c r="F2" i="23"/>
  <c r="E2" i="23"/>
  <c r="G20" i="23" s="1"/>
  <c r="G8" i="1"/>
  <c r="H8" i="1"/>
  <c r="J8" i="1" s="1"/>
  <c r="K8" i="1" s="1"/>
  <c r="L8" i="1" s="1"/>
  <c r="M8" i="1"/>
  <c r="R6" i="1"/>
  <c r="D2" i="9"/>
  <c r="F25" i="9" s="1"/>
  <c r="F23" i="25"/>
  <c r="G22" i="7"/>
  <c r="F23" i="23"/>
  <c r="G20" i="7"/>
  <c r="G24" i="7"/>
  <c r="G2" i="7"/>
  <c r="G19" i="7"/>
  <c r="M3" i="7"/>
  <c r="M6" i="7" s="1"/>
  <c r="M7" i="7" s="1"/>
  <c r="M8" i="7" s="1"/>
  <c r="M9" i="7" s="1"/>
  <c r="M10" i="7" s="1"/>
  <c r="M11" i="7" s="1"/>
  <c r="M12" i="7" s="1"/>
  <c r="M13" i="7" s="1"/>
  <c r="G23" i="7"/>
  <c r="G21" i="7"/>
  <c r="K31" i="29"/>
  <c r="K33" i="27"/>
  <c r="K31" i="23"/>
  <c r="K31" i="21"/>
  <c r="K33" i="17"/>
  <c r="C25" i="18"/>
  <c r="B25" i="18"/>
  <c r="G24" i="18"/>
  <c r="F24" i="18"/>
  <c r="G23" i="27"/>
  <c r="K21" i="24"/>
  <c r="K22" i="24"/>
  <c r="K23" i="24"/>
  <c r="K21" i="22"/>
  <c r="K22" i="22"/>
  <c r="K22" i="28"/>
  <c r="K21" i="28"/>
  <c r="K23" i="28"/>
  <c r="K23" i="22"/>
  <c r="G2" i="22"/>
  <c r="I2" i="22" s="1"/>
  <c r="O4" i="27"/>
  <c r="O7" i="27" s="1"/>
  <c r="G2" i="27"/>
  <c r="G20" i="27"/>
  <c r="G21" i="27"/>
  <c r="C2" i="17"/>
  <c r="L33" i="17" s="1"/>
  <c r="C2" i="15"/>
  <c r="G2" i="15" s="1"/>
  <c r="K25" i="24"/>
  <c r="C2" i="2"/>
  <c r="G2" i="2" s="1"/>
  <c r="C2" i="29"/>
  <c r="K24" i="24"/>
  <c r="K24" i="28"/>
  <c r="F22" i="23"/>
  <c r="F21" i="23"/>
  <c r="G2" i="24"/>
  <c r="H2" i="24" s="1"/>
  <c r="E2" i="29"/>
  <c r="F2" i="29"/>
  <c r="F20" i="29"/>
  <c r="G24" i="27"/>
  <c r="F2" i="25"/>
  <c r="E2" i="25"/>
  <c r="F20" i="25"/>
  <c r="F21" i="25"/>
  <c r="F22" i="25"/>
  <c r="B24" i="29"/>
  <c r="C24" i="29"/>
  <c r="J12" i="29"/>
  <c r="L13" i="29"/>
  <c r="D23" i="29"/>
  <c r="B26" i="28"/>
  <c r="E26" i="28"/>
  <c r="C26" i="28"/>
  <c r="G25" i="28"/>
  <c r="K25" i="28" s="1"/>
  <c r="D25" i="28"/>
  <c r="F25" i="28" s="1"/>
  <c r="K13" i="28"/>
  <c r="I12" i="28"/>
  <c r="B26" i="27"/>
  <c r="D25" i="27"/>
  <c r="G25" i="27" s="1"/>
  <c r="J13" i="27"/>
  <c r="L14" i="27"/>
  <c r="B25" i="26"/>
  <c r="E25" i="26" s="1"/>
  <c r="C25" i="26"/>
  <c r="G24" i="26"/>
  <c r="K13" i="26"/>
  <c r="I12" i="26"/>
  <c r="J13" i="25"/>
  <c r="L14" i="25"/>
  <c r="C25" i="25"/>
  <c r="B25" i="25"/>
  <c r="D24" i="25"/>
  <c r="F24" i="25"/>
  <c r="I13" i="24"/>
  <c r="K14" i="24"/>
  <c r="D26" i="24"/>
  <c r="F26" i="24" s="1"/>
  <c r="G26" i="24"/>
  <c r="K26" i="24" s="1"/>
  <c r="E26" i="24"/>
  <c r="J13" i="23"/>
  <c r="L14" i="23"/>
  <c r="C25" i="23"/>
  <c r="B25" i="23"/>
  <c r="D24" i="23"/>
  <c r="E25" i="22"/>
  <c r="D25" i="22"/>
  <c r="F25" i="22" s="1"/>
  <c r="K14" i="22"/>
  <c r="I13" i="22"/>
  <c r="J13" i="21"/>
  <c r="L14" i="21"/>
  <c r="D25" i="21"/>
  <c r="B26" i="21"/>
  <c r="D25" i="20"/>
  <c r="E25" i="20"/>
  <c r="I13" i="20"/>
  <c r="K14" i="20"/>
  <c r="C24" i="19"/>
  <c r="B24" i="19"/>
  <c r="D23" i="19"/>
  <c r="J13" i="19"/>
  <c r="L14" i="19"/>
  <c r="C24" i="17"/>
  <c r="B24" i="17"/>
  <c r="E23" i="17"/>
  <c r="D23" i="17"/>
  <c r="G23" i="8"/>
  <c r="G21" i="8"/>
  <c r="G20" i="8"/>
  <c r="G19" i="8"/>
  <c r="R3" i="1"/>
  <c r="G22" i="8"/>
  <c r="S303" i="12"/>
  <c r="S295" i="12"/>
  <c r="S287" i="12"/>
  <c r="S279" i="12"/>
  <c r="S271" i="12"/>
  <c r="S263" i="12"/>
  <c r="S255" i="12"/>
  <c r="S247" i="12"/>
  <c r="S239" i="12"/>
  <c r="S231" i="12"/>
  <c r="S223" i="12"/>
  <c r="S215" i="12"/>
  <c r="S207" i="12"/>
  <c r="S199" i="12"/>
  <c r="S191" i="12"/>
  <c r="S183" i="12"/>
  <c r="S175" i="12"/>
  <c r="S167" i="12"/>
  <c r="S159" i="12"/>
  <c r="S151" i="12"/>
  <c r="S143" i="12"/>
  <c r="S135" i="12"/>
  <c r="S127" i="12"/>
  <c r="S119" i="12"/>
  <c r="S111" i="12"/>
  <c r="S103" i="12"/>
  <c r="S95" i="12"/>
  <c r="S87" i="12"/>
  <c r="S79" i="12"/>
  <c r="S71" i="12"/>
  <c r="S63" i="12"/>
  <c r="S55" i="12"/>
  <c r="S47" i="12"/>
  <c r="S39" i="12"/>
  <c r="S31" i="12"/>
  <c r="S23" i="12"/>
  <c r="S302" i="12"/>
  <c r="S294" i="12"/>
  <c r="S286" i="12"/>
  <c r="S278" i="12"/>
  <c r="S270" i="12"/>
  <c r="S262" i="12"/>
  <c r="S254" i="12"/>
  <c r="S246" i="12"/>
  <c r="S238" i="12"/>
  <c r="S230" i="12"/>
  <c r="S222" i="12"/>
  <c r="S214" i="12"/>
  <c r="S206" i="12"/>
  <c r="S198" i="12"/>
  <c r="S190" i="12"/>
  <c r="S182" i="12"/>
  <c r="S174" i="12"/>
  <c r="S166" i="12"/>
  <c r="S158" i="12"/>
  <c r="S150" i="12"/>
  <c r="S142" i="12"/>
  <c r="S134" i="12"/>
  <c r="S126" i="12"/>
  <c r="S118" i="12"/>
  <c r="S110" i="12"/>
  <c r="S102" i="12"/>
  <c r="S94" i="12"/>
  <c r="S86" i="12"/>
  <c r="S78" i="12"/>
  <c r="S70" i="12"/>
  <c r="S62" i="12"/>
  <c r="S54" i="12"/>
  <c r="S46" i="12"/>
  <c r="S38" i="12"/>
  <c r="S30" i="12"/>
  <c r="S22" i="12"/>
  <c r="S301" i="12"/>
  <c r="S293" i="12"/>
  <c r="S285" i="12"/>
  <c r="S277" i="12"/>
  <c r="S269" i="12"/>
  <c r="S261" i="12"/>
  <c r="S253" i="12"/>
  <c r="S245" i="12"/>
  <c r="S237" i="12"/>
  <c r="S229" i="12"/>
  <c r="S221" i="12"/>
  <c r="S213" i="12"/>
  <c r="S205" i="12"/>
  <c r="S197" i="12"/>
  <c r="S189" i="12"/>
  <c r="S181" i="12"/>
  <c r="S173" i="12"/>
  <c r="S165" i="12"/>
  <c r="S157" i="12"/>
  <c r="S149" i="12"/>
  <c r="S141" i="12"/>
  <c r="S133" i="12"/>
  <c r="S125" i="12"/>
  <c r="S117" i="12"/>
  <c r="S109" i="12"/>
  <c r="S101" i="12"/>
  <c r="S93" i="12"/>
  <c r="S85" i="12"/>
  <c r="S77" i="12"/>
  <c r="S69" i="12"/>
  <c r="S61" i="12"/>
  <c r="S53" i="12"/>
  <c r="S45" i="12"/>
  <c r="S37" i="12"/>
  <c r="S29" i="12"/>
  <c r="S21" i="12"/>
  <c r="S300" i="12"/>
  <c r="S292" i="12"/>
  <c r="S284" i="12"/>
  <c r="S276" i="12"/>
  <c r="S268" i="12"/>
  <c r="S260" i="12"/>
  <c r="S252" i="12"/>
  <c r="S244" i="12"/>
  <c r="S236" i="12"/>
  <c r="S228" i="12"/>
  <c r="S220" i="12"/>
  <c r="S212" i="12"/>
  <c r="S204" i="12"/>
  <c r="S196" i="12"/>
  <c r="S188" i="12"/>
  <c r="S180" i="12"/>
  <c r="S172" i="12"/>
  <c r="S164" i="12"/>
  <c r="S156" i="12"/>
  <c r="S148" i="12"/>
  <c r="S140" i="12"/>
  <c r="S132" i="12"/>
  <c r="S124" i="12"/>
  <c r="S116" i="12"/>
  <c r="S108" i="12"/>
  <c r="S100" i="12"/>
  <c r="S92" i="12"/>
  <c r="S84" i="12"/>
  <c r="S76" i="12"/>
  <c r="S68" i="12"/>
  <c r="S60" i="12"/>
  <c r="S52" i="12"/>
  <c r="S44" i="12"/>
  <c r="S36" i="12"/>
  <c r="S28" i="12"/>
  <c r="S20" i="12"/>
  <c r="S299" i="12"/>
  <c r="S291" i="12"/>
  <c r="S283" i="12"/>
  <c r="S275" i="12"/>
  <c r="S267" i="12"/>
  <c r="S259" i="12"/>
  <c r="S251" i="12"/>
  <c r="S243" i="12"/>
  <c r="S235" i="12"/>
  <c r="S227" i="12"/>
  <c r="S219" i="12"/>
  <c r="S211" i="12"/>
  <c r="S203" i="12"/>
  <c r="S195" i="12"/>
  <c r="S187" i="12"/>
  <c r="S179" i="12"/>
  <c r="S171" i="12"/>
  <c r="S163" i="12"/>
  <c r="S155" i="12"/>
  <c r="S147" i="12"/>
  <c r="S139" i="12"/>
  <c r="S131" i="12"/>
  <c r="S123" i="12"/>
  <c r="S115" i="12"/>
  <c r="S107" i="12"/>
  <c r="S99" i="12"/>
  <c r="S91" i="12"/>
  <c r="S83" i="12"/>
  <c r="S75" i="12"/>
  <c r="S67" i="12"/>
  <c r="S59" i="12"/>
  <c r="S51" i="12"/>
  <c r="S43" i="12"/>
  <c r="S35" i="12"/>
  <c r="S27" i="12"/>
  <c r="S298" i="12"/>
  <c r="S290" i="12"/>
  <c r="S282" i="12"/>
  <c r="S274" i="12"/>
  <c r="S266" i="12"/>
  <c r="S258" i="12"/>
  <c r="S250" i="12"/>
  <c r="S242" i="12"/>
  <c r="S234" i="12"/>
  <c r="S226" i="12"/>
  <c r="S218" i="12"/>
  <c r="S210" i="12"/>
  <c r="S202" i="12"/>
  <c r="S194" i="12"/>
  <c r="S186" i="12"/>
  <c r="S178" i="12"/>
  <c r="S170" i="12"/>
  <c r="S162" i="12"/>
  <c r="S154" i="12"/>
  <c r="S146" i="12"/>
  <c r="S138" i="12"/>
  <c r="S130" i="12"/>
  <c r="S122" i="12"/>
  <c r="S114" i="12"/>
  <c r="S106" i="12"/>
  <c r="S98" i="12"/>
  <c r="S90" i="12"/>
  <c r="S82" i="12"/>
  <c r="S74" i="12"/>
  <c r="S66" i="12"/>
  <c r="S58" i="12"/>
  <c r="S50" i="12"/>
  <c r="S42" i="12"/>
  <c r="S34" i="12"/>
  <c r="S26" i="12"/>
  <c r="S305" i="12"/>
  <c r="S297" i="12"/>
  <c r="S289" i="12"/>
  <c r="S281" i="12"/>
  <c r="S273" i="12"/>
  <c r="S265" i="12"/>
  <c r="S257" i="12"/>
  <c r="S249" i="12"/>
  <c r="S241" i="12"/>
  <c r="S233" i="12"/>
  <c r="S225" i="12"/>
  <c r="S217" i="12"/>
  <c r="S209" i="12"/>
  <c r="S201" i="12"/>
  <c r="S193" i="12"/>
  <c r="S185" i="12"/>
  <c r="S177" i="12"/>
  <c r="S169" i="12"/>
  <c r="S161" i="12"/>
  <c r="S153" i="12"/>
  <c r="S145" i="12"/>
  <c r="S137" i="12"/>
  <c r="S129" i="12"/>
  <c r="S121" i="12"/>
  <c r="S113" i="12"/>
  <c r="S105" i="12"/>
  <c r="S97" i="12"/>
  <c r="S89" i="12"/>
  <c r="S81" i="12"/>
  <c r="S73" i="12"/>
  <c r="S65" i="12"/>
  <c r="S57" i="12"/>
  <c r="S49" i="12"/>
  <c r="S41" i="12"/>
  <c r="S33" i="12"/>
  <c r="S25" i="12"/>
  <c r="S288" i="12"/>
  <c r="S224" i="12"/>
  <c r="S160" i="12"/>
  <c r="S96" i="12"/>
  <c r="S32" i="12"/>
  <c r="S248" i="12"/>
  <c r="S40" i="12"/>
  <c r="S280" i="12"/>
  <c r="S216" i="12"/>
  <c r="S152" i="12"/>
  <c r="S88" i="12"/>
  <c r="S24" i="12"/>
  <c r="S184" i="12"/>
  <c r="S304" i="12"/>
  <c r="S112" i="12"/>
  <c r="S240" i="12"/>
  <c r="S168" i="12"/>
  <c r="S272" i="12"/>
  <c r="S208" i="12"/>
  <c r="S144" i="12"/>
  <c r="S80" i="12"/>
  <c r="S120" i="12"/>
  <c r="S296" i="12"/>
  <c r="S264" i="12"/>
  <c r="S200" i="12"/>
  <c r="S136" i="12"/>
  <c r="S72" i="12"/>
  <c r="S176" i="12"/>
  <c r="S232" i="12"/>
  <c r="S104" i="12"/>
  <c r="S48" i="12"/>
  <c r="S256" i="12"/>
  <c r="S192" i="12"/>
  <c r="S128" i="12"/>
  <c r="S64" i="12"/>
  <c r="S56" i="12"/>
  <c r="Q6" i="8"/>
  <c r="J7" i="8"/>
  <c r="J7" i="13"/>
  <c r="Q6" i="13"/>
  <c r="J7" i="9"/>
  <c r="Q6" i="9"/>
  <c r="J7" i="15"/>
  <c r="Q6" i="7"/>
  <c r="J7" i="7"/>
  <c r="J7" i="11"/>
  <c r="Q6" i="11"/>
  <c r="C26" i="15"/>
  <c r="B26" i="15"/>
  <c r="D25" i="15"/>
  <c r="D25" i="13"/>
  <c r="C26" i="13"/>
  <c r="B26" i="13"/>
  <c r="C26" i="11"/>
  <c r="B26" i="11"/>
  <c r="D25" i="11"/>
  <c r="D25" i="9"/>
  <c r="C26" i="9"/>
  <c r="B26" i="9"/>
  <c r="C26" i="8"/>
  <c r="B26" i="8"/>
  <c r="F25" i="8"/>
  <c r="D25" i="8"/>
  <c r="G25" i="8"/>
  <c r="F24" i="7"/>
  <c r="C26" i="7"/>
  <c r="B26" i="7"/>
  <c r="F25" i="7"/>
  <c r="D25" i="7"/>
  <c r="G25" i="7" s="1"/>
  <c r="C25" i="2"/>
  <c r="C26" i="2"/>
  <c r="J7" i="2"/>
  <c r="Q6" i="2"/>
  <c r="B26" i="2"/>
  <c r="C27" i="2" s="1"/>
  <c r="D25" i="2"/>
  <c r="G2" i="12"/>
  <c r="P8" i="1"/>
  <c r="D2" i="19" s="1"/>
  <c r="D2" i="2"/>
  <c r="O3" i="1"/>
  <c r="M22" i="14"/>
  <c r="L22" i="14"/>
  <c r="N22" i="14" s="1"/>
  <c r="O22" i="14" s="1"/>
  <c r="P21" i="14"/>
  <c r="Q21" i="14"/>
  <c r="C23" i="14"/>
  <c r="B26" i="12"/>
  <c r="C26" i="12"/>
  <c r="D25" i="12"/>
  <c r="M22" i="12"/>
  <c r="P21" i="12"/>
  <c r="L22" i="12"/>
  <c r="N22" i="12" s="1"/>
  <c r="Q21" i="12"/>
  <c r="B25" i="10"/>
  <c r="C25" i="10"/>
  <c r="D24" i="10"/>
  <c r="O10" i="2"/>
  <c r="C2" i="21" l="1"/>
  <c r="G2" i="21" s="1"/>
  <c r="G24" i="23"/>
  <c r="G23" i="23"/>
  <c r="G22" i="23"/>
  <c r="F22" i="7"/>
  <c r="Q8" i="1"/>
  <c r="R8" i="1" s="1"/>
  <c r="G21" i="23"/>
  <c r="F22" i="9"/>
  <c r="F19" i="9"/>
  <c r="E2" i="9"/>
  <c r="F20" i="9"/>
  <c r="F23" i="9"/>
  <c r="F2" i="9"/>
  <c r="F21" i="9"/>
  <c r="C2" i="13"/>
  <c r="C2" i="19"/>
  <c r="O4" i="21"/>
  <c r="O7" i="21" s="1"/>
  <c r="O8" i="21" s="1"/>
  <c r="O9" i="21" s="1"/>
  <c r="O10" i="21" s="1"/>
  <c r="O11" i="21" s="1"/>
  <c r="O12" i="21" s="1"/>
  <c r="O13" i="21" s="1"/>
  <c r="O14" i="21" s="1"/>
  <c r="O15" i="21" s="1"/>
  <c r="O16" i="21" s="1"/>
  <c r="G2" i="11"/>
  <c r="M3" i="1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F24" i="9"/>
  <c r="M3" i="2"/>
  <c r="M6" i="2" s="1"/>
  <c r="M7" i="2" s="1"/>
  <c r="M8" i="2" s="1"/>
  <c r="M9" i="2" s="1"/>
  <c r="M10" i="2" s="1"/>
  <c r="M11" i="2" s="1"/>
  <c r="F23" i="2" s="1"/>
  <c r="F23" i="7"/>
  <c r="G22" i="29"/>
  <c r="G20" i="25"/>
  <c r="K32" i="29"/>
  <c r="K32" i="23"/>
  <c r="K32" i="21"/>
  <c r="E25" i="18"/>
  <c r="D25" i="18"/>
  <c r="F25" i="18" s="1"/>
  <c r="G23" i="29"/>
  <c r="G23" i="25"/>
  <c r="G22" i="25"/>
  <c r="G21" i="25"/>
  <c r="G24" i="25"/>
  <c r="F24" i="23"/>
  <c r="I21" i="24"/>
  <c r="I23" i="24"/>
  <c r="I22" i="24"/>
  <c r="I24" i="24"/>
  <c r="I25" i="24"/>
  <c r="O8" i="27"/>
  <c r="F22" i="27"/>
  <c r="F21" i="27"/>
  <c r="H2" i="22"/>
  <c r="E2" i="28"/>
  <c r="F2" i="26"/>
  <c r="O4" i="29"/>
  <c r="O7" i="29" s="1"/>
  <c r="G2" i="29"/>
  <c r="I26" i="24"/>
  <c r="G21" i="29"/>
  <c r="E2" i="19"/>
  <c r="F2" i="19"/>
  <c r="F20" i="19"/>
  <c r="G20" i="29"/>
  <c r="G2" i="17"/>
  <c r="O4" i="17"/>
  <c r="O7" i="17" s="1"/>
  <c r="O8" i="17" s="1"/>
  <c r="O9" i="17" s="1"/>
  <c r="O10" i="17" s="1"/>
  <c r="O11" i="17" s="1"/>
  <c r="O12" i="17" s="1"/>
  <c r="M3" i="15"/>
  <c r="M6" i="15" s="1"/>
  <c r="M7" i="15" s="1"/>
  <c r="M8" i="15" s="1"/>
  <c r="M9" i="15" s="1"/>
  <c r="M10" i="15" s="1"/>
  <c r="M11" i="15" s="1"/>
  <c r="M12" i="15" s="1"/>
  <c r="M13" i="15" s="1"/>
  <c r="M14" i="15" s="1"/>
  <c r="M15" i="15" s="1"/>
  <c r="I2" i="24"/>
  <c r="J13" i="29"/>
  <c r="L14" i="29"/>
  <c r="C25" i="29"/>
  <c r="B25" i="29"/>
  <c r="D24" i="29"/>
  <c r="G24" i="29" s="1"/>
  <c r="D26" i="28"/>
  <c r="F26" i="28" s="1"/>
  <c r="I13" i="28"/>
  <c r="K14" i="28"/>
  <c r="C27" i="28"/>
  <c r="B27" i="28"/>
  <c r="G26" i="28"/>
  <c r="K26" i="28" s="1"/>
  <c r="L15" i="27"/>
  <c r="J14" i="27"/>
  <c r="C26" i="27"/>
  <c r="C26" i="26"/>
  <c r="B26" i="26"/>
  <c r="I13" i="26"/>
  <c r="K14" i="26"/>
  <c r="D25" i="26"/>
  <c r="F25" i="26" s="1"/>
  <c r="G25" i="26"/>
  <c r="D25" i="25"/>
  <c r="F25" i="25"/>
  <c r="B26" i="25"/>
  <c r="C26" i="25" s="1"/>
  <c r="G25" i="25"/>
  <c r="L15" i="25"/>
  <c r="J14" i="25"/>
  <c r="B27" i="24"/>
  <c r="C27" i="24"/>
  <c r="I14" i="24"/>
  <c r="K15" i="24"/>
  <c r="D25" i="23"/>
  <c r="F25" i="23"/>
  <c r="B26" i="23"/>
  <c r="G25" i="23"/>
  <c r="L15" i="23"/>
  <c r="J14" i="23"/>
  <c r="C26" i="22"/>
  <c r="B26" i="22"/>
  <c r="G25" i="22"/>
  <c r="K25" i="22" s="1"/>
  <c r="I14" i="22"/>
  <c r="K15" i="22"/>
  <c r="C26" i="21"/>
  <c r="L15" i="21"/>
  <c r="J14" i="21"/>
  <c r="I14" i="20"/>
  <c r="K15" i="20"/>
  <c r="E26" i="20"/>
  <c r="B26" i="20"/>
  <c r="C26" i="20"/>
  <c r="F25" i="20"/>
  <c r="G25" i="20"/>
  <c r="L15" i="19"/>
  <c r="J14" i="19"/>
  <c r="D24" i="19"/>
  <c r="C25" i="19"/>
  <c r="B25" i="19"/>
  <c r="D24" i="17"/>
  <c r="B25" i="17"/>
  <c r="C25" i="17"/>
  <c r="E24" i="17"/>
  <c r="D2" i="13"/>
  <c r="M14" i="7"/>
  <c r="F21" i="7"/>
  <c r="J8" i="15"/>
  <c r="Q7" i="7"/>
  <c r="J8" i="7"/>
  <c r="Q7" i="9"/>
  <c r="J8" i="9"/>
  <c r="Q7" i="13"/>
  <c r="J8" i="13"/>
  <c r="J8" i="11"/>
  <c r="Q7" i="11"/>
  <c r="Q7" i="8"/>
  <c r="J8" i="8"/>
  <c r="B27" i="15"/>
  <c r="D26" i="15"/>
  <c r="C27" i="15"/>
  <c r="B27" i="13"/>
  <c r="D26" i="13"/>
  <c r="C27" i="13"/>
  <c r="D26" i="11"/>
  <c r="B27" i="11"/>
  <c r="C27" i="11"/>
  <c r="D26" i="9"/>
  <c r="B27" i="9"/>
  <c r="C27" i="9"/>
  <c r="B27" i="8"/>
  <c r="F26" i="8"/>
  <c r="D26" i="8"/>
  <c r="G26" i="8" s="1"/>
  <c r="C27" i="8"/>
  <c r="D26" i="7"/>
  <c r="F26" i="7" s="1"/>
  <c r="C27" i="7"/>
  <c r="B27" i="7"/>
  <c r="G26" i="7"/>
  <c r="J8" i="2"/>
  <c r="Q7" i="2"/>
  <c r="D26" i="2"/>
  <c r="F26" i="2" s="1"/>
  <c r="B27" i="2"/>
  <c r="C28" i="2" s="1"/>
  <c r="O8" i="1"/>
  <c r="F2" i="10"/>
  <c r="S20" i="10" s="1"/>
  <c r="N7" i="1"/>
  <c r="F2" i="2"/>
  <c r="E2" i="2"/>
  <c r="I2" i="12"/>
  <c r="H2" i="12"/>
  <c r="M23" i="14"/>
  <c r="O23" i="14"/>
  <c r="L23" i="14"/>
  <c r="N23" i="14" s="1"/>
  <c r="Q23" i="14" s="1"/>
  <c r="P22" i="14"/>
  <c r="C24" i="14"/>
  <c r="B24" i="14"/>
  <c r="D24" i="14" s="1"/>
  <c r="Q22" i="14"/>
  <c r="D23" i="14"/>
  <c r="B27" i="12"/>
  <c r="C27" i="12"/>
  <c r="O22" i="12"/>
  <c r="L23" i="12" s="1"/>
  <c r="D26" i="12"/>
  <c r="B26" i="10"/>
  <c r="D25" i="10"/>
  <c r="O9" i="2"/>
  <c r="G26" i="9" l="1"/>
  <c r="F24" i="2"/>
  <c r="F25" i="2"/>
  <c r="O4" i="19"/>
  <c r="O7" i="19" s="1"/>
  <c r="G2" i="19"/>
  <c r="M3" i="13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G2" i="13"/>
  <c r="G22" i="9"/>
  <c r="G20" i="9"/>
  <c r="G24" i="9"/>
  <c r="G21" i="9"/>
  <c r="G19" i="9"/>
  <c r="G23" i="9"/>
  <c r="F25" i="13"/>
  <c r="G25" i="9"/>
  <c r="G21" i="19"/>
  <c r="G22" i="19"/>
  <c r="G21" i="2"/>
  <c r="K33" i="29"/>
  <c r="K33" i="23"/>
  <c r="K33" i="21"/>
  <c r="B26" i="18"/>
  <c r="C26" i="18"/>
  <c r="D26" i="18" s="1"/>
  <c r="G25" i="18"/>
  <c r="G20" i="19"/>
  <c r="G24" i="19"/>
  <c r="O8" i="29"/>
  <c r="F21" i="29"/>
  <c r="F22" i="29"/>
  <c r="I21" i="22"/>
  <c r="I22" i="22"/>
  <c r="I23" i="22"/>
  <c r="I24" i="22"/>
  <c r="I25" i="22"/>
  <c r="K21" i="26"/>
  <c r="K22" i="26"/>
  <c r="K23" i="26"/>
  <c r="G2" i="26"/>
  <c r="K25" i="26"/>
  <c r="E2" i="14"/>
  <c r="F2" i="20"/>
  <c r="E2" i="18"/>
  <c r="O9" i="27"/>
  <c r="O10" i="27" s="1"/>
  <c r="O11" i="27" s="1"/>
  <c r="O12" i="27" s="1"/>
  <c r="O13" i="27" s="1"/>
  <c r="O14" i="27" s="1"/>
  <c r="O15" i="27" s="1"/>
  <c r="O16" i="27" s="1"/>
  <c r="F23" i="27"/>
  <c r="F24" i="27"/>
  <c r="F25" i="27"/>
  <c r="G2" i="28"/>
  <c r="I2" i="28" s="1"/>
  <c r="K24" i="26"/>
  <c r="G23" i="19"/>
  <c r="D25" i="29"/>
  <c r="B26" i="29"/>
  <c r="C26" i="29"/>
  <c r="G25" i="29"/>
  <c r="L15" i="29"/>
  <c r="J14" i="29"/>
  <c r="I14" i="28"/>
  <c r="K15" i="28"/>
  <c r="G27" i="28"/>
  <c r="K27" i="28" s="1"/>
  <c r="D27" i="28"/>
  <c r="E27" i="28"/>
  <c r="C27" i="27"/>
  <c r="B27" i="27"/>
  <c r="D26" i="27"/>
  <c r="G26" i="27" s="1"/>
  <c r="F26" i="27"/>
  <c r="J15" i="27"/>
  <c r="L16" i="27"/>
  <c r="J16" i="27" s="1"/>
  <c r="K15" i="26"/>
  <c r="I14" i="26"/>
  <c r="D26" i="26"/>
  <c r="E26" i="26"/>
  <c r="C27" i="25"/>
  <c r="B27" i="25"/>
  <c r="J15" i="25"/>
  <c r="L16" i="25"/>
  <c r="J16" i="25" s="1"/>
  <c r="D26" i="25"/>
  <c r="G26" i="25" s="1"/>
  <c r="F26" i="25"/>
  <c r="I15" i="24"/>
  <c r="K16" i="24"/>
  <c r="D27" i="24"/>
  <c r="F27" i="24" s="1"/>
  <c r="I27" i="24"/>
  <c r="G27" i="24"/>
  <c r="K27" i="24" s="1"/>
  <c r="E27" i="24"/>
  <c r="C26" i="23"/>
  <c r="J15" i="23"/>
  <c r="L16" i="23"/>
  <c r="J16" i="23" s="1"/>
  <c r="I15" i="22"/>
  <c r="K16" i="22"/>
  <c r="I26" i="22"/>
  <c r="G26" i="22"/>
  <c r="K26" i="22" s="1"/>
  <c r="D26" i="22"/>
  <c r="E26" i="22"/>
  <c r="J15" i="21"/>
  <c r="L16" i="21"/>
  <c r="J16" i="21" s="1"/>
  <c r="C27" i="21"/>
  <c r="B27" i="21"/>
  <c r="D26" i="21"/>
  <c r="G26" i="20"/>
  <c r="C27" i="20"/>
  <c r="B27" i="20"/>
  <c r="D26" i="20"/>
  <c r="F26" i="20" s="1"/>
  <c r="K16" i="20"/>
  <c r="I15" i="20"/>
  <c r="D25" i="19"/>
  <c r="G25" i="19" s="1"/>
  <c r="B26" i="19"/>
  <c r="C26" i="19" s="1"/>
  <c r="J15" i="19"/>
  <c r="L16" i="19"/>
  <c r="J16" i="19" s="1"/>
  <c r="D25" i="17"/>
  <c r="E25" i="17"/>
  <c r="B26" i="17"/>
  <c r="C26" i="17" s="1"/>
  <c r="O13" i="17"/>
  <c r="F26" i="13"/>
  <c r="F19" i="13"/>
  <c r="E2" i="13"/>
  <c r="G25" i="2"/>
  <c r="F2" i="13"/>
  <c r="M15" i="7"/>
  <c r="F19" i="7" s="1"/>
  <c r="F20" i="7"/>
  <c r="U303" i="12"/>
  <c r="U295" i="12"/>
  <c r="U287" i="12"/>
  <c r="U279" i="12"/>
  <c r="U271" i="12"/>
  <c r="U263" i="12"/>
  <c r="U255" i="12"/>
  <c r="U247" i="12"/>
  <c r="U239" i="12"/>
  <c r="U231" i="12"/>
  <c r="U223" i="12"/>
  <c r="U215" i="12"/>
  <c r="U207" i="12"/>
  <c r="U199" i="12"/>
  <c r="U191" i="12"/>
  <c r="U183" i="12"/>
  <c r="U175" i="12"/>
  <c r="U167" i="12"/>
  <c r="U159" i="12"/>
  <c r="U151" i="12"/>
  <c r="U143" i="12"/>
  <c r="U135" i="12"/>
  <c r="U127" i="12"/>
  <c r="U119" i="12"/>
  <c r="U111" i="12"/>
  <c r="U103" i="12"/>
  <c r="U95" i="12"/>
  <c r="U87" i="12"/>
  <c r="U79" i="12"/>
  <c r="U71" i="12"/>
  <c r="U63" i="12"/>
  <c r="U55" i="12"/>
  <c r="U47" i="12"/>
  <c r="U39" i="12"/>
  <c r="U31" i="12"/>
  <c r="U23" i="12"/>
  <c r="U302" i="12"/>
  <c r="U294" i="12"/>
  <c r="U286" i="12"/>
  <c r="U278" i="12"/>
  <c r="U270" i="12"/>
  <c r="U262" i="12"/>
  <c r="U254" i="12"/>
  <c r="U246" i="12"/>
  <c r="U238" i="12"/>
  <c r="U230" i="12"/>
  <c r="U222" i="12"/>
  <c r="U214" i="12"/>
  <c r="U206" i="12"/>
  <c r="U198" i="12"/>
  <c r="U190" i="12"/>
  <c r="U182" i="12"/>
  <c r="U174" i="12"/>
  <c r="U166" i="12"/>
  <c r="U158" i="12"/>
  <c r="U150" i="12"/>
  <c r="U142" i="12"/>
  <c r="U134" i="12"/>
  <c r="U126" i="12"/>
  <c r="U118" i="12"/>
  <c r="U110" i="12"/>
  <c r="U102" i="12"/>
  <c r="U94" i="12"/>
  <c r="U86" i="12"/>
  <c r="U78" i="12"/>
  <c r="U70" i="12"/>
  <c r="U62" i="12"/>
  <c r="U54" i="12"/>
  <c r="U46" i="12"/>
  <c r="U38" i="12"/>
  <c r="U30" i="12"/>
  <c r="U22" i="12"/>
  <c r="U301" i="12"/>
  <c r="U293" i="12"/>
  <c r="U285" i="12"/>
  <c r="U277" i="12"/>
  <c r="U269" i="12"/>
  <c r="U261" i="12"/>
  <c r="U253" i="12"/>
  <c r="U245" i="12"/>
  <c r="U237" i="12"/>
  <c r="U229" i="12"/>
  <c r="U221" i="12"/>
  <c r="U213" i="12"/>
  <c r="U205" i="12"/>
  <c r="U197" i="12"/>
  <c r="U189" i="12"/>
  <c r="U181" i="12"/>
  <c r="U173" i="12"/>
  <c r="U165" i="12"/>
  <c r="U157" i="12"/>
  <c r="U149" i="12"/>
  <c r="U141" i="12"/>
  <c r="U133" i="12"/>
  <c r="U125" i="12"/>
  <c r="U117" i="12"/>
  <c r="U109" i="12"/>
  <c r="U101" i="12"/>
  <c r="U93" i="12"/>
  <c r="U85" i="12"/>
  <c r="U77" i="12"/>
  <c r="U69" i="12"/>
  <c r="U61" i="12"/>
  <c r="U53" i="12"/>
  <c r="U45" i="12"/>
  <c r="U37" i="12"/>
  <c r="U29" i="12"/>
  <c r="U21" i="12"/>
  <c r="U300" i="12"/>
  <c r="U292" i="12"/>
  <c r="U284" i="12"/>
  <c r="U276" i="12"/>
  <c r="U268" i="12"/>
  <c r="U260" i="12"/>
  <c r="U252" i="12"/>
  <c r="U244" i="12"/>
  <c r="U236" i="12"/>
  <c r="U228" i="12"/>
  <c r="U220" i="12"/>
  <c r="U212" i="12"/>
  <c r="U204" i="12"/>
  <c r="U196" i="12"/>
  <c r="U188" i="12"/>
  <c r="U180" i="12"/>
  <c r="U172" i="12"/>
  <c r="U164" i="12"/>
  <c r="U156" i="12"/>
  <c r="U148" i="12"/>
  <c r="U140" i="12"/>
  <c r="U132" i="12"/>
  <c r="U124" i="12"/>
  <c r="U116" i="12"/>
  <c r="U108" i="12"/>
  <c r="U100" i="12"/>
  <c r="U92" i="12"/>
  <c r="U84" i="12"/>
  <c r="U76" i="12"/>
  <c r="U68" i="12"/>
  <c r="U60" i="12"/>
  <c r="U52" i="12"/>
  <c r="U44" i="12"/>
  <c r="U36" i="12"/>
  <c r="U28" i="12"/>
  <c r="U20" i="12"/>
  <c r="U299" i="12"/>
  <c r="U291" i="12"/>
  <c r="U283" i="12"/>
  <c r="U275" i="12"/>
  <c r="U267" i="12"/>
  <c r="U259" i="12"/>
  <c r="U251" i="12"/>
  <c r="U243" i="12"/>
  <c r="U235" i="12"/>
  <c r="U227" i="12"/>
  <c r="U219" i="12"/>
  <c r="U211" i="12"/>
  <c r="U203" i="12"/>
  <c r="U195" i="12"/>
  <c r="U187" i="12"/>
  <c r="U179" i="12"/>
  <c r="U171" i="12"/>
  <c r="U163" i="12"/>
  <c r="U155" i="12"/>
  <c r="U147" i="12"/>
  <c r="U139" i="12"/>
  <c r="U131" i="12"/>
  <c r="U123" i="12"/>
  <c r="U115" i="12"/>
  <c r="U107" i="12"/>
  <c r="U99" i="12"/>
  <c r="U91" i="12"/>
  <c r="U83" i="12"/>
  <c r="U75" i="12"/>
  <c r="U67" i="12"/>
  <c r="U59" i="12"/>
  <c r="U51" i="12"/>
  <c r="U43" i="12"/>
  <c r="U35" i="12"/>
  <c r="U27" i="12"/>
  <c r="U298" i="12"/>
  <c r="U290" i="12"/>
  <c r="U282" i="12"/>
  <c r="U274" i="12"/>
  <c r="U266" i="12"/>
  <c r="U258" i="12"/>
  <c r="U250" i="12"/>
  <c r="U242" i="12"/>
  <c r="U234" i="12"/>
  <c r="U226" i="12"/>
  <c r="U218" i="12"/>
  <c r="U210" i="12"/>
  <c r="U202" i="12"/>
  <c r="U194" i="12"/>
  <c r="U186" i="12"/>
  <c r="U178" i="12"/>
  <c r="U170" i="12"/>
  <c r="U162" i="12"/>
  <c r="U154" i="12"/>
  <c r="U146" i="12"/>
  <c r="U138" i="12"/>
  <c r="U130" i="12"/>
  <c r="U122" i="12"/>
  <c r="U114" i="12"/>
  <c r="U106" i="12"/>
  <c r="U98" i="12"/>
  <c r="U90" i="12"/>
  <c r="U82" i="12"/>
  <c r="U74" i="12"/>
  <c r="U66" i="12"/>
  <c r="U58" i="12"/>
  <c r="U50" i="12"/>
  <c r="U42" i="12"/>
  <c r="U34" i="12"/>
  <c r="U26" i="12"/>
  <c r="U305" i="12"/>
  <c r="U297" i="12"/>
  <c r="U289" i="12"/>
  <c r="U281" i="12"/>
  <c r="U273" i="12"/>
  <c r="U265" i="12"/>
  <c r="U257" i="12"/>
  <c r="U249" i="12"/>
  <c r="U241" i="12"/>
  <c r="U233" i="12"/>
  <c r="U225" i="12"/>
  <c r="U217" i="12"/>
  <c r="U209" i="12"/>
  <c r="U201" i="12"/>
  <c r="U193" i="12"/>
  <c r="U185" i="12"/>
  <c r="U177" i="12"/>
  <c r="U169" i="12"/>
  <c r="U161" i="12"/>
  <c r="U153" i="12"/>
  <c r="U145" i="12"/>
  <c r="U137" i="12"/>
  <c r="U129" i="12"/>
  <c r="U121" i="12"/>
  <c r="U113" i="12"/>
  <c r="U105" i="12"/>
  <c r="U97" i="12"/>
  <c r="U89" i="12"/>
  <c r="U81" i="12"/>
  <c r="U73" i="12"/>
  <c r="U65" i="12"/>
  <c r="U57" i="12"/>
  <c r="U49" i="12"/>
  <c r="U41" i="12"/>
  <c r="U33" i="12"/>
  <c r="U25" i="12"/>
  <c r="U80" i="12"/>
  <c r="U264" i="12"/>
  <c r="U72" i="12"/>
  <c r="U184" i="12"/>
  <c r="U48" i="12"/>
  <c r="U280" i="12"/>
  <c r="U216" i="12"/>
  <c r="U152" i="12"/>
  <c r="U88" i="12"/>
  <c r="U24" i="12"/>
  <c r="U200" i="12"/>
  <c r="U112" i="12"/>
  <c r="U136" i="12"/>
  <c r="U288" i="12"/>
  <c r="U272" i="12"/>
  <c r="U208" i="12"/>
  <c r="U144" i="12"/>
  <c r="U120" i="12"/>
  <c r="U240" i="12"/>
  <c r="U96" i="12"/>
  <c r="U224" i="12"/>
  <c r="U104" i="12"/>
  <c r="U160" i="12"/>
  <c r="U56" i="12"/>
  <c r="U176" i="12"/>
  <c r="U232" i="12"/>
  <c r="U32" i="12"/>
  <c r="U256" i="12"/>
  <c r="U192" i="12"/>
  <c r="U128" i="12"/>
  <c r="U64" i="12"/>
  <c r="U248" i="12"/>
  <c r="U304" i="12"/>
  <c r="U296" i="12"/>
  <c r="U40" i="12"/>
  <c r="U168" i="12"/>
  <c r="Q8" i="8"/>
  <c r="J9" i="8"/>
  <c r="Q8" i="7"/>
  <c r="J9" i="7"/>
  <c r="J9" i="15"/>
  <c r="J9" i="11"/>
  <c r="Q8" i="11"/>
  <c r="Q8" i="13"/>
  <c r="J9" i="13"/>
  <c r="Q8" i="9"/>
  <c r="J9" i="9"/>
  <c r="C28" i="15"/>
  <c r="B28" i="15"/>
  <c r="D27" i="15"/>
  <c r="C28" i="13"/>
  <c r="D27" i="13"/>
  <c r="B28" i="13"/>
  <c r="F27" i="13"/>
  <c r="C28" i="11"/>
  <c r="B28" i="11"/>
  <c r="D27" i="11"/>
  <c r="F26" i="9"/>
  <c r="D27" i="9"/>
  <c r="G27" i="9" s="1"/>
  <c r="F27" i="9"/>
  <c r="C28" i="9"/>
  <c r="B28" i="9"/>
  <c r="C28" i="8"/>
  <c r="B28" i="8"/>
  <c r="D27" i="8"/>
  <c r="F27" i="8" s="1"/>
  <c r="G27" i="8"/>
  <c r="C28" i="7"/>
  <c r="B28" i="7"/>
  <c r="D27" i="7"/>
  <c r="G27" i="7" s="1"/>
  <c r="G20" i="2"/>
  <c r="G19" i="2"/>
  <c r="G24" i="2"/>
  <c r="G26" i="2"/>
  <c r="J9" i="2"/>
  <c r="Q8" i="2"/>
  <c r="G22" i="2"/>
  <c r="G23" i="2"/>
  <c r="B28" i="2"/>
  <c r="D27" i="2"/>
  <c r="F27" i="2" s="1"/>
  <c r="P7" i="1"/>
  <c r="D2" i="21" s="1"/>
  <c r="G20" i="12"/>
  <c r="G22" i="12"/>
  <c r="G21" i="12"/>
  <c r="G23" i="12"/>
  <c r="G24" i="12"/>
  <c r="G25" i="12"/>
  <c r="G2" i="10"/>
  <c r="H2" i="10" s="1"/>
  <c r="C25" i="14"/>
  <c r="B25" i="14"/>
  <c r="D25" i="14" s="1"/>
  <c r="L24" i="14"/>
  <c r="P23" i="14"/>
  <c r="G26" i="12"/>
  <c r="B28" i="12"/>
  <c r="C28" i="12"/>
  <c r="O23" i="12"/>
  <c r="M23" i="12"/>
  <c r="P22" i="12"/>
  <c r="Q22" i="12"/>
  <c r="D27" i="12"/>
  <c r="C26" i="10"/>
  <c r="M12" i="2"/>
  <c r="F22" i="2" s="1"/>
  <c r="O8" i="2"/>
  <c r="F20" i="13" l="1"/>
  <c r="F21" i="13"/>
  <c r="F22" i="13"/>
  <c r="F24" i="13"/>
  <c r="G25" i="13"/>
  <c r="F23" i="13"/>
  <c r="O8" i="19"/>
  <c r="F21" i="19"/>
  <c r="F22" i="19"/>
  <c r="G21" i="13"/>
  <c r="K26" i="20"/>
  <c r="F25" i="29"/>
  <c r="E26" i="18"/>
  <c r="F25" i="19"/>
  <c r="I2" i="26"/>
  <c r="H2" i="26"/>
  <c r="G19" i="13"/>
  <c r="H2" i="28"/>
  <c r="K21" i="20"/>
  <c r="K22" i="20"/>
  <c r="K23" i="20"/>
  <c r="K24" i="20"/>
  <c r="F20" i="21"/>
  <c r="F22" i="21"/>
  <c r="F2" i="21"/>
  <c r="E2" i="21"/>
  <c r="F21" i="21"/>
  <c r="F23" i="21"/>
  <c r="F24" i="21"/>
  <c r="F25" i="21"/>
  <c r="F26" i="21"/>
  <c r="K25" i="20"/>
  <c r="O9" i="29"/>
  <c r="O10" i="29" s="1"/>
  <c r="O11" i="29" s="1"/>
  <c r="O12" i="29" s="1"/>
  <c r="O13" i="29" s="1"/>
  <c r="O14" i="29" s="1"/>
  <c r="O15" i="29" s="1"/>
  <c r="O16" i="29" s="1"/>
  <c r="F24" i="29"/>
  <c r="F23" i="29"/>
  <c r="C27" i="29"/>
  <c r="B27" i="29"/>
  <c r="D26" i="29"/>
  <c r="G26" i="29" s="1"/>
  <c r="J15" i="29"/>
  <c r="L16" i="29"/>
  <c r="J16" i="29" s="1"/>
  <c r="B28" i="28"/>
  <c r="E28" i="28"/>
  <c r="C28" i="28"/>
  <c r="F27" i="28"/>
  <c r="K16" i="28"/>
  <c r="I15" i="28"/>
  <c r="D27" i="27"/>
  <c r="F27" i="27"/>
  <c r="B28" i="27"/>
  <c r="C28" i="27"/>
  <c r="G27" i="27"/>
  <c r="C27" i="26"/>
  <c r="B27" i="26"/>
  <c r="F26" i="26"/>
  <c r="G26" i="26"/>
  <c r="K26" i="26" s="1"/>
  <c r="K16" i="26"/>
  <c r="I15" i="26"/>
  <c r="D27" i="25"/>
  <c r="F27" i="25" s="1"/>
  <c r="C28" i="25"/>
  <c r="B28" i="25"/>
  <c r="G27" i="25"/>
  <c r="I16" i="24"/>
  <c r="B28" i="24"/>
  <c r="E28" i="24"/>
  <c r="C28" i="24"/>
  <c r="C27" i="23"/>
  <c r="B27" i="23"/>
  <c r="D26" i="23"/>
  <c r="G26" i="23" s="1"/>
  <c r="C27" i="22"/>
  <c r="B27" i="22"/>
  <c r="I16" i="22"/>
  <c r="F26" i="22"/>
  <c r="D27" i="21"/>
  <c r="F27" i="21"/>
  <c r="C28" i="21"/>
  <c r="B28" i="21"/>
  <c r="D27" i="20"/>
  <c r="E27" i="20"/>
  <c r="I16" i="20"/>
  <c r="D26" i="19"/>
  <c r="C27" i="19"/>
  <c r="B27" i="19"/>
  <c r="G26" i="19"/>
  <c r="E26" i="17"/>
  <c r="B27" i="17"/>
  <c r="C27" i="17"/>
  <c r="D26" i="17"/>
  <c r="O14" i="17"/>
  <c r="G24" i="13"/>
  <c r="G27" i="13"/>
  <c r="D2" i="11"/>
  <c r="F27" i="11" s="1"/>
  <c r="R7" i="1"/>
  <c r="G22" i="13"/>
  <c r="G20" i="13"/>
  <c r="G26" i="13"/>
  <c r="O7" i="1"/>
  <c r="F2" i="14" s="1"/>
  <c r="G23" i="13"/>
  <c r="G25" i="10"/>
  <c r="U29" i="10"/>
  <c r="U45" i="10"/>
  <c r="U61" i="10"/>
  <c r="U77" i="10"/>
  <c r="U93" i="10"/>
  <c r="U109" i="10"/>
  <c r="U125" i="10"/>
  <c r="U141" i="10"/>
  <c r="U157" i="10"/>
  <c r="U173" i="10"/>
  <c r="U189" i="10"/>
  <c r="U30" i="10"/>
  <c r="U46" i="10"/>
  <c r="U62" i="10"/>
  <c r="U78" i="10"/>
  <c r="U94" i="10"/>
  <c r="U110" i="10"/>
  <c r="U126" i="10"/>
  <c r="U142" i="10"/>
  <c r="U158" i="10"/>
  <c r="U174" i="10"/>
  <c r="U190" i="10"/>
  <c r="U31" i="10"/>
  <c r="U47" i="10"/>
  <c r="U63" i="10"/>
  <c r="U79" i="10"/>
  <c r="U95" i="10"/>
  <c r="U111" i="10"/>
  <c r="U127" i="10"/>
  <c r="U143" i="10"/>
  <c r="U159" i="10"/>
  <c r="U175" i="10"/>
  <c r="U32" i="10"/>
  <c r="U48" i="10"/>
  <c r="U64" i="10"/>
  <c r="U80" i="10"/>
  <c r="U96" i="10"/>
  <c r="U112" i="10"/>
  <c r="U128" i="10"/>
  <c r="U144" i="10"/>
  <c r="U160" i="10"/>
  <c r="U176" i="10"/>
  <c r="U33" i="10"/>
  <c r="U49" i="10"/>
  <c r="U65" i="10"/>
  <c r="U81" i="10"/>
  <c r="U97" i="10"/>
  <c r="U113" i="10"/>
  <c r="U129" i="10"/>
  <c r="U145" i="10"/>
  <c r="U161" i="10"/>
  <c r="U177" i="10"/>
  <c r="U34" i="10"/>
  <c r="U50" i="10"/>
  <c r="U66" i="10"/>
  <c r="U82" i="10"/>
  <c r="U98" i="10"/>
  <c r="U114" i="10"/>
  <c r="U130" i="10"/>
  <c r="U146" i="10"/>
  <c r="U162" i="10"/>
  <c r="U178" i="10"/>
  <c r="U35" i="10"/>
  <c r="U51" i="10"/>
  <c r="U67" i="10"/>
  <c r="U83" i="10"/>
  <c r="U99" i="10"/>
  <c r="U115" i="10"/>
  <c r="U131" i="10"/>
  <c r="U147" i="10"/>
  <c r="U163" i="10"/>
  <c r="U179" i="10"/>
  <c r="U36" i="10"/>
  <c r="U52" i="10"/>
  <c r="U68" i="10"/>
  <c r="U84" i="10"/>
  <c r="U100" i="10"/>
  <c r="U116" i="10"/>
  <c r="U132" i="10"/>
  <c r="U148" i="10"/>
  <c r="U164" i="10"/>
  <c r="U180" i="10"/>
  <c r="U21" i="10"/>
  <c r="U37" i="10"/>
  <c r="U53" i="10"/>
  <c r="U69" i="10"/>
  <c r="U85" i="10"/>
  <c r="U101" i="10"/>
  <c r="U117" i="10"/>
  <c r="U133" i="10"/>
  <c r="U149" i="10"/>
  <c r="U165" i="10"/>
  <c r="U181" i="10"/>
  <c r="U22" i="10"/>
  <c r="U38" i="10"/>
  <c r="U54" i="10"/>
  <c r="U70" i="10"/>
  <c r="U86" i="10"/>
  <c r="U102" i="10"/>
  <c r="U118" i="10"/>
  <c r="U134" i="10"/>
  <c r="U150" i="10"/>
  <c r="U166" i="10"/>
  <c r="U182" i="10"/>
  <c r="U23" i="10"/>
  <c r="U39" i="10"/>
  <c r="U55" i="10"/>
  <c r="U71" i="10"/>
  <c r="U87" i="10"/>
  <c r="U103" i="10"/>
  <c r="U119" i="10"/>
  <c r="U135" i="10"/>
  <c r="U151" i="10"/>
  <c r="U167" i="10"/>
  <c r="U183" i="10"/>
  <c r="U24" i="10"/>
  <c r="U40" i="10"/>
  <c r="U56" i="10"/>
  <c r="U72" i="10"/>
  <c r="U88" i="10"/>
  <c r="U104" i="10"/>
  <c r="U120" i="10"/>
  <c r="U136" i="10"/>
  <c r="U152" i="10"/>
  <c r="U168" i="10"/>
  <c r="U184" i="10"/>
  <c r="U25" i="10"/>
  <c r="U41" i="10"/>
  <c r="U57" i="10"/>
  <c r="U73" i="10"/>
  <c r="U89" i="10"/>
  <c r="U105" i="10"/>
  <c r="U121" i="10"/>
  <c r="U137" i="10"/>
  <c r="U153" i="10"/>
  <c r="U169" i="10"/>
  <c r="U185" i="10"/>
  <c r="U26" i="10"/>
  <c r="U42" i="10"/>
  <c r="U58" i="10"/>
  <c r="U74" i="10"/>
  <c r="U90" i="10"/>
  <c r="U106" i="10"/>
  <c r="U122" i="10"/>
  <c r="U138" i="10"/>
  <c r="U154" i="10"/>
  <c r="U170" i="10"/>
  <c r="U186" i="10"/>
  <c r="U124" i="10"/>
  <c r="U198" i="10"/>
  <c r="U214" i="10"/>
  <c r="U230" i="10"/>
  <c r="U246" i="10"/>
  <c r="U262" i="10"/>
  <c r="U278" i="10"/>
  <c r="U294" i="10"/>
  <c r="U217" i="10"/>
  <c r="U265" i="10"/>
  <c r="U219" i="10"/>
  <c r="U299" i="10"/>
  <c r="U255" i="10"/>
  <c r="U224" i="10"/>
  <c r="U241" i="10"/>
  <c r="U226" i="10"/>
  <c r="U20" i="10"/>
  <c r="U259" i="10"/>
  <c r="U196" i="10"/>
  <c r="U229" i="10"/>
  <c r="U139" i="10"/>
  <c r="U199" i="10"/>
  <c r="U215" i="10"/>
  <c r="U231" i="10"/>
  <c r="U247" i="10"/>
  <c r="U263" i="10"/>
  <c r="U279" i="10"/>
  <c r="U295" i="10"/>
  <c r="U27" i="10"/>
  <c r="U201" i="10"/>
  <c r="U233" i="10"/>
  <c r="U281" i="10"/>
  <c r="U297" i="10"/>
  <c r="U298" i="10"/>
  <c r="U171" i="10"/>
  <c r="U235" i="10"/>
  <c r="U239" i="10"/>
  <c r="U192" i="10"/>
  <c r="U257" i="10"/>
  <c r="U194" i="10"/>
  <c r="U211" i="10"/>
  <c r="U213" i="10"/>
  <c r="U140" i="10"/>
  <c r="U200" i="10"/>
  <c r="U216" i="10"/>
  <c r="U232" i="10"/>
  <c r="U248" i="10"/>
  <c r="U264" i="10"/>
  <c r="U280" i="10"/>
  <c r="U296" i="10"/>
  <c r="U282" i="10"/>
  <c r="U203" i="10"/>
  <c r="U267" i="10"/>
  <c r="U207" i="10"/>
  <c r="U303" i="10"/>
  <c r="U256" i="10"/>
  <c r="U193" i="10"/>
  <c r="U305" i="10"/>
  <c r="U258" i="10"/>
  <c r="U107" i="10"/>
  <c r="U260" i="10"/>
  <c r="U261" i="10"/>
  <c r="U155" i="10"/>
  <c r="U249" i="10"/>
  <c r="U251" i="10"/>
  <c r="U304" i="10"/>
  <c r="U242" i="10"/>
  <c r="G20" i="10"/>
  <c r="U28" i="10"/>
  <c r="U156" i="10"/>
  <c r="U202" i="10"/>
  <c r="U218" i="10"/>
  <c r="U234" i="10"/>
  <c r="U250" i="10"/>
  <c r="U266" i="10"/>
  <c r="U43" i="10"/>
  <c r="U283" i="10"/>
  <c r="U223" i="10"/>
  <c r="U272" i="10"/>
  <c r="U92" i="10"/>
  <c r="U243" i="10"/>
  <c r="U212" i="10"/>
  <c r="U245" i="10"/>
  <c r="U292" i="10"/>
  <c r="U293" i="10"/>
  <c r="U44" i="10"/>
  <c r="U172" i="10"/>
  <c r="U204" i="10"/>
  <c r="U220" i="10"/>
  <c r="U236" i="10"/>
  <c r="U252" i="10"/>
  <c r="U268" i="10"/>
  <c r="U284" i="10"/>
  <c r="U300" i="10"/>
  <c r="U287" i="10"/>
  <c r="U76" i="10"/>
  <c r="U288" i="10"/>
  <c r="U209" i="10"/>
  <c r="U273" i="10"/>
  <c r="U274" i="10"/>
  <c r="U195" i="10"/>
  <c r="U291" i="10"/>
  <c r="U228" i="10"/>
  <c r="U276" i="10"/>
  <c r="U277" i="10"/>
  <c r="U59" i="10"/>
  <c r="U187" i="10"/>
  <c r="U205" i="10"/>
  <c r="U221" i="10"/>
  <c r="U237" i="10"/>
  <c r="U253" i="10"/>
  <c r="U269" i="10"/>
  <c r="U285" i="10"/>
  <c r="U301" i="10"/>
  <c r="U188" i="10"/>
  <c r="U254" i="10"/>
  <c r="U286" i="10"/>
  <c r="U75" i="10"/>
  <c r="U271" i="10"/>
  <c r="U240" i="10"/>
  <c r="U91" i="10"/>
  <c r="U289" i="10"/>
  <c r="U290" i="10"/>
  <c r="U227" i="10"/>
  <c r="U108" i="10"/>
  <c r="U197" i="10"/>
  <c r="U60" i="10"/>
  <c r="U206" i="10"/>
  <c r="U222" i="10"/>
  <c r="U238" i="10"/>
  <c r="U270" i="10"/>
  <c r="U302" i="10"/>
  <c r="U191" i="10"/>
  <c r="U208" i="10"/>
  <c r="U225" i="10"/>
  <c r="U210" i="10"/>
  <c r="U275" i="10"/>
  <c r="U123" i="10"/>
  <c r="U244" i="10"/>
  <c r="J10" i="15"/>
  <c r="J10" i="7"/>
  <c r="Q9" i="7"/>
  <c r="J10" i="11"/>
  <c r="Q9" i="11"/>
  <c r="J10" i="8"/>
  <c r="E28" i="8" s="1"/>
  <c r="Q9" i="8"/>
  <c r="Q9" i="9"/>
  <c r="J10" i="9"/>
  <c r="Q9" i="13"/>
  <c r="J10" i="13"/>
  <c r="D28" i="15"/>
  <c r="B29" i="15"/>
  <c r="C29" i="15"/>
  <c r="B29" i="13"/>
  <c r="D28" i="13"/>
  <c r="F28" i="13" s="1"/>
  <c r="C29" i="13"/>
  <c r="C29" i="11"/>
  <c r="B29" i="11"/>
  <c r="D28" i="11"/>
  <c r="C29" i="9"/>
  <c r="B29" i="9"/>
  <c r="D28" i="9"/>
  <c r="F28" i="9" s="1"/>
  <c r="G28" i="9"/>
  <c r="B29" i="8"/>
  <c r="D28" i="8"/>
  <c r="G28" i="8" s="1"/>
  <c r="C29" i="8"/>
  <c r="B29" i="7"/>
  <c r="E28" i="7"/>
  <c r="D28" i="7"/>
  <c r="F28" i="7" s="1"/>
  <c r="C29" i="7"/>
  <c r="G28" i="7"/>
  <c r="F27" i="7"/>
  <c r="J10" i="2"/>
  <c r="Q9" i="2"/>
  <c r="C29" i="2"/>
  <c r="F28" i="2"/>
  <c r="G27" i="2"/>
  <c r="D28" i="2"/>
  <c r="G28" i="2" s="1"/>
  <c r="B29" i="2"/>
  <c r="G21" i="10"/>
  <c r="G22" i="10"/>
  <c r="G23" i="10"/>
  <c r="G24" i="10"/>
  <c r="I2" i="10"/>
  <c r="M24" i="14"/>
  <c r="B26" i="14"/>
  <c r="C26" i="14" s="1"/>
  <c r="G27" i="12"/>
  <c r="D28" i="12"/>
  <c r="P23" i="12"/>
  <c r="L24" i="12"/>
  <c r="M24" i="12" s="1"/>
  <c r="C29" i="12"/>
  <c r="B29" i="12"/>
  <c r="D29" i="12" s="1"/>
  <c r="N23" i="12"/>
  <c r="Q23" i="12" s="1"/>
  <c r="C27" i="10"/>
  <c r="B27" i="10"/>
  <c r="D27" i="10" s="1"/>
  <c r="D26" i="10"/>
  <c r="O7" i="2"/>
  <c r="M13" i="2"/>
  <c r="F21" i="2" s="1"/>
  <c r="F2" i="11" l="1"/>
  <c r="E2" i="11"/>
  <c r="F28" i="11"/>
  <c r="F20" i="11"/>
  <c r="F21" i="11"/>
  <c r="O9" i="19"/>
  <c r="F23" i="19"/>
  <c r="F24" i="19"/>
  <c r="B27" i="18"/>
  <c r="C27" i="18"/>
  <c r="D27" i="18" s="1"/>
  <c r="G26" i="18"/>
  <c r="F26" i="18"/>
  <c r="G21" i="21"/>
  <c r="G26" i="21"/>
  <c r="N9" i="1"/>
  <c r="P9" i="1" s="1"/>
  <c r="E2" i="20"/>
  <c r="F2" i="18"/>
  <c r="G24" i="21"/>
  <c r="G25" i="21"/>
  <c r="G23" i="21"/>
  <c r="G27" i="21"/>
  <c r="F24" i="11"/>
  <c r="F26" i="29"/>
  <c r="F25" i="11"/>
  <c r="G20" i="21"/>
  <c r="I23" i="28"/>
  <c r="I24" i="28"/>
  <c r="I21" i="28"/>
  <c r="I22" i="28"/>
  <c r="I25" i="28"/>
  <c r="I26" i="28"/>
  <c r="I27" i="28"/>
  <c r="F19" i="11"/>
  <c r="G22" i="21"/>
  <c r="F23" i="11"/>
  <c r="I22" i="26"/>
  <c r="I21" i="26"/>
  <c r="I23" i="26"/>
  <c r="I24" i="26"/>
  <c r="I25" i="26"/>
  <c r="I26" i="26"/>
  <c r="G27" i="11"/>
  <c r="F22" i="11"/>
  <c r="D27" i="29"/>
  <c r="F27" i="29" s="1"/>
  <c r="C28" i="29"/>
  <c r="B28" i="29"/>
  <c r="I16" i="28"/>
  <c r="D28" i="28"/>
  <c r="F28" i="28" s="1"/>
  <c r="C29" i="28"/>
  <c r="B29" i="28"/>
  <c r="I28" i="28"/>
  <c r="G28" i="28"/>
  <c r="K28" i="28" s="1"/>
  <c r="C29" i="27"/>
  <c r="B29" i="27"/>
  <c r="D28" i="27"/>
  <c r="G28" i="27" s="1"/>
  <c r="F28" i="27"/>
  <c r="I16" i="26"/>
  <c r="I27" i="26"/>
  <c r="G27" i="26"/>
  <c r="K27" i="26" s="1"/>
  <c r="D27" i="26"/>
  <c r="E27" i="26"/>
  <c r="D28" i="25"/>
  <c r="F28" i="25"/>
  <c r="C29" i="25"/>
  <c r="B29" i="25"/>
  <c r="G28" i="25"/>
  <c r="D28" i="24"/>
  <c r="F28" i="24" s="1"/>
  <c r="C29" i="24"/>
  <c r="B29" i="24"/>
  <c r="E29" i="24"/>
  <c r="I28" i="24"/>
  <c r="G28" i="24"/>
  <c r="K28" i="24" s="1"/>
  <c r="F26" i="23"/>
  <c r="D27" i="23"/>
  <c r="F27" i="23" s="1"/>
  <c r="B28" i="23"/>
  <c r="C28" i="23"/>
  <c r="I27" i="22"/>
  <c r="G27" i="22"/>
  <c r="K27" i="22" s="1"/>
  <c r="D27" i="22"/>
  <c r="F27" i="22" s="1"/>
  <c r="E27" i="22"/>
  <c r="D28" i="21"/>
  <c r="F28" i="21"/>
  <c r="C29" i="21"/>
  <c r="B29" i="21"/>
  <c r="G28" i="21"/>
  <c r="B28" i="20"/>
  <c r="E28" i="20"/>
  <c r="C28" i="20"/>
  <c r="F27" i="20"/>
  <c r="G27" i="20"/>
  <c r="K27" i="20" s="1"/>
  <c r="D27" i="19"/>
  <c r="F27" i="19"/>
  <c r="C28" i="19"/>
  <c r="B28" i="19"/>
  <c r="G27" i="19"/>
  <c r="E27" i="17"/>
  <c r="C28" i="17"/>
  <c r="B28" i="17"/>
  <c r="D27" i="17"/>
  <c r="O15" i="17"/>
  <c r="F26" i="11"/>
  <c r="G28" i="11"/>
  <c r="S305" i="14"/>
  <c r="S297" i="14"/>
  <c r="S289" i="14"/>
  <c r="S281" i="14"/>
  <c r="S273" i="14"/>
  <c r="S265" i="14"/>
  <c r="S257" i="14"/>
  <c r="S249" i="14"/>
  <c r="S241" i="14"/>
  <c r="S233" i="14"/>
  <c r="S225" i="14"/>
  <c r="S217" i="14"/>
  <c r="S209" i="14"/>
  <c r="S201" i="14"/>
  <c r="S193" i="14"/>
  <c r="S185" i="14"/>
  <c r="S177" i="14"/>
  <c r="S169" i="14"/>
  <c r="S161" i="14"/>
  <c r="S153" i="14"/>
  <c r="S145" i="14"/>
  <c r="S137" i="14"/>
  <c r="S129" i="14"/>
  <c r="S121" i="14"/>
  <c r="S113" i="14"/>
  <c r="S105" i="14"/>
  <c r="S97" i="14"/>
  <c r="S89" i="14"/>
  <c r="S81" i="14"/>
  <c r="S73" i="14"/>
  <c r="S65" i="14"/>
  <c r="S57" i="14"/>
  <c r="S49" i="14"/>
  <c r="S41" i="14"/>
  <c r="S33" i="14"/>
  <c r="S25" i="14"/>
  <c r="S304" i="14"/>
  <c r="S296" i="14"/>
  <c r="S288" i="14"/>
  <c r="S280" i="14"/>
  <c r="S272" i="14"/>
  <c r="S264" i="14"/>
  <c r="S256" i="14"/>
  <c r="S248" i="14"/>
  <c r="S240" i="14"/>
  <c r="S232" i="14"/>
  <c r="S224" i="14"/>
  <c r="S216" i="14"/>
  <c r="S208" i="14"/>
  <c r="S200" i="14"/>
  <c r="S192" i="14"/>
  <c r="S184" i="14"/>
  <c r="S176" i="14"/>
  <c r="S168" i="14"/>
  <c r="S160" i="14"/>
  <c r="S152" i="14"/>
  <c r="S144" i="14"/>
  <c r="S136" i="14"/>
  <c r="S128" i="14"/>
  <c r="S120" i="14"/>
  <c r="S112" i="14"/>
  <c r="S104" i="14"/>
  <c r="S96" i="14"/>
  <c r="S88" i="14"/>
  <c r="S80" i="14"/>
  <c r="S72" i="14"/>
  <c r="S64" i="14"/>
  <c r="S56" i="14"/>
  <c r="S48" i="14"/>
  <c r="S40" i="14"/>
  <c r="S32" i="14"/>
  <c r="S24" i="14"/>
  <c r="S303" i="14"/>
  <c r="S295" i="14"/>
  <c r="S287" i="14"/>
  <c r="S279" i="14"/>
  <c r="S271" i="14"/>
  <c r="S263" i="14"/>
  <c r="S255" i="14"/>
  <c r="S247" i="14"/>
  <c r="S239" i="14"/>
  <c r="S231" i="14"/>
  <c r="S223" i="14"/>
  <c r="S215" i="14"/>
  <c r="S207" i="14"/>
  <c r="S199" i="14"/>
  <c r="S191" i="14"/>
  <c r="S183" i="14"/>
  <c r="S175" i="14"/>
  <c r="S167" i="14"/>
  <c r="S159" i="14"/>
  <c r="S151" i="14"/>
  <c r="S143" i="14"/>
  <c r="S135" i="14"/>
  <c r="S127" i="14"/>
  <c r="S119" i="14"/>
  <c r="S111" i="14"/>
  <c r="S103" i="14"/>
  <c r="S95" i="14"/>
  <c r="S87" i="14"/>
  <c r="S79" i="14"/>
  <c r="S71" i="14"/>
  <c r="S63" i="14"/>
  <c r="S55" i="14"/>
  <c r="S47" i="14"/>
  <c r="S39" i="14"/>
  <c r="S31" i="14"/>
  <c r="S23" i="14"/>
  <c r="S302" i="14"/>
  <c r="S294" i="14"/>
  <c r="S286" i="14"/>
  <c r="S278" i="14"/>
  <c r="S270" i="14"/>
  <c r="S262" i="14"/>
  <c r="S254" i="14"/>
  <c r="S246" i="14"/>
  <c r="S238" i="14"/>
  <c r="S230" i="14"/>
  <c r="S222" i="14"/>
  <c r="S214" i="14"/>
  <c r="S206" i="14"/>
  <c r="S198" i="14"/>
  <c r="S190" i="14"/>
  <c r="S182" i="14"/>
  <c r="S174" i="14"/>
  <c r="S166" i="14"/>
  <c r="S158" i="14"/>
  <c r="S150" i="14"/>
  <c r="S142" i="14"/>
  <c r="S134" i="14"/>
  <c r="S126" i="14"/>
  <c r="S118" i="14"/>
  <c r="S110" i="14"/>
  <c r="S102" i="14"/>
  <c r="S94" i="14"/>
  <c r="S86" i="14"/>
  <c r="S78" i="14"/>
  <c r="S70" i="14"/>
  <c r="S62" i="14"/>
  <c r="S54" i="14"/>
  <c r="S46" i="14"/>
  <c r="S38" i="14"/>
  <c r="S30" i="14"/>
  <c r="S22" i="14"/>
  <c r="S301" i="14"/>
  <c r="S293" i="14"/>
  <c r="S285" i="14"/>
  <c r="S277" i="14"/>
  <c r="S269" i="14"/>
  <c r="S261" i="14"/>
  <c r="S253" i="14"/>
  <c r="S245" i="14"/>
  <c r="S237" i="14"/>
  <c r="S229" i="14"/>
  <c r="S221" i="14"/>
  <c r="S213" i="14"/>
  <c r="S205" i="14"/>
  <c r="S197" i="14"/>
  <c r="S189" i="14"/>
  <c r="S181" i="14"/>
  <c r="S173" i="14"/>
  <c r="S165" i="14"/>
  <c r="S157" i="14"/>
  <c r="S149" i="14"/>
  <c r="S141" i="14"/>
  <c r="S133" i="14"/>
  <c r="S125" i="14"/>
  <c r="S117" i="14"/>
  <c r="S109" i="14"/>
  <c r="S101" i="14"/>
  <c r="S93" i="14"/>
  <c r="S85" i="14"/>
  <c r="S77" i="14"/>
  <c r="S69" i="14"/>
  <c r="S61" i="14"/>
  <c r="S53" i="14"/>
  <c r="S45" i="14"/>
  <c r="S37" i="14"/>
  <c r="S29" i="14"/>
  <c r="S21" i="14"/>
  <c r="S300" i="14"/>
  <c r="S292" i="14"/>
  <c r="S284" i="14"/>
  <c r="S276" i="14"/>
  <c r="S268" i="14"/>
  <c r="S260" i="14"/>
  <c r="S252" i="14"/>
  <c r="S244" i="14"/>
  <c r="S236" i="14"/>
  <c r="S228" i="14"/>
  <c r="S220" i="14"/>
  <c r="S212" i="14"/>
  <c r="S204" i="14"/>
  <c r="S196" i="14"/>
  <c r="S188" i="14"/>
  <c r="S180" i="14"/>
  <c r="S172" i="14"/>
  <c r="S164" i="14"/>
  <c r="S156" i="14"/>
  <c r="S148" i="14"/>
  <c r="S140" i="14"/>
  <c r="S132" i="14"/>
  <c r="S124" i="14"/>
  <c r="S116" i="14"/>
  <c r="S108" i="14"/>
  <c r="S100" i="14"/>
  <c r="S92" i="14"/>
  <c r="S84" i="14"/>
  <c r="S76" i="14"/>
  <c r="S68" i="14"/>
  <c r="S60" i="14"/>
  <c r="S52" i="14"/>
  <c r="S44" i="14"/>
  <c r="S36" i="14"/>
  <c r="S28" i="14"/>
  <c r="S20" i="14"/>
  <c r="S299" i="14"/>
  <c r="S291" i="14"/>
  <c r="S283" i="14"/>
  <c r="S275" i="14"/>
  <c r="S267" i="14"/>
  <c r="S259" i="14"/>
  <c r="S251" i="14"/>
  <c r="S243" i="14"/>
  <c r="S235" i="14"/>
  <c r="S227" i="14"/>
  <c r="S219" i="14"/>
  <c r="S211" i="14"/>
  <c r="S203" i="14"/>
  <c r="S195" i="14"/>
  <c r="S187" i="14"/>
  <c r="S179" i="14"/>
  <c r="S171" i="14"/>
  <c r="S163" i="14"/>
  <c r="S155" i="14"/>
  <c r="S147" i="14"/>
  <c r="S139" i="14"/>
  <c r="S131" i="14"/>
  <c r="S123" i="14"/>
  <c r="S115" i="14"/>
  <c r="S107" i="14"/>
  <c r="S99" i="14"/>
  <c r="S91" i="14"/>
  <c r="S83" i="14"/>
  <c r="S75" i="14"/>
  <c r="S67" i="14"/>
  <c r="S59" i="14"/>
  <c r="S51" i="14"/>
  <c r="S43" i="14"/>
  <c r="S35" i="14"/>
  <c r="S27" i="14"/>
  <c r="S258" i="14"/>
  <c r="S194" i="14"/>
  <c r="S130" i="14"/>
  <c r="S66" i="14"/>
  <c r="S146" i="14"/>
  <c r="S74" i="14"/>
  <c r="S210" i="14"/>
  <c r="S250" i="14"/>
  <c r="S186" i="14"/>
  <c r="S122" i="14"/>
  <c r="S58" i="14"/>
  <c r="S218" i="14"/>
  <c r="S266" i="14"/>
  <c r="S154" i="14"/>
  <c r="S242" i="14"/>
  <c r="S178" i="14"/>
  <c r="S114" i="14"/>
  <c r="S50" i="14"/>
  <c r="S282" i="14"/>
  <c r="S202" i="14"/>
  <c r="S298" i="14"/>
  <c r="S234" i="14"/>
  <c r="S170" i="14"/>
  <c r="S106" i="14"/>
  <c r="S42" i="14"/>
  <c r="S90" i="14"/>
  <c r="S82" i="14"/>
  <c r="S138" i="14"/>
  <c r="S290" i="14"/>
  <c r="S226" i="14"/>
  <c r="S162" i="14"/>
  <c r="S98" i="14"/>
  <c r="S34" i="14"/>
  <c r="S26" i="14"/>
  <c r="S274" i="14"/>
  <c r="G22" i="11"/>
  <c r="G21" i="11"/>
  <c r="G20" i="11"/>
  <c r="G19" i="11"/>
  <c r="G26" i="11"/>
  <c r="Q10" i="11"/>
  <c r="J11" i="11"/>
  <c r="Q10" i="13"/>
  <c r="J11" i="13"/>
  <c r="Q10" i="9"/>
  <c r="J11" i="9"/>
  <c r="E25" i="9"/>
  <c r="H25" i="9" s="1"/>
  <c r="I25" i="9" s="1"/>
  <c r="E24" i="9"/>
  <c r="H24" i="9" s="1"/>
  <c r="I24" i="9" s="1"/>
  <c r="E26" i="9"/>
  <c r="H26" i="9" s="1"/>
  <c r="I26" i="9" s="1"/>
  <c r="E27" i="9"/>
  <c r="H27" i="9" s="1"/>
  <c r="I27" i="9" s="1"/>
  <c r="E25" i="8"/>
  <c r="H25" i="8" s="1"/>
  <c r="I25" i="8" s="1"/>
  <c r="Q10" i="8"/>
  <c r="J11" i="8"/>
  <c r="E26" i="8"/>
  <c r="H26" i="8" s="1"/>
  <c r="I26" i="8" s="1"/>
  <c r="E24" i="8"/>
  <c r="H24" i="8" s="1"/>
  <c r="I24" i="8" s="1"/>
  <c r="E27" i="8"/>
  <c r="H27" i="8" s="1"/>
  <c r="I27" i="8" s="1"/>
  <c r="E28" i="9"/>
  <c r="H28" i="9" s="1"/>
  <c r="I28" i="9" s="1"/>
  <c r="Q10" i="7"/>
  <c r="J11" i="7"/>
  <c r="E25" i="7"/>
  <c r="H25" i="7" s="1"/>
  <c r="I25" i="7" s="1"/>
  <c r="E26" i="7"/>
  <c r="H26" i="7" s="1"/>
  <c r="I26" i="7" s="1"/>
  <c r="E24" i="7"/>
  <c r="H24" i="7" s="1"/>
  <c r="I24" i="7" s="1"/>
  <c r="E27" i="7"/>
  <c r="H27" i="7" s="1"/>
  <c r="I27" i="7" s="1"/>
  <c r="J11" i="15"/>
  <c r="C30" i="15"/>
  <c r="B30" i="15"/>
  <c r="D29" i="15"/>
  <c r="C30" i="13"/>
  <c r="B30" i="13"/>
  <c r="D29" i="13"/>
  <c r="F29" i="13"/>
  <c r="G28" i="13"/>
  <c r="G29" i="13"/>
  <c r="C30" i="11"/>
  <c r="B30" i="11"/>
  <c r="D29" i="11"/>
  <c r="F29" i="11" s="1"/>
  <c r="C30" i="9"/>
  <c r="B30" i="9"/>
  <c r="D29" i="9"/>
  <c r="F29" i="9" s="1"/>
  <c r="E29" i="9"/>
  <c r="G29" i="9"/>
  <c r="C30" i="8"/>
  <c r="B30" i="8"/>
  <c r="E29" i="8"/>
  <c r="D29" i="8"/>
  <c r="F29" i="8" s="1"/>
  <c r="G29" i="8"/>
  <c r="F28" i="8"/>
  <c r="H28" i="8" s="1"/>
  <c r="I28" i="8" s="1"/>
  <c r="H28" i="7"/>
  <c r="I28" i="7" s="1"/>
  <c r="C30" i="7"/>
  <c r="B30" i="7"/>
  <c r="F29" i="7"/>
  <c r="E29" i="7"/>
  <c r="D29" i="7"/>
  <c r="G29" i="7"/>
  <c r="C30" i="2"/>
  <c r="G29" i="2"/>
  <c r="E29" i="2"/>
  <c r="F29" i="2"/>
  <c r="J11" i="2"/>
  <c r="E24" i="2" s="1"/>
  <c r="H24" i="2" s="1"/>
  <c r="I24" i="2" s="1"/>
  <c r="Q10" i="2"/>
  <c r="E27" i="2"/>
  <c r="H27" i="2" s="1"/>
  <c r="I27" i="2" s="1"/>
  <c r="E26" i="2"/>
  <c r="H26" i="2" s="1"/>
  <c r="I26" i="2" s="1"/>
  <c r="E25" i="2"/>
  <c r="H25" i="2" s="1"/>
  <c r="I25" i="2" s="1"/>
  <c r="E28" i="2"/>
  <c r="H28" i="2" s="1"/>
  <c r="I28" i="2" s="1"/>
  <c r="D29" i="2"/>
  <c r="B30" i="2"/>
  <c r="G2" i="14"/>
  <c r="H2" i="14" s="1"/>
  <c r="C27" i="14"/>
  <c r="B27" i="14"/>
  <c r="D27" i="14" s="1"/>
  <c r="D26" i="14"/>
  <c r="N24" i="14"/>
  <c r="G29" i="12"/>
  <c r="B30" i="12"/>
  <c r="N24" i="12"/>
  <c r="G28" i="12"/>
  <c r="G27" i="10"/>
  <c r="G26" i="10"/>
  <c r="B28" i="10"/>
  <c r="C28" i="10"/>
  <c r="M14" i="2"/>
  <c r="F20" i="2" s="1"/>
  <c r="O6" i="2"/>
  <c r="G25" i="11" l="1"/>
  <c r="G23" i="11"/>
  <c r="G24" i="11"/>
  <c r="O10" i="19"/>
  <c r="O11" i="19" s="1"/>
  <c r="O12" i="19" s="1"/>
  <c r="O13" i="19" s="1"/>
  <c r="O14" i="19" s="1"/>
  <c r="O15" i="19" s="1"/>
  <c r="O16" i="19" s="1"/>
  <c r="F26" i="19"/>
  <c r="I2" i="14"/>
  <c r="E27" i="18"/>
  <c r="G27" i="29"/>
  <c r="G27" i="23"/>
  <c r="D2" i="17"/>
  <c r="D2" i="15"/>
  <c r="K21" i="18"/>
  <c r="K22" i="18"/>
  <c r="K23" i="18"/>
  <c r="K24" i="18"/>
  <c r="K25" i="18"/>
  <c r="K26" i="18"/>
  <c r="G2" i="18"/>
  <c r="G2" i="20"/>
  <c r="H2" i="20" s="1"/>
  <c r="I28" i="20" s="1"/>
  <c r="D28" i="29"/>
  <c r="G28" i="29" s="1"/>
  <c r="F28" i="29"/>
  <c r="C29" i="29"/>
  <c r="B29" i="29"/>
  <c r="I29" i="28"/>
  <c r="D29" i="28"/>
  <c r="E29" i="28"/>
  <c r="D29" i="27"/>
  <c r="F29" i="27"/>
  <c r="B30" i="27"/>
  <c r="C30" i="27"/>
  <c r="G29" i="27"/>
  <c r="C28" i="26"/>
  <c r="B28" i="26"/>
  <c r="E28" i="26"/>
  <c r="F27" i="26"/>
  <c r="D29" i="25"/>
  <c r="F29" i="25"/>
  <c r="B30" i="25"/>
  <c r="G29" i="25"/>
  <c r="C30" i="24"/>
  <c r="B30" i="24"/>
  <c r="I29" i="24"/>
  <c r="G29" i="24"/>
  <c r="K29" i="24" s="1"/>
  <c r="D29" i="24"/>
  <c r="F29" i="24" s="1"/>
  <c r="C29" i="23"/>
  <c r="B29" i="23"/>
  <c r="D28" i="23"/>
  <c r="G28" i="23" s="1"/>
  <c r="B28" i="22"/>
  <c r="C28" i="22"/>
  <c r="E28" i="22"/>
  <c r="D29" i="21"/>
  <c r="F29" i="21" s="1"/>
  <c r="B30" i="21"/>
  <c r="C30" i="21" s="1"/>
  <c r="D28" i="20"/>
  <c r="F28" i="20" s="1"/>
  <c r="C29" i="20"/>
  <c r="B29" i="20"/>
  <c r="G28" i="20"/>
  <c r="K28" i="20" s="1"/>
  <c r="D28" i="19"/>
  <c r="G28" i="19" s="1"/>
  <c r="F28" i="19"/>
  <c r="C29" i="19"/>
  <c r="B29" i="19"/>
  <c r="F27" i="17"/>
  <c r="D28" i="17"/>
  <c r="F28" i="17"/>
  <c r="E28" i="17"/>
  <c r="C29" i="17"/>
  <c r="B29" i="17"/>
  <c r="O16" i="17"/>
  <c r="U305" i="14"/>
  <c r="U297" i="14"/>
  <c r="U289" i="14"/>
  <c r="U281" i="14"/>
  <c r="U273" i="14"/>
  <c r="U265" i="14"/>
  <c r="U257" i="14"/>
  <c r="U249" i="14"/>
  <c r="U241" i="14"/>
  <c r="U233" i="14"/>
  <c r="U225" i="14"/>
  <c r="U217" i="14"/>
  <c r="U209" i="14"/>
  <c r="U201" i="14"/>
  <c r="U193" i="14"/>
  <c r="U185" i="14"/>
  <c r="U177" i="14"/>
  <c r="U169" i="14"/>
  <c r="U161" i="14"/>
  <c r="U153" i="14"/>
  <c r="U145" i="14"/>
  <c r="U137" i="14"/>
  <c r="U129" i="14"/>
  <c r="U121" i="14"/>
  <c r="U113" i="14"/>
  <c r="U105" i="14"/>
  <c r="U97" i="14"/>
  <c r="U89" i="14"/>
  <c r="U81" i="14"/>
  <c r="U73" i="14"/>
  <c r="U65" i="14"/>
  <c r="U57" i="14"/>
  <c r="U49" i="14"/>
  <c r="U41" i="14"/>
  <c r="U33" i="14"/>
  <c r="U25" i="14"/>
  <c r="U304" i="14"/>
  <c r="U296" i="14"/>
  <c r="U288" i="14"/>
  <c r="U280" i="14"/>
  <c r="U272" i="14"/>
  <c r="U264" i="14"/>
  <c r="U256" i="14"/>
  <c r="U248" i="14"/>
  <c r="U240" i="14"/>
  <c r="U232" i="14"/>
  <c r="U224" i="14"/>
  <c r="U216" i="14"/>
  <c r="U208" i="14"/>
  <c r="U200" i="14"/>
  <c r="U192" i="14"/>
  <c r="U184" i="14"/>
  <c r="U176" i="14"/>
  <c r="U168" i="14"/>
  <c r="U160" i="14"/>
  <c r="U152" i="14"/>
  <c r="U144" i="14"/>
  <c r="U136" i="14"/>
  <c r="U128" i="14"/>
  <c r="U120" i="14"/>
  <c r="U112" i="14"/>
  <c r="U104" i="14"/>
  <c r="U96" i="14"/>
  <c r="U88" i="14"/>
  <c r="U80" i="14"/>
  <c r="U72" i="14"/>
  <c r="U64" i="14"/>
  <c r="U56" i="14"/>
  <c r="U48" i="14"/>
  <c r="U40" i="14"/>
  <c r="U32" i="14"/>
  <c r="U24" i="14"/>
  <c r="U303" i="14"/>
  <c r="U295" i="14"/>
  <c r="U287" i="14"/>
  <c r="U279" i="14"/>
  <c r="U271" i="14"/>
  <c r="U263" i="14"/>
  <c r="U255" i="14"/>
  <c r="U247" i="14"/>
  <c r="U239" i="14"/>
  <c r="U231" i="14"/>
  <c r="U223" i="14"/>
  <c r="U215" i="14"/>
  <c r="U207" i="14"/>
  <c r="U199" i="14"/>
  <c r="U191" i="14"/>
  <c r="U183" i="14"/>
  <c r="U175" i="14"/>
  <c r="U167" i="14"/>
  <c r="U159" i="14"/>
  <c r="U151" i="14"/>
  <c r="U143" i="14"/>
  <c r="U135" i="14"/>
  <c r="U127" i="14"/>
  <c r="U119" i="14"/>
  <c r="U111" i="14"/>
  <c r="U103" i="14"/>
  <c r="U95" i="14"/>
  <c r="U87" i="14"/>
  <c r="U79" i="14"/>
  <c r="U71" i="14"/>
  <c r="U63" i="14"/>
  <c r="U55" i="14"/>
  <c r="U47" i="14"/>
  <c r="U39" i="14"/>
  <c r="U31" i="14"/>
  <c r="U23" i="14"/>
  <c r="U302" i="14"/>
  <c r="U294" i="14"/>
  <c r="U286" i="14"/>
  <c r="U278" i="14"/>
  <c r="U270" i="14"/>
  <c r="U262" i="14"/>
  <c r="U254" i="14"/>
  <c r="U246" i="14"/>
  <c r="U238" i="14"/>
  <c r="U230" i="14"/>
  <c r="U222" i="14"/>
  <c r="U214" i="14"/>
  <c r="U206" i="14"/>
  <c r="U198" i="14"/>
  <c r="U190" i="14"/>
  <c r="U182" i="14"/>
  <c r="U174" i="14"/>
  <c r="U166" i="14"/>
  <c r="U158" i="14"/>
  <c r="U150" i="14"/>
  <c r="U142" i="14"/>
  <c r="U134" i="14"/>
  <c r="U126" i="14"/>
  <c r="U118" i="14"/>
  <c r="U110" i="14"/>
  <c r="U102" i="14"/>
  <c r="U94" i="14"/>
  <c r="U86" i="14"/>
  <c r="U78" i="14"/>
  <c r="U70" i="14"/>
  <c r="U62" i="14"/>
  <c r="U54" i="14"/>
  <c r="U46" i="14"/>
  <c r="U38" i="14"/>
  <c r="U30" i="14"/>
  <c r="U22" i="14"/>
  <c r="U301" i="14"/>
  <c r="U293" i="14"/>
  <c r="U285" i="14"/>
  <c r="U277" i="14"/>
  <c r="U269" i="14"/>
  <c r="U261" i="14"/>
  <c r="U253" i="14"/>
  <c r="U245" i="14"/>
  <c r="U237" i="14"/>
  <c r="U229" i="14"/>
  <c r="U221" i="14"/>
  <c r="U213" i="14"/>
  <c r="U205" i="14"/>
  <c r="U197" i="14"/>
  <c r="U189" i="14"/>
  <c r="U181" i="14"/>
  <c r="U173" i="14"/>
  <c r="U165" i="14"/>
  <c r="U157" i="14"/>
  <c r="U149" i="14"/>
  <c r="U141" i="14"/>
  <c r="U133" i="14"/>
  <c r="U125" i="14"/>
  <c r="U117" i="14"/>
  <c r="U109" i="14"/>
  <c r="U101" i="14"/>
  <c r="U93" i="14"/>
  <c r="U85" i="14"/>
  <c r="U77" i="14"/>
  <c r="U69" i="14"/>
  <c r="U61" i="14"/>
  <c r="U53" i="14"/>
  <c r="U45" i="14"/>
  <c r="U37" i="14"/>
  <c r="U29" i="14"/>
  <c r="U21" i="14"/>
  <c r="U300" i="14"/>
  <c r="U292" i="14"/>
  <c r="U284" i="14"/>
  <c r="U276" i="14"/>
  <c r="U268" i="14"/>
  <c r="U260" i="14"/>
  <c r="U252" i="14"/>
  <c r="U244" i="14"/>
  <c r="U236" i="14"/>
  <c r="U228" i="14"/>
  <c r="U220" i="14"/>
  <c r="U212" i="14"/>
  <c r="U204" i="14"/>
  <c r="U196" i="14"/>
  <c r="U188" i="14"/>
  <c r="U180" i="14"/>
  <c r="U172" i="14"/>
  <c r="U164" i="14"/>
  <c r="U156" i="14"/>
  <c r="U148" i="14"/>
  <c r="U140" i="14"/>
  <c r="U132" i="14"/>
  <c r="U124" i="14"/>
  <c r="U116" i="14"/>
  <c r="U108" i="14"/>
  <c r="U100" i="14"/>
  <c r="U92" i="14"/>
  <c r="U84" i="14"/>
  <c r="U76" i="14"/>
  <c r="U68" i="14"/>
  <c r="U60" i="14"/>
  <c r="U52" i="14"/>
  <c r="U44" i="14"/>
  <c r="U36" i="14"/>
  <c r="U28" i="14"/>
  <c r="U20" i="14"/>
  <c r="U299" i="14"/>
  <c r="U291" i="14"/>
  <c r="U283" i="14"/>
  <c r="U275" i="14"/>
  <c r="U267" i="14"/>
  <c r="U259" i="14"/>
  <c r="U251" i="14"/>
  <c r="U243" i="14"/>
  <c r="U235" i="14"/>
  <c r="U227" i="14"/>
  <c r="U219" i="14"/>
  <c r="U211" i="14"/>
  <c r="U203" i="14"/>
  <c r="U195" i="14"/>
  <c r="U187" i="14"/>
  <c r="U179" i="14"/>
  <c r="U171" i="14"/>
  <c r="U163" i="14"/>
  <c r="U155" i="14"/>
  <c r="U147" i="14"/>
  <c r="U139" i="14"/>
  <c r="U131" i="14"/>
  <c r="U123" i="14"/>
  <c r="U115" i="14"/>
  <c r="U107" i="14"/>
  <c r="U99" i="14"/>
  <c r="U91" i="14"/>
  <c r="U83" i="14"/>
  <c r="U75" i="14"/>
  <c r="U67" i="14"/>
  <c r="U59" i="14"/>
  <c r="U51" i="14"/>
  <c r="U43" i="14"/>
  <c r="U35" i="14"/>
  <c r="U27" i="14"/>
  <c r="U234" i="14"/>
  <c r="U218" i="14"/>
  <c r="U82" i="14"/>
  <c r="U194" i="14"/>
  <c r="U250" i="14"/>
  <c r="U186" i="14"/>
  <c r="U122" i="14"/>
  <c r="U58" i="14"/>
  <c r="U170" i="14"/>
  <c r="U282" i="14"/>
  <c r="U274" i="14"/>
  <c r="U138" i="14"/>
  <c r="U66" i="14"/>
  <c r="U42" i="14"/>
  <c r="U90" i="14"/>
  <c r="U210" i="14"/>
  <c r="U202" i="14"/>
  <c r="U242" i="14"/>
  <c r="U178" i="14"/>
  <c r="U114" i="14"/>
  <c r="U50" i="14"/>
  <c r="U106" i="14"/>
  <c r="U74" i="14"/>
  <c r="U298" i="14"/>
  <c r="U154" i="14"/>
  <c r="U266" i="14"/>
  <c r="U146" i="14"/>
  <c r="U290" i="14"/>
  <c r="U226" i="14"/>
  <c r="U162" i="14"/>
  <c r="U98" i="14"/>
  <c r="U34" i="14"/>
  <c r="U130" i="14"/>
  <c r="U26" i="14"/>
  <c r="U258" i="14"/>
  <c r="H29" i="2"/>
  <c r="I29" i="2" s="1"/>
  <c r="J12" i="8"/>
  <c r="Q11" i="8"/>
  <c r="J12" i="9"/>
  <c r="Q11" i="9"/>
  <c r="Q11" i="11"/>
  <c r="J12" i="11"/>
  <c r="J12" i="7"/>
  <c r="Q11" i="7"/>
  <c r="J12" i="15"/>
  <c r="J12" i="13"/>
  <c r="Q11" i="13"/>
  <c r="R9" i="1"/>
  <c r="B13" i="1" s="1"/>
  <c r="D30" i="15"/>
  <c r="B31" i="15"/>
  <c r="C31" i="15"/>
  <c r="B31" i="13"/>
  <c r="D30" i="13"/>
  <c r="F30" i="13" s="1"/>
  <c r="C31" i="13"/>
  <c r="G30" i="13"/>
  <c r="D30" i="11"/>
  <c r="F30" i="11" s="1"/>
  <c r="C31" i="11"/>
  <c r="B31" i="11"/>
  <c r="G30" i="11"/>
  <c r="G29" i="11"/>
  <c r="C31" i="9"/>
  <c r="D30" i="9"/>
  <c r="G30" i="9" s="1"/>
  <c r="B31" i="9"/>
  <c r="H29" i="9"/>
  <c r="I29" i="9" s="1"/>
  <c r="H29" i="8"/>
  <c r="I29" i="8" s="1"/>
  <c r="C31" i="8"/>
  <c r="D30" i="8"/>
  <c r="G30" i="8" s="1"/>
  <c r="B31" i="8"/>
  <c r="H29" i="7"/>
  <c r="I29" i="7" s="1"/>
  <c r="D30" i="7"/>
  <c r="G30" i="7" s="1"/>
  <c r="C31" i="7"/>
  <c r="B31" i="7"/>
  <c r="J12" i="2"/>
  <c r="Q11" i="2"/>
  <c r="C31" i="2"/>
  <c r="D30" i="2"/>
  <c r="G30" i="2" s="1"/>
  <c r="B31" i="2"/>
  <c r="O9" i="1"/>
  <c r="I10" i="30" s="1"/>
  <c r="G24" i="14"/>
  <c r="G21" i="14"/>
  <c r="G20" i="14"/>
  <c r="G23" i="14"/>
  <c r="G22" i="14"/>
  <c r="G25" i="14"/>
  <c r="O24" i="14"/>
  <c r="G26" i="14"/>
  <c r="G27" i="14"/>
  <c r="C28" i="14"/>
  <c r="B28" i="14"/>
  <c r="D28" i="14" s="1"/>
  <c r="O24" i="12"/>
  <c r="Q24" i="12" s="1"/>
  <c r="C30" i="12"/>
  <c r="D30" i="12" s="1"/>
  <c r="B29" i="10"/>
  <c r="C29" i="10"/>
  <c r="D28" i="10"/>
  <c r="O5" i="2"/>
  <c r="M15" i="2"/>
  <c r="F19" i="2" s="1"/>
  <c r="C13" i="1" l="1"/>
  <c r="R6" i="20"/>
  <c r="R6" i="22"/>
  <c r="O20" i="21"/>
  <c r="R6" i="28"/>
  <c r="R6" i="26"/>
  <c r="O20" i="23"/>
  <c r="O20" i="19"/>
  <c r="O20" i="27"/>
  <c r="O20" i="25"/>
  <c r="R6" i="24"/>
  <c r="O20" i="17"/>
  <c r="R6" i="16"/>
  <c r="O20" i="29"/>
  <c r="R6" i="18"/>
  <c r="B28" i="18"/>
  <c r="E28" i="18"/>
  <c r="C28" i="18"/>
  <c r="D28" i="18" s="1"/>
  <c r="F28" i="18" s="1"/>
  <c r="G27" i="18"/>
  <c r="K27" i="18" s="1"/>
  <c r="F27" i="18"/>
  <c r="F28" i="23"/>
  <c r="G29" i="21"/>
  <c r="I2" i="20"/>
  <c r="I21" i="20"/>
  <c r="I22" i="20"/>
  <c r="I23" i="20"/>
  <c r="I24" i="20"/>
  <c r="I25" i="20"/>
  <c r="I26" i="20"/>
  <c r="I27" i="20"/>
  <c r="I2" i="18"/>
  <c r="H2" i="18"/>
  <c r="F2" i="15"/>
  <c r="F19" i="15"/>
  <c r="E2" i="15"/>
  <c r="F2" i="17"/>
  <c r="F20" i="17"/>
  <c r="E2" i="17"/>
  <c r="G27" i="17" s="1"/>
  <c r="H27" i="17" s="1"/>
  <c r="I27" i="17" s="1"/>
  <c r="F21" i="17"/>
  <c r="G20" i="17"/>
  <c r="F22" i="17"/>
  <c r="G21" i="17"/>
  <c r="G22" i="17"/>
  <c r="G23" i="17"/>
  <c r="F23" i="17"/>
  <c r="H23" i="17" s="1"/>
  <c r="F24" i="17"/>
  <c r="F25" i="17"/>
  <c r="F26" i="17"/>
  <c r="D29" i="29"/>
  <c r="G29" i="29" s="1"/>
  <c r="F29" i="29"/>
  <c r="B30" i="29"/>
  <c r="C30" i="29"/>
  <c r="B30" i="28"/>
  <c r="E30" i="28"/>
  <c r="C30" i="28"/>
  <c r="F29" i="28"/>
  <c r="G29" i="28"/>
  <c r="K29" i="28" s="1"/>
  <c r="C31" i="27"/>
  <c r="B31" i="27"/>
  <c r="D30" i="27"/>
  <c r="G30" i="27" s="1"/>
  <c r="F30" i="27"/>
  <c r="C29" i="26"/>
  <c r="B29" i="26"/>
  <c r="I28" i="26"/>
  <c r="G28" i="26"/>
  <c r="K28" i="26" s="1"/>
  <c r="D28" i="26"/>
  <c r="F28" i="26" s="1"/>
  <c r="C30" i="25"/>
  <c r="I30" i="24"/>
  <c r="D30" i="24"/>
  <c r="E30" i="24"/>
  <c r="G30" i="24" s="1"/>
  <c r="K30" i="24" s="1"/>
  <c r="D29" i="23"/>
  <c r="F29" i="23"/>
  <c r="B30" i="23"/>
  <c r="G29" i="23"/>
  <c r="C29" i="22"/>
  <c r="B29" i="22"/>
  <c r="D28" i="22"/>
  <c r="F28" i="22" s="1"/>
  <c r="I28" i="22"/>
  <c r="G28" i="22"/>
  <c r="K28" i="22" s="1"/>
  <c r="C31" i="21"/>
  <c r="B31" i="21"/>
  <c r="D30" i="21"/>
  <c r="F30" i="21" s="1"/>
  <c r="I29" i="20"/>
  <c r="D29" i="20"/>
  <c r="E29" i="20"/>
  <c r="D29" i="19"/>
  <c r="F29" i="19"/>
  <c r="B30" i="19"/>
  <c r="G29" i="19"/>
  <c r="D29" i="17"/>
  <c r="F29" i="17" s="1"/>
  <c r="E29" i="17"/>
  <c r="B30" i="17"/>
  <c r="F30" i="2"/>
  <c r="J13" i="15"/>
  <c r="Q12" i="13"/>
  <c r="J13" i="13"/>
  <c r="Q12" i="8"/>
  <c r="J13" i="8"/>
  <c r="E23" i="8" s="1"/>
  <c r="H23" i="8" s="1"/>
  <c r="I23" i="8" s="1"/>
  <c r="J13" i="7"/>
  <c r="E23" i="7" s="1"/>
  <c r="H23" i="7" s="1"/>
  <c r="I23" i="7" s="1"/>
  <c r="Q12" i="7"/>
  <c r="J13" i="11"/>
  <c r="Q12" i="11"/>
  <c r="J13" i="9"/>
  <c r="E23" i="9" s="1"/>
  <c r="H23" i="9" s="1"/>
  <c r="I23" i="9" s="1"/>
  <c r="Q12" i="9"/>
  <c r="F29" i="15"/>
  <c r="F30" i="15"/>
  <c r="F20" i="15"/>
  <c r="F21" i="15"/>
  <c r="F22" i="15"/>
  <c r="F23" i="15"/>
  <c r="F24" i="15"/>
  <c r="F25" i="15"/>
  <c r="F26" i="15"/>
  <c r="F27" i="15"/>
  <c r="F28" i="15"/>
  <c r="C32" i="15"/>
  <c r="B32" i="15"/>
  <c r="D31" i="15"/>
  <c r="F31" i="15" s="1"/>
  <c r="C32" i="13"/>
  <c r="B32" i="13"/>
  <c r="D31" i="13"/>
  <c r="F31" i="13"/>
  <c r="G31" i="13"/>
  <c r="C32" i="11"/>
  <c r="B32" i="11"/>
  <c r="D31" i="11"/>
  <c r="G31" i="11" s="1"/>
  <c r="F31" i="11"/>
  <c r="F30" i="9"/>
  <c r="D31" i="9"/>
  <c r="F31" i="9"/>
  <c r="C32" i="9"/>
  <c r="B32" i="9"/>
  <c r="G31" i="9"/>
  <c r="C32" i="8"/>
  <c r="B32" i="8"/>
  <c r="D31" i="8"/>
  <c r="F31" i="8" s="1"/>
  <c r="G31" i="8"/>
  <c r="F30" i="8"/>
  <c r="F30" i="7"/>
  <c r="C32" i="7"/>
  <c r="B32" i="7"/>
  <c r="D31" i="7"/>
  <c r="G31" i="7" s="1"/>
  <c r="C32" i="2"/>
  <c r="J13" i="2"/>
  <c r="Q12" i="2"/>
  <c r="D31" i="2"/>
  <c r="F31" i="2" s="1"/>
  <c r="B32" i="2"/>
  <c r="G28" i="14"/>
  <c r="M25" i="14"/>
  <c r="P24" i="14"/>
  <c r="L25" i="14"/>
  <c r="N25" i="14" s="1"/>
  <c r="B29" i="14"/>
  <c r="C29" i="14"/>
  <c r="Q24" i="14"/>
  <c r="G30" i="12"/>
  <c r="C31" i="12"/>
  <c r="B31" i="12"/>
  <c r="D31" i="12" s="1"/>
  <c r="M25" i="12"/>
  <c r="P24" i="12"/>
  <c r="L25" i="12"/>
  <c r="N25" i="12" s="1"/>
  <c r="O25" i="12" s="1"/>
  <c r="G28" i="10"/>
  <c r="B30" i="10"/>
  <c r="C30" i="10"/>
  <c r="D29" i="10"/>
  <c r="O4" i="2"/>
  <c r="G25" i="17" l="1"/>
  <c r="G19" i="15"/>
  <c r="G24" i="17"/>
  <c r="H24" i="17" s="1"/>
  <c r="I24" i="17" s="1"/>
  <c r="C29" i="18"/>
  <c r="B29" i="18"/>
  <c r="E29" i="18"/>
  <c r="G28" i="18"/>
  <c r="K28" i="18" s="1"/>
  <c r="H20" i="17"/>
  <c r="B6" i="17" s="1"/>
  <c r="I21" i="18"/>
  <c r="I23" i="18"/>
  <c r="I22" i="18"/>
  <c r="I24" i="18"/>
  <c r="I25" i="18"/>
  <c r="I26" i="18"/>
  <c r="I27" i="18"/>
  <c r="I28" i="18"/>
  <c r="I29" i="18"/>
  <c r="H22" i="17"/>
  <c r="I22" i="17" s="1"/>
  <c r="H21" i="17"/>
  <c r="G28" i="17"/>
  <c r="H28" i="17" s="1"/>
  <c r="I28" i="17" s="1"/>
  <c r="G26" i="17"/>
  <c r="H26" i="17" s="1"/>
  <c r="I26" i="17" s="1"/>
  <c r="I23" i="17"/>
  <c r="H25" i="17"/>
  <c r="I25" i="17" s="1"/>
  <c r="D30" i="29"/>
  <c r="F30" i="29"/>
  <c r="C31" i="29"/>
  <c r="B31" i="29"/>
  <c r="G30" i="29"/>
  <c r="D30" i="28"/>
  <c r="F30" i="28" s="1"/>
  <c r="C31" i="28"/>
  <c r="B31" i="28"/>
  <c r="I30" i="28"/>
  <c r="G30" i="28"/>
  <c r="K30" i="28" s="1"/>
  <c r="D31" i="27"/>
  <c r="F31" i="27" s="1"/>
  <c r="B32" i="27"/>
  <c r="C32" i="27"/>
  <c r="I29" i="26"/>
  <c r="D29" i="26"/>
  <c r="E29" i="26"/>
  <c r="G29" i="26" s="1"/>
  <c r="K29" i="26" s="1"/>
  <c r="C31" i="25"/>
  <c r="B31" i="25"/>
  <c r="F30" i="25"/>
  <c r="D30" i="25"/>
  <c r="G30" i="25" s="1"/>
  <c r="F30" i="24"/>
  <c r="C31" i="24"/>
  <c r="B31" i="24"/>
  <c r="C30" i="23"/>
  <c r="I29" i="22"/>
  <c r="D29" i="22"/>
  <c r="E29" i="22"/>
  <c r="G30" i="21"/>
  <c r="D31" i="21"/>
  <c r="F31" i="21"/>
  <c r="B32" i="21"/>
  <c r="C32" i="21"/>
  <c r="G31" i="21"/>
  <c r="C30" i="20"/>
  <c r="B30" i="20"/>
  <c r="E30" i="20"/>
  <c r="F29" i="20"/>
  <c r="G29" i="20"/>
  <c r="K29" i="20" s="1"/>
  <c r="C30" i="19"/>
  <c r="G29" i="17"/>
  <c r="H29" i="17" s="1"/>
  <c r="C30" i="17"/>
  <c r="D30" i="17"/>
  <c r="F30" i="17"/>
  <c r="G30" i="15"/>
  <c r="G25" i="15"/>
  <c r="G31" i="15"/>
  <c r="G20" i="15"/>
  <c r="G29" i="15"/>
  <c r="G24" i="15"/>
  <c r="G23" i="15"/>
  <c r="G22" i="15"/>
  <c r="J14" i="7"/>
  <c r="E21" i="7" s="1"/>
  <c r="H21" i="7" s="1"/>
  <c r="I21" i="7" s="1"/>
  <c r="E22" i="7"/>
  <c r="H22" i="7" s="1"/>
  <c r="I22" i="7" s="1"/>
  <c r="Q13" i="7"/>
  <c r="Q13" i="9"/>
  <c r="J14" i="9"/>
  <c r="E21" i="9" s="1"/>
  <c r="H21" i="9" s="1"/>
  <c r="I21" i="9" s="1"/>
  <c r="E22" i="9"/>
  <c r="H22" i="9" s="1"/>
  <c r="I22" i="9" s="1"/>
  <c r="J14" i="11"/>
  <c r="Q13" i="11"/>
  <c r="Q13" i="13"/>
  <c r="J14" i="13"/>
  <c r="Q13" i="8"/>
  <c r="J14" i="8"/>
  <c r="E21" i="8" s="1"/>
  <c r="H21" i="8" s="1"/>
  <c r="I21" i="8" s="1"/>
  <c r="E22" i="8"/>
  <c r="H22" i="8" s="1"/>
  <c r="I22" i="8" s="1"/>
  <c r="J14" i="15"/>
  <c r="G28" i="15"/>
  <c r="G27" i="15"/>
  <c r="G21" i="15"/>
  <c r="G26" i="15"/>
  <c r="B33" i="15"/>
  <c r="D32" i="15"/>
  <c r="F32" i="15" s="1"/>
  <c r="C33" i="15"/>
  <c r="G32" i="15"/>
  <c r="D32" i="13"/>
  <c r="F32" i="13" s="1"/>
  <c r="C33" i="13"/>
  <c r="B33" i="13"/>
  <c r="F32" i="11"/>
  <c r="D32" i="11"/>
  <c r="G32" i="11" s="1"/>
  <c r="C33" i="11"/>
  <c r="B33" i="11"/>
  <c r="D32" i="9"/>
  <c r="F32" i="9" s="1"/>
  <c r="B33" i="9"/>
  <c r="C33" i="9"/>
  <c r="G32" i="9"/>
  <c r="B33" i="8"/>
  <c r="D32" i="8"/>
  <c r="G32" i="8" s="1"/>
  <c r="C33" i="8"/>
  <c r="F31" i="7"/>
  <c r="B33" i="7"/>
  <c r="D32" i="7"/>
  <c r="G32" i="7" s="1"/>
  <c r="C33" i="7"/>
  <c r="J14" i="2"/>
  <c r="E32" i="2" s="1"/>
  <c r="Q13" i="2"/>
  <c r="E22" i="2"/>
  <c r="H22" i="2" s="1"/>
  <c r="I22" i="2" s="1"/>
  <c r="E21" i="2"/>
  <c r="H21" i="2" s="1"/>
  <c r="I21" i="2" s="1"/>
  <c r="E23" i="2"/>
  <c r="H23" i="2" s="1"/>
  <c r="I23" i="2" s="1"/>
  <c r="G31" i="2"/>
  <c r="C33" i="2"/>
  <c r="F32" i="2"/>
  <c r="B33" i="2"/>
  <c r="D32" i="2"/>
  <c r="G32" i="2" s="1"/>
  <c r="B30" i="14"/>
  <c r="C30" i="14"/>
  <c r="D29" i="14"/>
  <c r="O25" i="14"/>
  <c r="O26" i="12"/>
  <c r="M26" i="12"/>
  <c r="Q25" i="12"/>
  <c r="P25" i="12"/>
  <c r="L26" i="12"/>
  <c r="N26" i="12" s="1"/>
  <c r="Q26" i="12" s="1"/>
  <c r="G31" i="12"/>
  <c r="C32" i="12"/>
  <c r="B32" i="12"/>
  <c r="D32" i="12" s="1"/>
  <c r="G29" i="10"/>
  <c r="B31" i="10"/>
  <c r="C31" i="10"/>
  <c r="D30" i="10"/>
  <c r="I20" i="17" l="1"/>
  <c r="C30" i="18"/>
  <c r="B30" i="18"/>
  <c r="G29" i="18"/>
  <c r="K29" i="18" s="1"/>
  <c r="E30" i="18"/>
  <c r="D29" i="18"/>
  <c r="F29" i="18" s="1"/>
  <c r="G31" i="27"/>
  <c r="I29" i="17"/>
  <c r="B9" i="17"/>
  <c r="I21" i="17"/>
  <c r="B7" i="17"/>
  <c r="C6" i="17"/>
  <c r="L6" i="20"/>
  <c r="L6" i="18"/>
  <c r="B8" i="17"/>
  <c r="D31" i="29"/>
  <c r="F31" i="29"/>
  <c r="B32" i="29"/>
  <c r="C32" i="29"/>
  <c r="G31" i="29"/>
  <c r="I31" i="28"/>
  <c r="D31" i="28"/>
  <c r="F31" i="28" s="1"/>
  <c r="E31" i="28"/>
  <c r="G31" i="28" s="1"/>
  <c r="K31" i="28" s="1"/>
  <c r="C33" i="27"/>
  <c r="B33" i="27"/>
  <c r="D32" i="27"/>
  <c r="G32" i="27" s="1"/>
  <c r="F32" i="27"/>
  <c r="F29" i="26"/>
  <c r="C30" i="26"/>
  <c r="B30" i="26"/>
  <c r="D31" i="25"/>
  <c r="F31" i="25"/>
  <c r="C32" i="25"/>
  <c r="B32" i="25"/>
  <c r="G31" i="25"/>
  <c r="I31" i="24"/>
  <c r="E31" i="24"/>
  <c r="G31" i="24" s="1"/>
  <c r="K31" i="24" s="1"/>
  <c r="D31" i="24"/>
  <c r="F31" i="24" s="1"/>
  <c r="C31" i="23"/>
  <c r="B31" i="23"/>
  <c r="D30" i="23"/>
  <c r="F30" i="23" s="1"/>
  <c r="C30" i="22"/>
  <c r="B30" i="22"/>
  <c r="G29" i="22"/>
  <c r="K29" i="22" s="1"/>
  <c r="F29" i="22"/>
  <c r="C33" i="21"/>
  <c r="B33" i="21"/>
  <c r="D32" i="21"/>
  <c r="G32" i="21" s="1"/>
  <c r="F32" i="21"/>
  <c r="D30" i="20"/>
  <c r="F30" i="20" s="1"/>
  <c r="C31" i="20"/>
  <c r="B31" i="20"/>
  <c r="I30" i="20"/>
  <c r="G30" i="20"/>
  <c r="K30" i="20" s="1"/>
  <c r="C31" i="19"/>
  <c r="B31" i="19"/>
  <c r="D30" i="19"/>
  <c r="F30" i="19" s="1"/>
  <c r="B31" i="18"/>
  <c r="C31" i="18"/>
  <c r="E31" i="18"/>
  <c r="E30" i="17"/>
  <c r="G30" i="17"/>
  <c r="B31" i="17"/>
  <c r="C31" i="17"/>
  <c r="E32" i="9"/>
  <c r="H32" i="9" s="1"/>
  <c r="I32" i="9" s="1"/>
  <c r="E32" i="7"/>
  <c r="H32" i="2"/>
  <c r="I32" i="2" s="1"/>
  <c r="E32" i="8"/>
  <c r="J15" i="9"/>
  <c r="E31" i="9" s="1"/>
  <c r="H31" i="9" s="1"/>
  <c r="I31" i="9" s="1"/>
  <c r="Q14" i="9"/>
  <c r="J15" i="13"/>
  <c r="Q14" i="13"/>
  <c r="Q14" i="7"/>
  <c r="J15" i="7"/>
  <c r="E20" i="7" s="1"/>
  <c r="H20" i="7" s="1"/>
  <c r="I20" i="7" s="1"/>
  <c r="J15" i="15"/>
  <c r="J15" i="8"/>
  <c r="E20" i="8" s="1"/>
  <c r="H20" i="8" s="1"/>
  <c r="I20" i="8" s="1"/>
  <c r="Q14" i="8"/>
  <c r="E31" i="8"/>
  <c r="H31" i="8" s="1"/>
  <c r="I31" i="8" s="1"/>
  <c r="Q14" i="11"/>
  <c r="J15" i="11"/>
  <c r="C34" i="15"/>
  <c r="B34" i="15"/>
  <c r="D33" i="15"/>
  <c r="G33" i="15" s="1"/>
  <c r="D33" i="13"/>
  <c r="C34" i="13"/>
  <c r="B34" i="13"/>
  <c r="F33" i="13"/>
  <c r="G33" i="13"/>
  <c r="G32" i="13"/>
  <c r="D33" i="11"/>
  <c r="G33" i="11" s="1"/>
  <c r="C34" i="11"/>
  <c r="B34" i="11"/>
  <c r="F33" i="11"/>
  <c r="C34" i="9"/>
  <c r="B34" i="9"/>
  <c r="F33" i="9"/>
  <c r="E33" i="9"/>
  <c r="D33" i="9"/>
  <c r="G33" i="9"/>
  <c r="C34" i="8"/>
  <c r="B34" i="8"/>
  <c r="F33" i="8"/>
  <c r="E33" i="8"/>
  <c r="D33" i="8"/>
  <c r="G33" i="8"/>
  <c r="F32" i="8"/>
  <c r="C34" i="7"/>
  <c r="B34" i="7"/>
  <c r="E33" i="7"/>
  <c r="D33" i="7"/>
  <c r="F33" i="7" s="1"/>
  <c r="F32" i="7"/>
  <c r="G33" i="7"/>
  <c r="C34" i="2"/>
  <c r="E33" i="2"/>
  <c r="F33" i="2"/>
  <c r="J15" i="2"/>
  <c r="Q14" i="2"/>
  <c r="B34" i="2"/>
  <c r="D33" i="2"/>
  <c r="G33" i="2" s="1"/>
  <c r="C31" i="14"/>
  <c r="B31" i="14"/>
  <c r="D31" i="14" s="1"/>
  <c r="M26" i="14"/>
  <c r="O26" i="14"/>
  <c r="G29" i="14"/>
  <c r="Q25" i="14"/>
  <c r="P25" i="14"/>
  <c r="L26" i="14"/>
  <c r="N26" i="14" s="1"/>
  <c r="Q26" i="14" s="1"/>
  <c r="D30" i="14"/>
  <c r="G32" i="12"/>
  <c r="P26" i="12"/>
  <c r="L27" i="12"/>
  <c r="C33" i="12"/>
  <c r="B33" i="12"/>
  <c r="D33" i="12" s="1"/>
  <c r="M27" i="12"/>
  <c r="G30" i="10"/>
  <c r="B32" i="10"/>
  <c r="C32" i="10"/>
  <c r="D31" i="10"/>
  <c r="G31" i="18" l="1"/>
  <c r="K31" i="18" s="1"/>
  <c r="G30" i="18"/>
  <c r="K30" i="18" s="1"/>
  <c r="I30" i="18"/>
  <c r="D30" i="18"/>
  <c r="F30" i="18" s="1"/>
  <c r="C8" i="17"/>
  <c r="L8" i="20"/>
  <c r="H29" i="20" s="1"/>
  <c r="L8" i="18"/>
  <c r="H29" i="18" s="1"/>
  <c r="C7" i="17"/>
  <c r="L7" i="18"/>
  <c r="H30" i="18" s="1"/>
  <c r="L7" i="20"/>
  <c r="H30" i="20" s="1"/>
  <c r="C9" i="17"/>
  <c r="L9" i="20"/>
  <c r="H28" i="20" s="1"/>
  <c r="L9" i="18"/>
  <c r="H28" i="18" s="1"/>
  <c r="C33" i="29"/>
  <c r="B33" i="29"/>
  <c r="D32" i="29"/>
  <c r="G32" i="29" s="1"/>
  <c r="F32" i="29"/>
  <c r="C32" i="28"/>
  <c r="B32" i="28"/>
  <c r="D33" i="27"/>
  <c r="F33" i="27" s="1"/>
  <c r="C34" i="27"/>
  <c r="B34" i="27"/>
  <c r="D30" i="26"/>
  <c r="I30" i="26"/>
  <c r="E30" i="26"/>
  <c r="C33" i="25"/>
  <c r="B33" i="25"/>
  <c r="D32" i="25"/>
  <c r="G32" i="25" s="1"/>
  <c r="F32" i="25"/>
  <c r="C32" i="24"/>
  <c r="B32" i="24"/>
  <c r="G30" i="23"/>
  <c r="D31" i="23"/>
  <c r="G31" i="23" s="1"/>
  <c r="F31" i="23"/>
  <c r="C32" i="23"/>
  <c r="B32" i="23"/>
  <c r="I30" i="22"/>
  <c r="E30" i="22"/>
  <c r="G30" i="22" s="1"/>
  <c r="K30" i="22" s="1"/>
  <c r="D30" i="22"/>
  <c r="F30" i="22" s="1"/>
  <c r="D33" i="21"/>
  <c r="F33" i="21"/>
  <c r="B34" i="21"/>
  <c r="C34" i="21"/>
  <c r="G33" i="21"/>
  <c r="H31" i="20"/>
  <c r="D31" i="20"/>
  <c r="I31" i="20"/>
  <c r="E31" i="20"/>
  <c r="G30" i="19"/>
  <c r="D31" i="19"/>
  <c r="F31" i="19"/>
  <c r="B32" i="19"/>
  <c r="C32" i="19"/>
  <c r="G31" i="19"/>
  <c r="I31" i="18"/>
  <c r="B32" i="18"/>
  <c r="C32" i="18"/>
  <c r="D31" i="18"/>
  <c r="F31" i="18" s="1"/>
  <c r="H31" i="18"/>
  <c r="H30" i="17"/>
  <c r="I30" i="17" s="1"/>
  <c r="D31" i="17"/>
  <c r="F31" i="17"/>
  <c r="E31" i="17"/>
  <c r="G31" i="17"/>
  <c r="B32" i="17"/>
  <c r="C32" i="17"/>
  <c r="H32" i="7"/>
  <c r="I32" i="7" s="1"/>
  <c r="E20" i="9"/>
  <c r="H20" i="9" s="1"/>
  <c r="I20" i="9" s="1"/>
  <c r="E30" i="9"/>
  <c r="H30" i="9" s="1"/>
  <c r="I30" i="9" s="1"/>
  <c r="H32" i="8"/>
  <c r="I32" i="8" s="1"/>
  <c r="E31" i="7"/>
  <c r="H31" i="7" s="1"/>
  <c r="I31" i="7" s="1"/>
  <c r="Q15" i="7"/>
  <c r="E30" i="7"/>
  <c r="H30" i="7" s="1"/>
  <c r="I30" i="7" s="1"/>
  <c r="E19" i="7"/>
  <c r="H19" i="7" s="1"/>
  <c r="Q15" i="8"/>
  <c r="E19" i="8"/>
  <c r="H19" i="8" s="1"/>
  <c r="E30" i="8"/>
  <c r="H30" i="8" s="1"/>
  <c r="I30" i="8" s="1"/>
  <c r="Q15" i="13"/>
  <c r="Q15" i="11"/>
  <c r="Q15" i="9"/>
  <c r="E19" i="9"/>
  <c r="H19" i="9" s="1"/>
  <c r="D34" i="15"/>
  <c r="G34" i="15" s="1"/>
  <c r="B35" i="15"/>
  <c r="C35" i="15"/>
  <c r="F33" i="15"/>
  <c r="C35" i="13"/>
  <c r="D34" i="13"/>
  <c r="F34" i="13" s="1"/>
  <c r="B35" i="13"/>
  <c r="G34" i="13"/>
  <c r="F34" i="11"/>
  <c r="D34" i="11"/>
  <c r="G34" i="11" s="1"/>
  <c r="C35" i="11"/>
  <c r="B35" i="11"/>
  <c r="H33" i="9"/>
  <c r="C35" i="9"/>
  <c r="E34" i="9"/>
  <c r="D34" i="9"/>
  <c r="F34" i="9" s="1"/>
  <c r="B35" i="9"/>
  <c r="G34" i="9"/>
  <c r="H33" i="8"/>
  <c r="I33" i="8" s="1"/>
  <c r="E34" i="8"/>
  <c r="D34" i="8"/>
  <c r="G34" i="8" s="1"/>
  <c r="B35" i="8"/>
  <c r="C35" i="8"/>
  <c r="H33" i="7"/>
  <c r="I33" i="7" s="1"/>
  <c r="F34" i="7"/>
  <c r="E34" i="7"/>
  <c r="D34" i="7"/>
  <c r="G34" i="7" s="1"/>
  <c r="B35" i="7"/>
  <c r="C35" i="7"/>
  <c r="Q15" i="2"/>
  <c r="E30" i="2"/>
  <c r="H30" i="2" s="1"/>
  <c r="E20" i="2"/>
  <c r="H20" i="2" s="1"/>
  <c r="I20" i="2" s="1"/>
  <c r="E19" i="2"/>
  <c r="H19" i="2" s="1"/>
  <c r="E31" i="2"/>
  <c r="H31" i="2" s="1"/>
  <c r="I31" i="2" s="1"/>
  <c r="C35" i="2"/>
  <c r="H33" i="2"/>
  <c r="I33" i="2" s="1"/>
  <c r="E34" i="2"/>
  <c r="F34" i="2"/>
  <c r="D34" i="2"/>
  <c r="G34" i="2" s="1"/>
  <c r="B35" i="2"/>
  <c r="M27" i="14"/>
  <c r="C32" i="14"/>
  <c r="B32" i="14"/>
  <c r="D32" i="14" s="1"/>
  <c r="G30" i="14"/>
  <c r="L27" i="14"/>
  <c r="N27" i="14" s="1"/>
  <c r="O27" i="14" s="1"/>
  <c r="P26" i="14"/>
  <c r="G31" i="14"/>
  <c r="G33" i="12"/>
  <c r="N27" i="12"/>
  <c r="B34" i="12"/>
  <c r="C34" i="12"/>
  <c r="G31" i="10"/>
  <c r="C33" i="10"/>
  <c r="B33" i="10"/>
  <c r="D33" i="10" s="1"/>
  <c r="D32" i="10"/>
  <c r="E32" i="18" l="1"/>
  <c r="G32" i="18"/>
  <c r="K32" i="18" s="1"/>
  <c r="G33" i="27"/>
  <c r="D33" i="29"/>
  <c r="F33" i="29"/>
  <c r="B34" i="29"/>
  <c r="C34" i="29"/>
  <c r="G33" i="29"/>
  <c r="E32" i="28"/>
  <c r="D32" i="28"/>
  <c r="F32" i="28" s="1"/>
  <c r="I32" i="28"/>
  <c r="G32" i="28"/>
  <c r="K32" i="28" s="1"/>
  <c r="B35" i="27"/>
  <c r="D34" i="27"/>
  <c r="G34" i="27" s="1"/>
  <c r="F34" i="27"/>
  <c r="F30" i="26"/>
  <c r="C31" i="26"/>
  <c r="B31" i="26"/>
  <c r="E31" i="26" s="1"/>
  <c r="G30" i="26"/>
  <c r="K30" i="26" s="1"/>
  <c r="D33" i="25"/>
  <c r="F33" i="25"/>
  <c r="B34" i="25"/>
  <c r="C34" i="25"/>
  <c r="G33" i="25"/>
  <c r="I32" i="24"/>
  <c r="D32" i="24"/>
  <c r="E32" i="24"/>
  <c r="D32" i="23"/>
  <c r="F32" i="23"/>
  <c r="C33" i="23"/>
  <c r="B33" i="23"/>
  <c r="G32" i="23"/>
  <c r="C31" i="22"/>
  <c r="B31" i="22"/>
  <c r="B35" i="21"/>
  <c r="D34" i="21"/>
  <c r="G34" i="21" s="1"/>
  <c r="F31" i="20"/>
  <c r="B32" i="20"/>
  <c r="E32" i="20"/>
  <c r="C32" i="20"/>
  <c r="G31" i="20"/>
  <c r="K31" i="20" s="1"/>
  <c r="C33" i="19"/>
  <c r="B33" i="19"/>
  <c r="D32" i="19"/>
  <c r="G32" i="19" s="1"/>
  <c r="F32" i="19"/>
  <c r="C33" i="18"/>
  <c r="E33" i="18"/>
  <c r="B33" i="18"/>
  <c r="D32" i="18"/>
  <c r="F32" i="18" s="1"/>
  <c r="I32" i="18"/>
  <c r="H31" i="17"/>
  <c r="I31" i="17" s="1"/>
  <c r="E32" i="17"/>
  <c r="B33" i="17"/>
  <c r="C33" i="17"/>
  <c r="D32" i="17"/>
  <c r="G32" i="17" s="1"/>
  <c r="F32" i="17"/>
  <c r="I19" i="9"/>
  <c r="B6" i="9"/>
  <c r="B6" i="8"/>
  <c r="I19" i="8"/>
  <c r="B6" i="7"/>
  <c r="I19" i="7"/>
  <c r="C36" i="15"/>
  <c r="B36" i="15"/>
  <c r="F35" i="15"/>
  <c r="D35" i="15"/>
  <c r="G35" i="15"/>
  <c r="F34" i="15"/>
  <c r="C36" i="13"/>
  <c r="B36" i="13"/>
  <c r="D35" i="13"/>
  <c r="G35" i="13" s="1"/>
  <c r="F35" i="13"/>
  <c r="D35" i="11"/>
  <c r="F35" i="11"/>
  <c r="C36" i="11"/>
  <c r="B36" i="11"/>
  <c r="G35" i="11"/>
  <c r="C36" i="9"/>
  <c r="B36" i="9"/>
  <c r="F35" i="9"/>
  <c r="D35" i="9"/>
  <c r="E35" i="9"/>
  <c r="H34" i="9"/>
  <c r="I34" i="9" s="1"/>
  <c r="G35" i="9"/>
  <c r="I33" i="9"/>
  <c r="C36" i="8"/>
  <c r="B36" i="8"/>
  <c r="E35" i="8"/>
  <c r="D35" i="8"/>
  <c r="F35" i="8" s="1"/>
  <c r="F34" i="8"/>
  <c r="H34" i="8" s="1"/>
  <c r="G35" i="8"/>
  <c r="C36" i="7"/>
  <c r="B36" i="7"/>
  <c r="E35" i="7"/>
  <c r="D35" i="7"/>
  <c r="G35" i="7" s="1"/>
  <c r="H34" i="7"/>
  <c r="I34" i="7" s="1"/>
  <c r="C36" i="2"/>
  <c r="I19" i="2"/>
  <c r="B6" i="2"/>
  <c r="H34" i="2"/>
  <c r="I34" i="2" s="1"/>
  <c r="E35" i="2"/>
  <c r="I30" i="2"/>
  <c r="D35" i="2"/>
  <c r="G35" i="2" s="1"/>
  <c r="B36" i="2"/>
  <c r="O28" i="14"/>
  <c r="M28" i="14"/>
  <c r="G32" i="14"/>
  <c r="Q27" i="14"/>
  <c r="B33" i="14"/>
  <c r="C33" i="14"/>
  <c r="L28" i="14"/>
  <c r="N28" i="14" s="1"/>
  <c r="Q28" i="14" s="1"/>
  <c r="P27" i="14"/>
  <c r="O27" i="12"/>
  <c r="B35" i="12"/>
  <c r="C35" i="12"/>
  <c r="D34" i="12"/>
  <c r="G32" i="10"/>
  <c r="G33" i="10"/>
  <c r="C34" i="10"/>
  <c r="B34" i="10"/>
  <c r="I33" i="18" l="1"/>
  <c r="G33" i="18"/>
  <c r="K33" i="18" s="1"/>
  <c r="F34" i="21"/>
  <c r="C6" i="8"/>
  <c r="M6" i="22"/>
  <c r="J6" i="24"/>
  <c r="C6" i="9"/>
  <c r="J6" i="22"/>
  <c r="M6" i="24"/>
  <c r="J31" i="24" s="1"/>
  <c r="C6" i="7"/>
  <c r="J6" i="26"/>
  <c r="M6" i="28"/>
  <c r="J31" i="28" s="1"/>
  <c r="J6" i="28"/>
  <c r="M6" i="26"/>
  <c r="D34" i="29"/>
  <c r="F34" i="29"/>
  <c r="B35" i="29"/>
  <c r="G34" i="29"/>
  <c r="E33" i="28"/>
  <c r="C33" i="28"/>
  <c r="B33" i="28"/>
  <c r="C35" i="27"/>
  <c r="C32" i="26"/>
  <c r="B32" i="26"/>
  <c r="E32" i="26"/>
  <c r="D31" i="26"/>
  <c r="F31" i="26" s="1"/>
  <c r="I31" i="26"/>
  <c r="G31" i="26"/>
  <c r="K31" i="26" s="1"/>
  <c r="D34" i="25"/>
  <c r="F34" i="25"/>
  <c r="B35" i="25"/>
  <c r="C35" i="25" s="1"/>
  <c r="G34" i="25"/>
  <c r="C33" i="24"/>
  <c r="B33" i="24"/>
  <c r="E33" i="24"/>
  <c r="F32" i="24"/>
  <c r="G32" i="24"/>
  <c r="K32" i="24" s="1"/>
  <c r="D33" i="23"/>
  <c r="F33" i="23"/>
  <c r="C34" i="23"/>
  <c r="B34" i="23"/>
  <c r="G33" i="23"/>
  <c r="I31" i="22"/>
  <c r="D31" i="22"/>
  <c r="E31" i="22"/>
  <c r="C35" i="21"/>
  <c r="D35" i="21" s="1"/>
  <c r="B33" i="20"/>
  <c r="E33" i="20"/>
  <c r="C33" i="20"/>
  <c r="I32" i="20"/>
  <c r="G32" i="20"/>
  <c r="K32" i="20" s="1"/>
  <c r="D32" i="20"/>
  <c r="F32" i="20" s="1"/>
  <c r="D33" i="19"/>
  <c r="F33" i="19"/>
  <c r="B34" i="19"/>
  <c r="C34" i="19"/>
  <c r="G33" i="19"/>
  <c r="C34" i="18"/>
  <c r="B34" i="18"/>
  <c r="D33" i="18"/>
  <c r="F33" i="18" s="1"/>
  <c r="D33" i="17"/>
  <c r="G33" i="17" s="1"/>
  <c r="F33" i="17"/>
  <c r="H32" i="17"/>
  <c r="E33" i="17"/>
  <c r="B34" i="17"/>
  <c r="C34" i="17"/>
  <c r="D36" i="15"/>
  <c r="F36" i="15" s="1"/>
  <c r="B37" i="15"/>
  <c r="C37" i="15"/>
  <c r="F36" i="13"/>
  <c r="D36" i="13"/>
  <c r="G36" i="13" s="1"/>
  <c r="C37" i="13"/>
  <c r="B37" i="13"/>
  <c r="C37" i="11"/>
  <c r="B37" i="11"/>
  <c r="D36" i="11"/>
  <c r="F36" i="11" s="1"/>
  <c r="H35" i="9"/>
  <c r="B37" i="9"/>
  <c r="F36" i="9"/>
  <c r="E36" i="9"/>
  <c r="D36" i="9"/>
  <c r="G36" i="9" s="1"/>
  <c r="C37" i="9"/>
  <c r="I34" i="8"/>
  <c r="H35" i="8"/>
  <c r="I35" i="8" s="1"/>
  <c r="B37" i="8"/>
  <c r="E36" i="8"/>
  <c r="D36" i="8"/>
  <c r="G36" i="8" s="1"/>
  <c r="C37" i="8"/>
  <c r="F35" i="7"/>
  <c r="H35" i="7" s="1"/>
  <c r="E36" i="7"/>
  <c r="B37" i="7"/>
  <c r="D36" i="7"/>
  <c r="F36" i="7" s="1"/>
  <c r="C37" i="7"/>
  <c r="C37" i="2"/>
  <c r="F35" i="2"/>
  <c r="H35" i="2" s="1"/>
  <c r="E36" i="2"/>
  <c r="F36" i="2"/>
  <c r="B37" i="2"/>
  <c r="D36" i="2"/>
  <c r="G36" i="2" s="1"/>
  <c r="C34" i="14"/>
  <c r="B34" i="14"/>
  <c r="D33" i="14"/>
  <c r="P28" i="14"/>
  <c r="L29" i="14"/>
  <c r="O29" i="14"/>
  <c r="M29" i="14"/>
  <c r="B36" i="12"/>
  <c r="C36" i="12"/>
  <c r="G34" i="12"/>
  <c r="D35" i="12"/>
  <c r="O28" i="12"/>
  <c r="M28" i="12"/>
  <c r="P27" i="12"/>
  <c r="L28" i="12"/>
  <c r="N28" i="12" s="1"/>
  <c r="Q28" i="12" s="1"/>
  <c r="Q27" i="12"/>
  <c r="D34" i="10"/>
  <c r="G34" i="10"/>
  <c r="B35" i="10"/>
  <c r="C35" i="10"/>
  <c r="J31" i="26" l="1"/>
  <c r="C35" i="29"/>
  <c r="I33" i="28"/>
  <c r="G33" i="28"/>
  <c r="K33" i="28" s="1"/>
  <c r="D33" i="28"/>
  <c r="F33" i="28" s="1"/>
  <c r="B34" i="28"/>
  <c r="E34" i="28"/>
  <c r="C34" i="28"/>
  <c r="B36" i="27"/>
  <c r="C36" i="27"/>
  <c r="F35" i="27"/>
  <c r="D35" i="27"/>
  <c r="G35" i="27" s="1"/>
  <c r="E33" i="26"/>
  <c r="C33" i="26"/>
  <c r="B33" i="26"/>
  <c r="G32" i="26"/>
  <c r="K32" i="26" s="1"/>
  <c r="I32" i="26"/>
  <c r="D32" i="26"/>
  <c r="F32" i="26" s="1"/>
  <c r="B36" i="25"/>
  <c r="C36" i="25"/>
  <c r="D35" i="25"/>
  <c r="G35" i="25" s="1"/>
  <c r="F35" i="25"/>
  <c r="B34" i="24"/>
  <c r="C34" i="24"/>
  <c r="I33" i="24"/>
  <c r="G33" i="24"/>
  <c r="K33" i="24" s="1"/>
  <c r="D33" i="24"/>
  <c r="F33" i="24" s="1"/>
  <c r="B35" i="23"/>
  <c r="D34" i="23"/>
  <c r="G34" i="23" s="1"/>
  <c r="F34" i="23"/>
  <c r="B32" i="22"/>
  <c r="E32" i="22"/>
  <c r="C32" i="22"/>
  <c r="F31" i="22"/>
  <c r="J31" i="22" s="1"/>
  <c r="G31" i="22"/>
  <c r="K31" i="22" s="1"/>
  <c r="F35" i="21"/>
  <c r="B36" i="21"/>
  <c r="C36" i="21"/>
  <c r="G35" i="21"/>
  <c r="D33" i="20"/>
  <c r="F33" i="20" s="1"/>
  <c r="C34" i="20"/>
  <c r="B34" i="20"/>
  <c r="I33" i="20"/>
  <c r="G33" i="20"/>
  <c r="K33" i="20" s="1"/>
  <c r="B35" i="19"/>
  <c r="D34" i="19"/>
  <c r="G34" i="19" s="1"/>
  <c r="F34" i="19"/>
  <c r="E34" i="18"/>
  <c r="G34" i="18" s="1"/>
  <c r="K34" i="18" s="1"/>
  <c r="I34" i="18"/>
  <c r="D34" i="18"/>
  <c r="F34" i="18" s="1"/>
  <c r="D34" i="17"/>
  <c r="F34" i="17"/>
  <c r="I32" i="17"/>
  <c r="H33" i="17"/>
  <c r="I33" i="17" s="1"/>
  <c r="E34" i="17"/>
  <c r="G34" i="17"/>
  <c r="B35" i="17"/>
  <c r="G36" i="15"/>
  <c r="C38" i="15"/>
  <c r="B38" i="15"/>
  <c r="D37" i="15"/>
  <c r="F37" i="15" s="1"/>
  <c r="G37" i="15"/>
  <c r="G37" i="13"/>
  <c r="D37" i="13"/>
  <c r="C38" i="13"/>
  <c r="B38" i="13"/>
  <c r="F37" i="13"/>
  <c r="D37" i="11"/>
  <c r="C38" i="11"/>
  <c r="B38" i="11"/>
  <c r="F37" i="11"/>
  <c r="G36" i="11"/>
  <c r="G37" i="11"/>
  <c r="C38" i="9"/>
  <c r="B38" i="9"/>
  <c r="D37" i="9"/>
  <c r="F37" i="9"/>
  <c r="E37" i="9"/>
  <c r="H36" i="9"/>
  <c r="I36" i="9" s="1"/>
  <c r="G37" i="9"/>
  <c r="I35" i="9"/>
  <c r="C38" i="8"/>
  <c r="B38" i="8"/>
  <c r="F37" i="8"/>
  <c r="E37" i="8"/>
  <c r="D37" i="8"/>
  <c r="G37" i="8"/>
  <c r="F36" i="8"/>
  <c r="H36" i="8" s="1"/>
  <c r="I36" i="8" s="1"/>
  <c r="C38" i="7"/>
  <c r="B38" i="7"/>
  <c r="E37" i="7"/>
  <c r="D37" i="7"/>
  <c r="F37" i="7" s="1"/>
  <c r="G37" i="7"/>
  <c r="I35" i="7"/>
  <c r="G36" i="7"/>
  <c r="H36" i="7" s="1"/>
  <c r="I36" i="7" s="1"/>
  <c r="H36" i="2"/>
  <c r="I36" i="2" s="1"/>
  <c r="C38" i="2"/>
  <c r="I35" i="2"/>
  <c r="E37" i="2"/>
  <c r="F37" i="2"/>
  <c r="D37" i="2"/>
  <c r="G37" i="2" s="1"/>
  <c r="B38" i="2"/>
  <c r="P29" i="14"/>
  <c r="L30" i="14"/>
  <c r="C35" i="14"/>
  <c r="B35" i="14"/>
  <c r="N29" i="14"/>
  <c r="Q29" i="14" s="1"/>
  <c r="G33" i="14"/>
  <c r="D34" i="14"/>
  <c r="P28" i="12"/>
  <c r="L29" i="12"/>
  <c r="O29" i="12"/>
  <c r="M29" i="12"/>
  <c r="G35" i="12"/>
  <c r="C37" i="12"/>
  <c r="B37" i="12"/>
  <c r="D37" i="12" s="1"/>
  <c r="D36" i="12"/>
  <c r="B36" i="10"/>
  <c r="C36" i="10"/>
  <c r="D35" i="10"/>
  <c r="B36" i="29" l="1"/>
  <c r="C36" i="29"/>
  <c r="F35" i="29"/>
  <c r="D35" i="29"/>
  <c r="G35" i="29" s="1"/>
  <c r="I34" i="28"/>
  <c r="G34" i="28"/>
  <c r="K34" i="28" s="1"/>
  <c r="D34" i="28"/>
  <c r="F34" i="28" s="1"/>
  <c r="C35" i="28"/>
  <c r="B35" i="28"/>
  <c r="E35" i="28"/>
  <c r="C37" i="27"/>
  <c r="B37" i="27"/>
  <c r="D36" i="27"/>
  <c r="G36" i="27" s="1"/>
  <c r="F36" i="27"/>
  <c r="G33" i="26"/>
  <c r="K33" i="26" s="1"/>
  <c r="I33" i="26"/>
  <c r="D33" i="26"/>
  <c r="F33" i="26" s="1"/>
  <c r="C34" i="26"/>
  <c r="B34" i="26"/>
  <c r="C37" i="25"/>
  <c r="B37" i="25"/>
  <c r="D36" i="25"/>
  <c r="G36" i="25" s="1"/>
  <c r="F36" i="25"/>
  <c r="D34" i="24"/>
  <c r="I34" i="24"/>
  <c r="E34" i="24"/>
  <c r="C35" i="23"/>
  <c r="D35" i="23" s="1"/>
  <c r="F35" i="23" s="1"/>
  <c r="D32" i="22"/>
  <c r="F32" i="22" s="1"/>
  <c r="E33" i="22"/>
  <c r="C33" i="22"/>
  <c r="B33" i="22"/>
  <c r="I32" i="22"/>
  <c r="G32" i="22"/>
  <c r="K32" i="22" s="1"/>
  <c r="D36" i="21"/>
  <c r="F36" i="21"/>
  <c r="C37" i="21"/>
  <c r="B37" i="21"/>
  <c r="G36" i="21"/>
  <c r="D34" i="20"/>
  <c r="I34" i="20"/>
  <c r="E34" i="20"/>
  <c r="G34" i="20" s="1"/>
  <c r="K34" i="20" s="1"/>
  <c r="C35" i="19"/>
  <c r="D35" i="19" s="1"/>
  <c r="F35" i="19" s="1"/>
  <c r="E35" i="18"/>
  <c r="B35" i="18"/>
  <c r="G35" i="18" s="1"/>
  <c r="K35" i="18" s="1"/>
  <c r="C35" i="18"/>
  <c r="H34" i="17"/>
  <c r="I34" i="17" s="1"/>
  <c r="C35" i="17"/>
  <c r="H37" i="9"/>
  <c r="I37" i="9" s="1"/>
  <c r="H37" i="2"/>
  <c r="D38" i="15"/>
  <c r="G38" i="15" s="1"/>
  <c r="B39" i="15"/>
  <c r="C39" i="15"/>
  <c r="C39" i="13"/>
  <c r="D38" i="13"/>
  <c r="G38" i="13" s="1"/>
  <c r="B39" i="13"/>
  <c r="C39" i="11"/>
  <c r="B39" i="11"/>
  <c r="D38" i="11"/>
  <c r="F38" i="11" s="1"/>
  <c r="G38" i="11"/>
  <c r="E38" i="9"/>
  <c r="D38" i="9"/>
  <c r="G38" i="9" s="1"/>
  <c r="C39" i="9"/>
  <c r="B39" i="9"/>
  <c r="H37" i="8"/>
  <c r="I37" i="8" s="1"/>
  <c r="B39" i="8"/>
  <c r="F38" i="8"/>
  <c r="E38" i="8"/>
  <c r="D38" i="8"/>
  <c r="G38" i="8" s="1"/>
  <c r="C39" i="8"/>
  <c r="H37" i="7"/>
  <c r="I37" i="7" s="1"/>
  <c r="E38" i="7"/>
  <c r="D38" i="7"/>
  <c r="G38" i="7" s="1"/>
  <c r="B39" i="7"/>
  <c r="C39" i="7"/>
  <c r="I37" i="2"/>
  <c r="E38" i="2"/>
  <c r="C39" i="2"/>
  <c r="G38" i="2"/>
  <c r="D38" i="2"/>
  <c r="F38" i="2" s="1"/>
  <c r="B39" i="2"/>
  <c r="G34" i="14"/>
  <c r="C36" i="14"/>
  <c r="B36" i="14"/>
  <c r="D36" i="14" s="1"/>
  <c r="D35" i="14"/>
  <c r="M30" i="14"/>
  <c r="G37" i="12"/>
  <c r="C38" i="12"/>
  <c r="B38" i="12"/>
  <c r="N29" i="12"/>
  <c r="Q29" i="12" s="1"/>
  <c r="G36" i="12"/>
  <c r="P29" i="12"/>
  <c r="L30" i="12"/>
  <c r="M30" i="12"/>
  <c r="G35" i="10"/>
  <c r="B37" i="10"/>
  <c r="C37" i="10"/>
  <c r="D36" i="10"/>
  <c r="B10" i="17" l="1"/>
  <c r="C37" i="29"/>
  <c r="B37" i="29"/>
  <c r="D36" i="29"/>
  <c r="G36" i="29" s="1"/>
  <c r="F36" i="29"/>
  <c r="C36" i="28"/>
  <c r="B36" i="28"/>
  <c r="D35" i="28"/>
  <c r="F35" i="28" s="1"/>
  <c r="I35" i="28"/>
  <c r="G35" i="28"/>
  <c r="K35" i="28" s="1"/>
  <c r="D37" i="27"/>
  <c r="F37" i="27"/>
  <c r="C38" i="27"/>
  <c r="B38" i="27"/>
  <c r="G37" i="27"/>
  <c r="I34" i="26"/>
  <c r="E34" i="26"/>
  <c r="D34" i="26"/>
  <c r="F34" i="26" s="1"/>
  <c r="D37" i="25"/>
  <c r="F37" i="25"/>
  <c r="C38" i="25"/>
  <c r="B38" i="25"/>
  <c r="G37" i="25"/>
  <c r="B35" i="24"/>
  <c r="E35" i="24"/>
  <c r="C35" i="24"/>
  <c r="G34" i="24"/>
  <c r="K34" i="24" s="1"/>
  <c r="F34" i="24"/>
  <c r="B36" i="23"/>
  <c r="C36" i="23"/>
  <c r="G35" i="23"/>
  <c r="D33" i="22"/>
  <c r="F33" i="22" s="1"/>
  <c r="C34" i="22"/>
  <c r="B34" i="22"/>
  <c r="E34" i="22"/>
  <c r="I33" i="22"/>
  <c r="G33" i="22"/>
  <c r="K33" i="22" s="1"/>
  <c r="D37" i="21"/>
  <c r="F37" i="21"/>
  <c r="C38" i="21"/>
  <c r="B38" i="21"/>
  <c r="G37" i="21"/>
  <c r="E35" i="20"/>
  <c r="C35" i="20"/>
  <c r="B35" i="20"/>
  <c r="F34" i="20"/>
  <c r="C36" i="19"/>
  <c r="B36" i="19"/>
  <c r="G35" i="19"/>
  <c r="B36" i="18"/>
  <c r="C36" i="18"/>
  <c r="D35" i="18"/>
  <c r="F35" i="18" s="1"/>
  <c r="I35" i="18"/>
  <c r="E35" i="17"/>
  <c r="C36" i="17"/>
  <c r="B36" i="17"/>
  <c r="D35" i="17"/>
  <c r="F35" i="17" s="1"/>
  <c r="C40" i="15"/>
  <c r="B40" i="15"/>
  <c r="D39" i="15"/>
  <c r="G39" i="15" s="1"/>
  <c r="F38" i="15"/>
  <c r="F38" i="13"/>
  <c r="C40" i="13"/>
  <c r="D39" i="13"/>
  <c r="G39" i="13" s="1"/>
  <c r="B40" i="13"/>
  <c r="F39" i="13"/>
  <c r="D39" i="11"/>
  <c r="G39" i="11" s="1"/>
  <c r="C40" i="11"/>
  <c r="B40" i="11"/>
  <c r="F38" i="9"/>
  <c r="H38" i="9" s="1"/>
  <c r="D39" i="9"/>
  <c r="G39" i="9" s="1"/>
  <c r="C40" i="9"/>
  <c r="B40" i="9"/>
  <c r="F39" i="9"/>
  <c r="E39" i="9"/>
  <c r="C40" i="8"/>
  <c r="B40" i="8"/>
  <c r="E39" i="8"/>
  <c r="D39" i="8"/>
  <c r="F39" i="8" s="1"/>
  <c r="H38" i="8"/>
  <c r="I38" i="8" s="1"/>
  <c r="F38" i="7"/>
  <c r="H38" i="7" s="1"/>
  <c r="I38" i="7" s="1"/>
  <c r="C40" i="7"/>
  <c r="B40" i="7"/>
  <c r="E39" i="7"/>
  <c r="D39" i="7"/>
  <c r="G39" i="7" s="1"/>
  <c r="E39" i="2"/>
  <c r="C40" i="2"/>
  <c r="H38" i="2"/>
  <c r="D39" i="2"/>
  <c r="G39" i="2" s="1"/>
  <c r="B40" i="2"/>
  <c r="G36" i="14"/>
  <c r="N30" i="14"/>
  <c r="G35" i="14"/>
  <c r="C37" i="14"/>
  <c r="B37" i="14"/>
  <c r="D37" i="14" s="1"/>
  <c r="C39" i="12"/>
  <c r="B39" i="12"/>
  <c r="N30" i="12"/>
  <c r="D38" i="12"/>
  <c r="G36" i="10"/>
  <c r="B38" i="10"/>
  <c r="C38" i="10"/>
  <c r="D37" i="10"/>
  <c r="C10" i="17" l="1"/>
  <c r="L10" i="20"/>
  <c r="H27" i="20" s="1"/>
  <c r="L10" i="18"/>
  <c r="H27" i="18" s="1"/>
  <c r="D37" i="29"/>
  <c r="F37" i="29"/>
  <c r="B38" i="29"/>
  <c r="C38" i="29"/>
  <c r="G37" i="29"/>
  <c r="I36" i="28"/>
  <c r="D36" i="28"/>
  <c r="E36" i="28"/>
  <c r="D38" i="27"/>
  <c r="F38" i="27"/>
  <c r="C39" i="27"/>
  <c r="B39" i="27"/>
  <c r="G38" i="27"/>
  <c r="C35" i="26"/>
  <c r="B35" i="26"/>
  <c r="E35" i="26"/>
  <c r="G34" i="26"/>
  <c r="K34" i="26" s="1"/>
  <c r="C39" i="25"/>
  <c r="B39" i="25"/>
  <c r="D38" i="25"/>
  <c r="G38" i="25" s="1"/>
  <c r="F38" i="25"/>
  <c r="D35" i="24"/>
  <c r="F35" i="24" s="1"/>
  <c r="B36" i="24"/>
  <c r="E36" i="24"/>
  <c r="C36" i="24"/>
  <c r="I35" i="24"/>
  <c r="G35" i="24"/>
  <c r="K35" i="24" s="1"/>
  <c r="C37" i="23"/>
  <c r="B37" i="23"/>
  <c r="D36" i="23"/>
  <c r="G36" i="23" s="1"/>
  <c r="F36" i="23"/>
  <c r="D34" i="22"/>
  <c r="F34" i="22" s="1"/>
  <c r="E35" i="22"/>
  <c r="C35" i="22"/>
  <c r="B35" i="22"/>
  <c r="I34" i="22"/>
  <c r="G34" i="22"/>
  <c r="K34" i="22" s="1"/>
  <c r="D38" i="21"/>
  <c r="F38" i="21"/>
  <c r="C39" i="21"/>
  <c r="B39" i="21"/>
  <c r="G38" i="21"/>
  <c r="I35" i="20"/>
  <c r="G35" i="20"/>
  <c r="K35" i="20" s="1"/>
  <c r="D35" i="20"/>
  <c r="F35" i="20" s="1"/>
  <c r="B36" i="20"/>
  <c r="E36" i="20"/>
  <c r="C36" i="20"/>
  <c r="D36" i="19"/>
  <c r="F36" i="19"/>
  <c r="C37" i="19"/>
  <c r="B37" i="19"/>
  <c r="G36" i="19"/>
  <c r="D36" i="18"/>
  <c r="E36" i="18"/>
  <c r="G36" i="18" s="1"/>
  <c r="K36" i="18" s="1"/>
  <c r="I36" i="18"/>
  <c r="D36" i="17"/>
  <c r="F36" i="17"/>
  <c r="E36" i="17"/>
  <c r="G36" i="17"/>
  <c r="C37" i="17"/>
  <c r="B37" i="17"/>
  <c r="G35" i="17"/>
  <c r="H35" i="17" s="1"/>
  <c r="F39" i="15"/>
  <c r="D40" i="15"/>
  <c r="F40" i="15" s="1"/>
  <c r="B41" i="15"/>
  <c r="C41" i="15"/>
  <c r="G40" i="15"/>
  <c r="D40" i="13"/>
  <c r="G40" i="13" s="1"/>
  <c r="C41" i="13"/>
  <c r="B41" i="13"/>
  <c r="D40" i="11"/>
  <c r="F40" i="11" s="1"/>
  <c r="B41" i="11"/>
  <c r="C41" i="11"/>
  <c r="G40" i="11"/>
  <c r="F39" i="11"/>
  <c r="I38" i="9"/>
  <c r="H39" i="9"/>
  <c r="I39" i="9" s="1"/>
  <c r="C41" i="9"/>
  <c r="E40" i="9"/>
  <c r="D40" i="9"/>
  <c r="G40" i="9" s="1"/>
  <c r="B41" i="9"/>
  <c r="G39" i="8"/>
  <c r="H39" i="8" s="1"/>
  <c r="C41" i="8"/>
  <c r="E40" i="8"/>
  <c r="D40" i="8"/>
  <c r="F40" i="8" s="1"/>
  <c r="B41" i="8"/>
  <c r="E40" i="7"/>
  <c r="D40" i="7"/>
  <c r="F40" i="7" s="1"/>
  <c r="B41" i="7"/>
  <c r="C41" i="7"/>
  <c r="G40" i="7"/>
  <c r="F39" i="7"/>
  <c r="H39" i="7" s="1"/>
  <c r="C41" i="2"/>
  <c r="F39" i="2"/>
  <c r="H39" i="2" s="1"/>
  <c r="I38" i="2"/>
  <c r="E40" i="2"/>
  <c r="D40" i="2"/>
  <c r="G40" i="2" s="1"/>
  <c r="B41" i="2"/>
  <c r="G37" i="14"/>
  <c r="C38" i="14"/>
  <c r="B38" i="14"/>
  <c r="D38" i="14" s="1"/>
  <c r="O30" i="14"/>
  <c r="Q30" i="14" s="1"/>
  <c r="G38" i="12"/>
  <c r="C40" i="12"/>
  <c r="B40" i="12"/>
  <c r="O30" i="12"/>
  <c r="D39" i="12"/>
  <c r="G37" i="10"/>
  <c r="C39" i="10"/>
  <c r="B39" i="10"/>
  <c r="D39" i="10" s="1"/>
  <c r="D38" i="10"/>
  <c r="C39" i="29" l="1"/>
  <c r="B39" i="29"/>
  <c r="D38" i="29"/>
  <c r="G38" i="29" s="1"/>
  <c r="F38" i="29"/>
  <c r="E37" i="28"/>
  <c r="C37" i="28"/>
  <c r="B37" i="28"/>
  <c r="G36" i="28"/>
  <c r="K36" i="28" s="1"/>
  <c r="F36" i="28"/>
  <c r="D39" i="27"/>
  <c r="F39" i="27"/>
  <c r="C40" i="27"/>
  <c r="B40" i="27"/>
  <c r="G39" i="27"/>
  <c r="I35" i="26"/>
  <c r="G35" i="26"/>
  <c r="K35" i="26" s="1"/>
  <c r="D35" i="26"/>
  <c r="F35" i="26" s="1"/>
  <c r="C36" i="26"/>
  <c r="B36" i="26"/>
  <c r="E36" i="26" s="1"/>
  <c r="D39" i="25"/>
  <c r="F39" i="25"/>
  <c r="B40" i="25"/>
  <c r="C40" i="25"/>
  <c r="G39" i="25"/>
  <c r="C37" i="24"/>
  <c r="B37" i="24"/>
  <c r="E37" i="24"/>
  <c r="I36" i="24"/>
  <c r="G36" i="24"/>
  <c r="K36" i="24" s="1"/>
  <c r="D36" i="24"/>
  <c r="F36" i="24" s="1"/>
  <c r="D37" i="23"/>
  <c r="G37" i="23" s="1"/>
  <c r="F37" i="23"/>
  <c r="B38" i="23"/>
  <c r="C38" i="23"/>
  <c r="B36" i="22"/>
  <c r="E36" i="22"/>
  <c r="C36" i="22"/>
  <c r="I35" i="22"/>
  <c r="G35" i="22"/>
  <c r="K35" i="22" s="1"/>
  <c r="D35" i="22"/>
  <c r="F35" i="22" s="1"/>
  <c r="B40" i="21"/>
  <c r="C40" i="21"/>
  <c r="D39" i="21"/>
  <c r="G39" i="21" s="1"/>
  <c r="F39" i="21"/>
  <c r="E37" i="20"/>
  <c r="C37" i="20"/>
  <c r="B37" i="20"/>
  <c r="D36" i="20"/>
  <c r="F36" i="20" s="1"/>
  <c r="I36" i="20"/>
  <c r="G36" i="20"/>
  <c r="K36" i="20" s="1"/>
  <c r="D37" i="19"/>
  <c r="F37" i="19"/>
  <c r="B38" i="19"/>
  <c r="C38" i="19"/>
  <c r="G37" i="19"/>
  <c r="F36" i="18"/>
  <c r="C37" i="18"/>
  <c r="E37" i="18"/>
  <c r="B37" i="18"/>
  <c r="I35" i="17"/>
  <c r="D37" i="17"/>
  <c r="F37" i="17"/>
  <c r="E37" i="17"/>
  <c r="G37" i="17"/>
  <c r="B38" i="17"/>
  <c r="C38" i="17"/>
  <c r="H36" i="17"/>
  <c r="I36" i="17" s="1"/>
  <c r="C42" i="15"/>
  <c r="B42" i="15"/>
  <c r="D41" i="15"/>
  <c r="F41" i="15" s="1"/>
  <c r="D41" i="13"/>
  <c r="C42" i="13"/>
  <c r="B42" i="13"/>
  <c r="F41" i="13"/>
  <c r="G41" i="13"/>
  <c r="F40" i="13"/>
  <c r="C42" i="11"/>
  <c r="B42" i="11"/>
  <c r="D41" i="11"/>
  <c r="F41" i="11" s="1"/>
  <c r="G41" i="11"/>
  <c r="D41" i="9"/>
  <c r="G41" i="9" s="1"/>
  <c r="C42" i="9"/>
  <c r="B42" i="9"/>
  <c r="F41" i="9"/>
  <c r="E41" i="9"/>
  <c r="F40" i="9"/>
  <c r="H40" i="9" s="1"/>
  <c r="B7" i="9"/>
  <c r="I39" i="8"/>
  <c r="B7" i="8"/>
  <c r="G40" i="8"/>
  <c r="H40" i="8" s="1"/>
  <c r="C42" i="8"/>
  <c r="B42" i="8"/>
  <c r="F41" i="8"/>
  <c r="E41" i="8"/>
  <c r="D41" i="8"/>
  <c r="G41" i="8" s="1"/>
  <c r="I39" i="7"/>
  <c r="B7" i="7"/>
  <c r="C42" i="7"/>
  <c r="B42" i="7"/>
  <c r="E41" i="7"/>
  <c r="D41" i="7"/>
  <c r="F41" i="7" s="1"/>
  <c r="G41" i="7"/>
  <c r="H40" i="7"/>
  <c r="I39" i="2"/>
  <c r="B7" i="2"/>
  <c r="C42" i="2"/>
  <c r="F40" i="2"/>
  <c r="H40" i="2" s="1"/>
  <c r="E41" i="2"/>
  <c r="F41" i="2"/>
  <c r="B42" i="2"/>
  <c r="D41" i="2"/>
  <c r="G41" i="2" s="1"/>
  <c r="M31" i="14"/>
  <c r="P30" i="14"/>
  <c r="L31" i="14"/>
  <c r="N31" i="14" s="1"/>
  <c r="G38" i="14"/>
  <c r="B39" i="14"/>
  <c r="D39" i="14" s="1"/>
  <c r="C39" i="14"/>
  <c r="B41" i="12"/>
  <c r="M31" i="12"/>
  <c r="P30" i="12"/>
  <c r="L31" i="12"/>
  <c r="N31" i="12" s="1"/>
  <c r="Q30" i="12"/>
  <c r="G39" i="12"/>
  <c r="D40" i="12"/>
  <c r="G38" i="10"/>
  <c r="G39" i="10"/>
  <c r="C40" i="10"/>
  <c r="B40" i="10"/>
  <c r="I37" i="18" l="1"/>
  <c r="G37" i="18"/>
  <c r="K37" i="18" s="1"/>
  <c r="C7" i="7"/>
  <c r="J7" i="26"/>
  <c r="M7" i="28"/>
  <c r="J30" i="28" s="1"/>
  <c r="J7" i="28"/>
  <c r="M7" i="26"/>
  <c r="J30" i="26" s="1"/>
  <c r="C7" i="9"/>
  <c r="J7" i="22"/>
  <c r="M7" i="24"/>
  <c r="J30" i="24" s="1"/>
  <c r="C7" i="8"/>
  <c r="M7" i="22"/>
  <c r="J30" i="22" s="1"/>
  <c r="J7" i="24"/>
  <c r="D39" i="29"/>
  <c r="F39" i="29"/>
  <c r="B40" i="29"/>
  <c r="C40" i="29"/>
  <c r="G39" i="29"/>
  <c r="I37" i="28"/>
  <c r="G37" i="28"/>
  <c r="K37" i="28" s="1"/>
  <c r="D37" i="28"/>
  <c r="F37" i="28" s="1"/>
  <c r="B38" i="28"/>
  <c r="C38" i="28"/>
  <c r="E38" i="28"/>
  <c r="D40" i="27"/>
  <c r="F40" i="27"/>
  <c r="B41" i="27"/>
  <c r="G40" i="27"/>
  <c r="E37" i="26"/>
  <c r="C37" i="26"/>
  <c r="B37" i="26"/>
  <c r="D36" i="26"/>
  <c r="F36" i="26" s="1"/>
  <c r="I36" i="26"/>
  <c r="G36" i="26"/>
  <c r="K36" i="26" s="1"/>
  <c r="D40" i="25"/>
  <c r="F40" i="25"/>
  <c r="B41" i="25"/>
  <c r="C41" i="25" s="1"/>
  <c r="G40" i="25"/>
  <c r="C38" i="24"/>
  <c r="B38" i="24"/>
  <c r="I37" i="24"/>
  <c r="G37" i="24"/>
  <c r="K37" i="24" s="1"/>
  <c r="D37" i="24"/>
  <c r="F37" i="24" s="1"/>
  <c r="D38" i="23"/>
  <c r="F38" i="23"/>
  <c r="C39" i="23"/>
  <c r="B39" i="23"/>
  <c r="G38" i="23"/>
  <c r="D36" i="22"/>
  <c r="F36" i="22" s="1"/>
  <c r="E37" i="22"/>
  <c r="C37" i="22"/>
  <c r="B37" i="22"/>
  <c r="I36" i="22"/>
  <c r="G36" i="22"/>
  <c r="K36" i="22" s="1"/>
  <c r="B41" i="21"/>
  <c r="D40" i="21"/>
  <c r="G40" i="21" s="1"/>
  <c r="F40" i="21"/>
  <c r="G37" i="20"/>
  <c r="K37" i="20" s="1"/>
  <c r="I37" i="20"/>
  <c r="D37" i="20"/>
  <c r="F37" i="20" s="1"/>
  <c r="C38" i="20"/>
  <c r="B38" i="20"/>
  <c r="E38" i="20" s="1"/>
  <c r="C39" i="19"/>
  <c r="B39" i="19"/>
  <c r="D38" i="19"/>
  <c r="G38" i="19" s="1"/>
  <c r="F38" i="19"/>
  <c r="D37" i="18"/>
  <c r="F37" i="18" s="1"/>
  <c r="B38" i="18"/>
  <c r="C38" i="18"/>
  <c r="E38" i="18"/>
  <c r="D38" i="17"/>
  <c r="F38" i="17"/>
  <c r="E38" i="17"/>
  <c r="G38" i="17"/>
  <c r="B39" i="17"/>
  <c r="C39" i="17"/>
  <c r="H37" i="17"/>
  <c r="I37" i="17" s="1"/>
  <c r="G41" i="15"/>
  <c r="F42" i="15"/>
  <c r="D42" i="15"/>
  <c r="G42" i="15" s="1"/>
  <c r="B43" i="15"/>
  <c r="C43" i="15"/>
  <c r="C43" i="13"/>
  <c r="F42" i="13"/>
  <c r="D42" i="13"/>
  <c r="G42" i="13" s="1"/>
  <c r="B43" i="13"/>
  <c r="C43" i="11"/>
  <c r="D42" i="11"/>
  <c r="F42" i="11" s="1"/>
  <c r="B43" i="11"/>
  <c r="I40" i="9"/>
  <c r="H41" i="9"/>
  <c r="I41" i="9" s="1"/>
  <c r="E42" i="9"/>
  <c r="D42" i="9"/>
  <c r="F42" i="9" s="1"/>
  <c r="C43" i="9"/>
  <c r="B43" i="9"/>
  <c r="G42" i="9"/>
  <c r="I40" i="8"/>
  <c r="H41" i="8"/>
  <c r="I41" i="8" s="1"/>
  <c r="F42" i="8"/>
  <c r="E42" i="8"/>
  <c r="D42" i="8"/>
  <c r="G42" i="8" s="1"/>
  <c r="B43" i="8"/>
  <c r="C43" i="8"/>
  <c r="H41" i="7"/>
  <c r="I41" i="7" s="1"/>
  <c r="B43" i="7"/>
  <c r="F42" i="7"/>
  <c r="E42" i="7"/>
  <c r="D42" i="7"/>
  <c r="C43" i="7"/>
  <c r="I40" i="7"/>
  <c r="G42" i="7"/>
  <c r="H41" i="2"/>
  <c r="I41" i="2" s="1"/>
  <c r="C43" i="2"/>
  <c r="I40" i="2"/>
  <c r="E42" i="2"/>
  <c r="F42" i="2"/>
  <c r="D42" i="2"/>
  <c r="G42" i="2" s="1"/>
  <c r="B43" i="2"/>
  <c r="G39" i="14"/>
  <c r="O31" i="14"/>
  <c r="B40" i="14"/>
  <c r="C40" i="14"/>
  <c r="P31" i="14"/>
  <c r="L32" i="14"/>
  <c r="G40" i="12"/>
  <c r="O31" i="12"/>
  <c r="P31" i="12" s="1"/>
  <c r="C41" i="12"/>
  <c r="D40" i="10"/>
  <c r="B41" i="10"/>
  <c r="G38" i="18" l="1"/>
  <c r="K38" i="18" s="1"/>
  <c r="B41" i="29"/>
  <c r="D40" i="29"/>
  <c r="G40" i="29" s="1"/>
  <c r="F40" i="29"/>
  <c r="B39" i="28"/>
  <c r="E39" i="28"/>
  <c r="C39" i="28"/>
  <c r="D38" i="28"/>
  <c r="F38" i="28" s="1"/>
  <c r="I38" i="28"/>
  <c r="G38" i="28"/>
  <c r="K38" i="28" s="1"/>
  <c r="C41" i="27"/>
  <c r="I37" i="26"/>
  <c r="G37" i="26"/>
  <c r="K37" i="26" s="1"/>
  <c r="D37" i="26"/>
  <c r="F37" i="26" s="1"/>
  <c r="C38" i="26"/>
  <c r="B38" i="26"/>
  <c r="E38" i="26" s="1"/>
  <c r="C42" i="25"/>
  <c r="B42" i="25"/>
  <c r="D41" i="25"/>
  <c r="G41" i="25" s="1"/>
  <c r="F41" i="25"/>
  <c r="I38" i="24"/>
  <c r="D38" i="24"/>
  <c r="E38" i="24"/>
  <c r="B40" i="23"/>
  <c r="C40" i="23"/>
  <c r="D39" i="23"/>
  <c r="G39" i="23" s="1"/>
  <c r="F39" i="23"/>
  <c r="C38" i="22"/>
  <c r="B38" i="22"/>
  <c r="I37" i="22"/>
  <c r="G37" i="22"/>
  <c r="K37" i="22" s="1"/>
  <c r="D37" i="22"/>
  <c r="F37" i="22" s="1"/>
  <c r="C41" i="21"/>
  <c r="D41" i="21" s="1"/>
  <c r="F41" i="21" s="1"/>
  <c r="C39" i="20"/>
  <c r="B39" i="20"/>
  <c r="E39" i="20"/>
  <c r="D38" i="20"/>
  <c r="F38" i="20" s="1"/>
  <c r="G38" i="20"/>
  <c r="K38" i="20" s="1"/>
  <c r="I38" i="20"/>
  <c r="D39" i="19"/>
  <c r="F39" i="19"/>
  <c r="B40" i="19"/>
  <c r="C40" i="19"/>
  <c r="G39" i="19"/>
  <c r="E39" i="18"/>
  <c r="C39" i="18"/>
  <c r="B39" i="18"/>
  <c r="G39" i="18" s="1"/>
  <c r="K39" i="18" s="1"/>
  <c r="D38" i="18"/>
  <c r="F38" i="18" s="1"/>
  <c r="I38" i="18"/>
  <c r="E39" i="17"/>
  <c r="C40" i="17"/>
  <c r="B40" i="17"/>
  <c r="H38" i="17"/>
  <c r="I38" i="17" s="1"/>
  <c r="D39" i="17"/>
  <c r="G39" i="17" s="1"/>
  <c r="F39" i="17"/>
  <c r="C44" i="15"/>
  <c r="B44" i="15"/>
  <c r="D43" i="15"/>
  <c r="F43" i="15" s="1"/>
  <c r="G43" i="15"/>
  <c r="C44" i="13"/>
  <c r="B44" i="13"/>
  <c r="D43" i="13"/>
  <c r="G43" i="13" s="1"/>
  <c r="F43" i="13"/>
  <c r="G42" i="11"/>
  <c r="C44" i="11"/>
  <c r="B44" i="11"/>
  <c r="F43" i="11"/>
  <c r="D43" i="11"/>
  <c r="G43" i="11" s="1"/>
  <c r="H42" i="9"/>
  <c r="C44" i="9"/>
  <c r="B44" i="9"/>
  <c r="D43" i="9"/>
  <c r="G43" i="9" s="1"/>
  <c r="E43" i="9"/>
  <c r="C44" i="8"/>
  <c r="B44" i="8"/>
  <c r="E43" i="8"/>
  <c r="D43" i="8"/>
  <c r="F43" i="8" s="1"/>
  <c r="G43" i="8"/>
  <c r="H42" i="8"/>
  <c r="I42" i="8" s="1"/>
  <c r="C44" i="7"/>
  <c r="B44" i="7"/>
  <c r="F43" i="7"/>
  <c r="E43" i="7"/>
  <c r="D43" i="7"/>
  <c r="G43" i="7" s="1"/>
  <c r="H42" i="7"/>
  <c r="H42" i="2"/>
  <c r="C44" i="2"/>
  <c r="E43" i="2"/>
  <c r="D43" i="2"/>
  <c r="G43" i="2" s="1"/>
  <c r="B44" i="2"/>
  <c r="C41" i="14"/>
  <c r="B41" i="14"/>
  <c r="D40" i="14"/>
  <c r="O32" i="14"/>
  <c r="M32" i="14"/>
  <c r="Q31" i="14"/>
  <c r="C42" i="12"/>
  <c r="B42" i="12"/>
  <c r="D42" i="12" s="1"/>
  <c r="O32" i="12"/>
  <c r="M32" i="12"/>
  <c r="L32" i="12"/>
  <c r="N32" i="12" s="1"/>
  <c r="Q32" i="12" s="1"/>
  <c r="Q31" i="12"/>
  <c r="D41" i="12"/>
  <c r="G40" i="10"/>
  <c r="C41" i="10"/>
  <c r="C41" i="29" l="1"/>
  <c r="D39" i="28"/>
  <c r="F39" i="28" s="1"/>
  <c r="C40" i="28"/>
  <c r="B40" i="28"/>
  <c r="E40" i="28" s="1"/>
  <c r="I39" i="28"/>
  <c r="G39" i="28"/>
  <c r="K39" i="28" s="1"/>
  <c r="C42" i="27"/>
  <c r="B42" i="27"/>
  <c r="D41" i="27"/>
  <c r="F41" i="27" s="1"/>
  <c r="C39" i="26"/>
  <c r="B39" i="26"/>
  <c r="E39" i="26"/>
  <c r="D38" i="26"/>
  <c r="F38" i="26" s="1"/>
  <c r="I38" i="26"/>
  <c r="G38" i="26"/>
  <c r="K38" i="26" s="1"/>
  <c r="D42" i="25"/>
  <c r="F42" i="25" s="1"/>
  <c r="C43" i="25"/>
  <c r="B43" i="25"/>
  <c r="F38" i="24"/>
  <c r="E39" i="24"/>
  <c r="C39" i="24"/>
  <c r="B39" i="24"/>
  <c r="G38" i="24"/>
  <c r="K38" i="24" s="1"/>
  <c r="B41" i="23"/>
  <c r="D40" i="23"/>
  <c r="G40" i="23" s="1"/>
  <c r="F40" i="23"/>
  <c r="I38" i="22"/>
  <c r="D38" i="22"/>
  <c r="E38" i="22"/>
  <c r="G38" i="22" s="1"/>
  <c r="K38" i="22" s="1"/>
  <c r="C42" i="21"/>
  <c r="B42" i="21"/>
  <c r="G41" i="21"/>
  <c r="C40" i="20"/>
  <c r="B40" i="20"/>
  <c r="I39" i="20"/>
  <c r="G39" i="20"/>
  <c r="K39" i="20" s="1"/>
  <c r="D39" i="20"/>
  <c r="F39" i="20" s="1"/>
  <c r="B41" i="19"/>
  <c r="D40" i="19"/>
  <c r="G40" i="19" s="1"/>
  <c r="F40" i="19"/>
  <c r="D39" i="18"/>
  <c r="F39" i="18" s="1"/>
  <c r="B40" i="18"/>
  <c r="C40" i="18"/>
  <c r="E40" i="18"/>
  <c r="I39" i="18"/>
  <c r="D40" i="17"/>
  <c r="G40" i="17" s="1"/>
  <c r="F40" i="17"/>
  <c r="E40" i="17"/>
  <c r="B41" i="17"/>
  <c r="C41" i="17"/>
  <c r="H39" i="17"/>
  <c r="F44" i="15"/>
  <c r="B45" i="15"/>
  <c r="D44" i="15"/>
  <c r="C45" i="15"/>
  <c r="G44" i="15"/>
  <c r="D44" i="13"/>
  <c r="F44" i="13" s="1"/>
  <c r="C45" i="13"/>
  <c r="B45" i="13"/>
  <c r="C45" i="11"/>
  <c r="F44" i="11"/>
  <c r="D44" i="11"/>
  <c r="B45" i="11"/>
  <c r="G44" i="11"/>
  <c r="F43" i="9"/>
  <c r="H43" i="9" s="1"/>
  <c r="B45" i="9"/>
  <c r="E44" i="9"/>
  <c r="C45" i="9"/>
  <c r="D44" i="9"/>
  <c r="G44" i="9" s="1"/>
  <c r="I42" i="9"/>
  <c r="H43" i="8"/>
  <c r="E44" i="8"/>
  <c r="D44" i="8"/>
  <c r="F44" i="8" s="1"/>
  <c r="C45" i="8"/>
  <c r="B45" i="8"/>
  <c r="I42" i="7"/>
  <c r="H43" i="7"/>
  <c r="I43" i="7" s="1"/>
  <c r="E44" i="7"/>
  <c r="B45" i="7"/>
  <c r="D44" i="7"/>
  <c r="F44" i="7" s="1"/>
  <c r="C45" i="7"/>
  <c r="F43" i="2"/>
  <c r="H43" i="2" s="1"/>
  <c r="I43" i="2" s="1"/>
  <c r="E44" i="2"/>
  <c r="C45" i="2"/>
  <c r="I42" i="2"/>
  <c r="D44" i="2"/>
  <c r="G44" i="2" s="1"/>
  <c r="B45" i="2"/>
  <c r="M33" i="14"/>
  <c r="P32" i="14"/>
  <c r="L33" i="14"/>
  <c r="N33" i="14" s="1"/>
  <c r="C42" i="14"/>
  <c r="B42" i="14"/>
  <c r="G40" i="14"/>
  <c r="D41" i="14"/>
  <c r="N32" i="14"/>
  <c r="Q32" i="14" s="1"/>
  <c r="G41" i="12"/>
  <c r="M33" i="12"/>
  <c r="P32" i="12"/>
  <c r="L33" i="12"/>
  <c r="N33" i="12" s="1"/>
  <c r="O33" i="12" s="1"/>
  <c r="G42" i="12"/>
  <c r="B43" i="12"/>
  <c r="D43" i="12" s="1"/>
  <c r="C43" i="12"/>
  <c r="C42" i="10"/>
  <c r="B42" i="10"/>
  <c r="D42" i="10" s="1"/>
  <c r="D41" i="10"/>
  <c r="G40" i="18" l="1"/>
  <c r="K40" i="18" s="1"/>
  <c r="G42" i="25"/>
  <c r="B42" i="29"/>
  <c r="C42" i="29"/>
  <c r="F41" i="29"/>
  <c r="D41" i="29"/>
  <c r="G41" i="29" s="1"/>
  <c r="C41" i="28"/>
  <c r="B41" i="28"/>
  <c r="E41" i="28"/>
  <c r="D40" i="28"/>
  <c r="F40" i="28" s="1"/>
  <c r="I40" i="28"/>
  <c r="G40" i="28"/>
  <c r="K40" i="28" s="1"/>
  <c r="C43" i="27"/>
  <c r="B43" i="27"/>
  <c r="G41" i="27"/>
  <c r="D42" i="27"/>
  <c r="G42" i="27" s="1"/>
  <c r="F42" i="27"/>
  <c r="C40" i="26"/>
  <c r="B40" i="26"/>
  <c r="I39" i="26"/>
  <c r="G39" i="26"/>
  <c r="K39" i="26" s="1"/>
  <c r="D39" i="26"/>
  <c r="F39" i="26" s="1"/>
  <c r="D43" i="25"/>
  <c r="F43" i="25"/>
  <c r="C44" i="25"/>
  <c r="B44" i="25"/>
  <c r="G43" i="25"/>
  <c r="I39" i="24"/>
  <c r="G39" i="24"/>
  <c r="K39" i="24" s="1"/>
  <c r="D39" i="24"/>
  <c r="F39" i="24" s="1"/>
  <c r="C40" i="24"/>
  <c r="B40" i="24"/>
  <c r="C41" i="23"/>
  <c r="F38" i="22"/>
  <c r="E39" i="22"/>
  <c r="C39" i="22"/>
  <c r="B39" i="22"/>
  <c r="D42" i="21"/>
  <c r="F42" i="21"/>
  <c r="C43" i="21"/>
  <c r="B43" i="21"/>
  <c r="G42" i="21"/>
  <c r="I40" i="20"/>
  <c r="D40" i="20"/>
  <c r="E40" i="20"/>
  <c r="G40" i="20" s="1"/>
  <c r="K40" i="20" s="1"/>
  <c r="C41" i="19"/>
  <c r="D41" i="19" s="1"/>
  <c r="F41" i="19" s="1"/>
  <c r="B41" i="18"/>
  <c r="G41" i="18" s="1"/>
  <c r="K41" i="18" s="1"/>
  <c r="E41" i="18"/>
  <c r="C41" i="18"/>
  <c r="D40" i="18"/>
  <c r="F40" i="18" s="1"/>
  <c r="I40" i="18"/>
  <c r="E41" i="17"/>
  <c r="B42" i="17"/>
  <c r="C42" i="17"/>
  <c r="H40" i="17"/>
  <c r="I40" i="17" s="1"/>
  <c r="I39" i="17"/>
  <c r="B11" i="17"/>
  <c r="D41" i="17"/>
  <c r="G41" i="17" s="1"/>
  <c r="F41" i="17"/>
  <c r="C46" i="15"/>
  <c r="B46" i="15"/>
  <c r="D45" i="15"/>
  <c r="G45" i="15" s="1"/>
  <c r="G44" i="13"/>
  <c r="D45" i="13"/>
  <c r="G45" i="13" s="1"/>
  <c r="C46" i="13"/>
  <c r="B46" i="13"/>
  <c r="F45" i="13"/>
  <c r="C46" i="11"/>
  <c r="B46" i="11"/>
  <c r="D45" i="11"/>
  <c r="G45" i="11" s="1"/>
  <c r="I43" i="9"/>
  <c r="F44" i="9"/>
  <c r="H44" i="9" s="1"/>
  <c r="I44" i="9" s="1"/>
  <c r="D45" i="9"/>
  <c r="C46" i="9"/>
  <c r="B46" i="9"/>
  <c r="F45" i="9"/>
  <c r="E45" i="9"/>
  <c r="G45" i="9"/>
  <c r="C46" i="8"/>
  <c r="B46" i="8"/>
  <c r="E45" i="8"/>
  <c r="D45" i="8"/>
  <c r="F45" i="8" s="1"/>
  <c r="G44" i="8"/>
  <c r="H44" i="8" s="1"/>
  <c r="G45" i="8"/>
  <c r="I43" i="8"/>
  <c r="C46" i="7"/>
  <c r="B46" i="7"/>
  <c r="E45" i="7"/>
  <c r="D45" i="7"/>
  <c r="F45" i="7" s="1"/>
  <c r="G45" i="7"/>
  <c r="G44" i="7"/>
  <c r="H44" i="7" s="1"/>
  <c r="I44" i="7" s="1"/>
  <c r="F44" i="2"/>
  <c r="H44" i="2" s="1"/>
  <c r="C46" i="2"/>
  <c r="E45" i="2"/>
  <c r="F45" i="2"/>
  <c r="D45" i="2"/>
  <c r="G45" i="2" s="1"/>
  <c r="B46" i="2"/>
  <c r="G41" i="14"/>
  <c r="C43" i="14"/>
  <c r="B43" i="14"/>
  <c r="D43" i="14" s="1"/>
  <c r="O33" i="14"/>
  <c r="Q33" i="14" s="1"/>
  <c r="D42" i="14"/>
  <c r="P33" i="14"/>
  <c r="L34" i="14"/>
  <c r="O34" i="12"/>
  <c r="M34" i="12"/>
  <c r="G43" i="12"/>
  <c r="C44" i="12"/>
  <c r="B44" i="12"/>
  <c r="D44" i="12" s="1"/>
  <c r="Q33" i="12"/>
  <c r="P33" i="12"/>
  <c r="L34" i="12"/>
  <c r="N34" i="12" s="1"/>
  <c r="Q34" i="12" s="1"/>
  <c r="G41" i="10"/>
  <c r="G42" i="10"/>
  <c r="B43" i="10"/>
  <c r="C43" i="10"/>
  <c r="C11" i="17" l="1"/>
  <c r="L11" i="20"/>
  <c r="H26" i="20" s="1"/>
  <c r="L11" i="18"/>
  <c r="H26" i="18" s="1"/>
  <c r="C43" i="29"/>
  <c r="B43" i="29"/>
  <c r="D42" i="29"/>
  <c r="G42" i="29" s="1"/>
  <c r="F42" i="29"/>
  <c r="B42" i="28"/>
  <c r="E42" i="28"/>
  <c r="C42" i="28"/>
  <c r="I41" i="28"/>
  <c r="G41" i="28"/>
  <c r="K41" i="28" s="1"/>
  <c r="D41" i="28"/>
  <c r="F41" i="28" s="1"/>
  <c r="D43" i="27"/>
  <c r="G43" i="27" s="1"/>
  <c r="F43" i="27"/>
  <c r="C44" i="27"/>
  <c r="B44" i="27"/>
  <c r="I40" i="26"/>
  <c r="D40" i="26"/>
  <c r="E40" i="26"/>
  <c r="G40" i="26" s="1"/>
  <c r="K40" i="26" s="1"/>
  <c r="C45" i="25"/>
  <c r="B45" i="25"/>
  <c r="D44" i="25"/>
  <c r="G44" i="25" s="1"/>
  <c r="F44" i="25"/>
  <c r="D40" i="24"/>
  <c r="I40" i="24"/>
  <c r="E40" i="24"/>
  <c r="B42" i="23"/>
  <c r="C42" i="23"/>
  <c r="F41" i="23"/>
  <c r="D41" i="23"/>
  <c r="G41" i="23" s="1"/>
  <c r="D39" i="22"/>
  <c r="F39" i="22" s="1"/>
  <c r="B40" i="22"/>
  <c r="E40" i="22"/>
  <c r="C40" i="22"/>
  <c r="I39" i="22"/>
  <c r="G39" i="22"/>
  <c r="K39" i="22" s="1"/>
  <c r="D43" i="21"/>
  <c r="F43" i="21"/>
  <c r="C44" i="21"/>
  <c r="B44" i="21"/>
  <c r="G43" i="21"/>
  <c r="F40" i="20"/>
  <c r="E41" i="20"/>
  <c r="C41" i="20"/>
  <c r="B41" i="20"/>
  <c r="B42" i="19"/>
  <c r="C42" i="19"/>
  <c r="G41" i="19"/>
  <c r="B42" i="18"/>
  <c r="C42" i="18"/>
  <c r="I41" i="18"/>
  <c r="D41" i="18"/>
  <c r="F41" i="18" s="1"/>
  <c r="H41" i="17"/>
  <c r="D42" i="17"/>
  <c r="F42" i="17"/>
  <c r="E42" i="17"/>
  <c r="G42" i="17"/>
  <c r="C43" i="17"/>
  <c r="B43" i="17"/>
  <c r="H45" i="9"/>
  <c r="I45" i="9" s="1"/>
  <c r="F46" i="15"/>
  <c r="D46" i="15"/>
  <c r="G46" i="15" s="1"/>
  <c r="B47" i="15"/>
  <c r="C47" i="15"/>
  <c r="F45" i="15"/>
  <c r="C47" i="13"/>
  <c r="B47" i="13"/>
  <c r="D46" i="13"/>
  <c r="G46" i="13" s="1"/>
  <c r="B47" i="11"/>
  <c r="D46" i="11"/>
  <c r="G46" i="11" s="1"/>
  <c r="C47" i="11"/>
  <c r="F45" i="11"/>
  <c r="B47" i="9"/>
  <c r="E46" i="9"/>
  <c r="D46" i="9"/>
  <c r="F46" i="9" s="1"/>
  <c r="C47" i="9"/>
  <c r="G46" i="9"/>
  <c r="I44" i="8"/>
  <c r="H45" i="8"/>
  <c r="I45" i="8" s="1"/>
  <c r="E46" i="8"/>
  <c r="B47" i="8"/>
  <c r="D46" i="8"/>
  <c r="F46" i="8" s="1"/>
  <c r="C47" i="8"/>
  <c r="H45" i="7"/>
  <c r="I45" i="7" s="1"/>
  <c r="E46" i="7"/>
  <c r="D46" i="7"/>
  <c r="G46" i="7" s="1"/>
  <c r="B47" i="7"/>
  <c r="C47" i="7"/>
  <c r="H45" i="2"/>
  <c r="I45" i="2" s="1"/>
  <c r="I44" i="2"/>
  <c r="E46" i="2"/>
  <c r="F46" i="2"/>
  <c r="C47" i="2"/>
  <c r="B47" i="2"/>
  <c r="D46" i="2"/>
  <c r="G46" i="2" s="1"/>
  <c r="G42" i="14"/>
  <c r="O34" i="14"/>
  <c r="M34" i="14"/>
  <c r="N34" i="14" s="1"/>
  <c r="Q34" i="14" s="1"/>
  <c r="G43" i="14"/>
  <c r="C44" i="14"/>
  <c r="B44" i="14"/>
  <c r="D44" i="14" s="1"/>
  <c r="G44" i="12"/>
  <c r="C45" i="12"/>
  <c r="B45" i="12"/>
  <c r="D45" i="12" s="1"/>
  <c r="P34" i="12"/>
  <c r="L35" i="12"/>
  <c r="O35" i="12"/>
  <c r="M35" i="12"/>
  <c r="C44" i="10"/>
  <c r="B44" i="10"/>
  <c r="D44" i="10" s="1"/>
  <c r="D43" i="10"/>
  <c r="D43" i="29" l="1"/>
  <c r="F43" i="29"/>
  <c r="B44" i="29"/>
  <c r="C44" i="29"/>
  <c r="G43" i="29"/>
  <c r="D42" i="28"/>
  <c r="F42" i="28" s="1"/>
  <c r="B43" i="28"/>
  <c r="E43" i="28"/>
  <c r="C43" i="28"/>
  <c r="I42" i="28"/>
  <c r="G42" i="28"/>
  <c r="K42" i="28" s="1"/>
  <c r="D44" i="27"/>
  <c r="F44" i="27"/>
  <c r="C45" i="27"/>
  <c r="B45" i="27"/>
  <c r="G44" i="27"/>
  <c r="F40" i="26"/>
  <c r="E41" i="26"/>
  <c r="C41" i="26"/>
  <c r="B41" i="26"/>
  <c r="D45" i="25"/>
  <c r="F45" i="25"/>
  <c r="C46" i="25"/>
  <c r="B46" i="25"/>
  <c r="G45" i="25"/>
  <c r="F40" i="24"/>
  <c r="C41" i="24"/>
  <c r="B41" i="24"/>
  <c r="E41" i="24"/>
  <c r="G40" i="24"/>
  <c r="K40" i="24" s="1"/>
  <c r="C43" i="23"/>
  <c r="B43" i="23"/>
  <c r="D42" i="23"/>
  <c r="G42" i="23" s="1"/>
  <c r="F42" i="23"/>
  <c r="E41" i="22"/>
  <c r="C41" i="22"/>
  <c r="B41" i="22"/>
  <c r="I40" i="22"/>
  <c r="G40" i="22"/>
  <c r="K40" i="22" s="1"/>
  <c r="D40" i="22"/>
  <c r="F40" i="22" s="1"/>
  <c r="D44" i="21"/>
  <c r="F44" i="21"/>
  <c r="C45" i="21"/>
  <c r="B45" i="21"/>
  <c r="G44" i="21"/>
  <c r="D41" i="20"/>
  <c r="F41" i="20" s="1"/>
  <c r="I41" i="20"/>
  <c r="G41" i="20"/>
  <c r="K41" i="20" s="1"/>
  <c r="C42" i="20"/>
  <c r="B42" i="20"/>
  <c r="E42" i="20" s="1"/>
  <c r="C43" i="19"/>
  <c r="B43" i="19"/>
  <c r="D42" i="19"/>
  <c r="G42" i="19" s="1"/>
  <c r="F42" i="19"/>
  <c r="H42" i="18"/>
  <c r="D42" i="18"/>
  <c r="E42" i="18"/>
  <c r="G42" i="18" s="1"/>
  <c r="K42" i="18" s="1"/>
  <c r="I42" i="18"/>
  <c r="D43" i="17"/>
  <c r="F43" i="17"/>
  <c r="E43" i="17"/>
  <c r="G43" i="17"/>
  <c r="C44" i="17"/>
  <c r="B44" i="17"/>
  <c r="H42" i="17"/>
  <c r="I42" i="17" s="1"/>
  <c r="I41" i="17"/>
  <c r="C48" i="15"/>
  <c r="B48" i="15"/>
  <c r="F47" i="15"/>
  <c r="D47" i="15"/>
  <c r="G47" i="15"/>
  <c r="C48" i="13"/>
  <c r="D47" i="13"/>
  <c r="G47" i="13" s="1"/>
  <c r="B48" i="13"/>
  <c r="F47" i="13"/>
  <c r="F46" i="13"/>
  <c r="C48" i="11"/>
  <c r="B48" i="11"/>
  <c r="D47" i="11"/>
  <c r="F47" i="11" s="1"/>
  <c r="F46" i="11"/>
  <c r="D47" i="9"/>
  <c r="C48" i="9"/>
  <c r="B48" i="9"/>
  <c r="F47" i="9"/>
  <c r="E47" i="9"/>
  <c r="H46" i="9"/>
  <c r="G47" i="9"/>
  <c r="C48" i="8"/>
  <c r="B48" i="8"/>
  <c r="F47" i="8"/>
  <c r="E47" i="8"/>
  <c r="D47" i="8"/>
  <c r="G47" i="8"/>
  <c r="G46" i="8"/>
  <c r="H46" i="8" s="1"/>
  <c r="I46" i="8" s="1"/>
  <c r="C48" i="7"/>
  <c r="B48" i="7"/>
  <c r="F47" i="7"/>
  <c r="E47" i="7"/>
  <c r="D47" i="7"/>
  <c r="F46" i="7"/>
  <c r="H46" i="7" s="1"/>
  <c r="I46" i="7" s="1"/>
  <c r="G47" i="7"/>
  <c r="H46" i="2"/>
  <c r="C48" i="2"/>
  <c r="E47" i="2"/>
  <c r="F47" i="2"/>
  <c r="D47" i="2"/>
  <c r="G47" i="2" s="1"/>
  <c r="B48" i="2"/>
  <c r="G44" i="14"/>
  <c r="C45" i="14"/>
  <c r="B45" i="14"/>
  <c r="O35" i="14"/>
  <c r="M35" i="14"/>
  <c r="L35" i="14"/>
  <c r="P34" i="14"/>
  <c r="N35" i="12"/>
  <c r="Q35" i="12" s="1"/>
  <c r="P35" i="12"/>
  <c r="L36" i="12"/>
  <c r="N36" i="12" s="1"/>
  <c r="M36" i="12"/>
  <c r="G45" i="12"/>
  <c r="C46" i="12"/>
  <c r="B46" i="12"/>
  <c r="D46" i="12" s="1"/>
  <c r="G43" i="10"/>
  <c r="G44" i="10"/>
  <c r="C45" i="10"/>
  <c r="B45" i="10"/>
  <c r="C45" i="29" l="1"/>
  <c r="B45" i="29"/>
  <c r="D44" i="29"/>
  <c r="G44" i="29" s="1"/>
  <c r="F44" i="29"/>
  <c r="C44" i="28"/>
  <c r="B44" i="28"/>
  <c r="E44" i="28"/>
  <c r="I43" i="28"/>
  <c r="G43" i="28"/>
  <c r="K43" i="28" s="1"/>
  <c r="D43" i="28"/>
  <c r="F43" i="28" s="1"/>
  <c r="D45" i="27"/>
  <c r="F45" i="27"/>
  <c r="C46" i="27"/>
  <c r="B46" i="27"/>
  <c r="G45" i="27"/>
  <c r="D41" i="26"/>
  <c r="F41" i="26" s="1"/>
  <c r="B42" i="26"/>
  <c r="E42" i="26"/>
  <c r="C42" i="26"/>
  <c r="I41" i="26"/>
  <c r="G41" i="26"/>
  <c r="K41" i="26" s="1"/>
  <c r="C47" i="25"/>
  <c r="B47" i="25"/>
  <c r="D46" i="25"/>
  <c r="G46" i="25" s="1"/>
  <c r="F46" i="25"/>
  <c r="D41" i="24"/>
  <c r="F41" i="24" s="1"/>
  <c r="B42" i="24"/>
  <c r="C42" i="24"/>
  <c r="I41" i="24"/>
  <c r="G41" i="24"/>
  <c r="K41" i="24" s="1"/>
  <c r="D43" i="23"/>
  <c r="G43" i="23" s="1"/>
  <c r="F43" i="23"/>
  <c r="C44" i="23"/>
  <c r="B44" i="23"/>
  <c r="I41" i="22"/>
  <c r="G41" i="22"/>
  <c r="K41" i="22" s="1"/>
  <c r="D41" i="22"/>
  <c r="F41" i="22" s="1"/>
  <c r="C42" i="22"/>
  <c r="B42" i="22"/>
  <c r="D45" i="21"/>
  <c r="F45" i="21"/>
  <c r="C46" i="21"/>
  <c r="B46" i="21"/>
  <c r="G45" i="21"/>
  <c r="C43" i="20"/>
  <c r="B43" i="20"/>
  <c r="E43" i="20"/>
  <c r="H42" i="20"/>
  <c r="D42" i="20"/>
  <c r="F42" i="20" s="1"/>
  <c r="G42" i="20"/>
  <c r="K42" i="20" s="1"/>
  <c r="I42" i="20"/>
  <c r="D43" i="19"/>
  <c r="F43" i="19"/>
  <c r="B44" i="19"/>
  <c r="C44" i="19"/>
  <c r="G43" i="19"/>
  <c r="B43" i="18"/>
  <c r="C43" i="18"/>
  <c r="E43" i="18"/>
  <c r="F42" i="18"/>
  <c r="H43" i="17"/>
  <c r="D44" i="17"/>
  <c r="G44" i="17" s="1"/>
  <c r="F44" i="17"/>
  <c r="E44" i="17"/>
  <c r="B45" i="17"/>
  <c r="C45" i="17"/>
  <c r="H47" i="2"/>
  <c r="I47" i="2" s="1"/>
  <c r="D48" i="15"/>
  <c r="F48" i="15" s="1"/>
  <c r="B49" i="15"/>
  <c r="C49" i="15"/>
  <c r="G48" i="15"/>
  <c r="B49" i="13"/>
  <c r="D48" i="13"/>
  <c r="F48" i="13" s="1"/>
  <c r="C49" i="13"/>
  <c r="G48" i="13"/>
  <c r="G47" i="11"/>
  <c r="F48" i="11"/>
  <c r="D48" i="11"/>
  <c r="C49" i="11"/>
  <c r="B49" i="11"/>
  <c r="G48" i="11"/>
  <c r="I46" i="9"/>
  <c r="H47" i="9"/>
  <c r="I47" i="9" s="1"/>
  <c r="C49" i="9"/>
  <c r="E48" i="9"/>
  <c r="B49" i="9"/>
  <c r="D48" i="9"/>
  <c r="F48" i="9" s="1"/>
  <c r="G48" i="9"/>
  <c r="H47" i="8"/>
  <c r="I47" i="8" s="1"/>
  <c r="F48" i="8"/>
  <c r="E48" i="8"/>
  <c r="D48" i="8"/>
  <c r="G48" i="8" s="1"/>
  <c r="B49" i="8"/>
  <c r="C49" i="8"/>
  <c r="H47" i="7"/>
  <c r="I47" i="7" s="1"/>
  <c r="F48" i="7"/>
  <c r="E48" i="7"/>
  <c r="D48" i="7"/>
  <c r="G48" i="7" s="1"/>
  <c r="B49" i="7"/>
  <c r="C49" i="7"/>
  <c r="C49" i="2"/>
  <c r="E48" i="2"/>
  <c r="I46" i="2"/>
  <c r="B49" i="2"/>
  <c r="D48" i="2"/>
  <c r="F48" i="2" s="1"/>
  <c r="L36" i="14"/>
  <c r="P35" i="14"/>
  <c r="B46" i="14"/>
  <c r="C46" i="14"/>
  <c r="N35" i="14"/>
  <c r="Q35" i="14" s="1"/>
  <c r="M36" i="14"/>
  <c r="D45" i="14"/>
  <c r="G46" i="12"/>
  <c r="C47" i="12"/>
  <c r="B47" i="12"/>
  <c r="O36" i="12"/>
  <c r="D45" i="10"/>
  <c r="G45" i="10"/>
  <c r="C46" i="10"/>
  <c r="B46" i="10"/>
  <c r="D46" i="10" s="1"/>
  <c r="G43" i="18" l="1"/>
  <c r="K43" i="18" s="1"/>
  <c r="D45" i="29"/>
  <c r="F45" i="29"/>
  <c r="B46" i="29"/>
  <c r="C46" i="29"/>
  <c r="G45" i="29"/>
  <c r="E45" i="28"/>
  <c r="C45" i="28"/>
  <c r="B45" i="28"/>
  <c r="I44" i="28"/>
  <c r="G44" i="28"/>
  <c r="K44" i="28" s="1"/>
  <c r="D44" i="28"/>
  <c r="F44" i="28" s="1"/>
  <c r="D46" i="27"/>
  <c r="F46" i="27"/>
  <c r="C47" i="27"/>
  <c r="B47" i="27"/>
  <c r="G46" i="27"/>
  <c r="E43" i="26"/>
  <c r="C43" i="26"/>
  <c r="B43" i="26"/>
  <c r="G42" i="26"/>
  <c r="K42" i="26" s="1"/>
  <c r="I42" i="26"/>
  <c r="D42" i="26"/>
  <c r="F42" i="26" s="1"/>
  <c r="D47" i="25"/>
  <c r="F47" i="25"/>
  <c r="B48" i="25"/>
  <c r="G47" i="25"/>
  <c r="I42" i="24"/>
  <c r="E42" i="24"/>
  <c r="D42" i="24"/>
  <c r="F42" i="24" s="1"/>
  <c r="C45" i="23"/>
  <c r="B45" i="23"/>
  <c r="D44" i="23"/>
  <c r="G44" i="23" s="1"/>
  <c r="I42" i="22"/>
  <c r="E42" i="22"/>
  <c r="G42" i="22" s="1"/>
  <c r="K42" i="22" s="1"/>
  <c r="D42" i="22"/>
  <c r="F42" i="22" s="1"/>
  <c r="D46" i="21"/>
  <c r="F46" i="21"/>
  <c r="C47" i="21"/>
  <c r="B47" i="21"/>
  <c r="G46" i="21"/>
  <c r="C44" i="20"/>
  <c r="B44" i="20"/>
  <c r="I43" i="20"/>
  <c r="G43" i="20"/>
  <c r="K43" i="20" s="1"/>
  <c r="H43" i="20"/>
  <c r="D43" i="20"/>
  <c r="F43" i="20" s="1"/>
  <c r="D44" i="19"/>
  <c r="F44" i="19" s="1"/>
  <c r="C45" i="19"/>
  <c r="B45" i="19"/>
  <c r="I43" i="18"/>
  <c r="B44" i="18"/>
  <c r="C44" i="18"/>
  <c r="D43" i="18"/>
  <c r="F43" i="18" s="1"/>
  <c r="H43" i="18"/>
  <c r="D45" i="17"/>
  <c r="F45" i="17"/>
  <c r="E45" i="17"/>
  <c r="G45" i="17"/>
  <c r="C46" i="17"/>
  <c r="B46" i="17"/>
  <c r="H44" i="17"/>
  <c r="I44" i="17" s="1"/>
  <c r="I43" i="17"/>
  <c r="C50" i="15"/>
  <c r="B50" i="15"/>
  <c r="D49" i="15"/>
  <c r="F49" i="15" s="1"/>
  <c r="G49" i="15"/>
  <c r="D49" i="13"/>
  <c r="G49" i="13" s="1"/>
  <c r="C50" i="13"/>
  <c r="B50" i="13"/>
  <c r="F49" i="13"/>
  <c r="C50" i="11"/>
  <c r="B50" i="11"/>
  <c r="D49" i="11"/>
  <c r="F49" i="11"/>
  <c r="G49" i="11"/>
  <c r="H48" i="9"/>
  <c r="C50" i="9"/>
  <c r="B50" i="9"/>
  <c r="D49" i="9"/>
  <c r="G49" i="9" s="1"/>
  <c r="F49" i="9"/>
  <c r="E49" i="9"/>
  <c r="C50" i="8"/>
  <c r="B50" i="8"/>
  <c r="F49" i="8"/>
  <c r="E49" i="8"/>
  <c r="D49" i="8"/>
  <c r="G49" i="8"/>
  <c r="H48" i="8"/>
  <c r="C50" i="7"/>
  <c r="B50" i="7"/>
  <c r="E49" i="7"/>
  <c r="D49" i="7"/>
  <c r="F49" i="7" s="1"/>
  <c r="H48" i="7"/>
  <c r="C50" i="2"/>
  <c r="G48" i="2"/>
  <c r="H48" i="2" s="1"/>
  <c r="E49" i="2"/>
  <c r="D49" i="2"/>
  <c r="G49" i="2" s="1"/>
  <c r="B50" i="2"/>
  <c r="C47" i="14"/>
  <c r="B47" i="14"/>
  <c r="D47" i="14" s="1"/>
  <c r="G45" i="14"/>
  <c r="N36" i="14"/>
  <c r="D46" i="14"/>
  <c r="O37" i="12"/>
  <c r="M37" i="12"/>
  <c r="P36" i="12"/>
  <c r="B48" i="12"/>
  <c r="L37" i="12"/>
  <c r="N37" i="12" s="1"/>
  <c r="Q37" i="12" s="1"/>
  <c r="D47" i="12"/>
  <c r="Q36" i="12"/>
  <c r="G46" i="10"/>
  <c r="C47" i="10"/>
  <c r="B47" i="10"/>
  <c r="D47" i="10" s="1"/>
  <c r="F44" i="23" l="1"/>
  <c r="G44" i="19"/>
  <c r="C47" i="29"/>
  <c r="B47" i="29"/>
  <c r="D46" i="29"/>
  <c r="G46" i="29" s="1"/>
  <c r="F46" i="29"/>
  <c r="I45" i="28"/>
  <c r="G45" i="28"/>
  <c r="K45" i="28" s="1"/>
  <c r="D45" i="28"/>
  <c r="F45" i="28" s="1"/>
  <c r="B46" i="28"/>
  <c r="E46" i="28"/>
  <c r="C46" i="28"/>
  <c r="D47" i="27"/>
  <c r="F47" i="27"/>
  <c r="B48" i="27"/>
  <c r="C48" i="27" s="1"/>
  <c r="G47" i="27"/>
  <c r="G43" i="26"/>
  <c r="K43" i="26" s="1"/>
  <c r="I43" i="26"/>
  <c r="D43" i="26"/>
  <c r="F43" i="26" s="1"/>
  <c r="C44" i="26"/>
  <c r="B44" i="26"/>
  <c r="E44" i="26" s="1"/>
  <c r="C48" i="25"/>
  <c r="D48" i="25" s="1"/>
  <c r="E43" i="24"/>
  <c r="B43" i="24"/>
  <c r="C43" i="24"/>
  <c r="G42" i="24"/>
  <c r="K42" i="24" s="1"/>
  <c r="D45" i="23"/>
  <c r="F45" i="23"/>
  <c r="C46" i="23"/>
  <c r="B46" i="23"/>
  <c r="G45" i="23"/>
  <c r="E43" i="22"/>
  <c r="C43" i="22"/>
  <c r="B43" i="22"/>
  <c r="B48" i="21"/>
  <c r="D47" i="21"/>
  <c r="G47" i="21" s="1"/>
  <c r="F47" i="21"/>
  <c r="H44" i="20"/>
  <c r="D44" i="20"/>
  <c r="I44" i="20"/>
  <c r="E44" i="20"/>
  <c r="B46" i="19"/>
  <c r="C46" i="19"/>
  <c r="D45" i="19"/>
  <c r="G45" i="19" s="1"/>
  <c r="I44" i="18"/>
  <c r="D44" i="18"/>
  <c r="H44" i="18"/>
  <c r="E44" i="18"/>
  <c r="G44" i="18" s="1"/>
  <c r="K44" i="18" s="1"/>
  <c r="D46" i="17"/>
  <c r="F46" i="17"/>
  <c r="H45" i="17"/>
  <c r="I45" i="17" s="1"/>
  <c r="E46" i="17"/>
  <c r="G46" i="17"/>
  <c r="C47" i="17"/>
  <c r="B47" i="17"/>
  <c r="D50" i="15"/>
  <c r="G50" i="15" s="1"/>
  <c r="B51" i="15"/>
  <c r="C51" i="15"/>
  <c r="D50" i="13"/>
  <c r="F50" i="13" s="1"/>
  <c r="B51" i="13"/>
  <c r="C51" i="13"/>
  <c r="D50" i="11"/>
  <c r="F50" i="11" s="1"/>
  <c r="B51" i="11"/>
  <c r="C51" i="11"/>
  <c r="H49" i="9"/>
  <c r="I48" i="9"/>
  <c r="B8" i="9"/>
  <c r="B51" i="9"/>
  <c r="E50" i="9"/>
  <c r="D50" i="9"/>
  <c r="F50" i="9" s="1"/>
  <c r="C51" i="9"/>
  <c r="I48" i="8"/>
  <c r="B8" i="8"/>
  <c r="H49" i="8"/>
  <c r="B51" i="8"/>
  <c r="E50" i="8"/>
  <c r="D50" i="8"/>
  <c r="G50" i="8" s="1"/>
  <c r="C51" i="8"/>
  <c r="I48" i="7"/>
  <c r="B8" i="7"/>
  <c r="G49" i="7"/>
  <c r="H49" i="7" s="1"/>
  <c r="F50" i="7"/>
  <c r="E50" i="7"/>
  <c r="D50" i="7"/>
  <c r="G50" i="7" s="1"/>
  <c r="B51" i="7"/>
  <c r="C51" i="7"/>
  <c r="I48" i="2"/>
  <c r="B8" i="2"/>
  <c r="C51" i="2"/>
  <c r="E50" i="2"/>
  <c r="F49" i="2"/>
  <c r="H49" i="2" s="1"/>
  <c r="D50" i="2"/>
  <c r="G50" i="2" s="1"/>
  <c r="B51" i="2"/>
  <c r="O36" i="14"/>
  <c r="G47" i="14"/>
  <c r="G46" i="14"/>
  <c r="B48" i="14"/>
  <c r="C48" i="14" s="1"/>
  <c r="G47" i="12"/>
  <c r="C48" i="12"/>
  <c r="P37" i="12"/>
  <c r="L38" i="12"/>
  <c r="O38" i="12"/>
  <c r="M38" i="12"/>
  <c r="G47" i="10"/>
  <c r="B48" i="10"/>
  <c r="F45" i="19" l="1"/>
  <c r="C8" i="7"/>
  <c r="J8" i="26"/>
  <c r="M8" i="28"/>
  <c r="J29" i="28" s="1"/>
  <c r="C8" i="9"/>
  <c r="J8" i="22"/>
  <c r="M8" i="24"/>
  <c r="J29" i="24" s="1"/>
  <c r="C8" i="8"/>
  <c r="M8" i="22"/>
  <c r="J29" i="22" s="1"/>
  <c r="J8" i="24"/>
  <c r="J8" i="28"/>
  <c r="M8" i="26"/>
  <c r="J29" i="26" s="1"/>
  <c r="D47" i="29"/>
  <c r="G47" i="29" s="1"/>
  <c r="F47" i="29"/>
  <c r="B48" i="29"/>
  <c r="C48" i="29"/>
  <c r="C47" i="28"/>
  <c r="B47" i="28"/>
  <c r="E47" i="28"/>
  <c r="I46" i="28"/>
  <c r="G46" i="28"/>
  <c r="K46" i="28" s="1"/>
  <c r="D46" i="28"/>
  <c r="F46" i="28" s="1"/>
  <c r="C49" i="27"/>
  <c r="B49" i="27"/>
  <c r="D48" i="27"/>
  <c r="G48" i="27" s="1"/>
  <c r="F48" i="27"/>
  <c r="C45" i="26"/>
  <c r="B45" i="26"/>
  <c r="E45" i="26"/>
  <c r="D44" i="26"/>
  <c r="F44" i="26" s="1"/>
  <c r="I44" i="26"/>
  <c r="G44" i="26"/>
  <c r="K44" i="26" s="1"/>
  <c r="F48" i="25"/>
  <c r="C49" i="25"/>
  <c r="B49" i="25"/>
  <c r="G48" i="25"/>
  <c r="D43" i="24"/>
  <c r="F43" i="24" s="1"/>
  <c r="I43" i="24"/>
  <c r="G43" i="24"/>
  <c r="K43" i="24" s="1"/>
  <c r="B44" i="24"/>
  <c r="C44" i="24"/>
  <c r="E44" i="24"/>
  <c r="D46" i="23"/>
  <c r="F46" i="23"/>
  <c r="C47" i="23"/>
  <c r="B47" i="23"/>
  <c r="G46" i="23"/>
  <c r="D43" i="22"/>
  <c r="F43" i="22" s="1"/>
  <c r="C44" i="22"/>
  <c r="B44" i="22"/>
  <c r="I43" i="22"/>
  <c r="G43" i="22"/>
  <c r="K43" i="22" s="1"/>
  <c r="C48" i="21"/>
  <c r="D48" i="21" s="1"/>
  <c r="F44" i="20"/>
  <c r="E45" i="20"/>
  <c r="C45" i="20"/>
  <c r="B45" i="20"/>
  <c r="G44" i="20"/>
  <c r="K44" i="20" s="1"/>
  <c r="C47" i="19"/>
  <c r="B47" i="19"/>
  <c r="D46" i="19"/>
  <c r="G46" i="19" s="1"/>
  <c r="B45" i="18"/>
  <c r="C45" i="18"/>
  <c r="E45" i="18"/>
  <c r="F44" i="18"/>
  <c r="H46" i="17"/>
  <c r="I46" i="17" s="1"/>
  <c r="D47" i="17"/>
  <c r="F47" i="17" s="1"/>
  <c r="E47" i="17"/>
  <c r="G47" i="17"/>
  <c r="B48" i="17"/>
  <c r="F50" i="15"/>
  <c r="C52" i="15"/>
  <c r="B52" i="15"/>
  <c r="F51" i="15"/>
  <c r="D51" i="15"/>
  <c r="G51" i="15" s="1"/>
  <c r="D51" i="13"/>
  <c r="C52" i="13"/>
  <c r="B52" i="13"/>
  <c r="F51" i="13"/>
  <c r="G50" i="13"/>
  <c r="G51" i="13"/>
  <c r="G50" i="11"/>
  <c r="C52" i="11"/>
  <c r="B52" i="11"/>
  <c r="D51" i="11"/>
  <c r="G51" i="11" s="1"/>
  <c r="F51" i="11"/>
  <c r="G50" i="9"/>
  <c r="H50" i="9" s="1"/>
  <c r="C52" i="9"/>
  <c r="B52" i="9"/>
  <c r="F51" i="9"/>
  <c r="E51" i="9"/>
  <c r="D51" i="9"/>
  <c r="G51" i="9" s="1"/>
  <c r="I49" i="9"/>
  <c r="F50" i="8"/>
  <c r="H50" i="8" s="1"/>
  <c r="I50" i="8" s="1"/>
  <c r="C52" i="8"/>
  <c r="B52" i="8"/>
  <c r="E51" i="8"/>
  <c r="D51" i="8"/>
  <c r="F51" i="8" s="1"/>
  <c r="G51" i="8"/>
  <c r="I49" i="8"/>
  <c r="I49" i="7"/>
  <c r="H50" i="7"/>
  <c r="I50" i="7" s="1"/>
  <c r="C52" i="7"/>
  <c r="B52" i="7"/>
  <c r="F51" i="7"/>
  <c r="E51" i="7"/>
  <c r="D51" i="7"/>
  <c r="G51" i="7" s="1"/>
  <c r="I49" i="2"/>
  <c r="C52" i="2"/>
  <c r="F50" i="2"/>
  <c r="H50" i="2" s="1"/>
  <c r="I50" i="2" s="1"/>
  <c r="E51" i="2"/>
  <c r="D51" i="2"/>
  <c r="G51" i="2" s="1"/>
  <c r="B52" i="2"/>
  <c r="C49" i="14"/>
  <c r="B49" i="14"/>
  <c r="D49" i="14" s="1"/>
  <c r="M37" i="14"/>
  <c r="O37" i="14"/>
  <c r="L37" i="14"/>
  <c r="N37" i="14" s="1"/>
  <c r="Q37" i="14" s="1"/>
  <c r="P36" i="14"/>
  <c r="D48" i="14"/>
  <c r="Q36" i="14"/>
  <c r="O39" i="12"/>
  <c r="M39" i="12"/>
  <c r="L39" i="12"/>
  <c r="N39" i="12" s="1"/>
  <c r="Q39" i="12" s="1"/>
  <c r="P38" i="12"/>
  <c r="N38" i="12"/>
  <c r="Q38" i="12" s="1"/>
  <c r="B49" i="12"/>
  <c r="C49" i="12"/>
  <c r="D48" i="12"/>
  <c r="C48" i="10"/>
  <c r="D48" i="10" s="1"/>
  <c r="G45" i="18" l="1"/>
  <c r="K45" i="18" s="1"/>
  <c r="F46" i="19"/>
  <c r="D48" i="29"/>
  <c r="F48" i="29"/>
  <c r="C49" i="29"/>
  <c r="B49" i="29"/>
  <c r="G48" i="29"/>
  <c r="C48" i="28"/>
  <c r="B48" i="28"/>
  <c r="G47" i="28"/>
  <c r="K47" i="28" s="1"/>
  <c r="I47" i="28"/>
  <c r="D47" i="28"/>
  <c r="F47" i="28" s="1"/>
  <c r="J47" i="28" s="1"/>
  <c r="D49" i="27"/>
  <c r="F49" i="27"/>
  <c r="C50" i="27"/>
  <c r="B50" i="27"/>
  <c r="G49" i="27"/>
  <c r="C46" i="26"/>
  <c r="B46" i="26"/>
  <c r="I45" i="26"/>
  <c r="G45" i="26"/>
  <c r="K45" i="26" s="1"/>
  <c r="D45" i="26"/>
  <c r="F45" i="26" s="1"/>
  <c r="D49" i="25"/>
  <c r="F49" i="25"/>
  <c r="C50" i="25"/>
  <c r="B50" i="25"/>
  <c r="G49" i="25"/>
  <c r="D44" i="24"/>
  <c r="F44" i="24" s="1"/>
  <c r="C45" i="24"/>
  <c r="B45" i="24"/>
  <c r="E45" i="24"/>
  <c r="I44" i="24"/>
  <c r="G44" i="24"/>
  <c r="K44" i="24" s="1"/>
  <c r="D47" i="23"/>
  <c r="F47" i="23"/>
  <c r="B48" i="23"/>
  <c r="G47" i="23"/>
  <c r="I44" i="22"/>
  <c r="D44" i="22"/>
  <c r="E44" i="22"/>
  <c r="G44" i="22" s="1"/>
  <c r="K44" i="22" s="1"/>
  <c r="F48" i="21"/>
  <c r="C49" i="21"/>
  <c r="B49" i="21"/>
  <c r="G48" i="21"/>
  <c r="I45" i="20"/>
  <c r="G45" i="20"/>
  <c r="K45" i="20" s="1"/>
  <c r="D45" i="20"/>
  <c r="F45" i="20" s="1"/>
  <c r="H45" i="20"/>
  <c r="C46" i="20"/>
  <c r="B46" i="20"/>
  <c r="E46" i="20"/>
  <c r="D47" i="19"/>
  <c r="F47" i="19"/>
  <c r="B48" i="19"/>
  <c r="G47" i="19"/>
  <c r="D45" i="18"/>
  <c r="F45" i="18" s="1"/>
  <c r="H45" i="18"/>
  <c r="I45" i="18"/>
  <c r="C46" i="18"/>
  <c r="B46" i="18"/>
  <c r="H47" i="17"/>
  <c r="I47" i="17" s="1"/>
  <c r="C48" i="17"/>
  <c r="D52" i="15"/>
  <c r="G52" i="15" s="1"/>
  <c r="B53" i="15"/>
  <c r="C53" i="15"/>
  <c r="C53" i="13"/>
  <c r="F52" i="13"/>
  <c r="D52" i="13"/>
  <c r="B53" i="13"/>
  <c r="G52" i="13"/>
  <c r="F52" i="11"/>
  <c r="D52" i="11"/>
  <c r="B53" i="11"/>
  <c r="C53" i="11"/>
  <c r="G52" i="11"/>
  <c r="I50" i="9"/>
  <c r="E52" i="9"/>
  <c r="D52" i="9"/>
  <c r="F52" i="9" s="1"/>
  <c r="B53" i="9"/>
  <c r="C53" i="9"/>
  <c r="H51" i="9"/>
  <c r="I51" i="9" s="1"/>
  <c r="G52" i="9"/>
  <c r="H51" i="8"/>
  <c r="F52" i="8"/>
  <c r="E52" i="8"/>
  <c r="D52" i="8"/>
  <c r="G52" i="8" s="1"/>
  <c r="B53" i="8"/>
  <c r="C53" i="8"/>
  <c r="H51" i="7"/>
  <c r="I51" i="7" s="1"/>
  <c r="B53" i="7"/>
  <c r="E52" i="7"/>
  <c r="D52" i="7"/>
  <c r="F52" i="7" s="1"/>
  <c r="C53" i="7"/>
  <c r="G52" i="7"/>
  <c r="C53" i="2"/>
  <c r="E52" i="2"/>
  <c r="F51" i="2"/>
  <c r="H51" i="2" s="1"/>
  <c r="I51" i="2" s="1"/>
  <c r="B53" i="2"/>
  <c r="D52" i="2"/>
  <c r="F52" i="2" s="1"/>
  <c r="G48" i="14"/>
  <c r="G49" i="14"/>
  <c r="M38" i="14"/>
  <c r="O38" i="14"/>
  <c r="P37" i="14"/>
  <c r="L38" i="14"/>
  <c r="N38" i="14" s="1"/>
  <c r="Q38" i="14" s="1"/>
  <c r="C50" i="14"/>
  <c r="B50" i="14"/>
  <c r="D50" i="14" s="1"/>
  <c r="C50" i="12"/>
  <c r="B50" i="12"/>
  <c r="D50" i="12" s="1"/>
  <c r="G48" i="12"/>
  <c r="D49" i="12"/>
  <c r="L40" i="12"/>
  <c r="P39" i="12"/>
  <c r="M40" i="12"/>
  <c r="G48" i="10"/>
  <c r="C49" i="10"/>
  <c r="B49" i="10"/>
  <c r="D49" i="10" s="1"/>
  <c r="B12" i="17" l="1"/>
  <c r="I46" i="18"/>
  <c r="C12" i="17"/>
  <c r="L12" i="20"/>
  <c r="L12" i="18"/>
  <c r="D49" i="29"/>
  <c r="F49" i="29"/>
  <c r="B50" i="29"/>
  <c r="C50" i="29"/>
  <c r="G49" i="29"/>
  <c r="I48" i="28"/>
  <c r="D48" i="28"/>
  <c r="E48" i="28"/>
  <c r="D50" i="27"/>
  <c r="F50" i="27"/>
  <c r="C51" i="27"/>
  <c r="B51" i="27"/>
  <c r="G50" i="27"/>
  <c r="I46" i="26"/>
  <c r="D46" i="26"/>
  <c r="E46" i="26"/>
  <c r="D50" i="25"/>
  <c r="F50" i="25"/>
  <c r="C51" i="25"/>
  <c r="B51" i="25"/>
  <c r="G50" i="25"/>
  <c r="I45" i="24"/>
  <c r="G45" i="24"/>
  <c r="K45" i="24" s="1"/>
  <c r="D45" i="24"/>
  <c r="F45" i="24" s="1"/>
  <c r="C46" i="24"/>
  <c r="B46" i="24"/>
  <c r="C48" i="23"/>
  <c r="B45" i="22"/>
  <c r="E45" i="22"/>
  <c r="C45" i="22"/>
  <c r="F44" i="22"/>
  <c r="D49" i="21"/>
  <c r="F49" i="21"/>
  <c r="B50" i="21"/>
  <c r="C50" i="21"/>
  <c r="G49" i="21"/>
  <c r="I46" i="20"/>
  <c r="G46" i="20"/>
  <c r="K46" i="20" s="1"/>
  <c r="H46" i="20"/>
  <c r="D46" i="20"/>
  <c r="F46" i="20" s="1"/>
  <c r="E47" i="20"/>
  <c r="B47" i="20"/>
  <c r="C47" i="20"/>
  <c r="C48" i="19"/>
  <c r="D46" i="18"/>
  <c r="H46" i="18"/>
  <c r="E46" i="18"/>
  <c r="G46" i="18" s="1"/>
  <c r="K46" i="18" s="1"/>
  <c r="E48" i="17"/>
  <c r="B49" i="17"/>
  <c r="C49" i="17"/>
  <c r="D48" i="17"/>
  <c r="G48" i="17" s="1"/>
  <c r="C54" i="15"/>
  <c r="B54" i="15"/>
  <c r="F53" i="15"/>
  <c r="D53" i="15"/>
  <c r="G53" i="15"/>
  <c r="F52" i="15"/>
  <c r="C54" i="13"/>
  <c r="B54" i="13"/>
  <c r="D53" i="13"/>
  <c r="G53" i="13" s="1"/>
  <c r="F53" i="13"/>
  <c r="D53" i="11"/>
  <c r="C54" i="11"/>
  <c r="B54" i="11"/>
  <c r="F53" i="11"/>
  <c r="G53" i="11"/>
  <c r="H52" i="9"/>
  <c r="I52" i="9" s="1"/>
  <c r="C54" i="9"/>
  <c r="D53" i="9"/>
  <c r="G53" i="9" s="1"/>
  <c r="B54" i="9"/>
  <c r="F53" i="9"/>
  <c r="E53" i="9"/>
  <c r="C54" i="8"/>
  <c r="B54" i="8"/>
  <c r="F53" i="8"/>
  <c r="E53" i="8"/>
  <c r="D53" i="8"/>
  <c r="I51" i="8"/>
  <c r="G53" i="8"/>
  <c r="H52" i="8"/>
  <c r="I52" i="8" s="1"/>
  <c r="C54" i="7"/>
  <c r="B54" i="7"/>
  <c r="E53" i="7"/>
  <c r="D53" i="7"/>
  <c r="F53" i="7" s="1"/>
  <c r="H52" i="7"/>
  <c r="G53" i="7"/>
  <c r="G52" i="2"/>
  <c r="H52" i="2" s="1"/>
  <c r="C54" i="2"/>
  <c r="E53" i="2"/>
  <c r="F53" i="2"/>
  <c r="D53" i="2"/>
  <c r="G53" i="2" s="1"/>
  <c r="B54" i="2"/>
  <c r="M39" i="14"/>
  <c r="O39" i="14"/>
  <c r="P38" i="14"/>
  <c r="L39" i="14"/>
  <c r="N39" i="14" s="1"/>
  <c r="Q39" i="14" s="1"/>
  <c r="G50" i="14"/>
  <c r="B51" i="14"/>
  <c r="D51" i="14" s="1"/>
  <c r="C51" i="14"/>
  <c r="G49" i="12"/>
  <c r="G50" i="12"/>
  <c r="N40" i="12"/>
  <c r="C51" i="12"/>
  <c r="B51" i="12"/>
  <c r="D51" i="12" s="1"/>
  <c r="G49" i="10"/>
  <c r="B50" i="10"/>
  <c r="C50" i="10"/>
  <c r="H25" i="18" l="1"/>
  <c r="H40" i="18"/>
  <c r="H41" i="18"/>
  <c r="H25" i="20"/>
  <c r="H40" i="20"/>
  <c r="H41" i="20"/>
  <c r="C51" i="29"/>
  <c r="B51" i="29"/>
  <c r="D50" i="29"/>
  <c r="G50" i="29" s="1"/>
  <c r="F50" i="29"/>
  <c r="F48" i="28"/>
  <c r="J48" i="28" s="1"/>
  <c r="C49" i="28"/>
  <c r="B49" i="28"/>
  <c r="E49" i="28"/>
  <c r="G48" i="28"/>
  <c r="K48" i="28" s="1"/>
  <c r="D51" i="27"/>
  <c r="F51" i="27" s="1"/>
  <c r="B52" i="27"/>
  <c r="C52" i="27"/>
  <c r="E47" i="26"/>
  <c r="C47" i="26"/>
  <c r="B47" i="26"/>
  <c r="G46" i="26"/>
  <c r="K46" i="26" s="1"/>
  <c r="F46" i="26"/>
  <c r="D51" i="25"/>
  <c r="F51" i="25"/>
  <c r="B52" i="25"/>
  <c r="C52" i="25"/>
  <c r="G51" i="25"/>
  <c r="I46" i="24"/>
  <c r="E46" i="24"/>
  <c r="G46" i="24" s="1"/>
  <c r="K46" i="24" s="1"/>
  <c r="D46" i="24"/>
  <c r="F46" i="24" s="1"/>
  <c r="C49" i="23"/>
  <c r="B49" i="23"/>
  <c r="D48" i="23"/>
  <c r="F48" i="23" s="1"/>
  <c r="C46" i="22"/>
  <c r="B46" i="22"/>
  <c r="G45" i="22"/>
  <c r="K45" i="22" s="1"/>
  <c r="I45" i="22"/>
  <c r="D45" i="22"/>
  <c r="F45" i="22" s="1"/>
  <c r="D50" i="21"/>
  <c r="F50" i="21"/>
  <c r="C51" i="21"/>
  <c r="B51" i="21"/>
  <c r="G50" i="21"/>
  <c r="I47" i="20"/>
  <c r="G47" i="20"/>
  <c r="K47" i="20" s="1"/>
  <c r="C48" i="20"/>
  <c r="B48" i="20"/>
  <c r="H47" i="20"/>
  <c r="D47" i="20"/>
  <c r="F47" i="20" s="1"/>
  <c r="C49" i="19"/>
  <c r="B49" i="19"/>
  <c r="D48" i="19"/>
  <c r="G48" i="19" s="1"/>
  <c r="E47" i="18"/>
  <c r="B47" i="18"/>
  <c r="G47" i="18" s="1"/>
  <c r="K47" i="18" s="1"/>
  <c r="C47" i="18"/>
  <c r="F46" i="18"/>
  <c r="D49" i="17"/>
  <c r="F49" i="17"/>
  <c r="F48" i="17"/>
  <c r="H48" i="17" s="1"/>
  <c r="E49" i="17"/>
  <c r="G49" i="17"/>
  <c r="B50" i="17"/>
  <c r="C50" i="17"/>
  <c r="F54" i="15"/>
  <c r="D54" i="15"/>
  <c r="G54" i="15" s="1"/>
  <c r="C55" i="15"/>
  <c r="B55" i="15"/>
  <c r="C55" i="13"/>
  <c r="B55" i="13"/>
  <c r="F54" i="13"/>
  <c r="D54" i="13"/>
  <c r="G54" i="13" s="1"/>
  <c r="D54" i="11"/>
  <c r="F54" i="11" s="1"/>
  <c r="C55" i="11"/>
  <c r="B55" i="11"/>
  <c r="G54" i="11"/>
  <c r="C55" i="9"/>
  <c r="E54" i="9"/>
  <c r="D54" i="9"/>
  <c r="F54" i="9" s="1"/>
  <c r="B55" i="9"/>
  <c r="G54" i="9"/>
  <c r="H53" i="9"/>
  <c r="H53" i="8"/>
  <c r="I53" i="8" s="1"/>
  <c r="E54" i="8"/>
  <c r="D54" i="8"/>
  <c r="F54" i="8" s="1"/>
  <c r="B55" i="8"/>
  <c r="C55" i="8"/>
  <c r="H53" i="7"/>
  <c r="I53" i="7" s="1"/>
  <c r="I52" i="7"/>
  <c r="E54" i="7"/>
  <c r="B55" i="7"/>
  <c r="D54" i="7"/>
  <c r="G54" i="7" s="1"/>
  <c r="C55" i="7"/>
  <c r="I52" i="2"/>
  <c r="C55" i="2"/>
  <c r="H53" i="2"/>
  <c r="I53" i="2" s="1"/>
  <c r="E54" i="2"/>
  <c r="D54" i="2"/>
  <c r="G54" i="2" s="1"/>
  <c r="B55" i="2"/>
  <c r="G51" i="14"/>
  <c r="B52" i="14"/>
  <c r="C52" i="14"/>
  <c r="L40" i="14"/>
  <c r="P39" i="14"/>
  <c r="C52" i="12"/>
  <c r="B52" i="12"/>
  <c r="D52" i="12" s="1"/>
  <c r="O40" i="12"/>
  <c r="Q40" i="12" s="1"/>
  <c r="G51" i="12"/>
  <c r="B51" i="10"/>
  <c r="C51" i="10"/>
  <c r="D50" i="10"/>
  <c r="G51" i="27" l="1"/>
  <c r="D51" i="29"/>
  <c r="F51" i="29"/>
  <c r="B52" i="29"/>
  <c r="C52" i="29"/>
  <c r="G51" i="29"/>
  <c r="B50" i="28"/>
  <c r="E50" i="28"/>
  <c r="C50" i="28"/>
  <c r="I49" i="28"/>
  <c r="G49" i="28"/>
  <c r="K49" i="28" s="1"/>
  <c r="D49" i="28"/>
  <c r="F49" i="28" s="1"/>
  <c r="J49" i="28" s="1"/>
  <c r="C53" i="27"/>
  <c r="B53" i="27"/>
  <c r="D52" i="27"/>
  <c r="G52" i="27" s="1"/>
  <c r="F52" i="27"/>
  <c r="D47" i="26"/>
  <c r="F47" i="26" s="1"/>
  <c r="J47" i="26" s="1"/>
  <c r="I47" i="26"/>
  <c r="G47" i="26"/>
  <c r="K47" i="26" s="1"/>
  <c r="C48" i="26"/>
  <c r="B48" i="26"/>
  <c r="C53" i="25"/>
  <c r="B53" i="25"/>
  <c r="D52" i="25"/>
  <c r="G52" i="25" s="1"/>
  <c r="F52" i="25"/>
  <c r="E47" i="24"/>
  <c r="C47" i="24"/>
  <c r="B47" i="24"/>
  <c r="G48" i="23"/>
  <c r="D49" i="23"/>
  <c r="G49" i="23" s="1"/>
  <c r="F49" i="23"/>
  <c r="B50" i="23"/>
  <c r="C50" i="23"/>
  <c r="I46" i="22"/>
  <c r="D46" i="22"/>
  <c r="E46" i="22"/>
  <c r="D51" i="21"/>
  <c r="F51" i="21"/>
  <c r="C52" i="21"/>
  <c r="B52" i="21"/>
  <c r="G51" i="21"/>
  <c r="I48" i="20"/>
  <c r="H48" i="20"/>
  <c r="D48" i="20"/>
  <c r="E48" i="20"/>
  <c r="F48" i="19"/>
  <c r="D49" i="19"/>
  <c r="F49" i="19" s="1"/>
  <c r="B50" i="19"/>
  <c r="C50" i="19"/>
  <c r="C48" i="18"/>
  <c r="B48" i="18"/>
  <c r="D47" i="18"/>
  <c r="F47" i="18" s="1"/>
  <c r="H47" i="18"/>
  <c r="I47" i="18"/>
  <c r="I48" i="17"/>
  <c r="H49" i="17"/>
  <c r="I49" i="17" s="1"/>
  <c r="E50" i="17"/>
  <c r="B51" i="17"/>
  <c r="C51" i="17"/>
  <c r="D50" i="17"/>
  <c r="G50" i="17" s="1"/>
  <c r="F50" i="17"/>
  <c r="C56" i="15"/>
  <c r="B56" i="15"/>
  <c r="D55" i="15"/>
  <c r="F55" i="15" s="1"/>
  <c r="G55" i="15"/>
  <c r="C56" i="13"/>
  <c r="B56" i="13"/>
  <c r="D55" i="13"/>
  <c r="G55" i="13" s="1"/>
  <c r="F55" i="13"/>
  <c r="D55" i="11"/>
  <c r="G55" i="11" s="1"/>
  <c r="C56" i="11"/>
  <c r="B56" i="11"/>
  <c r="F55" i="11"/>
  <c r="I53" i="9"/>
  <c r="H54" i="9"/>
  <c r="I54" i="9" s="1"/>
  <c r="C56" i="9"/>
  <c r="B56" i="9"/>
  <c r="D55" i="9"/>
  <c r="G55" i="9" s="1"/>
  <c r="E55" i="9"/>
  <c r="G54" i="8"/>
  <c r="H54" i="8" s="1"/>
  <c r="C56" i="8"/>
  <c r="B56" i="8"/>
  <c r="E55" i="8"/>
  <c r="D55" i="8"/>
  <c r="G55" i="8" s="1"/>
  <c r="C56" i="7"/>
  <c r="B56" i="7"/>
  <c r="E55" i="7"/>
  <c r="D55" i="7"/>
  <c r="G55" i="7" s="1"/>
  <c r="F54" i="7"/>
  <c r="H54" i="7" s="1"/>
  <c r="F54" i="2"/>
  <c r="H54" i="2" s="1"/>
  <c r="I54" i="2" s="1"/>
  <c r="E55" i="2"/>
  <c r="C56" i="2"/>
  <c r="D55" i="2"/>
  <c r="G55" i="2" s="1"/>
  <c r="B56" i="2"/>
  <c r="B53" i="14"/>
  <c r="C53" i="14"/>
  <c r="M40" i="14"/>
  <c r="D52" i="14"/>
  <c r="M41" i="12"/>
  <c r="L41" i="12"/>
  <c r="N41" i="12" s="1"/>
  <c r="O41" i="12" s="1"/>
  <c r="P40" i="12"/>
  <c r="G52" i="12"/>
  <c r="C53" i="12"/>
  <c r="B53" i="12"/>
  <c r="G50" i="10"/>
  <c r="B52" i="10"/>
  <c r="C52" i="10"/>
  <c r="D51" i="10"/>
  <c r="I48" i="18" l="1"/>
  <c r="G49" i="19"/>
  <c r="C53" i="29"/>
  <c r="B53" i="29"/>
  <c r="D52" i="29"/>
  <c r="G52" i="29" s="1"/>
  <c r="F52" i="29"/>
  <c r="D50" i="28"/>
  <c r="F50" i="28" s="1"/>
  <c r="J50" i="28" s="1"/>
  <c r="C51" i="28"/>
  <c r="B51" i="28"/>
  <c r="E51" i="28"/>
  <c r="I50" i="28"/>
  <c r="G50" i="28"/>
  <c r="K50" i="28" s="1"/>
  <c r="D53" i="27"/>
  <c r="F53" i="27"/>
  <c r="B54" i="27"/>
  <c r="C54" i="27"/>
  <c r="G53" i="27"/>
  <c r="D48" i="26"/>
  <c r="I48" i="26"/>
  <c r="E48" i="26"/>
  <c r="D53" i="25"/>
  <c r="F53" i="25"/>
  <c r="C54" i="25"/>
  <c r="B54" i="25"/>
  <c r="G53" i="25"/>
  <c r="G47" i="24"/>
  <c r="K47" i="24" s="1"/>
  <c r="I47" i="24"/>
  <c r="D47" i="24"/>
  <c r="F47" i="24" s="1"/>
  <c r="J47" i="24" s="1"/>
  <c r="C48" i="24"/>
  <c r="B48" i="24"/>
  <c r="D50" i="23"/>
  <c r="G50" i="23" s="1"/>
  <c r="F50" i="23"/>
  <c r="C51" i="23"/>
  <c r="B51" i="23"/>
  <c r="C47" i="22"/>
  <c r="B47" i="22"/>
  <c r="E47" i="22"/>
  <c r="F46" i="22"/>
  <c r="G46" i="22"/>
  <c r="K46" i="22" s="1"/>
  <c r="D52" i="21"/>
  <c r="F52" i="21"/>
  <c r="C53" i="21"/>
  <c r="B53" i="21"/>
  <c r="G52" i="21"/>
  <c r="E49" i="20"/>
  <c r="C49" i="20"/>
  <c r="B49" i="20"/>
  <c r="F48" i="20"/>
  <c r="G48" i="20"/>
  <c r="K48" i="20" s="1"/>
  <c r="C51" i="19"/>
  <c r="B51" i="19"/>
  <c r="D50" i="19"/>
  <c r="G50" i="19" s="1"/>
  <c r="F50" i="19"/>
  <c r="E48" i="18"/>
  <c r="G48" i="18" s="1"/>
  <c r="K48" i="18" s="1"/>
  <c r="E49" i="18"/>
  <c r="B49" i="18"/>
  <c r="D48" i="18"/>
  <c r="F48" i="18" s="1"/>
  <c r="H48" i="18"/>
  <c r="H50" i="17"/>
  <c r="I50" i="17" s="1"/>
  <c r="D51" i="17"/>
  <c r="F51" i="17"/>
  <c r="E51" i="17"/>
  <c r="G51" i="17"/>
  <c r="C52" i="17"/>
  <c r="B52" i="17"/>
  <c r="D56" i="15"/>
  <c r="G56" i="15" s="1"/>
  <c r="B57" i="15"/>
  <c r="C57" i="15"/>
  <c r="C57" i="13"/>
  <c r="D56" i="13"/>
  <c r="F56" i="13" s="1"/>
  <c r="B57" i="13"/>
  <c r="B57" i="11"/>
  <c r="F56" i="11"/>
  <c r="D56" i="11"/>
  <c r="C57" i="11"/>
  <c r="G56" i="11"/>
  <c r="F55" i="9"/>
  <c r="H55" i="9" s="1"/>
  <c r="I55" i="9" s="1"/>
  <c r="E56" i="9"/>
  <c r="D56" i="9"/>
  <c r="F56" i="9" s="1"/>
  <c r="B57" i="9"/>
  <c r="C57" i="9"/>
  <c r="G56" i="9"/>
  <c r="I54" i="8"/>
  <c r="F55" i="8"/>
  <c r="H55" i="8" s="1"/>
  <c r="I55" i="8" s="1"/>
  <c r="E56" i="8"/>
  <c r="D56" i="8"/>
  <c r="F56" i="8" s="1"/>
  <c r="C57" i="8"/>
  <c r="B57" i="8"/>
  <c r="I54" i="7"/>
  <c r="B57" i="7"/>
  <c r="E56" i="7"/>
  <c r="D56" i="7"/>
  <c r="F56" i="7" s="1"/>
  <c r="C57" i="7"/>
  <c r="F55" i="7"/>
  <c r="H55" i="7" s="1"/>
  <c r="G56" i="7"/>
  <c r="F55" i="2"/>
  <c r="H55" i="2" s="1"/>
  <c r="C57" i="2"/>
  <c r="E56" i="2"/>
  <c r="B57" i="2"/>
  <c r="D56" i="2"/>
  <c r="G56" i="2" s="1"/>
  <c r="G52" i="14"/>
  <c r="B54" i="14"/>
  <c r="C54" i="14"/>
  <c r="D53" i="14"/>
  <c r="N40" i="14"/>
  <c r="O42" i="12"/>
  <c r="M42" i="12"/>
  <c r="C54" i="12"/>
  <c r="B54" i="12"/>
  <c r="D54" i="12" s="1"/>
  <c r="D53" i="12"/>
  <c r="Q41" i="12"/>
  <c r="P41" i="12"/>
  <c r="L42" i="12"/>
  <c r="N42" i="12" s="1"/>
  <c r="Q42" i="12" s="1"/>
  <c r="G51" i="10"/>
  <c r="B53" i="10"/>
  <c r="C53" i="10"/>
  <c r="D52" i="10"/>
  <c r="C49" i="18" l="1"/>
  <c r="I49" i="18"/>
  <c r="G49" i="18"/>
  <c r="K49" i="18" s="1"/>
  <c r="D53" i="29"/>
  <c r="F53" i="29"/>
  <c r="B54" i="29"/>
  <c r="C54" i="29"/>
  <c r="G53" i="29"/>
  <c r="C52" i="28"/>
  <c r="B52" i="28"/>
  <c r="I51" i="28"/>
  <c r="G51" i="28"/>
  <c r="K51" i="28" s="1"/>
  <c r="D51" i="28"/>
  <c r="F51" i="28" s="1"/>
  <c r="J51" i="28" s="1"/>
  <c r="D54" i="27"/>
  <c r="F54" i="27"/>
  <c r="C55" i="27"/>
  <c r="B55" i="27"/>
  <c r="G54" i="27"/>
  <c r="C49" i="26"/>
  <c r="E49" i="26"/>
  <c r="B49" i="26"/>
  <c r="G48" i="26"/>
  <c r="K48" i="26" s="1"/>
  <c r="F48" i="26"/>
  <c r="J48" i="26" s="1"/>
  <c r="C55" i="25"/>
  <c r="B55" i="25"/>
  <c r="D54" i="25"/>
  <c r="G54" i="25" s="1"/>
  <c r="F54" i="25"/>
  <c r="D48" i="24"/>
  <c r="I48" i="24"/>
  <c r="E48" i="24"/>
  <c r="D51" i="23"/>
  <c r="F51" i="23"/>
  <c r="B52" i="23"/>
  <c r="C52" i="23"/>
  <c r="G51" i="23"/>
  <c r="I47" i="22"/>
  <c r="G47" i="22"/>
  <c r="K47" i="22" s="1"/>
  <c r="D47" i="22"/>
  <c r="F47" i="22" s="1"/>
  <c r="J47" i="22" s="1"/>
  <c r="C48" i="22"/>
  <c r="B48" i="22"/>
  <c r="D53" i="21"/>
  <c r="F53" i="21"/>
  <c r="C54" i="21"/>
  <c r="B54" i="21"/>
  <c r="G53" i="21"/>
  <c r="D49" i="20"/>
  <c r="F49" i="20" s="1"/>
  <c r="H49" i="20"/>
  <c r="C50" i="20"/>
  <c r="B50" i="20"/>
  <c r="E50" i="20" s="1"/>
  <c r="G49" i="20"/>
  <c r="K49" i="20" s="1"/>
  <c r="I49" i="20"/>
  <c r="B52" i="19"/>
  <c r="C52" i="19"/>
  <c r="D51" i="19"/>
  <c r="G51" i="19" s="1"/>
  <c r="F51" i="19"/>
  <c r="C50" i="18"/>
  <c r="B50" i="18"/>
  <c r="E50" i="18"/>
  <c r="D49" i="18"/>
  <c r="F49" i="18" s="1"/>
  <c r="H49" i="18"/>
  <c r="H51" i="17"/>
  <c r="I51" i="17" s="1"/>
  <c r="E52" i="17"/>
  <c r="C53" i="17"/>
  <c r="B53" i="17"/>
  <c r="D52" i="17"/>
  <c r="G52" i="17" s="1"/>
  <c r="F52" i="17"/>
  <c r="F56" i="15"/>
  <c r="C58" i="15"/>
  <c r="B58" i="15"/>
  <c r="F57" i="15"/>
  <c r="D57" i="15"/>
  <c r="G57" i="15" s="1"/>
  <c r="C58" i="13"/>
  <c r="D57" i="13"/>
  <c r="B58" i="13"/>
  <c r="F57" i="13"/>
  <c r="G56" i="13"/>
  <c r="G57" i="13"/>
  <c r="C58" i="11"/>
  <c r="B58" i="11"/>
  <c r="D57" i="11"/>
  <c r="F57" i="11"/>
  <c r="G57" i="11"/>
  <c r="H56" i="9"/>
  <c r="D57" i="9"/>
  <c r="C58" i="9"/>
  <c r="B58" i="9"/>
  <c r="F57" i="9"/>
  <c r="E57" i="9"/>
  <c r="G57" i="9"/>
  <c r="C58" i="8"/>
  <c r="B58" i="8"/>
  <c r="F57" i="8"/>
  <c r="E57" i="8"/>
  <c r="D57" i="8"/>
  <c r="G57" i="8"/>
  <c r="G56" i="8"/>
  <c r="H56" i="8" s="1"/>
  <c r="I55" i="7"/>
  <c r="C58" i="7"/>
  <c r="B58" i="7"/>
  <c r="E57" i="7"/>
  <c r="D57" i="7"/>
  <c r="F57" i="7" s="1"/>
  <c r="H56" i="7"/>
  <c r="I56" i="7" s="1"/>
  <c r="G57" i="7"/>
  <c r="I55" i="2"/>
  <c r="C58" i="2"/>
  <c r="F56" i="2"/>
  <c r="H56" i="2" s="1"/>
  <c r="I56" i="2" s="1"/>
  <c r="E57" i="2"/>
  <c r="B58" i="2"/>
  <c r="D57" i="2"/>
  <c r="F57" i="2" s="1"/>
  <c r="B55" i="14"/>
  <c r="C55" i="14"/>
  <c r="D54" i="14"/>
  <c r="O40" i="14"/>
  <c r="G53" i="14"/>
  <c r="G53" i="12"/>
  <c r="P42" i="12"/>
  <c r="L43" i="12"/>
  <c r="G54" i="12"/>
  <c r="C55" i="12"/>
  <c r="B55" i="12"/>
  <c r="D55" i="12" s="1"/>
  <c r="M43" i="12"/>
  <c r="G52" i="10"/>
  <c r="B54" i="10"/>
  <c r="C54" i="10"/>
  <c r="D53" i="10"/>
  <c r="I50" i="18" l="1"/>
  <c r="G50" i="18"/>
  <c r="K50" i="18" s="1"/>
  <c r="D54" i="29"/>
  <c r="F54" i="29"/>
  <c r="C55" i="29"/>
  <c r="B55" i="29"/>
  <c r="G54" i="29"/>
  <c r="I52" i="28"/>
  <c r="D52" i="28"/>
  <c r="E52" i="28"/>
  <c r="D55" i="27"/>
  <c r="F55" i="27"/>
  <c r="B56" i="27"/>
  <c r="C56" i="27"/>
  <c r="G55" i="27"/>
  <c r="I49" i="26"/>
  <c r="G49" i="26"/>
  <c r="K49" i="26" s="1"/>
  <c r="B50" i="26"/>
  <c r="C50" i="26"/>
  <c r="D49" i="26"/>
  <c r="F49" i="26" s="1"/>
  <c r="J49" i="26" s="1"/>
  <c r="D55" i="25"/>
  <c r="F55" i="25"/>
  <c r="B56" i="25"/>
  <c r="C56" i="25"/>
  <c r="G55" i="25"/>
  <c r="E49" i="24"/>
  <c r="C49" i="24"/>
  <c r="B49" i="24"/>
  <c r="F48" i="24"/>
  <c r="J48" i="24" s="1"/>
  <c r="G48" i="24"/>
  <c r="K48" i="24" s="1"/>
  <c r="D52" i="23"/>
  <c r="G52" i="23" s="1"/>
  <c r="F52" i="23"/>
  <c r="C53" i="23"/>
  <c r="B53" i="23"/>
  <c r="I48" i="22"/>
  <c r="E48" i="22"/>
  <c r="D48" i="22"/>
  <c r="F48" i="22" s="1"/>
  <c r="J48" i="22" s="1"/>
  <c r="C55" i="21"/>
  <c r="B55" i="21"/>
  <c r="D54" i="21"/>
  <c r="G54" i="21" s="1"/>
  <c r="F54" i="21"/>
  <c r="E51" i="20"/>
  <c r="C51" i="20"/>
  <c r="B51" i="20"/>
  <c r="H50" i="20"/>
  <c r="D50" i="20"/>
  <c r="F50" i="20" s="1"/>
  <c r="I50" i="20"/>
  <c r="G50" i="20"/>
  <c r="K50" i="20" s="1"/>
  <c r="C53" i="19"/>
  <c r="B53" i="19"/>
  <c r="D52" i="19"/>
  <c r="G52" i="19" s="1"/>
  <c r="F52" i="19"/>
  <c r="D50" i="18"/>
  <c r="F50" i="18" s="1"/>
  <c r="H50" i="18"/>
  <c r="C51" i="18"/>
  <c r="E51" i="18"/>
  <c r="B51" i="18"/>
  <c r="E53" i="17"/>
  <c r="B54" i="17"/>
  <c r="C54" i="17"/>
  <c r="H52" i="17"/>
  <c r="D53" i="17"/>
  <c r="G53" i="17" s="1"/>
  <c r="D58" i="15"/>
  <c r="G58" i="15" s="1"/>
  <c r="B59" i="15"/>
  <c r="C59" i="15"/>
  <c r="F58" i="13"/>
  <c r="B59" i="13"/>
  <c r="D58" i="13"/>
  <c r="G58" i="13" s="1"/>
  <c r="C59" i="13"/>
  <c r="F58" i="11"/>
  <c r="D58" i="11"/>
  <c r="G58" i="11" s="1"/>
  <c r="B59" i="11"/>
  <c r="C59" i="11"/>
  <c r="E58" i="9"/>
  <c r="D58" i="9"/>
  <c r="F58" i="9" s="1"/>
  <c r="C59" i="9"/>
  <c r="B59" i="9"/>
  <c r="H57" i="9"/>
  <c r="G58" i="9"/>
  <c r="I56" i="9"/>
  <c r="B9" i="9"/>
  <c r="I56" i="8"/>
  <c r="B9" i="8"/>
  <c r="H57" i="8"/>
  <c r="F58" i="8"/>
  <c r="E58" i="8"/>
  <c r="D58" i="8"/>
  <c r="G58" i="8" s="1"/>
  <c r="B59" i="8"/>
  <c r="C59" i="8"/>
  <c r="H57" i="7"/>
  <c r="E58" i="7"/>
  <c r="D58" i="7"/>
  <c r="F58" i="7" s="1"/>
  <c r="C59" i="7"/>
  <c r="B59" i="7"/>
  <c r="B9" i="7"/>
  <c r="G58" i="7"/>
  <c r="C59" i="2"/>
  <c r="G57" i="2"/>
  <c r="H57" i="2" s="1"/>
  <c r="E58" i="2"/>
  <c r="B9" i="2"/>
  <c r="D58" i="2"/>
  <c r="G58" i="2" s="1"/>
  <c r="B59" i="2"/>
  <c r="M41" i="14"/>
  <c r="L41" i="14"/>
  <c r="N41" i="14" s="1"/>
  <c r="O41" i="14" s="1"/>
  <c r="P40" i="14"/>
  <c r="C56" i="14"/>
  <c r="B56" i="14"/>
  <c r="Q40" i="14"/>
  <c r="G54" i="14"/>
  <c r="D55" i="14"/>
  <c r="G55" i="12"/>
  <c r="N43" i="12"/>
  <c r="C56" i="12"/>
  <c r="B56" i="12"/>
  <c r="G53" i="10"/>
  <c r="C55" i="10"/>
  <c r="B55" i="10"/>
  <c r="D54" i="10"/>
  <c r="F53" i="17" l="1"/>
  <c r="I51" i="18"/>
  <c r="G51" i="18"/>
  <c r="K51" i="18" s="1"/>
  <c r="C9" i="2"/>
  <c r="J9" i="28"/>
  <c r="M9" i="26"/>
  <c r="C9" i="8"/>
  <c r="M9" i="22"/>
  <c r="J9" i="24"/>
  <c r="C9" i="7"/>
  <c r="M9" i="28"/>
  <c r="J9" i="26"/>
  <c r="C9" i="9"/>
  <c r="M9" i="24"/>
  <c r="J9" i="22"/>
  <c r="D55" i="29"/>
  <c r="G55" i="29" s="1"/>
  <c r="F55" i="29"/>
  <c r="B56" i="29"/>
  <c r="C56" i="29"/>
  <c r="F52" i="28"/>
  <c r="E53" i="28"/>
  <c r="C53" i="28"/>
  <c r="B53" i="28"/>
  <c r="G52" i="28"/>
  <c r="K52" i="28" s="1"/>
  <c r="C57" i="27"/>
  <c r="B57" i="27"/>
  <c r="D56" i="27"/>
  <c r="G56" i="27" s="1"/>
  <c r="F56" i="27"/>
  <c r="D50" i="26"/>
  <c r="I50" i="26"/>
  <c r="E50" i="26"/>
  <c r="D56" i="25"/>
  <c r="G56" i="25" s="1"/>
  <c r="C57" i="25"/>
  <c r="B57" i="25"/>
  <c r="D49" i="24"/>
  <c r="F49" i="24" s="1"/>
  <c r="J49" i="24" s="1"/>
  <c r="C50" i="24"/>
  <c r="B50" i="24"/>
  <c r="I49" i="24"/>
  <c r="G49" i="24"/>
  <c r="K49" i="24" s="1"/>
  <c r="D53" i="23"/>
  <c r="F53" i="23"/>
  <c r="B54" i="23"/>
  <c r="C54" i="23"/>
  <c r="G53" i="23"/>
  <c r="B49" i="22"/>
  <c r="C49" i="22"/>
  <c r="E49" i="22"/>
  <c r="G48" i="22"/>
  <c r="K48" i="22" s="1"/>
  <c r="D55" i="21"/>
  <c r="F55" i="21"/>
  <c r="B56" i="21"/>
  <c r="C56" i="21" s="1"/>
  <c r="G55" i="21"/>
  <c r="I51" i="20"/>
  <c r="G51" i="20"/>
  <c r="K51" i="20" s="1"/>
  <c r="H51" i="20"/>
  <c r="D51" i="20"/>
  <c r="F51" i="20" s="1"/>
  <c r="C52" i="20"/>
  <c r="B52" i="20"/>
  <c r="E52" i="20" s="1"/>
  <c r="D53" i="19"/>
  <c r="F53" i="19"/>
  <c r="B54" i="19"/>
  <c r="C54" i="19"/>
  <c r="G53" i="19"/>
  <c r="C52" i="18"/>
  <c r="B52" i="18"/>
  <c r="D51" i="18"/>
  <c r="F51" i="18" s="1"/>
  <c r="H51" i="18"/>
  <c r="D54" i="17"/>
  <c r="F54" i="17"/>
  <c r="E54" i="17"/>
  <c r="G54" i="17"/>
  <c r="C55" i="17"/>
  <c r="B55" i="17"/>
  <c r="H53" i="17"/>
  <c r="I53" i="17" s="1"/>
  <c r="I52" i="17"/>
  <c r="C60" i="15"/>
  <c r="B60" i="15"/>
  <c r="D59" i="15"/>
  <c r="F59" i="15" s="1"/>
  <c r="F58" i="15"/>
  <c r="C60" i="13"/>
  <c r="B60" i="13"/>
  <c r="D59" i="13"/>
  <c r="G59" i="13" s="1"/>
  <c r="F59" i="13"/>
  <c r="C60" i="11"/>
  <c r="D59" i="11"/>
  <c r="B60" i="11"/>
  <c r="F59" i="11"/>
  <c r="G59" i="11"/>
  <c r="I57" i="9"/>
  <c r="H58" i="9"/>
  <c r="I58" i="9" s="1"/>
  <c r="C60" i="9"/>
  <c r="B60" i="9"/>
  <c r="D59" i="9"/>
  <c r="G59" i="9" s="1"/>
  <c r="E59" i="9"/>
  <c r="C60" i="8"/>
  <c r="B60" i="8"/>
  <c r="E59" i="8"/>
  <c r="D59" i="8"/>
  <c r="G59" i="8" s="1"/>
  <c r="H58" i="8"/>
  <c r="I58" i="8" s="1"/>
  <c r="I57" i="8"/>
  <c r="C60" i="7"/>
  <c r="B60" i="7"/>
  <c r="E59" i="7"/>
  <c r="D59" i="7"/>
  <c r="F59" i="7" s="1"/>
  <c r="G59" i="7"/>
  <c r="H58" i="7"/>
  <c r="I58" i="7" s="1"/>
  <c r="I57" i="7"/>
  <c r="I57" i="2"/>
  <c r="E59" i="2"/>
  <c r="C60" i="2"/>
  <c r="F58" i="2"/>
  <c r="H58" i="2" s="1"/>
  <c r="B60" i="2"/>
  <c r="D59" i="2"/>
  <c r="F59" i="2" s="1"/>
  <c r="M42" i="14"/>
  <c r="O42" i="14"/>
  <c r="B57" i="14"/>
  <c r="C57" i="14"/>
  <c r="G55" i="14"/>
  <c r="D56" i="14"/>
  <c r="Q41" i="14"/>
  <c r="L42" i="14"/>
  <c r="N42" i="14" s="1"/>
  <c r="Q42" i="14" s="1"/>
  <c r="P41" i="14"/>
  <c r="C57" i="12"/>
  <c r="B57" i="12"/>
  <c r="D57" i="12" s="1"/>
  <c r="D56" i="12"/>
  <c r="O43" i="12"/>
  <c r="G54" i="10"/>
  <c r="D55" i="10"/>
  <c r="B56" i="10"/>
  <c r="I52" i="18" l="1"/>
  <c r="F56" i="25"/>
  <c r="J28" i="24"/>
  <c r="J45" i="24"/>
  <c r="J46" i="24"/>
  <c r="J28" i="28"/>
  <c r="J45" i="28"/>
  <c r="J46" i="28"/>
  <c r="J28" i="22"/>
  <c r="J45" i="22"/>
  <c r="J46" i="22"/>
  <c r="J28" i="26"/>
  <c r="J45" i="26"/>
  <c r="J46" i="26"/>
  <c r="D56" i="29"/>
  <c r="G56" i="29" s="1"/>
  <c r="F56" i="29"/>
  <c r="C57" i="29"/>
  <c r="B57" i="29"/>
  <c r="D53" i="28"/>
  <c r="F53" i="28" s="1"/>
  <c r="B54" i="28"/>
  <c r="E54" i="28"/>
  <c r="C54" i="28"/>
  <c r="I53" i="28"/>
  <c r="G53" i="28"/>
  <c r="K53" i="28" s="1"/>
  <c r="D57" i="27"/>
  <c r="F57" i="27"/>
  <c r="C58" i="27"/>
  <c r="B58" i="27"/>
  <c r="G57" i="27"/>
  <c r="E51" i="26"/>
  <c r="C51" i="26"/>
  <c r="B51" i="26"/>
  <c r="G50" i="26"/>
  <c r="K50" i="26" s="1"/>
  <c r="F50" i="26"/>
  <c r="J50" i="26" s="1"/>
  <c r="D57" i="25"/>
  <c r="F57" i="25"/>
  <c r="C58" i="25"/>
  <c r="B58" i="25"/>
  <c r="G57" i="25"/>
  <c r="I50" i="24"/>
  <c r="D50" i="24"/>
  <c r="E50" i="24"/>
  <c r="D54" i="23"/>
  <c r="F54" i="23"/>
  <c r="C55" i="23"/>
  <c r="B55" i="23"/>
  <c r="G54" i="23"/>
  <c r="C50" i="22"/>
  <c r="B50" i="22"/>
  <c r="D49" i="22"/>
  <c r="F49" i="22" s="1"/>
  <c r="J49" i="22" s="1"/>
  <c r="I49" i="22"/>
  <c r="G49" i="22"/>
  <c r="K49" i="22" s="1"/>
  <c r="D56" i="21"/>
  <c r="F56" i="21"/>
  <c r="C57" i="21"/>
  <c r="B57" i="21"/>
  <c r="G56" i="21"/>
  <c r="B53" i="20"/>
  <c r="C53" i="20"/>
  <c r="E53" i="20"/>
  <c r="I52" i="20"/>
  <c r="G52" i="20"/>
  <c r="K52" i="20" s="1"/>
  <c r="D52" i="20"/>
  <c r="F52" i="20" s="1"/>
  <c r="D54" i="19"/>
  <c r="G54" i="19" s="1"/>
  <c r="F54" i="19"/>
  <c r="C55" i="19"/>
  <c r="B55" i="19"/>
  <c r="E52" i="18"/>
  <c r="G52" i="18" s="1"/>
  <c r="K52" i="18" s="1"/>
  <c r="D52" i="18"/>
  <c r="F52" i="18" s="1"/>
  <c r="D55" i="17"/>
  <c r="F55" i="17"/>
  <c r="H54" i="17"/>
  <c r="E55" i="17"/>
  <c r="G55" i="17"/>
  <c r="B56" i="17"/>
  <c r="G59" i="15"/>
  <c r="D60" i="15"/>
  <c r="F60" i="15" s="1"/>
  <c r="B61" i="15"/>
  <c r="C61" i="15"/>
  <c r="D60" i="13"/>
  <c r="F60" i="13" s="1"/>
  <c r="B61" i="13"/>
  <c r="C61" i="13"/>
  <c r="G60" i="13"/>
  <c r="B61" i="11"/>
  <c r="D60" i="11"/>
  <c r="F60" i="11" s="1"/>
  <c r="C61" i="11"/>
  <c r="C61" i="9"/>
  <c r="E60" i="9"/>
  <c r="D60" i="9"/>
  <c r="F60" i="9" s="1"/>
  <c r="B61" i="9"/>
  <c r="G60" i="9"/>
  <c r="F59" i="9"/>
  <c r="H59" i="9" s="1"/>
  <c r="F59" i="8"/>
  <c r="H59" i="8" s="1"/>
  <c r="B61" i="8"/>
  <c r="F60" i="8"/>
  <c r="E60" i="8"/>
  <c r="D60" i="8"/>
  <c r="C61" i="8"/>
  <c r="G60" i="8"/>
  <c r="H59" i="7"/>
  <c r="I59" i="7" s="1"/>
  <c r="E60" i="7"/>
  <c r="D60" i="7"/>
  <c r="G60" i="7" s="1"/>
  <c r="B61" i="7"/>
  <c r="C61" i="7"/>
  <c r="I58" i="2"/>
  <c r="G59" i="2"/>
  <c r="H59" i="2" s="1"/>
  <c r="E60" i="2"/>
  <c r="C61" i="2"/>
  <c r="D60" i="2"/>
  <c r="G60" i="2" s="1"/>
  <c r="B61" i="2"/>
  <c r="M43" i="14"/>
  <c r="G56" i="14"/>
  <c r="B58" i="14"/>
  <c r="C58" i="14"/>
  <c r="D57" i="14"/>
  <c r="L43" i="14"/>
  <c r="N43" i="14" s="1"/>
  <c r="P42" i="14"/>
  <c r="G57" i="12"/>
  <c r="O44" i="12"/>
  <c r="M44" i="12"/>
  <c r="P43" i="12"/>
  <c r="L44" i="12"/>
  <c r="N44" i="12" s="1"/>
  <c r="Q44" i="12" s="1"/>
  <c r="Q43" i="12"/>
  <c r="G56" i="12"/>
  <c r="C58" i="12"/>
  <c r="B58" i="12"/>
  <c r="G55" i="10"/>
  <c r="C56" i="10"/>
  <c r="D56" i="10"/>
  <c r="D57" i="29" l="1"/>
  <c r="F57" i="29"/>
  <c r="B58" i="29"/>
  <c r="C58" i="29"/>
  <c r="G57" i="29"/>
  <c r="D54" i="28"/>
  <c r="F54" i="28" s="1"/>
  <c r="C55" i="28"/>
  <c r="B55" i="28"/>
  <c r="E55" i="28"/>
  <c r="G54" i="28"/>
  <c r="K54" i="28" s="1"/>
  <c r="I54" i="28"/>
  <c r="D58" i="27"/>
  <c r="F58" i="27"/>
  <c r="C59" i="27"/>
  <c r="B59" i="27"/>
  <c r="G58" i="27"/>
  <c r="I51" i="26"/>
  <c r="G51" i="26"/>
  <c r="K51" i="26" s="1"/>
  <c r="D51" i="26"/>
  <c r="F51" i="26" s="1"/>
  <c r="J51" i="26" s="1"/>
  <c r="C52" i="26"/>
  <c r="B52" i="26"/>
  <c r="E52" i="26" s="1"/>
  <c r="C59" i="25"/>
  <c r="B59" i="25"/>
  <c r="D58" i="25"/>
  <c r="G58" i="25" s="1"/>
  <c r="F58" i="25"/>
  <c r="C51" i="24"/>
  <c r="B51" i="24"/>
  <c r="E51" i="24"/>
  <c r="G50" i="24"/>
  <c r="K50" i="24" s="1"/>
  <c r="F50" i="24"/>
  <c r="J50" i="24" s="1"/>
  <c r="D55" i="23"/>
  <c r="G55" i="23" s="1"/>
  <c r="F55" i="23"/>
  <c r="B56" i="23"/>
  <c r="C56" i="23"/>
  <c r="I50" i="22"/>
  <c r="D50" i="22"/>
  <c r="E50" i="22"/>
  <c r="G50" i="22" s="1"/>
  <c r="K50" i="22" s="1"/>
  <c r="D57" i="21"/>
  <c r="F57" i="21"/>
  <c r="B58" i="21"/>
  <c r="C58" i="21"/>
  <c r="G57" i="21"/>
  <c r="C54" i="20"/>
  <c r="E54" i="20"/>
  <c r="B54" i="20"/>
  <c r="D53" i="20"/>
  <c r="F53" i="20" s="1"/>
  <c r="I53" i="20"/>
  <c r="G53" i="20"/>
  <c r="K53" i="20" s="1"/>
  <c r="D55" i="19"/>
  <c r="F55" i="19"/>
  <c r="B56" i="19"/>
  <c r="C56" i="19" s="1"/>
  <c r="G55" i="19"/>
  <c r="B53" i="18"/>
  <c r="C53" i="18"/>
  <c r="E53" i="18"/>
  <c r="I54" i="17"/>
  <c r="H55" i="17"/>
  <c r="I55" i="17" s="1"/>
  <c r="C56" i="17"/>
  <c r="H60" i="8"/>
  <c r="I60" i="8" s="1"/>
  <c r="C62" i="15"/>
  <c r="B62" i="15"/>
  <c r="F61" i="15"/>
  <c r="D61" i="15"/>
  <c r="G60" i="15"/>
  <c r="G61" i="15"/>
  <c r="D61" i="13"/>
  <c r="C62" i="13"/>
  <c r="B62" i="13"/>
  <c r="F61" i="13"/>
  <c r="G61" i="13"/>
  <c r="D61" i="11"/>
  <c r="G61" i="11" s="1"/>
  <c r="C62" i="11"/>
  <c r="B62" i="11"/>
  <c r="F61" i="11"/>
  <c r="G60" i="11"/>
  <c r="I59" i="9"/>
  <c r="H60" i="9"/>
  <c r="I60" i="9" s="1"/>
  <c r="C62" i="9"/>
  <c r="B62" i="9"/>
  <c r="F61" i="9"/>
  <c r="E61" i="9"/>
  <c r="D61" i="9"/>
  <c r="G61" i="9" s="1"/>
  <c r="I59" i="8"/>
  <c r="C62" i="8"/>
  <c r="B62" i="8"/>
  <c r="E61" i="8"/>
  <c r="D61" i="8"/>
  <c r="F61" i="8" s="1"/>
  <c r="C62" i="7"/>
  <c r="B62" i="7"/>
  <c r="E61" i="7"/>
  <c r="D61" i="7"/>
  <c r="F61" i="7" s="1"/>
  <c r="G61" i="7"/>
  <c r="F60" i="7"/>
  <c r="H60" i="7" s="1"/>
  <c r="I59" i="2"/>
  <c r="E61" i="2"/>
  <c r="F60" i="2"/>
  <c r="H60" i="2" s="1"/>
  <c r="I60" i="2" s="1"/>
  <c r="C62" i="2"/>
  <c r="G61" i="2"/>
  <c r="D61" i="2"/>
  <c r="F61" i="2" s="1"/>
  <c r="B62" i="2"/>
  <c r="B59" i="14"/>
  <c r="C59" i="14"/>
  <c r="O43" i="14"/>
  <c r="G57" i="14"/>
  <c r="D58" i="14"/>
  <c r="L44" i="14"/>
  <c r="P43" i="14"/>
  <c r="C59" i="12"/>
  <c r="B59" i="12"/>
  <c r="D59" i="12" s="1"/>
  <c r="D58" i="12"/>
  <c r="O45" i="12"/>
  <c r="M45" i="12"/>
  <c r="P44" i="12"/>
  <c r="L45" i="12"/>
  <c r="N45" i="12" s="1"/>
  <c r="Q45" i="12" s="1"/>
  <c r="G56" i="10"/>
  <c r="C57" i="10"/>
  <c r="B57" i="10"/>
  <c r="G53" i="18" l="1"/>
  <c r="K53" i="18" s="1"/>
  <c r="H61" i="2"/>
  <c r="I61" i="2" s="1"/>
  <c r="D58" i="29"/>
  <c r="F58" i="29"/>
  <c r="C59" i="29"/>
  <c r="B59" i="29"/>
  <c r="G58" i="29"/>
  <c r="C56" i="28"/>
  <c r="B56" i="28"/>
  <c r="E56" i="28"/>
  <c r="I55" i="28"/>
  <c r="G55" i="28"/>
  <c r="K55" i="28" s="1"/>
  <c r="D55" i="28"/>
  <c r="F55" i="28" s="1"/>
  <c r="D59" i="27"/>
  <c r="G59" i="27" s="1"/>
  <c r="F59" i="27"/>
  <c r="C60" i="27"/>
  <c r="B60" i="27"/>
  <c r="C53" i="26"/>
  <c r="E53" i="26"/>
  <c r="B53" i="26"/>
  <c r="I52" i="26"/>
  <c r="G52" i="26"/>
  <c r="K52" i="26" s="1"/>
  <c r="D52" i="26"/>
  <c r="F52" i="26" s="1"/>
  <c r="D59" i="25"/>
  <c r="F59" i="25"/>
  <c r="C60" i="25"/>
  <c r="B60" i="25"/>
  <c r="G59" i="25"/>
  <c r="B52" i="24"/>
  <c r="C52" i="24"/>
  <c r="I51" i="24"/>
  <c r="G51" i="24"/>
  <c r="K51" i="24" s="1"/>
  <c r="D51" i="24"/>
  <c r="F51" i="24" s="1"/>
  <c r="J51" i="24" s="1"/>
  <c r="D56" i="23"/>
  <c r="F56" i="23"/>
  <c r="C57" i="23"/>
  <c r="B57" i="23"/>
  <c r="G56" i="23"/>
  <c r="F50" i="22"/>
  <c r="J50" i="22" s="1"/>
  <c r="C51" i="22"/>
  <c r="E51" i="22"/>
  <c r="B51" i="22"/>
  <c r="C59" i="21"/>
  <c r="B59" i="21"/>
  <c r="D58" i="21"/>
  <c r="G58" i="21" s="1"/>
  <c r="F58" i="21"/>
  <c r="G54" i="20"/>
  <c r="K54" i="20" s="1"/>
  <c r="I54" i="20"/>
  <c r="C55" i="20"/>
  <c r="B55" i="20"/>
  <c r="D54" i="20"/>
  <c r="F54" i="20" s="1"/>
  <c r="C57" i="19"/>
  <c r="B57" i="19"/>
  <c r="D56" i="19"/>
  <c r="G56" i="19" s="1"/>
  <c r="F56" i="19"/>
  <c r="E54" i="18"/>
  <c r="C54" i="18"/>
  <c r="B54" i="18"/>
  <c r="G54" i="18" s="1"/>
  <c r="K54" i="18" s="1"/>
  <c r="D53" i="18"/>
  <c r="F53" i="18" s="1"/>
  <c r="I53" i="18"/>
  <c r="E56" i="17"/>
  <c r="C57" i="17"/>
  <c r="B57" i="17"/>
  <c r="B13" i="17"/>
  <c r="D56" i="17"/>
  <c r="G56" i="17" s="1"/>
  <c r="B63" i="15"/>
  <c r="D62" i="15"/>
  <c r="F62" i="15" s="1"/>
  <c r="C63" i="15"/>
  <c r="D62" i="13"/>
  <c r="F62" i="13" s="1"/>
  <c r="B63" i="13"/>
  <c r="C63" i="13"/>
  <c r="G62" i="13"/>
  <c r="D62" i="11"/>
  <c r="F62" i="11" s="1"/>
  <c r="C63" i="11"/>
  <c r="B63" i="11"/>
  <c r="G62" i="11"/>
  <c r="H61" i="9"/>
  <c r="I61" i="9" s="1"/>
  <c r="C63" i="9"/>
  <c r="F62" i="9"/>
  <c r="E62" i="9"/>
  <c r="D62" i="9"/>
  <c r="B63" i="9"/>
  <c r="G62" i="9"/>
  <c r="G61" i="8"/>
  <c r="H61" i="8" s="1"/>
  <c r="B63" i="8"/>
  <c r="E62" i="8"/>
  <c r="D62" i="8"/>
  <c r="G62" i="8" s="1"/>
  <c r="C63" i="8"/>
  <c r="I60" i="7"/>
  <c r="H61" i="7"/>
  <c r="I61" i="7" s="1"/>
  <c r="E62" i="7"/>
  <c r="D62" i="7"/>
  <c r="G62" i="7" s="1"/>
  <c r="B63" i="7"/>
  <c r="C63" i="7"/>
  <c r="C63" i="2"/>
  <c r="E62" i="2"/>
  <c r="B63" i="2"/>
  <c r="D62" i="2"/>
  <c r="F62" i="2" s="1"/>
  <c r="G58" i="14"/>
  <c r="C60" i="14"/>
  <c r="B60" i="14"/>
  <c r="D60" i="14" s="1"/>
  <c r="O44" i="14"/>
  <c r="M44" i="14"/>
  <c r="Q43" i="14"/>
  <c r="D59" i="14"/>
  <c r="G58" i="12"/>
  <c r="P45" i="12"/>
  <c r="L46" i="12"/>
  <c r="G59" i="12"/>
  <c r="M46" i="12"/>
  <c r="C60" i="12"/>
  <c r="B60" i="12"/>
  <c r="D60" i="12" s="1"/>
  <c r="D57" i="10"/>
  <c r="B58" i="10"/>
  <c r="C58" i="10"/>
  <c r="C13" i="17" l="1"/>
  <c r="L13" i="20"/>
  <c r="L13" i="18"/>
  <c r="B60" i="29"/>
  <c r="C60" i="29"/>
  <c r="D59" i="29"/>
  <c r="G59" i="29" s="1"/>
  <c r="F59" i="29"/>
  <c r="E57" i="28"/>
  <c r="C57" i="28"/>
  <c r="B57" i="28"/>
  <c r="G56" i="28"/>
  <c r="K56" i="28" s="1"/>
  <c r="I56" i="28"/>
  <c r="D56" i="28"/>
  <c r="F56" i="28" s="1"/>
  <c r="C61" i="27"/>
  <c r="B61" i="27"/>
  <c r="D60" i="27"/>
  <c r="G60" i="27" s="1"/>
  <c r="I53" i="26"/>
  <c r="G53" i="26"/>
  <c r="K53" i="26" s="1"/>
  <c r="B54" i="26"/>
  <c r="E54" i="26"/>
  <c r="C54" i="26"/>
  <c r="D53" i="26"/>
  <c r="F53" i="26" s="1"/>
  <c r="D60" i="25"/>
  <c r="F60" i="25"/>
  <c r="C61" i="25"/>
  <c r="B61" i="25"/>
  <c r="G60" i="25"/>
  <c r="D52" i="24"/>
  <c r="I52" i="24"/>
  <c r="E52" i="24"/>
  <c r="D57" i="23"/>
  <c r="F57" i="23" s="1"/>
  <c r="B58" i="23"/>
  <c r="C58" i="23"/>
  <c r="C52" i="22"/>
  <c r="B52" i="22"/>
  <c r="I51" i="22"/>
  <c r="G51" i="22"/>
  <c r="K51" i="22" s="1"/>
  <c r="D51" i="22"/>
  <c r="F51" i="22" s="1"/>
  <c r="J51" i="22" s="1"/>
  <c r="C60" i="21"/>
  <c r="B60" i="21"/>
  <c r="D59" i="21"/>
  <c r="G59" i="21" s="1"/>
  <c r="F59" i="21"/>
  <c r="D55" i="20"/>
  <c r="I55" i="20"/>
  <c r="E55" i="20"/>
  <c r="D57" i="19"/>
  <c r="F57" i="19"/>
  <c r="B58" i="19"/>
  <c r="C58" i="19"/>
  <c r="G57" i="19"/>
  <c r="D54" i="18"/>
  <c r="F54" i="18" s="1"/>
  <c r="C55" i="18"/>
  <c r="B55" i="18"/>
  <c r="I54" i="18"/>
  <c r="E57" i="17"/>
  <c r="B58" i="17"/>
  <c r="C58" i="17"/>
  <c r="F56" i="17"/>
  <c r="H56" i="17" s="1"/>
  <c r="D57" i="17"/>
  <c r="G57" i="17" s="1"/>
  <c r="F57" i="17"/>
  <c r="C64" i="15"/>
  <c r="B64" i="15"/>
  <c r="F63" i="15"/>
  <c r="D63" i="15"/>
  <c r="G63" i="15"/>
  <c r="G62" i="15"/>
  <c r="C64" i="13"/>
  <c r="B64" i="13"/>
  <c r="D63" i="13"/>
  <c r="G63" i="13" s="1"/>
  <c r="D63" i="11"/>
  <c r="G63" i="11" s="1"/>
  <c r="C64" i="11"/>
  <c r="B64" i="11"/>
  <c r="F63" i="11"/>
  <c r="D63" i="9"/>
  <c r="C64" i="9"/>
  <c r="B64" i="9"/>
  <c r="F63" i="9"/>
  <c r="E63" i="9"/>
  <c r="G63" i="9"/>
  <c r="H62" i="9"/>
  <c r="I61" i="8"/>
  <c r="C64" i="8"/>
  <c r="B64" i="8"/>
  <c r="E63" i="8"/>
  <c r="D63" i="8"/>
  <c r="F63" i="8" s="1"/>
  <c r="F62" i="8"/>
  <c r="H62" i="8" s="1"/>
  <c r="G63" i="8"/>
  <c r="C64" i="7"/>
  <c r="B64" i="7"/>
  <c r="E63" i="7"/>
  <c r="D63" i="7"/>
  <c r="F63" i="7" s="1"/>
  <c r="F62" i="7"/>
  <c r="H62" i="7" s="1"/>
  <c r="I62" i="7" s="1"/>
  <c r="G63" i="7"/>
  <c r="C64" i="2"/>
  <c r="G62" i="2"/>
  <c r="H62" i="2" s="1"/>
  <c r="E63" i="2"/>
  <c r="D63" i="2"/>
  <c r="G63" i="2" s="1"/>
  <c r="B64" i="2"/>
  <c r="P44" i="14"/>
  <c r="L45" i="14"/>
  <c r="G59" i="14"/>
  <c r="O45" i="14"/>
  <c r="M45" i="14"/>
  <c r="G60" i="14"/>
  <c r="B61" i="14"/>
  <c r="C61" i="14"/>
  <c r="N44" i="14"/>
  <c r="Q44" i="14" s="1"/>
  <c r="G60" i="12"/>
  <c r="B61" i="12"/>
  <c r="C61" i="12"/>
  <c r="N46" i="12"/>
  <c r="G57" i="10"/>
  <c r="C59" i="10"/>
  <c r="B59" i="10"/>
  <c r="D59" i="10" s="1"/>
  <c r="D58" i="10"/>
  <c r="I55" i="18" l="1"/>
  <c r="F60" i="27"/>
  <c r="G57" i="23"/>
  <c r="H24" i="18"/>
  <c r="H38" i="18"/>
  <c r="H39" i="18"/>
  <c r="H24" i="20"/>
  <c r="H38" i="20"/>
  <c r="H39" i="20"/>
  <c r="D60" i="29"/>
  <c r="F60" i="29"/>
  <c r="C61" i="29"/>
  <c r="B61" i="29"/>
  <c r="G60" i="29"/>
  <c r="I57" i="28"/>
  <c r="G57" i="28"/>
  <c r="K57" i="28" s="1"/>
  <c r="D57" i="28"/>
  <c r="F57" i="28" s="1"/>
  <c r="B58" i="28"/>
  <c r="C58" i="28"/>
  <c r="E58" i="28"/>
  <c r="D61" i="27"/>
  <c r="F61" i="27"/>
  <c r="C62" i="27"/>
  <c r="B62" i="27"/>
  <c r="G61" i="27"/>
  <c r="D54" i="26"/>
  <c r="F54" i="26" s="1"/>
  <c r="C55" i="26"/>
  <c r="B55" i="26"/>
  <c r="G54" i="26"/>
  <c r="K54" i="26" s="1"/>
  <c r="I54" i="26"/>
  <c r="C62" i="25"/>
  <c r="B62" i="25"/>
  <c r="D61" i="25"/>
  <c r="G61" i="25" s="1"/>
  <c r="F61" i="25"/>
  <c r="E53" i="24"/>
  <c r="C53" i="24"/>
  <c r="B53" i="24"/>
  <c r="G52" i="24"/>
  <c r="K52" i="24" s="1"/>
  <c r="F52" i="24"/>
  <c r="C59" i="23"/>
  <c r="B59" i="23"/>
  <c r="D58" i="23"/>
  <c r="G58" i="23" s="1"/>
  <c r="F58" i="23"/>
  <c r="I52" i="22"/>
  <c r="D52" i="22"/>
  <c r="F52" i="22" s="1"/>
  <c r="E52" i="22"/>
  <c r="G52" i="22" s="1"/>
  <c r="K52" i="22" s="1"/>
  <c r="C61" i="21"/>
  <c r="B61" i="21"/>
  <c r="D60" i="21"/>
  <c r="G60" i="21" s="1"/>
  <c r="F60" i="21"/>
  <c r="E56" i="20"/>
  <c r="C56" i="20"/>
  <c r="B56" i="20"/>
  <c r="F55" i="20"/>
  <c r="G55" i="20"/>
  <c r="K55" i="20" s="1"/>
  <c r="C59" i="19"/>
  <c r="B59" i="19"/>
  <c r="D58" i="19"/>
  <c r="G58" i="19" s="1"/>
  <c r="F58" i="19"/>
  <c r="D55" i="18"/>
  <c r="E55" i="18"/>
  <c r="G55" i="18" s="1"/>
  <c r="K55" i="18" s="1"/>
  <c r="H57" i="17"/>
  <c r="I57" i="17" s="1"/>
  <c r="E58" i="17"/>
  <c r="C59" i="17"/>
  <c r="B59" i="17"/>
  <c r="I56" i="17"/>
  <c r="D58" i="17"/>
  <c r="G58" i="17" s="1"/>
  <c r="F58" i="17"/>
  <c r="F64" i="15"/>
  <c r="D64" i="15"/>
  <c r="G64" i="15" s="1"/>
  <c r="B65" i="15"/>
  <c r="C65" i="15"/>
  <c r="D64" i="13"/>
  <c r="F64" i="13" s="1"/>
  <c r="C65" i="13"/>
  <c r="B65" i="13"/>
  <c r="F63" i="13"/>
  <c r="G64" i="13"/>
  <c r="D64" i="11"/>
  <c r="F64" i="11" s="1"/>
  <c r="C65" i="11"/>
  <c r="B65" i="11"/>
  <c r="G64" i="11"/>
  <c r="H63" i="9"/>
  <c r="I63" i="9" s="1"/>
  <c r="E64" i="9"/>
  <c r="D64" i="9"/>
  <c r="F64" i="9" s="1"/>
  <c r="B65" i="9"/>
  <c r="C65" i="9"/>
  <c r="I62" i="9"/>
  <c r="G64" i="9"/>
  <c r="I62" i="8"/>
  <c r="H63" i="8"/>
  <c r="I63" i="8" s="1"/>
  <c r="E64" i="8"/>
  <c r="B65" i="8"/>
  <c r="D64" i="8"/>
  <c r="G64" i="8" s="1"/>
  <c r="C65" i="8"/>
  <c r="H63" i="7"/>
  <c r="I63" i="7" s="1"/>
  <c r="E64" i="7"/>
  <c r="D64" i="7"/>
  <c r="G64" i="7" s="1"/>
  <c r="B65" i="7"/>
  <c r="C65" i="7"/>
  <c r="I62" i="2"/>
  <c r="F63" i="2"/>
  <c r="H63" i="2" s="1"/>
  <c r="E64" i="2"/>
  <c r="C65" i="2"/>
  <c r="B65" i="2"/>
  <c r="D64" i="2"/>
  <c r="G64" i="2" s="1"/>
  <c r="B62" i="14"/>
  <c r="C62" i="14"/>
  <c r="P45" i="14"/>
  <c r="L46" i="14"/>
  <c r="D61" i="14"/>
  <c r="M46" i="14"/>
  <c r="N45" i="14"/>
  <c r="Q45" i="14" s="1"/>
  <c r="C62" i="12"/>
  <c r="B62" i="12"/>
  <c r="D62" i="12" s="1"/>
  <c r="O46" i="12"/>
  <c r="D61" i="12"/>
  <c r="G58" i="10"/>
  <c r="G59" i="10"/>
  <c r="C60" i="10"/>
  <c r="B60" i="10"/>
  <c r="D61" i="29" l="1"/>
  <c r="F61" i="29"/>
  <c r="B62" i="29"/>
  <c r="C62" i="29"/>
  <c r="G61" i="29"/>
  <c r="D58" i="28"/>
  <c r="F58" i="28" s="1"/>
  <c r="I58" i="28"/>
  <c r="G58" i="28"/>
  <c r="K58" i="28" s="1"/>
  <c r="C59" i="28"/>
  <c r="B59" i="28"/>
  <c r="E59" i="28"/>
  <c r="C63" i="27"/>
  <c r="B63" i="27"/>
  <c r="D62" i="27"/>
  <c r="G62" i="27" s="1"/>
  <c r="F62" i="27"/>
  <c r="I55" i="26"/>
  <c r="D55" i="26"/>
  <c r="E55" i="26"/>
  <c r="D62" i="25"/>
  <c r="F62" i="25"/>
  <c r="C63" i="25"/>
  <c r="B63" i="25"/>
  <c r="G62" i="25"/>
  <c r="I53" i="24"/>
  <c r="G53" i="24"/>
  <c r="K53" i="24" s="1"/>
  <c r="D53" i="24"/>
  <c r="F53" i="24" s="1"/>
  <c r="C54" i="24"/>
  <c r="B54" i="24"/>
  <c r="E54" i="24"/>
  <c r="D59" i="23"/>
  <c r="G59" i="23" s="1"/>
  <c r="F59" i="23"/>
  <c r="C60" i="23"/>
  <c r="B60" i="23"/>
  <c r="B53" i="22"/>
  <c r="C53" i="22"/>
  <c r="E53" i="22"/>
  <c r="D61" i="21"/>
  <c r="F61" i="21"/>
  <c r="C62" i="21"/>
  <c r="B62" i="21"/>
  <c r="G61" i="21"/>
  <c r="I56" i="20"/>
  <c r="G56" i="20"/>
  <c r="K56" i="20" s="1"/>
  <c r="D56" i="20"/>
  <c r="F56" i="20" s="1"/>
  <c r="E57" i="20"/>
  <c r="B57" i="20"/>
  <c r="C57" i="20"/>
  <c r="D59" i="19"/>
  <c r="F59" i="19"/>
  <c r="C60" i="19"/>
  <c r="B60" i="19"/>
  <c r="G59" i="19"/>
  <c r="B56" i="18"/>
  <c r="C56" i="18"/>
  <c r="E56" i="18"/>
  <c r="F55" i="18"/>
  <c r="D59" i="17"/>
  <c r="F59" i="17"/>
  <c r="H58" i="17"/>
  <c r="G59" i="17"/>
  <c r="E59" i="17"/>
  <c r="C60" i="17"/>
  <c r="B60" i="17"/>
  <c r="B10" i="7"/>
  <c r="B10" i="9"/>
  <c r="C66" i="15"/>
  <c r="B66" i="15"/>
  <c r="F65" i="15"/>
  <c r="D65" i="15"/>
  <c r="G65" i="15" s="1"/>
  <c r="C66" i="13"/>
  <c r="D65" i="13"/>
  <c r="G65" i="13" s="1"/>
  <c r="B66" i="13"/>
  <c r="F65" i="13"/>
  <c r="C66" i="11"/>
  <c r="B66" i="11"/>
  <c r="D65" i="11"/>
  <c r="G65" i="11" s="1"/>
  <c r="C66" i="9"/>
  <c r="B66" i="9"/>
  <c r="D65" i="9"/>
  <c r="F65" i="9"/>
  <c r="E65" i="9"/>
  <c r="H64" i="9"/>
  <c r="G65" i="9"/>
  <c r="C66" i="8"/>
  <c r="B66" i="8"/>
  <c r="E65" i="8"/>
  <c r="D65" i="8"/>
  <c r="F65" i="8" s="1"/>
  <c r="F64" i="8"/>
  <c r="H64" i="8" s="1"/>
  <c r="B10" i="8"/>
  <c r="G65" i="8"/>
  <c r="C66" i="7"/>
  <c r="B66" i="7"/>
  <c r="E65" i="7"/>
  <c r="D65" i="7"/>
  <c r="F65" i="7" s="1"/>
  <c r="G65" i="7"/>
  <c r="F64" i="7"/>
  <c r="H64" i="7" s="1"/>
  <c r="I63" i="2"/>
  <c r="B10" i="2"/>
  <c r="F64" i="2"/>
  <c r="H64" i="2" s="1"/>
  <c r="C66" i="2"/>
  <c r="E65" i="2"/>
  <c r="D65" i="2"/>
  <c r="F65" i="2" s="1"/>
  <c r="B66" i="2"/>
  <c r="N46" i="14"/>
  <c r="G61" i="14"/>
  <c r="C63" i="14"/>
  <c r="B63" i="14"/>
  <c r="D63" i="14" s="1"/>
  <c r="D62" i="14"/>
  <c r="G62" i="12"/>
  <c r="G61" i="12"/>
  <c r="O47" i="12"/>
  <c r="M47" i="12"/>
  <c r="P46" i="12"/>
  <c r="L47" i="12"/>
  <c r="N47" i="12" s="1"/>
  <c r="Q47" i="12" s="1"/>
  <c r="Q46" i="12"/>
  <c r="C63" i="12"/>
  <c r="B63" i="12"/>
  <c r="D63" i="12" s="1"/>
  <c r="D60" i="10"/>
  <c r="B61" i="10"/>
  <c r="C61" i="10"/>
  <c r="G56" i="18" l="1"/>
  <c r="K56" i="18" s="1"/>
  <c r="C10" i="8"/>
  <c r="M10" i="22"/>
  <c r="J10" i="24"/>
  <c r="C10" i="9"/>
  <c r="M10" i="24"/>
  <c r="J10" i="22"/>
  <c r="C10" i="7"/>
  <c r="M10" i="28"/>
  <c r="J10" i="26"/>
  <c r="C10" i="2"/>
  <c r="J10" i="28"/>
  <c r="M10" i="26"/>
  <c r="C63" i="29"/>
  <c r="B63" i="29"/>
  <c r="G62" i="29"/>
  <c r="D62" i="29"/>
  <c r="F62" i="29" s="1"/>
  <c r="E60" i="28"/>
  <c r="C60" i="28"/>
  <c r="B60" i="28"/>
  <c r="D59" i="28"/>
  <c r="F59" i="28" s="1"/>
  <c r="I59" i="28"/>
  <c r="G59" i="28"/>
  <c r="K59" i="28" s="1"/>
  <c r="D63" i="27"/>
  <c r="F63" i="27"/>
  <c r="C64" i="27"/>
  <c r="B64" i="27"/>
  <c r="G63" i="27"/>
  <c r="E56" i="26"/>
  <c r="C56" i="26"/>
  <c r="B56" i="26"/>
  <c r="F55" i="26"/>
  <c r="G55" i="26"/>
  <c r="K55" i="26" s="1"/>
  <c r="D63" i="25"/>
  <c r="F63" i="25"/>
  <c r="C64" i="25"/>
  <c r="B64" i="25"/>
  <c r="G63" i="25"/>
  <c r="I54" i="24"/>
  <c r="G54" i="24"/>
  <c r="K54" i="24" s="1"/>
  <c r="D54" i="24"/>
  <c r="F54" i="24" s="1"/>
  <c r="C55" i="24"/>
  <c r="B55" i="24"/>
  <c r="E55" i="24" s="1"/>
  <c r="D60" i="23"/>
  <c r="F60" i="23"/>
  <c r="C61" i="23"/>
  <c r="B61" i="23"/>
  <c r="G60" i="23"/>
  <c r="E54" i="22"/>
  <c r="C54" i="22"/>
  <c r="B54" i="22"/>
  <c r="D53" i="22"/>
  <c r="F53" i="22" s="1"/>
  <c r="I53" i="22"/>
  <c r="G53" i="22"/>
  <c r="K53" i="22" s="1"/>
  <c r="C63" i="21"/>
  <c r="B63" i="21"/>
  <c r="D62" i="21"/>
  <c r="G62" i="21" s="1"/>
  <c r="F62" i="21"/>
  <c r="C58" i="20"/>
  <c r="B58" i="20"/>
  <c r="D57" i="20"/>
  <c r="F57" i="20" s="1"/>
  <c r="I57" i="20"/>
  <c r="G57" i="20"/>
  <c r="K57" i="20" s="1"/>
  <c r="D60" i="19"/>
  <c r="F60" i="19" s="1"/>
  <c r="C61" i="19"/>
  <c r="B61" i="19"/>
  <c r="B57" i="18"/>
  <c r="C57" i="18"/>
  <c r="E57" i="18"/>
  <c r="D56" i="18"/>
  <c r="F56" i="18" s="1"/>
  <c r="I56" i="18"/>
  <c r="C61" i="17"/>
  <c r="B61" i="17"/>
  <c r="E60" i="17"/>
  <c r="H59" i="17"/>
  <c r="I59" i="17" s="1"/>
  <c r="D60" i="17"/>
  <c r="G60" i="17" s="1"/>
  <c r="F60" i="17"/>
  <c r="I58" i="17"/>
  <c r="F66" i="15"/>
  <c r="D66" i="15"/>
  <c r="G66" i="15" s="1"/>
  <c r="B67" i="15"/>
  <c r="C67" i="15"/>
  <c r="B67" i="13"/>
  <c r="D66" i="13"/>
  <c r="G66" i="13" s="1"/>
  <c r="C67" i="13"/>
  <c r="B67" i="11"/>
  <c r="C67" i="11"/>
  <c r="D66" i="11"/>
  <c r="F66" i="11" s="1"/>
  <c r="F65" i="11"/>
  <c r="G66" i="11"/>
  <c r="I64" i="9"/>
  <c r="H65" i="9"/>
  <c r="I65" i="9" s="1"/>
  <c r="E66" i="9"/>
  <c r="B67" i="9"/>
  <c r="D66" i="9"/>
  <c r="G66" i="9" s="1"/>
  <c r="C67" i="9"/>
  <c r="I64" i="8"/>
  <c r="H65" i="8"/>
  <c r="I65" i="8" s="1"/>
  <c r="E66" i="8"/>
  <c r="D66" i="8"/>
  <c r="F66" i="8" s="1"/>
  <c r="B67" i="8"/>
  <c r="C67" i="8"/>
  <c r="I64" i="7"/>
  <c r="H65" i="7"/>
  <c r="I65" i="7" s="1"/>
  <c r="E66" i="7"/>
  <c r="B67" i="7"/>
  <c r="D66" i="7"/>
  <c r="F66" i="7" s="1"/>
  <c r="C67" i="7"/>
  <c r="I64" i="2"/>
  <c r="G65" i="2"/>
  <c r="H65" i="2" s="1"/>
  <c r="I65" i="2" s="1"/>
  <c r="C67" i="2"/>
  <c r="E66" i="2"/>
  <c r="D66" i="2"/>
  <c r="G66" i="2" s="1"/>
  <c r="B67" i="2"/>
  <c r="G62" i="14"/>
  <c r="G63" i="14"/>
  <c r="C64" i="14"/>
  <c r="B64" i="14"/>
  <c r="D64" i="14" s="1"/>
  <c r="O46" i="14"/>
  <c r="Q46" i="14" s="1"/>
  <c r="G63" i="12"/>
  <c r="C64" i="12"/>
  <c r="B64" i="12"/>
  <c r="D64" i="12" s="1"/>
  <c r="O48" i="12"/>
  <c r="M48" i="12"/>
  <c r="P47" i="12"/>
  <c r="L48" i="12"/>
  <c r="N48" i="12" s="1"/>
  <c r="Q48" i="12" s="1"/>
  <c r="G60" i="10"/>
  <c r="C62" i="10"/>
  <c r="B62" i="10"/>
  <c r="D62" i="10" s="1"/>
  <c r="D61" i="10"/>
  <c r="G57" i="18" l="1"/>
  <c r="K57" i="18" s="1"/>
  <c r="G60" i="19"/>
  <c r="J27" i="28"/>
  <c r="J43" i="28"/>
  <c r="J44" i="28"/>
  <c r="J27" i="24"/>
  <c r="J43" i="24"/>
  <c r="J44" i="24"/>
  <c r="J27" i="26"/>
  <c r="J43" i="26"/>
  <c r="J44" i="26"/>
  <c r="J27" i="22"/>
  <c r="J43" i="22"/>
  <c r="J44" i="22"/>
  <c r="D63" i="29"/>
  <c r="G63" i="29" s="1"/>
  <c r="F63" i="29"/>
  <c r="B64" i="29"/>
  <c r="C64" i="29"/>
  <c r="G60" i="28"/>
  <c r="K60" i="28" s="1"/>
  <c r="I60" i="28"/>
  <c r="D60" i="28"/>
  <c r="F60" i="28" s="1"/>
  <c r="C61" i="28"/>
  <c r="B61" i="28"/>
  <c r="E61" i="28" s="1"/>
  <c r="B65" i="27"/>
  <c r="D64" i="27"/>
  <c r="G64" i="27" s="1"/>
  <c r="F64" i="27"/>
  <c r="I56" i="26"/>
  <c r="G56" i="26"/>
  <c r="K56" i="26" s="1"/>
  <c r="D56" i="26"/>
  <c r="F56" i="26" s="1"/>
  <c r="C57" i="26"/>
  <c r="E57" i="26"/>
  <c r="B57" i="26"/>
  <c r="B65" i="25"/>
  <c r="D64" i="25"/>
  <c r="G64" i="25" s="1"/>
  <c r="F64" i="25"/>
  <c r="E56" i="24"/>
  <c r="C56" i="24"/>
  <c r="B56" i="24"/>
  <c r="D55" i="24"/>
  <c r="F55" i="24" s="1"/>
  <c r="I55" i="24"/>
  <c r="G55" i="24"/>
  <c r="K55" i="24" s="1"/>
  <c r="C62" i="23"/>
  <c r="B62" i="23"/>
  <c r="D61" i="23"/>
  <c r="G61" i="23" s="1"/>
  <c r="F61" i="23"/>
  <c r="I54" i="22"/>
  <c r="G54" i="22"/>
  <c r="K54" i="22" s="1"/>
  <c r="D54" i="22"/>
  <c r="F54" i="22" s="1"/>
  <c r="C55" i="22"/>
  <c r="B55" i="22"/>
  <c r="E55" i="22"/>
  <c r="D63" i="21"/>
  <c r="F63" i="21"/>
  <c r="C64" i="21"/>
  <c r="B64" i="21"/>
  <c r="G63" i="21"/>
  <c r="I58" i="20"/>
  <c r="D58" i="20"/>
  <c r="E58" i="20"/>
  <c r="D61" i="19"/>
  <c r="F61" i="19"/>
  <c r="C62" i="19"/>
  <c r="B62" i="19"/>
  <c r="G61" i="19"/>
  <c r="B58" i="18"/>
  <c r="C58" i="18"/>
  <c r="D57" i="18"/>
  <c r="F57" i="18" s="1"/>
  <c r="I57" i="18"/>
  <c r="D61" i="17"/>
  <c r="F61" i="17"/>
  <c r="H60" i="17"/>
  <c r="B62" i="17"/>
  <c r="C62" i="17"/>
  <c r="G61" i="17"/>
  <c r="E61" i="17"/>
  <c r="C68" i="15"/>
  <c r="B68" i="15"/>
  <c r="D67" i="15"/>
  <c r="F67" i="15" s="1"/>
  <c r="G67" i="15"/>
  <c r="F66" i="13"/>
  <c r="D67" i="13"/>
  <c r="C68" i="13"/>
  <c r="B68" i="13"/>
  <c r="F67" i="13"/>
  <c r="G67" i="13"/>
  <c r="C68" i="11"/>
  <c r="B68" i="11"/>
  <c r="D67" i="11"/>
  <c r="F67" i="11"/>
  <c r="G67" i="11"/>
  <c r="F66" i="9"/>
  <c r="H66" i="9" s="1"/>
  <c r="I66" i="9" s="1"/>
  <c r="D67" i="9"/>
  <c r="G67" i="9" s="1"/>
  <c r="C68" i="9"/>
  <c r="B68" i="9"/>
  <c r="F67" i="9"/>
  <c r="E67" i="9"/>
  <c r="G66" i="8"/>
  <c r="H66" i="8" s="1"/>
  <c r="I66" i="8" s="1"/>
  <c r="C68" i="8"/>
  <c r="B68" i="8"/>
  <c r="F67" i="8"/>
  <c r="E67" i="8"/>
  <c r="D67" i="8"/>
  <c r="G67" i="8" s="1"/>
  <c r="C68" i="7"/>
  <c r="B68" i="7"/>
  <c r="E67" i="7"/>
  <c r="D67" i="7"/>
  <c r="F67" i="7" s="1"/>
  <c r="G66" i="7"/>
  <c r="H66" i="7" s="1"/>
  <c r="C68" i="2"/>
  <c r="F66" i="2"/>
  <c r="H66" i="2" s="1"/>
  <c r="E67" i="2"/>
  <c r="F67" i="2"/>
  <c r="B68" i="2"/>
  <c r="D67" i="2"/>
  <c r="G67" i="2" s="1"/>
  <c r="O47" i="14"/>
  <c r="M47" i="14"/>
  <c r="L47" i="14"/>
  <c r="P46" i="14"/>
  <c r="C65" i="14"/>
  <c r="B65" i="14"/>
  <c r="G64" i="14"/>
  <c r="O49" i="12"/>
  <c r="M49" i="12"/>
  <c r="P48" i="12"/>
  <c r="L49" i="12"/>
  <c r="N49" i="12" s="1"/>
  <c r="Q49" i="12" s="1"/>
  <c r="G64" i="12"/>
  <c r="C65" i="12"/>
  <c r="B65" i="12"/>
  <c r="G61" i="10"/>
  <c r="G62" i="10"/>
  <c r="B63" i="10"/>
  <c r="C63" i="10"/>
  <c r="D64" i="29" l="1"/>
  <c r="F64" i="29"/>
  <c r="B65" i="29"/>
  <c r="C65" i="29" s="1"/>
  <c r="G64" i="29"/>
  <c r="B62" i="28"/>
  <c r="E62" i="28"/>
  <c r="C62" i="28"/>
  <c r="D61" i="28"/>
  <c r="F61" i="28" s="1"/>
  <c r="G61" i="28"/>
  <c r="K61" i="28" s="1"/>
  <c r="I61" i="28"/>
  <c r="C65" i="27"/>
  <c r="D65" i="27" s="1"/>
  <c r="D57" i="26"/>
  <c r="F57" i="26" s="1"/>
  <c r="I57" i="26"/>
  <c r="G57" i="26"/>
  <c r="K57" i="26" s="1"/>
  <c r="C58" i="26"/>
  <c r="B58" i="26"/>
  <c r="E58" i="26" s="1"/>
  <c r="C65" i="25"/>
  <c r="D65" i="25" s="1"/>
  <c r="F65" i="25" s="1"/>
  <c r="I56" i="24"/>
  <c r="G56" i="24"/>
  <c r="K56" i="24" s="1"/>
  <c r="D56" i="24"/>
  <c r="F56" i="24" s="1"/>
  <c r="C57" i="24"/>
  <c r="B57" i="24"/>
  <c r="E57" i="24"/>
  <c r="D62" i="23"/>
  <c r="F62" i="23"/>
  <c r="C63" i="23"/>
  <c r="B63" i="23"/>
  <c r="G62" i="23"/>
  <c r="C56" i="22"/>
  <c r="B56" i="22"/>
  <c r="E56" i="22"/>
  <c r="I55" i="22"/>
  <c r="G55" i="22"/>
  <c r="K55" i="22" s="1"/>
  <c r="D55" i="22"/>
  <c r="F55" i="22" s="1"/>
  <c r="D64" i="21"/>
  <c r="F64" i="21"/>
  <c r="B65" i="21"/>
  <c r="C65" i="21" s="1"/>
  <c r="G64" i="21"/>
  <c r="F58" i="20"/>
  <c r="E59" i="20"/>
  <c r="C59" i="20"/>
  <c r="B59" i="20"/>
  <c r="G58" i="20"/>
  <c r="K58" i="20" s="1"/>
  <c r="C63" i="19"/>
  <c r="B63" i="19"/>
  <c r="D62" i="19"/>
  <c r="G62" i="19" s="1"/>
  <c r="E58" i="18"/>
  <c r="G58" i="18" s="1"/>
  <c r="K58" i="18" s="1"/>
  <c r="I58" i="18"/>
  <c r="D58" i="18"/>
  <c r="I60" i="17"/>
  <c r="H61" i="17"/>
  <c r="I61" i="17" s="1"/>
  <c r="B63" i="17"/>
  <c r="E62" i="17"/>
  <c r="C63" i="17"/>
  <c r="D62" i="17"/>
  <c r="G62" i="17" s="1"/>
  <c r="F62" i="17"/>
  <c r="F68" i="15"/>
  <c r="D68" i="15"/>
  <c r="G68" i="15" s="1"/>
  <c r="B69" i="15"/>
  <c r="C69" i="15"/>
  <c r="C69" i="13"/>
  <c r="D68" i="13"/>
  <c r="F68" i="13" s="1"/>
  <c r="B69" i="13"/>
  <c r="C69" i="11"/>
  <c r="D68" i="11"/>
  <c r="G68" i="11" s="1"/>
  <c r="B69" i="11"/>
  <c r="E68" i="9"/>
  <c r="D68" i="9"/>
  <c r="F68" i="9" s="1"/>
  <c r="C69" i="9"/>
  <c r="B69" i="9"/>
  <c r="H67" i="9"/>
  <c r="I67" i="9" s="1"/>
  <c r="G68" i="9"/>
  <c r="H67" i="8"/>
  <c r="I67" i="8" s="1"/>
  <c r="E68" i="8"/>
  <c r="D68" i="8"/>
  <c r="G68" i="8" s="1"/>
  <c r="B69" i="8"/>
  <c r="C69" i="8"/>
  <c r="I66" i="7"/>
  <c r="G67" i="7"/>
  <c r="H67" i="7" s="1"/>
  <c r="F68" i="7"/>
  <c r="E68" i="7"/>
  <c r="D68" i="7"/>
  <c r="G68" i="7" s="1"/>
  <c r="B69" i="7"/>
  <c r="C69" i="7"/>
  <c r="I66" i="2"/>
  <c r="H67" i="2"/>
  <c r="I67" i="2" s="1"/>
  <c r="C69" i="2"/>
  <c r="E68" i="2"/>
  <c r="B69" i="2"/>
  <c r="D68" i="2"/>
  <c r="G68" i="2" s="1"/>
  <c r="C66" i="14"/>
  <c r="B66" i="14"/>
  <c r="D66" i="14" s="1"/>
  <c r="D65" i="14"/>
  <c r="L48" i="14"/>
  <c r="P47" i="14"/>
  <c r="N47" i="14"/>
  <c r="Q47" i="14" s="1"/>
  <c r="M48" i="14"/>
  <c r="O48" i="14"/>
  <c r="C66" i="12"/>
  <c r="B66" i="12"/>
  <c r="D66" i="12" s="1"/>
  <c r="D65" i="12"/>
  <c r="L50" i="12"/>
  <c r="P49" i="12"/>
  <c r="M50" i="12"/>
  <c r="B64" i="10"/>
  <c r="C64" i="10"/>
  <c r="D63" i="10"/>
  <c r="F58" i="18" l="1"/>
  <c r="F62" i="19"/>
  <c r="B66" i="29"/>
  <c r="C66" i="29"/>
  <c r="D65" i="29"/>
  <c r="G65" i="29" s="1"/>
  <c r="F65" i="29"/>
  <c r="D62" i="28"/>
  <c r="F62" i="28" s="1"/>
  <c r="C63" i="28"/>
  <c r="B63" i="28"/>
  <c r="E63" i="28"/>
  <c r="I62" i="28"/>
  <c r="G62" i="28"/>
  <c r="K62" i="28" s="1"/>
  <c r="F65" i="27"/>
  <c r="C66" i="27"/>
  <c r="B66" i="27"/>
  <c r="G65" i="27"/>
  <c r="E59" i="26"/>
  <c r="C59" i="26"/>
  <c r="B59" i="26"/>
  <c r="G58" i="26"/>
  <c r="K58" i="26" s="1"/>
  <c r="I58" i="26"/>
  <c r="D58" i="26"/>
  <c r="F58" i="26" s="1"/>
  <c r="B66" i="25"/>
  <c r="C66" i="25"/>
  <c r="G65" i="25"/>
  <c r="D57" i="24"/>
  <c r="F57" i="24" s="1"/>
  <c r="C58" i="24"/>
  <c r="B58" i="24"/>
  <c r="I57" i="24"/>
  <c r="G57" i="24"/>
  <c r="K57" i="24" s="1"/>
  <c r="D63" i="23"/>
  <c r="G63" i="23" s="1"/>
  <c r="F63" i="23"/>
  <c r="C64" i="23"/>
  <c r="B64" i="23"/>
  <c r="B57" i="22"/>
  <c r="E57" i="22"/>
  <c r="C57" i="22"/>
  <c r="I56" i="22"/>
  <c r="G56" i="22"/>
  <c r="K56" i="22" s="1"/>
  <c r="D56" i="22"/>
  <c r="F56" i="22" s="1"/>
  <c r="B66" i="21"/>
  <c r="C66" i="21"/>
  <c r="D65" i="21"/>
  <c r="G65" i="21" s="1"/>
  <c r="F65" i="21"/>
  <c r="D59" i="20"/>
  <c r="F59" i="20" s="1"/>
  <c r="C60" i="20"/>
  <c r="E60" i="20"/>
  <c r="B60" i="20"/>
  <c r="I59" i="20"/>
  <c r="G59" i="20"/>
  <c r="K59" i="20" s="1"/>
  <c r="D63" i="19"/>
  <c r="F63" i="19"/>
  <c r="C64" i="19"/>
  <c r="B64" i="19"/>
  <c r="G63" i="19"/>
  <c r="B59" i="18"/>
  <c r="E59" i="18"/>
  <c r="C59" i="18"/>
  <c r="B64" i="17"/>
  <c r="E63" i="17"/>
  <c r="C64" i="17"/>
  <c r="H62" i="17"/>
  <c r="I62" i="17" s="1"/>
  <c r="D63" i="17"/>
  <c r="G63" i="17" s="1"/>
  <c r="F63" i="17"/>
  <c r="H63" i="17" s="1"/>
  <c r="I63" i="17" s="1"/>
  <c r="C70" i="15"/>
  <c r="B70" i="15"/>
  <c r="D69" i="15"/>
  <c r="F69" i="15" s="1"/>
  <c r="G69" i="15"/>
  <c r="D69" i="13"/>
  <c r="C70" i="13"/>
  <c r="B70" i="13"/>
  <c r="F69" i="13"/>
  <c r="G68" i="13"/>
  <c r="G69" i="13"/>
  <c r="C70" i="11"/>
  <c r="B70" i="11"/>
  <c r="D69" i="11"/>
  <c r="F69" i="11" s="1"/>
  <c r="G69" i="11"/>
  <c r="F68" i="11"/>
  <c r="H68" i="9"/>
  <c r="C70" i="9"/>
  <c r="B70" i="9"/>
  <c r="D69" i="9"/>
  <c r="G69" i="9" s="1"/>
  <c r="F69" i="9"/>
  <c r="E69" i="9"/>
  <c r="C70" i="8"/>
  <c r="B70" i="8"/>
  <c r="F69" i="8"/>
  <c r="E69" i="8"/>
  <c r="D69" i="8"/>
  <c r="F68" i="8"/>
  <c r="H68" i="8" s="1"/>
  <c r="G69" i="8"/>
  <c r="I67" i="7"/>
  <c r="C70" i="7"/>
  <c r="B70" i="7"/>
  <c r="E69" i="7"/>
  <c r="D69" i="7"/>
  <c r="G69" i="7" s="1"/>
  <c r="H68" i="7"/>
  <c r="I68" i="7" s="1"/>
  <c r="C70" i="2"/>
  <c r="F68" i="2"/>
  <c r="H68" i="2" s="1"/>
  <c r="E69" i="2"/>
  <c r="F69" i="2"/>
  <c r="D69" i="2"/>
  <c r="G69" i="2" s="1"/>
  <c r="B70" i="2"/>
  <c r="O49" i="14"/>
  <c r="M49" i="14"/>
  <c r="G66" i="14"/>
  <c r="L49" i="14"/>
  <c r="N49" i="14" s="1"/>
  <c r="Q49" i="14" s="1"/>
  <c r="P48" i="14"/>
  <c r="N48" i="14"/>
  <c r="Q48" i="14" s="1"/>
  <c r="G65" i="14"/>
  <c r="C67" i="14"/>
  <c r="B67" i="14"/>
  <c r="D67" i="14" s="1"/>
  <c r="G66" i="12"/>
  <c r="N50" i="12"/>
  <c r="G65" i="12"/>
  <c r="B67" i="12"/>
  <c r="D67" i="12" s="1"/>
  <c r="C67" i="12"/>
  <c r="G63" i="10"/>
  <c r="B65" i="10"/>
  <c r="C65" i="10"/>
  <c r="D64" i="10"/>
  <c r="G59" i="18" l="1"/>
  <c r="K59" i="18" s="1"/>
  <c r="C67" i="29"/>
  <c r="B67" i="29"/>
  <c r="D66" i="29"/>
  <c r="G66" i="29" s="1"/>
  <c r="F66" i="29"/>
  <c r="G63" i="28"/>
  <c r="K63" i="28" s="1"/>
  <c r="I63" i="28"/>
  <c r="D63" i="28"/>
  <c r="F63" i="28" s="1"/>
  <c r="C64" i="28"/>
  <c r="B64" i="28"/>
  <c r="D66" i="27"/>
  <c r="F66" i="27"/>
  <c r="C67" i="27"/>
  <c r="B67" i="27"/>
  <c r="G66" i="27"/>
  <c r="I59" i="26"/>
  <c r="G59" i="26"/>
  <c r="K59" i="26" s="1"/>
  <c r="D59" i="26"/>
  <c r="F59" i="26" s="1"/>
  <c r="B60" i="26"/>
  <c r="E60" i="26"/>
  <c r="C60" i="26"/>
  <c r="C67" i="25"/>
  <c r="B67" i="25"/>
  <c r="D66" i="25"/>
  <c r="G66" i="25" s="1"/>
  <c r="F66" i="25"/>
  <c r="I58" i="24"/>
  <c r="E58" i="24"/>
  <c r="D58" i="24"/>
  <c r="F58" i="24" s="1"/>
  <c r="B65" i="23"/>
  <c r="D64" i="23"/>
  <c r="G64" i="23" s="1"/>
  <c r="F64" i="23"/>
  <c r="C58" i="22"/>
  <c r="B58" i="22"/>
  <c r="I57" i="22"/>
  <c r="G57" i="22"/>
  <c r="K57" i="22" s="1"/>
  <c r="D57" i="22"/>
  <c r="F57" i="22" s="1"/>
  <c r="C67" i="21"/>
  <c r="B67" i="21"/>
  <c r="D66" i="21"/>
  <c r="G66" i="21" s="1"/>
  <c r="F66" i="21"/>
  <c r="C61" i="20"/>
  <c r="B61" i="20"/>
  <c r="D60" i="20"/>
  <c r="F60" i="20" s="1"/>
  <c r="I60" i="20"/>
  <c r="G60" i="20"/>
  <c r="K60" i="20" s="1"/>
  <c r="D64" i="19"/>
  <c r="G64" i="19" s="1"/>
  <c r="F64" i="19"/>
  <c r="B65" i="19"/>
  <c r="C65" i="19" s="1"/>
  <c r="D59" i="18"/>
  <c r="F59" i="18" s="1"/>
  <c r="E60" i="18"/>
  <c r="B60" i="18"/>
  <c r="G60" i="18" s="1"/>
  <c r="K60" i="18" s="1"/>
  <c r="C60" i="18"/>
  <c r="I59" i="18"/>
  <c r="B65" i="17"/>
  <c r="E64" i="17"/>
  <c r="C65" i="17"/>
  <c r="D64" i="17"/>
  <c r="G64" i="17" s="1"/>
  <c r="F64" i="17"/>
  <c r="B71" i="15"/>
  <c r="D70" i="15"/>
  <c r="F70" i="15" s="1"/>
  <c r="C71" i="15"/>
  <c r="C71" i="13"/>
  <c r="D70" i="13"/>
  <c r="G70" i="13" s="1"/>
  <c r="B71" i="13"/>
  <c r="B71" i="11"/>
  <c r="D70" i="11"/>
  <c r="G70" i="11" s="1"/>
  <c r="C71" i="11"/>
  <c r="E70" i="9"/>
  <c r="C71" i="9"/>
  <c r="D70" i="9"/>
  <c r="G70" i="9" s="1"/>
  <c r="B71" i="9"/>
  <c r="I68" i="9"/>
  <c r="H69" i="9"/>
  <c r="I69" i="9" s="1"/>
  <c r="I68" i="8"/>
  <c r="H69" i="8"/>
  <c r="I69" i="8" s="1"/>
  <c r="F70" i="8"/>
  <c r="E70" i="8"/>
  <c r="D70" i="8"/>
  <c r="G70" i="8" s="1"/>
  <c r="C71" i="8"/>
  <c r="B71" i="8"/>
  <c r="F69" i="7"/>
  <c r="H69" i="7" s="1"/>
  <c r="E70" i="7"/>
  <c r="D70" i="7"/>
  <c r="G70" i="7" s="1"/>
  <c r="B71" i="7"/>
  <c r="C71" i="7"/>
  <c r="C71" i="2"/>
  <c r="H69" i="2"/>
  <c r="I69" i="2" s="1"/>
  <c r="I68" i="2"/>
  <c r="B11" i="2"/>
  <c r="E70" i="2"/>
  <c r="F70" i="2"/>
  <c r="D70" i="2"/>
  <c r="G70" i="2" s="1"/>
  <c r="B71" i="2"/>
  <c r="P49" i="14"/>
  <c r="L50" i="14"/>
  <c r="G67" i="14"/>
  <c r="C68" i="14"/>
  <c r="B68" i="14"/>
  <c r="D68" i="14" s="1"/>
  <c r="M50" i="14"/>
  <c r="G67" i="12"/>
  <c r="O50" i="12"/>
  <c r="C68" i="12"/>
  <c r="B68" i="12"/>
  <c r="D68" i="12" s="1"/>
  <c r="G64" i="10"/>
  <c r="B66" i="10"/>
  <c r="C66" i="10"/>
  <c r="D65" i="10"/>
  <c r="H64" i="17" l="1"/>
  <c r="I64" i="17" s="1"/>
  <c r="C11" i="2"/>
  <c r="J11" i="28"/>
  <c r="M11" i="26"/>
  <c r="D67" i="29"/>
  <c r="F67" i="29"/>
  <c r="B68" i="29"/>
  <c r="C68" i="29"/>
  <c r="G67" i="29"/>
  <c r="D64" i="28"/>
  <c r="I64" i="28"/>
  <c r="E64" i="28"/>
  <c r="G64" i="28" s="1"/>
  <c r="K64" i="28" s="1"/>
  <c r="D67" i="27"/>
  <c r="F67" i="27"/>
  <c r="B68" i="27"/>
  <c r="C68" i="27"/>
  <c r="G67" i="27"/>
  <c r="D60" i="26"/>
  <c r="F60" i="26" s="1"/>
  <c r="C61" i="26"/>
  <c r="B61" i="26"/>
  <c r="E61" i="26" s="1"/>
  <c r="I60" i="26"/>
  <c r="G60" i="26"/>
  <c r="K60" i="26" s="1"/>
  <c r="D67" i="25"/>
  <c r="F67" i="25"/>
  <c r="C68" i="25"/>
  <c r="B68" i="25"/>
  <c r="G67" i="25"/>
  <c r="E59" i="24"/>
  <c r="C59" i="24"/>
  <c r="B59" i="24"/>
  <c r="G58" i="24"/>
  <c r="K58" i="24" s="1"/>
  <c r="C65" i="23"/>
  <c r="D65" i="23" s="1"/>
  <c r="I58" i="22"/>
  <c r="D58" i="22"/>
  <c r="E58" i="22"/>
  <c r="C68" i="21"/>
  <c r="B68" i="21"/>
  <c r="D67" i="21"/>
  <c r="G67" i="21" s="1"/>
  <c r="F67" i="21"/>
  <c r="I61" i="20"/>
  <c r="D61" i="20"/>
  <c r="H61" i="20"/>
  <c r="E61" i="20"/>
  <c r="C66" i="19"/>
  <c r="B66" i="19"/>
  <c r="D65" i="19"/>
  <c r="G65" i="19" s="1"/>
  <c r="F65" i="19"/>
  <c r="D60" i="18"/>
  <c r="F60" i="18" s="1"/>
  <c r="I60" i="18"/>
  <c r="B61" i="18"/>
  <c r="C61" i="18"/>
  <c r="B14" i="17"/>
  <c r="C66" i="17"/>
  <c r="B66" i="17"/>
  <c r="E65" i="17"/>
  <c r="D65" i="17"/>
  <c r="G65" i="17" s="1"/>
  <c r="F65" i="17"/>
  <c r="C72" i="15"/>
  <c r="B72" i="15"/>
  <c r="D71" i="15"/>
  <c r="F71" i="15" s="1"/>
  <c r="G71" i="15"/>
  <c r="G70" i="15"/>
  <c r="F70" i="13"/>
  <c r="C72" i="13"/>
  <c r="B72" i="13"/>
  <c r="D71" i="13"/>
  <c r="G71" i="13" s="1"/>
  <c r="F71" i="13"/>
  <c r="C72" i="11"/>
  <c r="B72" i="11"/>
  <c r="D71" i="11"/>
  <c r="F71" i="11" s="1"/>
  <c r="G71" i="11"/>
  <c r="F70" i="11"/>
  <c r="B11" i="9"/>
  <c r="F70" i="9"/>
  <c r="H70" i="9" s="1"/>
  <c r="D71" i="9"/>
  <c r="G71" i="9" s="1"/>
  <c r="C72" i="9"/>
  <c r="B72" i="9"/>
  <c r="F71" i="9"/>
  <c r="E71" i="9"/>
  <c r="H70" i="8"/>
  <c r="B11" i="8"/>
  <c r="C72" i="8"/>
  <c r="B72" i="8"/>
  <c r="E71" i="8"/>
  <c r="D71" i="8"/>
  <c r="G71" i="8" s="1"/>
  <c r="I69" i="7"/>
  <c r="B11" i="7"/>
  <c r="F70" i="7"/>
  <c r="H70" i="7" s="1"/>
  <c r="C72" i="7"/>
  <c r="B72" i="7"/>
  <c r="F71" i="7"/>
  <c r="E71" i="7"/>
  <c r="D71" i="7"/>
  <c r="G71" i="7" s="1"/>
  <c r="H70" i="2"/>
  <c r="C72" i="2"/>
  <c r="E71" i="2"/>
  <c r="F71" i="2"/>
  <c r="D71" i="2"/>
  <c r="G71" i="2" s="1"/>
  <c r="B72" i="2"/>
  <c r="G68" i="14"/>
  <c r="N50" i="14"/>
  <c r="B69" i="14"/>
  <c r="C69" i="14"/>
  <c r="G68" i="12"/>
  <c r="C69" i="12"/>
  <c r="B69" i="12"/>
  <c r="D69" i="12" s="1"/>
  <c r="M51" i="12"/>
  <c r="O51" i="12"/>
  <c r="L51" i="12"/>
  <c r="N51" i="12" s="1"/>
  <c r="Q51" i="12" s="1"/>
  <c r="P50" i="12"/>
  <c r="Q50" i="12"/>
  <c r="G65" i="10"/>
  <c r="B67" i="10"/>
  <c r="C67" i="10"/>
  <c r="D66" i="10"/>
  <c r="J26" i="26" l="1"/>
  <c r="J41" i="26"/>
  <c r="J42" i="26"/>
  <c r="C11" i="7"/>
  <c r="J11" i="26"/>
  <c r="M11" i="28"/>
  <c r="C14" i="17"/>
  <c r="L14" i="20"/>
  <c r="L14" i="18"/>
  <c r="C11" i="9"/>
  <c r="M11" i="24"/>
  <c r="J11" i="22"/>
  <c r="C11" i="8"/>
  <c r="M11" i="22"/>
  <c r="J11" i="24"/>
  <c r="D68" i="29"/>
  <c r="F68" i="29" s="1"/>
  <c r="C69" i="29"/>
  <c r="B69" i="29"/>
  <c r="F64" i="28"/>
  <c r="C65" i="28"/>
  <c r="B65" i="28"/>
  <c r="E65" i="28"/>
  <c r="C69" i="27"/>
  <c r="B69" i="27"/>
  <c r="D68" i="27"/>
  <c r="G68" i="27" s="1"/>
  <c r="F68" i="27"/>
  <c r="B62" i="26"/>
  <c r="E62" i="26"/>
  <c r="C62" i="26"/>
  <c r="D61" i="26"/>
  <c r="F61" i="26" s="1"/>
  <c r="G61" i="26"/>
  <c r="K61" i="26" s="1"/>
  <c r="I61" i="26"/>
  <c r="C69" i="25"/>
  <c r="B69" i="25"/>
  <c r="D68" i="25"/>
  <c r="G68" i="25" s="1"/>
  <c r="F68" i="25"/>
  <c r="I59" i="24"/>
  <c r="G59" i="24"/>
  <c r="K59" i="24" s="1"/>
  <c r="D59" i="24"/>
  <c r="F59" i="24" s="1"/>
  <c r="E60" i="24"/>
  <c r="C60" i="24"/>
  <c r="B60" i="24"/>
  <c r="F65" i="23"/>
  <c r="C66" i="23"/>
  <c r="B66" i="23"/>
  <c r="G65" i="23"/>
  <c r="C59" i="22"/>
  <c r="B59" i="22"/>
  <c r="E59" i="22"/>
  <c r="G58" i="22"/>
  <c r="K58" i="22" s="1"/>
  <c r="F58" i="22"/>
  <c r="C69" i="21"/>
  <c r="B69" i="21"/>
  <c r="D68" i="21"/>
  <c r="G68" i="21" s="1"/>
  <c r="F68" i="21"/>
  <c r="E62" i="20"/>
  <c r="C62" i="20"/>
  <c r="B62" i="20"/>
  <c r="F61" i="20"/>
  <c r="G61" i="20"/>
  <c r="K61" i="20" s="1"/>
  <c r="D66" i="19"/>
  <c r="G66" i="19" s="1"/>
  <c r="F66" i="19"/>
  <c r="C67" i="19"/>
  <c r="B67" i="19"/>
  <c r="E61" i="18"/>
  <c r="G61" i="18" s="1"/>
  <c r="K61" i="18" s="1"/>
  <c r="I61" i="18"/>
  <c r="D61" i="18"/>
  <c r="F61" i="18" s="1"/>
  <c r="H61" i="18"/>
  <c r="H65" i="17"/>
  <c r="E66" i="17"/>
  <c r="B67" i="17"/>
  <c r="C67" i="17"/>
  <c r="D66" i="17"/>
  <c r="G66" i="17" s="1"/>
  <c r="F66" i="17"/>
  <c r="F72" i="15"/>
  <c r="D72" i="15"/>
  <c r="G72" i="15" s="1"/>
  <c r="B73" i="15"/>
  <c r="C73" i="15"/>
  <c r="B73" i="13"/>
  <c r="D72" i="13"/>
  <c r="G72" i="13" s="1"/>
  <c r="C73" i="13"/>
  <c r="F72" i="11"/>
  <c r="D72" i="11"/>
  <c r="G72" i="11" s="1"/>
  <c r="C73" i="11"/>
  <c r="B73" i="11"/>
  <c r="I70" i="9"/>
  <c r="H71" i="9"/>
  <c r="I71" i="9" s="1"/>
  <c r="B73" i="9"/>
  <c r="F72" i="9"/>
  <c r="E72" i="9"/>
  <c r="D72" i="9"/>
  <c r="G72" i="9" s="1"/>
  <c r="C73" i="9"/>
  <c r="E72" i="8"/>
  <c r="C73" i="8"/>
  <c r="D72" i="8"/>
  <c r="F72" i="8" s="1"/>
  <c r="B73" i="8"/>
  <c r="G72" i="8"/>
  <c r="I70" i="8"/>
  <c r="F71" i="8"/>
  <c r="H71" i="8" s="1"/>
  <c r="I70" i="7"/>
  <c r="H71" i="7"/>
  <c r="I71" i="7" s="1"/>
  <c r="B73" i="7"/>
  <c r="F72" i="7"/>
  <c r="E72" i="7"/>
  <c r="D72" i="7"/>
  <c r="G72" i="7" s="1"/>
  <c r="C73" i="7"/>
  <c r="C73" i="2"/>
  <c r="E72" i="2"/>
  <c r="H71" i="2"/>
  <c r="I71" i="2" s="1"/>
  <c r="I70" i="2"/>
  <c r="D72" i="2"/>
  <c r="F72" i="2" s="1"/>
  <c r="B73" i="2"/>
  <c r="C70" i="14"/>
  <c r="B70" i="14"/>
  <c r="D70" i="14" s="1"/>
  <c r="O50" i="14"/>
  <c r="D69" i="14"/>
  <c r="L52" i="12"/>
  <c r="P51" i="12"/>
  <c r="G69" i="12"/>
  <c r="M52" i="12"/>
  <c r="O52" i="12"/>
  <c r="C70" i="12"/>
  <c r="B70" i="12"/>
  <c r="D70" i="12" s="1"/>
  <c r="G66" i="10"/>
  <c r="B68" i="10"/>
  <c r="C68" i="10"/>
  <c r="D67" i="10"/>
  <c r="G68" i="29" l="1"/>
  <c r="J26" i="22"/>
  <c r="J41" i="22"/>
  <c r="J42" i="22"/>
  <c r="J26" i="28"/>
  <c r="J41" i="28"/>
  <c r="J42" i="28"/>
  <c r="J63" i="28"/>
  <c r="J26" i="24"/>
  <c r="J41" i="24"/>
  <c r="J42" i="24"/>
  <c r="H23" i="18"/>
  <c r="H36" i="18"/>
  <c r="H37" i="18"/>
  <c r="H58" i="18"/>
  <c r="H59" i="18"/>
  <c r="H60" i="18"/>
  <c r="H23" i="20"/>
  <c r="H36" i="20"/>
  <c r="H37" i="20"/>
  <c r="H58" i="20"/>
  <c r="H59" i="20"/>
  <c r="H60" i="20"/>
  <c r="D69" i="29"/>
  <c r="F69" i="29"/>
  <c r="C70" i="29"/>
  <c r="B70" i="29"/>
  <c r="G69" i="29"/>
  <c r="B66" i="28"/>
  <c r="E66" i="28"/>
  <c r="C66" i="28"/>
  <c r="I65" i="28"/>
  <c r="G65" i="28"/>
  <c r="K65" i="28" s="1"/>
  <c r="D65" i="28"/>
  <c r="F65" i="28" s="1"/>
  <c r="J65" i="28" s="1"/>
  <c r="D69" i="27"/>
  <c r="F69" i="27"/>
  <c r="B70" i="27"/>
  <c r="C70" i="27"/>
  <c r="G69" i="27"/>
  <c r="D62" i="26"/>
  <c r="F62" i="26" s="1"/>
  <c r="B63" i="26"/>
  <c r="E63" i="26"/>
  <c r="C63" i="26"/>
  <c r="G62" i="26"/>
  <c r="K62" i="26" s="1"/>
  <c r="I62" i="26"/>
  <c r="D69" i="25"/>
  <c r="G69" i="25" s="1"/>
  <c r="F69" i="25"/>
  <c r="C70" i="25"/>
  <c r="B70" i="25"/>
  <c r="C61" i="24"/>
  <c r="B61" i="24"/>
  <c r="D60" i="24"/>
  <c r="F60" i="24" s="1"/>
  <c r="I60" i="24"/>
  <c r="G60" i="24"/>
  <c r="K60" i="24" s="1"/>
  <c r="D66" i="23"/>
  <c r="F66" i="23"/>
  <c r="C67" i="23"/>
  <c r="B67" i="23"/>
  <c r="G66" i="23"/>
  <c r="E60" i="22"/>
  <c r="C60" i="22"/>
  <c r="B60" i="22"/>
  <c r="I59" i="22"/>
  <c r="G59" i="22"/>
  <c r="K59" i="22" s="1"/>
  <c r="D59" i="22"/>
  <c r="F59" i="22" s="1"/>
  <c r="D69" i="21"/>
  <c r="F69" i="21"/>
  <c r="C70" i="21"/>
  <c r="B70" i="21"/>
  <c r="G69" i="21"/>
  <c r="I62" i="20"/>
  <c r="G62" i="20"/>
  <c r="K62" i="20" s="1"/>
  <c r="H62" i="20"/>
  <c r="D62" i="20"/>
  <c r="F62" i="20" s="1"/>
  <c r="B63" i="20"/>
  <c r="E63" i="20"/>
  <c r="C63" i="20"/>
  <c r="D67" i="19"/>
  <c r="G67" i="19" s="1"/>
  <c r="F67" i="19"/>
  <c r="C68" i="19"/>
  <c r="B68" i="19"/>
  <c r="E62" i="18"/>
  <c r="B62" i="18"/>
  <c r="G62" i="18" s="1"/>
  <c r="K62" i="18" s="1"/>
  <c r="C62" i="18"/>
  <c r="H66" i="17"/>
  <c r="I66" i="17" s="1"/>
  <c r="C68" i="17"/>
  <c r="E67" i="17"/>
  <c r="B68" i="17"/>
  <c r="D67" i="17"/>
  <c r="G67" i="17" s="1"/>
  <c r="F67" i="17"/>
  <c r="I65" i="17"/>
  <c r="C74" i="15"/>
  <c r="B74" i="15"/>
  <c r="D73" i="15"/>
  <c r="F73" i="15" s="1"/>
  <c r="G73" i="15"/>
  <c r="C74" i="13"/>
  <c r="B74" i="13"/>
  <c r="D73" i="13"/>
  <c r="F73" i="13"/>
  <c r="G73" i="13"/>
  <c r="F72" i="13"/>
  <c r="C74" i="11"/>
  <c r="B74" i="11"/>
  <c r="D73" i="11"/>
  <c r="F73" i="11" s="1"/>
  <c r="G73" i="11"/>
  <c r="C74" i="9"/>
  <c r="B74" i="9"/>
  <c r="F73" i="9"/>
  <c r="D73" i="9"/>
  <c r="E73" i="9"/>
  <c r="G73" i="9"/>
  <c r="H72" i="9"/>
  <c r="I72" i="9" s="1"/>
  <c r="I71" i="8"/>
  <c r="H72" i="8"/>
  <c r="I72" i="8" s="1"/>
  <c r="C74" i="8"/>
  <c r="B74" i="8"/>
  <c r="E73" i="8"/>
  <c r="D73" i="8"/>
  <c r="F73" i="8" s="1"/>
  <c r="C74" i="7"/>
  <c r="B74" i="7"/>
  <c r="E73" i="7"/>
  <c r="D73" i="7"/>
  <c r="F73" i="7" s="1"/>
  <c r="H72" i="7"/>
  <c r="I72" i="7" s="1"/>
  <c r="G73" i="7"/>
  <c r="C74" i="2"/>
  <c r="G72" i="2"/>
  <c r="H72" i="2" s="1"/>
  <c r="E73" i="2"/>
  <c r="F73" i="2"/>
  <c r="B74" i="2"/>
  <c r="D73" i="2"/>
  <c r="G73" i="2" s="1"/>
  <c r="G70" i="14"/>
  <c r="G69" i="14"/>
  <c r="O51" i="14"/>
  <c r="M51" i="14"/>
  <c r="L51" i="14"/>
  <c r="N51" i="14" s="1"/>
  <c r="Q51" i="14" s="1"/>
  <c r="P50" i="14"/>
  <c r="Q50" i="14"/>
  <c r="C71" i="14"/>
  <c r="B71" i="14"/>
  <c r="D71" i="14" s="1"/>
  <c r="G70" i="12"/>
  <c r="L53" i="12"/>
  <c r="P52" i="12"/>
  <c r="C71" i="12"/>
  <c r="B71" i="12"/>
  <c r="M53" i="12"/>
  <c r="O53" i="12"/>
  <c r="N52" i="12"/>
  <c r="Q52" i="12" s="1"/>
  <c r="G67" i="10"/>
  <c r="B69" i="10"/>
  <c r="C69" i="10"/>
  <c r="D68" i="10"/>
  <c r="D70" i="29" l="1"/>
  <c r="F70" i="29"/>
  <c r="C71" i="29"/>
  <c r="B71" i="29"/>
  <c r="G70" i="29"/>
  <c r="D66" i="28"/>
  <c r="F66" i="28" s="1"/>
  <c r="J66" i="28" s="1"/>
  <c r="C67" i="28"/>
  <c r="B67" i="28"/>
  <c r="E67" i="28"/>
  <c r="I66" i="28"/>
  <c r="G66" i="28"/>
  <c r="K66" i="28" s="1"/>
  <c r="D70" i="27"/>
  <c r="F70" i="27"/>
  <c r="C71" i="27"/>
  <c r="B71" i="27"/>
  <c r="G70" i="27"/>
  <c r="I63" i="26"/>
  <c r="G63" i="26"/>
  <c r="K63" i="26" s="1"/>
  <c r="D63" i="26"/>
  <c r="F63" i="26" s="1"/>
  <c r="J63" i="26" s="1"/>
  <c r="C64" i="26"/>
  <c r="B64" i="26"/>
  <c r="C71" i="25"/>
  <c r="B71" i="25"/>
  <c r="D70" i="25"/>
  <c r="G70" i="25" s="1"/>
  <c r="F70" i="25"/>
  <c r="I61" i="24"/>
  <c r="E61" i="24"/>
  <c r="D61" i="24"/>
  <c r="F61" i="24" s="1"/>
  <c r="D67" i="23"/>
  <c r="G67" i="23" s="1"/>
  <c r="F67" i="23"/>
  <c r="C68" i="23"/>
  <c r="B68" i="23"/>
  <c r="I60" i="22"/>
  <c r="G60" i="22"/>
  <c r="K60" i="22" s="1"/>
  <c r="D60" i="22"/>
  <c r="F60" i="22" s="1"/>
  <c r="B61" i="22"/>
  <c r="C61" i="22"/>
  <c r="C71" i="21"/>
  <c r="B71" i="21"/>
  <c r="D70" i="21"/>
  <c r="G70" i="21" s="1"/>
  <c r="F70" i="21"/>
  <c r="I63" i="20"/>
  <c r="G63" i="20"/>
  <c r="K63" i="20" s="1"/>
  <c r="H63" i="20"/>
  <c r="D63" i="20"/>
  <c r="F63" i="20" s="1"/>
  <c r="C64" i="20"/>
  <c r="B64" i="20"/>
  <c r="D68" i="19"/>
  <c r="F68" i="19"/>
  <c r="C69" i="19"/>
  <c r="B69" i="19"/>
  <c r="G68" i="19"/>
  <c r="D62" i="18"/>
  <c r="F62" i="18" s="1"/>
  <c r="H62" i="18"/>
  <c r="I62" i="18"/>
  <c r="C63" i="18"/>
  <c r="E63" i="18"/>
  <c r="B63" i="18"/>
  <c r="E68" i="17"/>
  <c r="B69" i="17"/>
  <c r="C69" i="17"/>
  <c r="H67" i="17"/>
  <c r="D68" i="17"/>
  <c r="G68" i="17" s="1"/>
  <c r="F68" i="17"/>
  <c r="H73" i="9"/>
  <c r="I73" i="9" s="1"/>
  <c r="D74" i="15"/>
  <c r="F74" i="15" s="1"/>
  <c r="B75" i="15"/>
  <c r="C75" i="15"/>
  <c r="D74" i="13"/>
  <c r="G74" i="13" s="1"/>
  <c r="B75" i="13"/>
  <c r="C75" i="13"/>
  <c r="C75" i="11"/>
  <c r="B75" i="11"/>
  <c r="D74" i="11"/>
  <c r="G74" i="11" s="1"/>
  <c r="C75" i="9"/>
  <c r="B75" i="9"/>
  <c r="E74" i="9"/>
  <c r="D74" i="9"/>
  <c r="G74" i="9" s="1"/>
  <c r="G73" i="8"/>
  <c r="H73" i="8" s="1"/>
  <c r="C75" i="8"/>
  <c r="B75" i="8"/>
  <c r="E74" i="8"/>
  <c r="D74" i="8"/>
  <c r="F74" i="8" s="1"/>
  <c r="H73" i="7"/>
  <c r="E74" i="7"/>
  <c r="D74" i="7"/>
  <c r="F74" i="7" s="1"/>
  <c r="B75" i="7"/>
  <c r="C75" i="7"/>
  <c r="I72" i="2"/>
  <c r="C75" i="2"/>
  <c r="H73" i="2"/>
  <c r="I73" i="2" s="1"/>
  <c r="E74" i="2"/>
  <c r="F74" i="2"/>
  <c r="D74" i="2"/>
  <c r="G74" i="2" s="1"/>
  <c r="B75" i="2"/>
  <c r="G71" i="14"/>
  <c r="M52" i="14"/>
  <c r="O52" i="14"/>
  <c r="C72" i="14"/>
  <c r="B72" i="14"/>
  <c r="D72" i="14" s="1"/>
  <c r="L52" i="14"/>
  <c r="N52" i="14" s="1"/>
  <c r="Q52" i="14" s="1"/>
  <c r="P51" i="14"/>
  <c r="M54" i="12"/>
  <c r="O54" i="12"/>
  <c r="C72" i="12"/>
  <c r="B72" i="12"/>
  <c r="D72" i="12" s="1"/>
  <c r="D71" i="12"/>
  <c r="L54" i="12"/>
  <c r="N54" i="12" s="1"/>
  <c r="Q54" i="12" s="1"/>
  <c r="P53" i="12"/>
  <c r="N53" i="12"/>
  <c r="Q53" i="12" s="1"/>
  <c r="G68" i="10"/>
  <c r="B70" i="10"/>
  <c r="C70" i="10"/>
  <c r="D69" i="10"/>
  <c r="I63" i="18" l="1"/>
  <c r="G63" i="18"/>
  <c r="K63" i="18" s="1"/>
  <c r="H68" i="17"/>
  <c r="I68" i="17" s="1"/>
  <c r="B72" i="29"/>
  <c r="C72" i="29"/>
  <c r="D71" i="29"/>
  <c r="G71" i="29" s="1"/>
  <c r="F71" i="29"/>
  <c r="E68" i="28"/>
  <c r="C68" i="28"/>
  <c r="B68" i="28"/>
  <c r="I67" i="28"/>
  <c r="G67" i="28"/>
  <c r="K67" i="28" s="1"/>
  <c r="D67" i="28"/>
  <c r="F67" i="28" s="1"/>
  <c r="J67" i="28" s="1"/>
  <c r="D71" i="27"/>
  <c r="F71" i="27"/>
  <c r="B72" i="27"/>
  <c r="C72" i="27"/>
  <c r="G71" i="27"/>
  <c r="D64" i="26"/>
  <c r="I64" i="26"/>
  <c r="E64" i="26"/>
  <c r="G64" i="26" s="1"/>
  <c r="K64" i="26" s="1"/>
  <c r="D71" i="25"/>
  <c r="F71" i="25"/>
  <c r="C72" i="25"/>
  <c r="B72" i="25"/>
  <c r="G71" i="25"/>
  <c r="E62" i="24"/>
  <c r="C62" i="24"/>
  <c r="B62" i="24"/>
  <c r="G61" i="24"/>
  <c r="K61" i="24" s="1"/>
  <c r="D68" i="23"/>
  <c r="G68" i="23" s="1"/>
  <c r="F68" i="23"/>
  <c r="C69" i="23"/>
  <c r="B69" i="23"/>
  <c r="I61" i="22"/>
  <c r="D61" i="22"/>
  <c r="E61" i="22"/>
  <c r="G61" i="22" s="1"/>
  <c r="K61" i="22" s="1"/>
  <c r="D71" i="21"/>
  <c r="F71" i="21"/>
  <c r="B72" i="21"/>
  <c r="C72" i="21"/>
  <c r="G71" i="21"/>
  <c r="I64" i="20"/>
  <c r="E64" i="20"/>
  <c r="D64" i="20"/>
  <c r="F64" i="20" s="1"/>
  <c r="H64" i="20"/>
  <c r="D69" i="19"/>
  <c r="G69" i="19" s="1"/>
  <c r="F69" i="19"/>
  <c r="B70" i="19"/>
  <c r="C70" i="19"/>
  <c r="B64" i="18"/>
  <c r="C64" i="18"/>
  <c r="E64" i="18"/>
  <c r="D63" i="18"/>
  <c r="F63" i="18" s="1"/>
  <c r="H63" i="18"/>
  <c r="E69" i="17"/>
  <c r="B70" i="17"/>
  <c r="C70" i="17"/>
  <c r="D69" i="17"/>
  <c r="G69" i="17" s="1"/>
  <c r="F69" i="17"/>
  <c r="I67" i="17"/>
  <c r="G74" i="15"/>
  <c r="C76" i="15"/>
  <c r="B76" i="15"/>
  <c r="D75" i="15"/>
  <c r="G75" i="15" s="1"/>
  <c r="D75" i="13"/>
  <c r="C76" i="13"/>
  <c r="B76" i="13"/>
  <c r="F75" i="13"/>
  <c r="G75" i="13"/>
  <c r="F74" i="13"/>
  <c r="F74" i="11"/>
  <c r="C76" i="11"/>
  <c r="B76" i="11"/>
  <c r="D75" i="11"/>
  <c r="G75" i="11" s="1"/>
  <c r="F74" i="9"/>
  <c r="H74" i="9" s="1"/>
  <c r="C76" i="9"/>
  <c r="B76" i="9"/>
  <c r="D75" i="9"/>
  <c r="G75" i="9" s="1"/>
  <c r="F75" i="9"/>
  <c r="E75" i="9"/>
  <c r="I73" i="8"/>
  <c r="G74" i="8"/>
  <c r="H74" i="8" s="1"/>
  <c r="I74" i="8" s="1"/>
  <c r="C76" i="8"/>
  <c r="B76" i="8"/>
  <c r="E75" i="8"/>
  <c r="D75" i="8"/>
  <c r="F75" i="8" s="1"/>
  <c r="G75" i="8"/>
  <c r="G74" i="7"/>
  <c r="H74" i="7" s="1"/>
  <c r="C76" i="7"/>
  <c r="B76" i="7"/>
  <c r="E75" i="7"/>
  <c r="D75" i="7"/>
  <c r="F75" i="7" s="1"/>
  <c r="I73" i="7"/>
  <c r="C76" i="2"/>
  <c r="H74" i="2"/>
  <c r="I74" i="2" s="1"/>
  <c r="E75" i="2"/>
  <c r="D75" i="2"/>
  <c r="G75" i="2" s="1"/>
  <c r="B76" i="2"/>
  <c r="L53" i="14"/>
  <c r="P52" i="14"/>
  <c r="G72" i="14"/>
  <c r="C73" i="14"/>
  <c r="B73" i="14"/>
  <c r="D73" i="14" s="1"/>
  <c r="O53" i="14"/>
  <c r="M53" i="14"/>
  <c r="G71" i="12"/>
  <c r="G72" i="12"/>
  <c r="B73" i="12"/>
  <c r="D73" i="12" s="1"/>
  <c r="C73" i="12"/>
  <c r="L55" i="12"/>
  <c r="P54" i="12"/>
  <c r="G69" i="10"/>
  <c r="B71" i="10"/>
  <c r="C71" i="10"/>
  <c r="D70" i="10"/>
  <c r="H69" i="17" l="1"/>
  <c r="I69" i="17" s="1"/>
  <c r="G64" i="18"/>
  <c r="K64" i="18" s="1"/>
  <c r="D72" i="29"/>
  <c r="F72" i="29"/>
  <c r="C73" i="29"/>
  <c r="B73" i="29"/>
  <c r="G72" i="29"/>
  <c r="G68" i="28"/>
  <c r="K68" i="28" s="1"/>
  <c r="I68" i="28"/>
  <c r="D68" i="28"/>
  <c r="F68" i="28" s="1"/>
  <c r="J68" i="28" s="1"/>
  <c r="E69" i="28"/>
  <c r="C69" i="28"/>
  <c r="B69" i="28"/>
  <c r="D72" i="27"/>
  <c r="F72" i="27"/>
  <c r="C73" i="27"/>
  <c r="B73" i="27"/>
  <c r="G72" i="27"/>
  <c r="C65" i="26"/>
  <c r="E65" i="26"/>
  <c r="B65" i="26"/>
  <c r="F64" i="26"/>
  <c r="D72" i="25"/>
  <c r="F72" i="25"/>
  <c r="C73" i="25"/>
  <c r="B73" i="25"/>
  <c r="G72" i="25"/>
  <c r="I62" i="24"/>
  <c r="G62" i="24"/>
  <c r="K62" i="24" s="1"/>
  <c r="D62" i="24"/>
  <c r="F62" i="24" s="1"/>
  <c r="E63" i="24"/>
  <c r="C63" i="24"/>
  <c r="B63" i="24"/>
  <c r="C70" i="23"/>
  <c r="B70" i="23"/>
  <c r="D69" i="23"/>
  <c r="G69" i="23" s="1"/>
  <c r="F69" i="23"/>
  <c r="F61" i="22"/>
  <c r="E62" i="22"/>
  <c r="C62" i="22"/>
  <c r="B62" i="22"/>
  <c r="C73" i="21"/>
  <c r="B73" i="21"/>
  <c r="D72" i="21"/>
  <c r="G72" i="21" s="1"/>
  <c r="F72" i="21"/>
  <c r="E65" i="20"/>
  <c r="C65" i="20"/>
  <c r="B65" i="20"/>
  <c r="G64" i="20"/>
  <c r="K64" i="20" s="1"/>
  <c r="D70" i="19"/>
  <c r="F70" i="19" s="1"/>
  <c r="C71" i="19"/>
  <c r="B71" i="19"/>
  <c r="D64" i="18"/>
  <c r="F64" i="18" s="1"/>
  <c r="H64" i="18"/>
  <c r="I64" i="18"/>
  <c r="B65" i="18"/>
  <c r="E65" i="18"/>
  <c r="C65" i="18"/>
  <c r="E70" i="17"/>
  <c r="C71" i="17"/>
  <c r="B71" i="17"/>
  <c r="D70" i="17"/>
  <c r="G70" i="17" s="1"/>
  <c r="F70" i="17"/>
  <c r="F75" i="15"/>
  <c r="D76" i="15"/>
  <c r="F76" i="15" s="1"/>
  <c r="B77" i="15"/>
  <c r="C77" i="15"/>
  <c r="C77" i="13"/>
  <c r="F76" i="13"/>
  <c r="D76" i="13"/>
  <c r="B77" i="13"/>
  <c r="G76" i="13"/>
  <c r="F75" i="11"/>
  <c r="D76" i="11"/>
  <c r="G76" i="11" s="1"/>
  <c r="C77" i="11"/>
  <c r="B77" i="11"/>
  <c r="I74" i="9"/>
  <c r="B12" i="9"/>
  <c r="H75" i="9"/>
  <c r="C77" i="9"/>
  <c r="E76" i="9"/>
  <c r="D76" i="9"/>
  <c r="F76" i="9" s="1"/>
  <c r="B77" i="9"/>
  <c r="G76" i="9"/>
  <c r="H75" i="8"/>
  <c r="B12" i="8"/>
  <c r="B77" i="8"/>
  <c r="E76" i="8"/>
  <c r="D76" i="8"/>
  <c r="G76" i="8" s="1"/>
  <c r="C77" i="8"/>
  <c r="I74" i="7"/>
  <c r="B12" i="7"/>
  <c r="G75" i="7"/>
  <c r="H75" i="7" s="1"/>
  <c r="F76" i="7"/>
  <c r="E76" i="7"/>
  <c r="D76" i="7"/>
  <c r="G76" i="7" s="1"/>
  <c r="B77" i="7"/>
  <c r="C77" i="7"/>
  <c r="F75" i="2"/>
  <c r="H75" i="2" s="1"/>
  <c r="C77" i="2"/>
  <c r="B12" i="2"/>
  <c r="E76" i="2"/>
  <c r="D76" i="2"/>
  <c r="F76" i="2" s="1"/>
  <c r="B77" i="2"/>
  <c r="G73" i="14"/>
  <c r="O54" i="14"/>
  <c r="M54" i="14"/>
  <c r="C74" i="14"/>
  <c r="B74" i="14"/>
  <c r="D74" i="14" s="1"/>
  <c r="N53" i="14"/>
  <c r="Q53" i="14" s="1"/>
  <c r="P53" i="14"/>
  <c r="L54" i="14"/>
  <c r="N54" i="14" s="1"/>
  <c r="Q54" i="14" s="1"/>
  <c r="G73" i="12"/>
  <c r="C74" i="12"/>
  <c r="B74" i="12"/>
  <c r="D74" i="12" s="1"/>
  <c r="M55" i="12"/>
  <c r="G70" i="10"/>
  <c r="B72" i="10"/>
  <c r="C72" i="10"/>
  <c r="D71" i="10"/>
  <c r="G65" i="18" l="1"/>
  <c r="K65" i="18" s="1"/>
  <c r="G70" i="19"/>
  <c r="C12" i="8"/>
  <c r="M12" i="22"/>
  <c r="J12" i="24"/>
  <c r="C12" i="2"/>
  <c r="J12" i="28"/>
  <c r="M12" i="26"/>
  <c r="C12" i="9"/>
  <c r="M12" i="24"/>
  <c r="J62" i="24" s="1"/>
  <c r="J12" i="22"/>
  <c r="C12" i="7"/>
  <c r="J12" i="26"/>
  <c r="M12" i="28"/>
  <c r="D73" i="29"/>
  <c r="G73" i="29" s="1"/>
  <c r="F73" i="29"/>
  <c r="B74" i="29"/>
  <c r="C74" i="29"/>
  <c r="B70" i="28"/>
  <c r="E70" i="28"/>
  <c r="C70" i="28"/>
  <c r="I69" i="28"/>
  <c r="G69" i="28"/>
  <c r="K69" i="28" s="1"/>
  <c r="D69" i="28"/>
  <c r="F69" i="28" s="1"/>
  <c r="J69" i="28" s="1"/>
  <c r="D73" i="27"/>
  <c r="F73" i="27"/>
  <c r="B74" i="27"/>
  <c r="C74" i="27"/>
  <c r="G73" i="27"/>
  <c r="I65" i="26"/>
  <c r="G65" i="26"/>
  <c r="K65" i="26" s="1"/>
  <c r="B66" i="26"/>
  <c r="E66" i="26"/>
  <c r="C66" i="26"/>
  <c r="D65" i="26"/>
  <c r="F65" i="26" s="1"/>
  <c r="J65" i="26" s="1"/>
  <c r="C74" i="25"/>
  <c r="B74" i="25"/>
  <c r="D73" i="25"/>
  <c r="G73" i="25" s="1"/>
  <c r="F73" i="25"/>
  <c r="D63" i="24"/>
  <c r="F63" i="24" s="1"/>
  <c r="J63" i="24" s="1"/>
  <c r="G63" i="24"/>
  <c r="K63" i="24" s="1"/>
  <c r="I63" i="24"/>
  <c r="B64" i="24"/>
  <c r="E64" i="24" s="1"/>
  <c r="C64" i="24"/>
  <c r="D70" i="23"/>
  <c r="G70" i="23" s="1"/>
  <c r="F70" i="23"/>
  <c r="C71" i="23"/>
  <c r="B71" i="23"/>
  <c r="E63" i="22"/>
  <c r="C63" i="22"/>
  <c r="B63" i="22"/>
  <c r="I62" i="22"/>
  <c r="G62" i="22"/>
  <c r="K62" i="22" s="1"/>
  <c r="D62" i="22"/>
  <c r="F62" i="22" s="1"/>
  <c r="J62" i="22" s="1"/>
  <c r="D73" i="21"/>
  <c r="F73" i="21"/>
  <c r="C74" i="21"/>
  <c r="B74" i="21"/>
  <c r="G73" i="21"/>
  <c r="I65" i="20"/>
  <c r="G65" i="20"/>
  <c r="K65" i="20" s="1"/>
  <c r="D65" i="20"/>
  <c r="F65" i="20" s="1"/>
  <c r="H65" i="20"/>
  <c r="E66" i="20"/>
  <c r="C66" i="20"/>
  <c r="B66" i="20"/>
  <c r="D71" i="19"/>
  <c r="F71" i="19"/>
  <c r="B72" i="19"/>
  <c r="C72" i="19"/>
  <c r="G71" i="19"/>
  <c r="E66" i="18"/>
  <c r="B66" i="18"/>
  <c r="G66" i="18" s="1"/>
  <c r="K66" i="18" s="1"/>
  <c r="C66" i="18"/>
  <c r="H65" i="18"/>
  <c r="D65" i="18"/>
  <c r="F65" i="18" s="1"/>
  <c r="I65" i="18"/>
  <c r="D71" i="17"/>
  <c r="F71" i="17" s="1"/>
  <c r="B72" i="17"/>
  <c r="E71" i="17"/>
  <c r="C72" i="17"/>
  <c r="H70" i="17"/>
  <c r="G76" i="15"/>
  <c r="C78" i="15"/>
  <c r="B78" i="15"/>
  <c r="D77" i="15"/>
  <c r="G77" i="15" s="1"/>
  <c r="C78" i="13"/>
  <c r="B78" i="13"/>
  <c r="D77" i="13"/>
  <c r="G77" i="13" s="1"/>
  <c r="F77" i="13"/>
  <c r="F76" i="11"/>
  <c r="C78" i="11"/>
  <c r="B78" i="11"/>
  <c r="D77" i="11"/>
  <c r="G77" i="11" s="1"/>
  <c r="H76" i="9"/>
  <c r="I76" i="9" s="1"/>
  <c r="D77" i="9"/>
  <c r="G77" i="9" s="1"/>
  <c r="C78" i="9"/>
  <c r="B78" i="9"/>
  <c r="F77" i="9"/>
  <c r="E77" i="9"/>
  <c r="I75" i="9"/>
  <c r="C78" i="8"/>
  <c r="B78" i="8"/>
  <c r="F77" i="8"/>
  <c r="E77" i="8"/>
  <c r="D77" i="8"/>
  <c r="F76" i="8"/>
  <c r="H76" i="8" s="1"/>
  <c r="G77" i="8"/>
  <c r="I75" i="8"/>
  <c r="I75" i="7"/>
  <c r="C78" i="7"/>
  <c r="B78" i="7"/>
  <c r="E77" i="7"/>
  <c r="D77" i="7"/>
  <c r="F77" i="7" s="1"/>
  <c r="H76" i="7"/>
  <c r="I76" i="7" s="1"/>
  <c r="G76" i="2"/>
  <c r="H76" i="2" s="1"/>
  <c r="I76" i="2" s="1"/>
  <c r="C78" i="2"/>
  <c r="E77" i="2"/>
  <c r="I75" i="2"/>
  <c r="D77" i="2"/>
  <c r="G77" i="2" s="1"/>
  <c r="B78" i="2"/>
  <c r="G74" i="14"/>
  <c r="B75" i="14"/>
  <c r="P54" i="14"/>
  <c r="L55" i="14"/>
  <c r="M55" i="14"/>
  <c r="N55" i="12"/>
  <c r="G74" i="12"/>
  <c r="C75" i="12"/>
  <c r="B75" i="12"/>
  <c r="G71" i="10"/>
  <c r="B73" i="10"/>
  <c r="C73" i="10"/>
  <c r="D72" i="10"/>
  <c r="G71" i="17" l="1"/>
  <c r="J25" i="26"/>
  <c r="J39" i="26"/>
  <c r="J40" i="26"/>
  <c r="J60" i="26"/>
  <c r="J62" i="26"/>
  <c r="J64" i="26"/>
  <c r="J25" i="24"/>
  <c r="J39" i="24"/>
  <c r="J40" i="24"/>
  <c r="J60" i="24"/>
  <c r="J25" i="22"/>
  <c r="J39" i="22"/>
  <c r="J40" i="22"/>
  <c r="J60" i="22"/>
  <c r="J25" i="28"/>
  <c r="J39" i="28"/>
  <c r="J40" i="28"/>
  <c r="J60" i="28"/>
  <c r="J62" i="28"/>
  <c r="J64" i="28"/>
  <c r="D74" i="29"/>
  <c r="F74" i="29"/>
  <c r="B75" i="29"/>
  <c r="C75" i="29" s="1"/>
  <c r="G74" i="29"/>
  <c r="D70" i="28"/>
  <c r="F70" i="28" s="1"/>
  <c r="J70" i="28" s="1"/>
  <c r="C71" i="28"/>
  <c r="B71" i="28"/>
  <c r="E71" i="28"/>
  <c r="G70" i="28"/>
  <c r="K70" i="28" s="1"/>
  <c r="I70" i="28"/>
  <c r="B75" i="27"/>
  <c r="D74" i="27"/>
  <c r="G74" i="27" s="1"/>
  <c r="D66" i="26"/>
  <c r="F66" i="26" s="1"/>
  <c r="J66" i="26" s="1"/>
  <c r="C67" i="26"/>
  <c r="B67" i="26"/>
  <c r="E67" i="26" s="1"/>
  <c r="G66" i="26"/>
  <c r="K66" i="26" s="1"/>
  <c r="I66" i="26"/>
  <c r="D74" i="25"/>
  <c r="F74" i="25"/>
  <c r="B75" i="25"/>
  <c r="G74" i="25"/>
  <c r="E65" i="24"/>
  <c r="C65" i="24"/>
  <c r="B65" i="24"/>
  <c r="D64" i="24"/>
  <c r="F64" i="24" s="1"/>
  <c r="J64" i="24" s="1"/>
  <c r="I64" i="24"/>
  <c r="G64" i="24"/>
  <c r="K64" i="24" s="1"/>
  <c r="D71" i="23"/>
  <c r="F71" i="23"/>
  <c r="B72" i="23"/>
  <c r="C72" i="23"/>
  <c r="G71" i="23"/>
  <c r="I63" i="22"/>
  <c r="G63" i="22"/>
  <c r="K63" i="22" s="1"/>
  <c r="D63" i="22"/>
  <c r="F63" i="22" s="1"/>
  <c r="J63" i="22" s="1"/>
  <c r="C64" i="22"/>
  <c r="B64" i="22"/>
  <c r="D74" i="21"/>
  <c r="F74" i="21"/>
  <c r="B75" i="21"/>
  <c r="C75" i="21" s="1"/>
  <c r="G74" i="21"/>
  <c r="B67" i="20"/>
  <c r="C67" i="20"/>
  <c r="H66" i="20"/>
  <c r="D66" i="20"/>
  <c r="F66" i="20" s="1"/>
  <c r="I66" i="20"/>
  <c r="G66" i="20"/>
  <c r="K66" i="20" s="1"/>
  <c r="C73" i="19"/>
  <c r="B73" i="19"/>
  <c r="D72" i="19"/>
  <c r="G72" i="19" s="1"/>
  <c r="F72" i="19"/>
  <c r="I66" i="18"/>
  <c r="B67" i="18"/>
  <c r="C67" i="18"/>
  <c r="E67" i="18"/>
  <c r="D66" i="18"/>
  <c r="F66" i="18" s="1"/>
  <c r="H66" i="18"/>
  <c r="D72" i="17"/>
  <c r="G72" i="17" s="1"/>
  <c r="I70" i="17"/>
  <c r="E72" i="17"/>
  <c r="C73" i="17"/>
  <c r="B73" i="17"/>
  <c r="H71" i="17"/>
  <c r="I71" i="17" s="1"/>
  <c r="D78" i="15"/>
  <c r="G78" i="15" s="1"/>
  <c r="B79" i="15"/>
  <c r="C79" i="15"/>
  <c r="F77" i="15"/>
  <c r="B79" i="13"/>
  <c r="F78" i="13"/>
  <c r="D78" i="13"/>
  <c r="G78" i="13" s="1"/>
  <c r="C79" i="13"/>
  <c r="F77" i="11"/>
  <c r="C79" i="11"/>
  <c r="D78" i="11"/>
  <c r="G78" i="11" s="1"/>
  <c r="B79" i="11"/>
  <c r="H77" i="9"/>
  <c r="B79" i="9"/>
  <c r="E78" i="9"/>
  <c r="D78" i="9"/>
  <c r="F78" i="9" s="1"/>
  <c r="C79" i="9"/>
  <c r="I76" i="8"/>
  <c r="H77" i="8"/>
  <c r="I77" i="8" s="1"/>
  <c r="E78" i="8"/>
  <c r="D78" i="8"/>
  <c r="G78" i="8" s="1"/>
  <c r="C79" i="8"/>
  <c r="B79" i="8"/>
  <c r="G77" i="7"/>
  <c r="H77" i="7" s="1"/>
  <c r="E78" i="7"/>
  <c r="D78" i="7"/>
  <c r="G78" i="7" s="1"/>
  <c r="B79" i="7"/>
  <c r="C79" i="7"/>
  <c r="F77" i="2"/>
  <c r="H77" i="2" s="1"/>
  <c r="E78" i="2"/>
  <c r="F78" i="2"/>
  <c r="C79" i="2"/>
  <c r="D78" i="2"/>
  <c r="G78" i="2" s="1"/>
  <c r="B79" i="2"/>
  <c r="N55" i="14"/>
  <c r="C75" i="14"/>
  <c r="C76" i="12"/>
  <c r="B76" i="12"/>
  <c r="D76" i="12" s="1"/>
  <c r="D75" i="12"/>
  <c r="O55" i="12"/>
  <c r="G72" i="10"/>
  <c r="C74" i="10"/>
  <c r="B74" i="10"/>
  <c r="D74" i="10" s="1"/>
  <c r="D73" i="10"/>
  <c r="F72" i="17" l="1"/>
  <c r="G67" i="18"/>
  <c r="K67" i="18" s="1"/>
  <c r="F74" i="27"/>
  <c r="B76" i="29"/>
  <c r="C76" i="29"/>
  <c r="D75" i="29"/>
  <c r="G75" i="29" s="1"/>
  <c r="F75" i="29"/>
  <c r="C72" i="28"/>
  <c r="B72" i="28"/>
  <c r="E72" i="28"/>
  <c r="I71" i="28"/>
  <c r="G71" i="28"/>
  <c r="K71" i="28" s="1"/>
  <c r="D71" i="28"/>
  <c r="F71" i="28" s="1"/>
  <c r="J71" i="28" s="1"/>
  <c r="C75" i="27"/>
  <c r="E68" i="26"/>
  <c r="C68" i="26"/>
  <c r="B68" i="26"/>
  <c r="D67" i="26"/>
  <c r="F67" i="26" s="1"/>
  <c r="J67" i="26" s="1"/>
  <c r="G67" i="26"/>
  <c r="K67" i="26" s="1"/>
  <c r="I67" i="26"/>
  <c r="C75" i="25"/>
  <c r="I65" i="24"/>
  <c r="G65" i="24"/>
  <c r="K65" i="24" s="1"/>
  <c r="D65" i="24"/>
  <c r="F65" i="24" s="1"/>
  <c r="J65" i="24" s="1"/>
  <c r="E66" i="24"/>
  <c r="B66" i="24"/>
  <c r="C66" i="24"/>
  <c r="D72" i="23"/>
  <c r="F72" i="23"/>
  <c r="C73" i="23"/>
  <c r="B73" i="23"/>
  <c r="G72" i="23"/>
  <c r="D64" i="22"/>
  <c r="I64" i="22"/>
  <c r="E64" i="22"/>
  <c r="G64" i="22" s="1"/>
  <c r="K64" i="22" s="1"/>
  <c r="C76" i="21"/>
  <c r="B76" i="21"/>
  <c r="D75" i="21"/>
  <c r="G75" i="21" s="1"/>
  <c r="F75" i="21"/>
  <c r="D67" i="20"/>
  <c r="H67" i="20"/>
  <c r="I67" i="20"/>
  <c r="E67" i="20"/>
  <c r="G67" i="20" s="1"/>
  <c r="K67" i="20" s="1"/>
  <c r="D73" i="19"/>
  <c r="F73" i="19"/>
  <c r="B74" i="19"/>
  <c r="C74" i="19"/>
  <c r="G73" i="19"/>
  <c r="I67" i="18"/>
  <c r="C68" i="18"/>
  <c r="E68" i="18"/>
  <c r="B68" i="18"/>
  <c r="D67" i="18"/>
  <c r="F67" i="18" s="1"/>
  <c r="H67" i="18"/>
  <c r="H72" i="17"/>
  <c r="I72" i="17" s="1"/>
  <c r="D73" i="17"/>
  <c r="F73" i="17"/>
  <c r="G73" i="17"/>
  <c r="E73" i="17"/>
  <c r="C74" i="17"/>
  <c r="B74" i="17"/>
  <c r="C80" i="15"/>
  <c r="B80" i="15"/>
  <c r="D79" i="15"/>
  <c r="G79" i="15" s="1"/>
  <c r="F78" i="15"/>
  <c r="D79" i="13"/>
  <c r="C80" i="13"/>
  <c r="B80" i="13"/>
  <c r="F79" i="13"/>
  <c r="G79" i="13"/>
  <c r="C80" i="11"/>
  <c r="B80" i="11"/>
  <c r="D79" i="11"/>
  <c r="F79" i="11" s="1"/>
  <c r="G79" i="11"/>
  <c r="F78" i="11"/>
  <c r="D79" i="9"/>
  <c r="C80" i="9"/>
  <c r="B80" i="9"/>
  <c r="F79" i="9"/>
  <c r="E79" i="9"/>
  <c r="G79" i="9"/>
  <c r="G78" i="9"/>
  <c r="H78" i="9" s="1"/>
  <c r="I77" i="9"/>
  <c r="C80" i="8"/>
  <c r="B80" i="8"/>
  <c r="E79" i="8"/>
  <c r="D79" i="8"/>
  <c r="F79" i="8" s="1"/>
  <c r="F78" i="8"/>
  <c r="H78" i="8" s="1"/>
  <c r="G79" i="8"/>
  <c r="I77" i="7"/>
  <c r="C80" i="7"/>
  <c r="B80" i="7"/>
  <c r="E79" i="7"/>
  <c r="D79" i="7"/>
  <c r="F79" i="7" s="1"/>
  <c r="F78" i="7"/>
  <c r="H78" i="7" s="1"/>
  <c r="H78" i="2"/>
  <c r="I78" i="2" s="1"/>
  <c r="C80" i="2"/>
  <c r="E79" i="2"/>
  <c r="I77" i="2"/>
  <c r="D79" i="2"/>
  <c r="G79" i="2" s="1"/>
  <c r="B80" i="2"/>
  <c r="O55" i="14"/>
  <c r="C76" i="14"/>
  <c r="B76" i="14"/>
  <c r="D76" i="14" s="1"/>
  <c r="D75" i="14"/>
  <c r="G76" i="12"/>
  <c r="M56" i="12"/>
  <c r="L56" i="12"/>
  <c r="N56" i="12" s="1"/>
  <c r="O56" i="12" s="1"/>
  <c r="P55" i="12"/>
  <c r="Q55" i="12"/>
  <c r="G75" i="12"/>
  <c r="C77" i="12"/>
  <c r="B77" i="12"/>
  <c r="D77" i="12" s="1"/>
  <c r="G73" i="10"/>
  <c r="G74" i="10"/>
  <c r="B75" i="10"/>
  <c r="C75" i="10"/>
  <c r="I68" i="18" l="1"/>
  <c r="G68" i="18"/>
  <c r="K68" i="18" s="1"/>
  <c r="C77" i="29"/>
  <c r="B77" i="29"/>
  <c r="D76" i="29"/>
  <c r="G76" i="29" s="1"/>
  <c r="F76" i="29"/>
  <c r="C73" i="28"/>
  <c r="B73" i="28"/>
  <c r="G72" i="28"/>
  <c r="K72" i="28" s="1"/>
  <c r="I72" i="28"/>
  <c r="D72" i="28"/>
  <c r="F72" i="28" s="1"/>
  <c r="J72" i="28" s="1"/>
  <c r="C76" i="27"/>
  <c r="B76" i="27"/>
  <c r="F75" i="27"/>
  <c r="D75" i="27"/>
  <c r="G75" i="27" s="1"/>
  <c r="I68" i="26"/>
  <c r="G68" i="26"/>
  <c r="K68" i="26" s="1"/>
  <c r="D68" i="26"/>
  <c r="F68" i="26" s="1"/>
  <c r="J68" i="26" s="1"/>
  <c r="C69" i="26"/>
  <c r="B69" i="26"/>
  <c r="E69" i="26"/>
  <c r="B76" i="25"/>
  <c r="C76" i="25"/>
  <c r="F75" i="25"/>
  <c r="D75" i="25"/>
  <c r="G75" i="25" s="1"/>
  <c r="G66" i="24"/>
  <c r="K66" i="24" s="1"/>
  <c r="I66" i="24"/>
  <c r="D66" i="24"/>
  <c r="F66" i="24" s="1"/>
  <c r="J66" i="24" s="1"/>
  <c r="C67" i="24"/>
  <c r="B67" i="24"/>
  <c r="B74" i="23"/>
  <c r="C74" i="23"/>
  <c r="D73" i="23"/>
  <c r="G73" i="23" s="1"/>
  <c r="F73" i="23"/>
  <c r="F64" i="22"/>
  <c r="J64" i="22" s="1"/>
  <c r="B65" i="22"/>
  <c r="E65" i="22"/>
  <c r="C65" i="22"/>
  <c r="D76" i="21"/>
  <c r="F76" i="21"/>
  <c r="C77" i="21"/>
  <c r="B77" i="21"/>
  <c r="G76" i="21"/>
  <c r="C68" i="20"/>
  <c r="B68" i="20"/>
  <c r="E68" i="20"/>
  <c r="F67" i="20"/>
  <c r="B75" i="19"/>
  <c r="D74" i="19"/>
  <c r="G74" i="19" s="1"/>
  <c r="F74" i="19"/>
  <c r="D68" i="18"/>
  <c r="F68" i="18" s="1"/>
  <c r="H68" i="18"/>
  <c r="C69" i="18"/>
  <c r="B69" i="18"/>
  <c r="E69" i="18"/>
  <c r="H73" i="17"/>
  <c r="I73" i="17" s="1"/>
  <c r="D74" i="17"/>
  <c r="F74" i="17"/>
  <c r="E74" i="17"/>
  <c r="G74" i="17"/>
  <c r="B75" i="17"/>
  <c r="B13" i="2"/>
  <c r="F79" i="15"/>
  <c r="F80" i="15"/>
  <c r="D80" i="15"/>
  <c r="G80" i="15" s="1"/>
  <c r="B81" i="15"/>
  <c r="C81" i="15"/>
  <c r="D80" i="13"/>
  <c r="G80" i="13" s="1"/>
  <c r="C81" i="13"/>
  <c r="B81" i="13"/>
  <c r="D80" i="11"/>
  <c r="F80" i="11" s="1"/>
  <c r="C81" i="11"/>
  <c r="B81" i="11"/>
  <c r="G80" i="11"/>
  <c r="I78" i="9"/>
  <c r="B13" i="9"/>
  <c r="H79" i="9"/>
  <c r="E80" i="9"/>
  <c r="D80" i="9"/>
  <c r="F80" i="9" s="1"/>
  <c r="C81" i="9"/>
  <c r="B81" i="9"/>
  <c r="I78" i="8"/>
  <c r="B13" i="8"/>
  <c r="H79" i="8"/>
  <c r="E80" i="8"/>
  <c r="D80" i="8"/>
  <c r="F80" i="8" s="1"/>
  <c r="B81" i="8"/>
  <c r="C81" i="8"/>
  <c r="I78" i="7"/>
  <c r="B13" i="7"/>
  <c r="G79" i="7"/>
  <c r="H79" i="7" s="1"/>
  <c r="B81" i="7"/>
  <c r="E80" i="7"/>
  <c r="D80" i="7"/>
  <c r="G80" i="7" s="1"/>
  <c r="C81" i="7"/>
  <c r="C81" i="2"/>
  <c r="F79" i="2"/>
  <c r="H79" i="2" s="1"/>
  <c r="E80" i="2"/>
  <c r="F80" i="2"/>
  <c r="B81" i="2"/>
  <c r="D80" i="2"/>
  <c r="G80" i="2" s="1"/>
  <c r="G75" i="14"/>
  <c r="M56" i="14"/>
  <c r="L56" i="14"/>
  <c r="N56" i="14" s="1"/>
  <c r="P55" i="14"/>
  <c r="G76" i="14"/>
  <c r="C77" i="14"/>
  <c r="B77" i="14"/>
  <c r="Q55" i="14"/>
  <c r="O57" i="12"/>
  <c r="M57" i="12"/>
  <c r="G77" i="12"/>
  <c r="Q56" i="12"/>
  <c r="B78" i="12"/>
  <c r="D78" i="12" s="1"/>
  <c r="C78" i="12"/>
  <c r="L57" i="12"/>
  <c r="N57" i="12" s="1"/>
  <c r="Q57" i="12" s="1"/>
  <c r="P56" i="12"/>
  <c r="C76" i="10"/>
  <c r="B76" i="10"/>
  <c r="D76" i="10" s="1"/>
  <c r="D75" i="10"/>
  <c r="G69" i="18" l="1"/>
  <c r="K69" i="18" s="1"/>
  <c r="C13" i="2"/>
  <c r="J13" i="28"/>
  <c r="M13" i="26"/>
  <c r="C13" i="8"/>
  <c r="M13" i="22"/>
  <c r="J13" i="24"/>
  <c r="C13" i="9"/>
  <c r="J13" i="22"/>
  <c r="M13" i="24"/>
  <c r="C13" i="7"/>
  <c r="J13" i="26"/>
  <c r="M13" i="28"/>
  <c r="D77" i="29"/>
  <c r="G77" i="29" s="1"/>
  <c r="F77" i="29"/>
  <c r="B78" i="29"/>
  <c r="C78" i="29"/>
  <c r="I73" i="28"/>
  <c r="D73" i="28"/>
  <c r="E73" i="28"/>
  <c r="G73" i="28" s="1"/>
  <c r="K73" i="28" s="1"/>
  <c r="D76" i="27"/>
  <c r="F76" i="27"/>
  <c r="C77" i="27"/>
  <c r="B77" i="27"/>
  <c r="G76" i="27"/>
  <c r="D69" i="26"/>
  <c r="F69" i="26" s="1"/>
  <c r="J69" i="26" s="1"/>
  <c r="G69" i="26"/>
  <c r="K69" i="26" s="1"/>
  <c r="I69" i="26"/>
  <c r="C70" i="26"/>
  <c r="B70" i="26"/>
  <c r="C77" i="25"/>
  <c r="B77" i="25"/>
  <c r="D76" i="25"/>
  <c r="G76" i="25" s="1"/>
  <c r="F76" i="25"/>
  <c r="I67" i="24"/>
  <c r="E67" i="24"/>
  <c r="D67" i="24"/>
  <c r="F67" i="24" s="1"/>
  <c r="J67" i="24" s="1"/>
  <c r="B75" i="23"/>
  <c r="D74" i="23"/>
  <c r="G74" i="23" s="1"/>
  <c r="F74" i="23"/>
  <c r="E66" i="22"/>
  <c r="C66" i="22"/>
  <c r="B66" i="22"/>
  <c r="G65" i="22"/>
  <c r="K65" i="22" s="1"/>
  <c r="I65" i="22"/>
  <c r="D65" i="22"/>
  <c r="F65" i="22" s="1"/>
  <c r="J65" i="22" s="1"/>
  <c r="D77" i="21"/>
  <c r="G77" i="21" s="1"/>
  <c r="F77" i="21"/>
  <c r="C78" i="21"/>
  <c r="B78" i="21"/>
  <c r="E69" i="20"/>
  <c r="C69" i="20"/>
  <c r="B69" i="20"/>
  <c r="I68" i="20"/>
  <c r="G68" i="20"/>
  <c r="K68" i="20" s="1"/>
  <c r="H68" i="20"/>
  <c r="D68" i="20"/>
  <c r="F68" i="20" s="1"/>
  <c r="C75" i="19"/>
  <c r="D75" i="19" s="1"/>
  <c r="H69" i="18"/>
  <c r="D69" i="18"/>
  <c r="F69" i="18" s="1"/>
  <c r="B70" i="18"/>
  <c r="C70" i="18"/>
  <c r="E70" i="18"/>
  <c r="I69" i="18"/>
  <c r="H74" i="17"/>
  <c r="I74" i="17"/>
  <c r="B15" i="17"/>
  <c r="C75" i="17"/>
  <c r="D75" i="17"/>
  <c r="G75" i="17" s="1"/>
  <c r="F75" i="17"/>
  <c r="H80" i="2"/>
  <c r="I80" i="2" s="1"/>
  <c r="C82" i="15"/>
  <c r="B82" i="15"/>
  <c r="D81" i="15"/>
  <c r="G81" i="15" s="1"/>
  <c r="F80" i="13"/>
  <c r="D81" i="13"/>
  <c r="G81" i="13" s="1"/>
  <c r="C82" i="13"/>
  <c r="B82" i="13"/>
  <c r="F81" i="13"/>
  <c r="C82" i="11"/>
  <c r="B82" i="11"/>
  <c r="D81" i="11"/>
  <c r="G81" i="11" s="1"/>
  <c r="D81" i="9"/>
  <c r="C82" i="9"/>
  <c r="B82" i="9"/>
  <c r="F81" i="9"/>
  <c r="E81" i="9"/>
  <c r="G80" i="9"/>
  <c r="H80" i="9" s="1"/>
  <c r="G81" i="9"/>
  <c r="I79" i="9"/>
  <c r="G80" i="8"/>
  <c r="H80" i="8" s="1"/>
  <c r="I80" i="8" s="1"/>
  <c r="C82" i="8"/>
  <c r="B82" i="8"/>
  <c r="F81" i="8"/>
  <c r="E81" i="8"/>
  <c r="D81" i="8"/>
  <c r="G81" i="8"/>
  <c r="I79" i="8"/>
  <c r="I79" i="7"/>
  <c r="C82" i="7"/>
  <c r="B82" i="7"/>
  <c r="F81" i="7"/>
  <c r="E81" i="7"/>
  <c r="D81" i="7"/>
  <c r="G81" i="7" s="1"/>
  <c r="F80" i="7"/>
  <c r="H80" i="7" s="1"/>
  <c r="C82" i="2"/>
  <c r="I79" i="2"/>
  <c r="E81" i="2"/>
  <c r="F81" i="2"/>
  <c r="D81" i="2"/>
  <c r="G81" i="2" s="1"/>
  <c r="B82" i="2"/>
  <c r="B78" i="14"/>
  <c r="C78" i="14"/>
  <c r="D77" i="14"/>
  <c r="O56" i="14"/>
  <c r="Q56" i="14" s="1"/>
  <c r="L57" i="14"/>
  <c r="P56" i="14"/>
  <c r="B79" i="12"/>
  <c r="C79" i="12"/>
  <c r="G78" i="12"/>
  <c r="L58" i="12"/>
  <c r="N58" i="12" s="1"/>
  <c r="P57" i="12"/>
  <c r="M58" i="12"/>
  <c r="G75" i="10"/>
  <c r="G76" i="10"/>
  <c r="B77" i="10"/>
  <c r="C77" i="10"/>
  <c r="G70" i="18" l="1"/>
  <c r="K70" i="18" s="1"/>
  <c r="J24" i="24"/>
  <c r="J37" i="24"/>
  <c r="J38" i="24"/>
  <c r="J57" i="24"/>
  <c r="J59" i="24"/>
  <c r="J61" i="24"/>
  <c r="J24" i="28"/>
  <c r="J37" i="28"/>
  <c r="J38" i="28"/>
  <c r="J57" i="28"/>
  <c r="J59" i="28"/>
  <c r="J61" i="28"/>
  <c r="J24" i="22"/>
  <c r="J37" i="22"/>
  <c r="J38" i="22"/>
  <c r="J57" i="22"/>
  <c r="J59" i="22"/>
  <c r="J61" i="22"/>
  <c r="C15" i="17"/>
  <c r="L15" i="20"/>
  <c r="L15" i="18"/>
  <c r="J24" i="26"/>
  <c r="J37" i="26"/>
  <c r="J38" i="26"/>
  <c r="J57" i="26"/>
  <c r="J59" i="26"/>
  <c r="J61" i="26"/>
  <c r="D78" i="29"/>
  <c r="F78" i="29"/>
  <c r="C79" i="29"/>
  <c r="B79" i="29"/>
  <c r="G78" i="29"/>
  <c r="B74" i="28"/>
  <c r="C74" i="28"/>
  <c r="E74" i="28"/>
  <c r="F73" i="28"/>
  <c r="J73" i="28" s="1"/>
  <c r="C78" i="27"/>
  <c r="B78" i="27"/>
  <c r="D77" i="27"/>
  <c r="G77" i="27" s="1"/>
  <c r="F77" i="27"/>
  <c r="I70" i="26"/>
  <c r="D70" i="26"/>
  <c r="E70" i="26"/>
  <c r="D77" i="25"/>
  <c r="F77" i="25"/>
  <c r="B78" i="25"/>
  <c r="C78" i="25"/>
  <c r="G77" i="25"/>
  <c r="E68" i="24"/>
  <c r="B68" i="24"/>
  <c r="C68" i="24"/>
  <c r="G67" i="24"/>
  <c r="K67" i="24" s="1"/>
  <c r="C75" i="23"/>
  <c r="G66" i="22"/>
  <c r="K66" i="22" s="1"/>
  <c r="I66" i="22"/>
  <c r="D66" i="22"/>
  <c r="F66" i="22" s="1"/>
  <c r="J66" i="22" s="1"/>
  <c r="C67" i="22"/>
  <c r="B67" i="22"/>
  <c r="D78" i="21"/>
  <c r="F78" i="21"/>
  <c r="C79" i="21"/>
  <c r="B79" i="21"/>
  <c r="G78" i="21"/>
  <c r="I69" i="20"/>
  <c r="G69" i="20"/>
  <c r="K69" i="20" s="1"/>
  <c r="D69" i="20"/>
  <c r="F69" i="20" s="1"/>
  <c r="H69" i="20"/>
  <c r="C70" i="20"/>
  <c r="B70" i="20"/>
  <c r="E70" i="20"/>
  <c r="B76" i="19"/>
  <c r="C76" i="19"/>
  <c r="G75" i="19"/>
  <c r="F75" i="19"/>
  <c r="E71" i="18"/>
  <c r="B71" i="18"/>
  <c r="G71" i="18" s="1"/>
  <c r="K71" i="18" s="1"/>
  <c r="C71" i="18"/>
  <c r="D70" i="18"/>
  <c r="F70" i="18" s="1"/>
  <c r="H70" i="18"/>
  <c r="I70" i="18"/>
  <c r="E75" i="17"/>
  <c r="H75" i="17" s="1"/>
  <c r="B76" i="17"/>
  <c r="C76" i="17"/>
  <c r="F81" i="15"/>
  <c r="D82" i="15"/>
  <c r="F82" i="15" s="1"/>
  <c r="B83" i="15"/>
  <c r="C83" i="15"/>
  <c r="G82" i="15"/>
  <c r="C83" i="13"/>
  <c r="B83" i="13"/>
  <c r="D82" i="13"/>
  <c r="F82" i="13" s="1"/>
  <c r="F81" i="11"/>
  <c r="D82" i="11"/>
  <c r="G82" i="11" s="1"/>
  <c r="C83" i="11"/>
  <c r="B83" i="11"/>
  <c r="I80" i="9"/>
  <c r="H81" i="9"/>
  <c r="I81" i="9" s="1"/>
  <c r="B83" i="9"/>
  <c r="E82" i="9"/>
  <c r="D82" i="9"/>
  <c r="G82" i="9" s="1"/>
  <c r="C83" i="9"/>
  <c r="H81" i="8"/>
  <c r="E82" i="8"/>
  <c r="D82" i="8"/>
  <c r="F82" i="8" s="1"/>
  <c r="B83" i="8"/>
  <c r="C83" i="8"/>
  <c r="G82" i="8"/>
  <c r="I80" i="7"/>
  <c r="H81" i="7"/>
  <c r="I81" i="7" s="1"/>
  <c r="E82" i="7"/>
  <c r="D82" i="7"/>
  <c r="G82" i="7" s="1"/>
  <c r="B83" i="7"/>
  <c r="C83" i="7"/>
  <c r="C83" i="2"/>
  <c r="H81" i="2"/>
  <c r="E82" i="2"/>
  <c r="F82" i="2"/>
  <c r="D82" i="2"/>
  <c r="G82" i="2" s="1"/>
  <c r="B83" i="2"/>
  <c r="C79" i="14"/>
  <c r="B79" i="14"/>
  <c r="D79" i="14" s="1"/>
  <c r="O57" i="14"/>
  <c r="M57" i="14"/>
  <c r="G77" i="14"/>
  <c r="D78" i="14"/>
  <c r="O58" i="12"/>
  <c r="Q58" i="12" s="1"/>
  <c r="D79" i="12"/>
  <c r="L59" i="12"/>
  <c r="P58" i="12"/>
  <c r="B80" i="12"/>
  <c r="C80" i="12"/>
  <c r="B78" i="10"/>
  <c r="C78" i="10"/>
  <c r="D77" i="10"/>
  <c r="H22" i="18" l="1"/>
  <c r="H34" i="18"/>
  <c r="H35" i="18"/>
  <c r="H55" i="18"/>
  <c r="H56" i="18"/>
  <c r="H57" i="18"/>
  <c r="H22" i="20"/>
  <c r="H34" i="20"/>
  <c r="H35" i="20"/>
  <c r="H55" i="20"/>
  <c r="H56" i="20"/>
  <c r="H57" i="20"/>
  <c r="B80" i="29"/>
  <c r="C80" i="29"/>
  <c r="D79" i="29"/>
  <c r="G79" i="29" s="1"/>
  <c r="F79" i="29"/>
  <c r="D74" i="28"/>
  <c r="F74" i="28" s="1"/>
  <c r="J74" i="28" s="1"/>
  <c r="I74" i="28"/>
  <c r="G74" i="28"/>
  <c r="K74" i="28" s="1"/>
  <c r="C75" i="28"/>
  <c r="B75" i="28"/>
  <c r="E75" i="28"/>
  <c r="D78" i="27"/>
  <c r="F78" i="27"/>
  <c r="C79" i="27"/>
  <c r="B79" i="27"/>
  <c r="G78" i="27"/>
  <c r="E71" i="26"/>
  <c r="C71" i="26"/>
  <c r="B71" i="26"/>
  <c r="F70" i="26"/>
  <c r="J70" i="26" s="1"/>
  <c r="G70" i="26"/>
  <c r="K70" i="26" s="1"/>
  <c r="C79" i="25"/>
  <c r="B79" i="25"/>
  <c r="D78" i="25"/>
  <c r="G78" i="25" s="1"/>
  <c r="F78" i="25"/>
  <c r="D68" i="24"/>
  <c r="F68" i="24" s="1"/>
  <c r="J68" i="24" s="1"/>
  <c r="I68" i="24"/>
  <c r="G68" i="24"/>
  <c r="K68" i="24" s="1"/>
  <c r="E69" i="24"/>
  <c r="C69" i="24"/>
  <c r="B69" i="24"/>
  <c r="B76" i="23"/>
  <c r="C76" i="23"/>
  <c r="F75" i="23"/>
  <c r="D75" i="23"/>
  <c r="G75" i="23" s="1"/>
  <c r="D67" i="22"/>
  <c r="I67" i="22"/>
  <c r="E67" i="22"/>
  <c r="D79" i="21"/>
  <c r="F79" i="21"/>
  <c r="C80" i="21"/>
  <c r="B80" i="21"/>
  <c r="G79" i="21"/>
  <c r="E71" i="20"/>
  <c r="C71" i="20"/>
  <c r="B71" i="20"/>
  <c r="H70" i="20"/>
  <c r="D70" i="20"/>
  <c r="F70" i="20" s="1"/>
  <c r="I70" i="20"/>
  <c r="G70" i="20"/>
  <c r="K70" i="20" s="1"/>
  <c r="D76" i="19"/>
  <c r="F76" i="19" s="1"/>
  <c r="C77" i="19"/>
  <c r="B77" i="19"/>
  <c r="I71" i="18"/>
  <c r="C72" i="18"/>
  <c r="E72" i="18"/>
  <c r="B72" i="18"/>
  <c r="D71" i="18"/>
  <c r="F71" i="18" s="1"/>
  <c r="H71" i="18"/>
  <c r="D76" i="17"/>
  <c r="F76" i="17" s="1"/>
  <c r="G76" i="17"/>
  <c r="B77" i="17"/>
  <c r="E76" i="17"/>
  <c r="C77" i="17"/>
  <c r="I75" i="17"/>
  <c r="C84" i="15"/>
  <c r="B84" i="15"/>
  <c r="D83" i="15"/>
  <c r="G83" i="15" s="1"/>
  <c r="G82" i="13"/>
  <c r="C84" i="13"/>
  <c r="B84" i="13"/>
  <c r="D83" i="13"/>
  <c r="G83" i="13" s="1"/>
  <c r="F83" i="13"/>
  <c r="C84" i="11"/>
  <c r="B84" i="11"/>
  <c r="D83" i="11"/>
  <c r="F83" i="11" s="1"/>
  <c r="F82" i="11"/>
  <c r="B14" i="9"/>
  <c r="C84" i="9"/>
  <c r="D83" i="9"/>
  <c r="G83" i="9" s="1"/>
  <c r="B84" i="9"/>
  <c r="F83" i="9"/>
  <c r="E83" i="9"/>
  <c r="F82" i="9"/>
  <c r="H82" i="9" s="1"/>
  <c r="C84" i="8"/>
  <c r="B84" i="8"/>
  <c r="E83" i="8"/>
  <c r="D83" i="8"/>
  <c r="F83" i="8" s="1"/>
  <c r="H82" i="8"/>
  <c r="I81" i="8"/>
  <c r="B14" i="8"/>
  <c r="F82" i="7"/>
  <c r="H82" i="7" s="1"/>
  <c r="B14" i="7"/>
  <c r="C84" i="7"/>
  <c r="B84" i="7"/>
  <c r="E83" i="7"/>
  <c r="D83" i="7"/>
  <c r="G83" i="7" s="1"/>
  <c r="C84" i="2"/>
  <c r="H82" i="2"/>
  <c r="I81" i="2"/>
  <c r="B14" i="2"/>
  <c r="E83" i="2"/>
  <c r="F83" i="2"/>
  <c r="B84" i="2"/>
  <c r="D83" i="2"/>
  <c r="G83" i="2" s="1"/>
  <c r="M58" i="14"/>
  <c r="G78" i="14"/>
  <c r="P57" i="14"/>
  <c r="L58" i="14"/>
  <c r="N58" i="14" s="1"/>
  <c r="O58" i="14" s="1"/>
  <c r="N57" i="14"/>
  <c r="Q57" i="14" s="1"/>
  <c r="G79" i="14"/>
  <c r="B80" i="14"/>
  <c r="D80" i="14" s="1"/>
  <c r="C80" i="14"/>
  <c r="D80" i="12"/>
  <c r="C81" i="12"/>
  <c r="B81" i="12"/>
  <c r="D81" i="12" s="1"/>
  <c r="G79" i="12"/>
  <c r="O59" i="12"/>
  <c r="M59" i="12"/>
  <c r="N59" i="12" s="1"/>
  <c r="Q59" i="12" s="1"/>
  <c r="G77" i="10"/>
  <c r="B79" i="10"/>
  <c r="C79" i="10"/>
  <c r="D78" i="10"/>
  <c r="I72" i="18" l="1"/>
  <c r="G72" i="18"/>
  <c r="K72" i="18" s="1"/>
  <c r="G76" i="19"/>
  <c r="C14" i="2"/>
  <c r="J14" i="28"/>
  <c r="M14" i="26"/>
  <c r="C14" i="9"/>
  <c r="J14" i="22"/>
  <c r="M14" i="24"/>
  <c r="C14" i="8"/>
  <c r="M14" i="22"/>
  <c r="J14" i="24"/>
  <c r="C14" i="7"/>
  <c r="J14" i="26"/>
  <c r="M14" i="28"/>
  <c r="C81" i="29"/>
  <c r="B81" i="29"/>
  <c r="D80" i="29"/>
  <c r="G80" i="29" s="1"/>
  <c r="C76" i="28"/>
  <c r="B76" i="28"/>
  <c r="I75" i="28"/>
  <c r="G75" i="28"/>
  <c r="K75" i="28" s="1"/>
  <c r="D75" i="28"/>
  <c r="F75" i="28" s="1"/>
  <c r="J75" i="28" s="1"/>
  <c r="D79" i="27"/>
  <c r="F79" i="27"/>
  <c r="C80" i="27"/>
  <c r="B80" i="27"/>
  <c r="G79" i="27"/>
  <c r="I71" i="26"/>
  <c r="G71" i="26"/>
  <c r="K71" i="26" s="1"/>
  <c r="D71" i="26"/>
  <c r="F71" i="26" s="1"/>
  <c r="J71" i="26" s="1"/>
  <c r="E72" i="26"/>
  <c r="C72" i="26"/>
  <c r="B72" i="26"/>
  <c r="D79" i="25"/>
  <c r="F79" i="25"/>
  <c r="B80" i="25"/>
  <c r="C80" i="25"/>
  <c r="G79" i="25"/>
  <c r="C70" i="24"/>
  <c r="B70" i="24"/>
  <c r="I69" i="24"/>
  <c r="G69" i="24"/>
  <c r="K69" i="24" s="1"/>
  <c r="D69" i="24"/>
  <c r="F69" i="24" s="1"/>
  <c r="J69" i="24" s="1"/>
  <c r="C77" i="23"/>
  <c r="B77" i="23"/>
  <c r="D76" i="23"/>
  <c r="G76" i="23" s="1"/>
  <c r="F76" i="23"/>
  <c r="E68" i="22"/>
  <c r="B68" i="22"/>
  <c r="C68" i="22"/>
  <c r="G67" i="22"/>
  <c r="K67" i="22" s="1"/>
  <c r="F67" i="22"/>
  <c r="J67" i="22" s="1"/>
  <c r="D80" i="21"/>
  <c r="F80" i="21"/>
  <c r="C81" i="21"/>
  <c r="B81" i="21"/>
  <c r="G80" i="21"/>
  <c r="G71" i="20"/>
  <c r="K71" i="20" s="1"/>
  <c r="I71" i="20"/>
  <c r="H71" i="20"/>
  <c r="D71" i="20"/>
  <c r="F71" i="20" s="1"/>
  <c r="E72" i="20"/>
  <c r="C72" i="20"/>
  <c r="B72" i="20"/>
  <c r="D77" i="19"/>
  <c r="F77" i="19"/>
  <c r="B78" i="19"/>
  <c r="C78" i="19"/>
  <c r="G77" i="19"/>
  <c r="D72" i="18"/>
  <c r="F72" i="18" s="1"/>
  <c r="H72" i="18"/>
  <c r="C73" i="18"/>
  <c r="B73" i="18"/>
  <c r="D77" i="17"/>
  <c r="F77" i="17" s="1"/>
  <c r="G77" i="17"/>
  <c r="C78" i="17"/>
  <c r="E77" i="17"/>
  <c r="B78" i="17"/>
  <c r="H76" i="17"/>
  <c r="F84" i="15"/>
  <c r="D84" i="15"/>
  <c r="F83" i="15"/>
  <c r="G84" i="15"/>
  <c r="D84" i="13"/>
  <c r="F84" i="13" s="1"/>
  <c r="G83" i="11"/>
  <c r="F84" i="11"/>
  <c r="D84" i="11"/>
  <c r="G84" i="11"/>
  <c r="I82" i="9"/>
  <c r="H83" i="9"/>
  <c r="I83" i="9" s="1"/>
  <c r="E84" i="9"/>
  <c r="D84" i="9"/>
  <c r="F84" i="9" s="1"/>
  <c r="G84" i="9"/>
  <c r="G83" i="8"/>
  <c r="H83" i="8" s="1"/>
  <c r="I83" i="8" s="1"/>
  <c r="I82" i="8"/>
  <c r="F84" i="8"/>
  <c r="E84" i="8"/>
  <c r="D84" i="8"/>
  <c r="G84" i="8" s="1"/>
  <c r="I82" i="7"/>
  <c r="F83" i="7"/>
  <c r="H83" i="7" s="1"/>
  <c r="F84" i="7"/>
  <c r="E84" i="7"/>
  <c r="D84" i="7"/>
  <c r="G84" i="7" s="1"/>
  <c r="H83" i="2"/>
  <c r="I83" i="2" s="1"/>
  <c r="D84" i="2"/>
  <c r="G84" i="2" s="1"/>
  <c r="B15" i="2"/>
  <c r="I82" i="2"/>
  <c r="E84" i="2"/>
  <c r="F84" i="2"/>
  <c r="O59" i="14"/>
  <c r="M59" i="14"/>
  <c r="G80" i="14"/>
  <c r="B81" i="14"/>
  <c r="D81" i="14" s="1"/>
  <c r="C81" i="14"/>
  <c r="Q58" i="14"/>
  <c r="P58" i="14"/>
  <c r="L59" i="14"/>
  <c r="N59" i="14" s="1"/>
  <c r="Q59" i="14" s="1"/>
  <c r="O60" i="12"/>
  <c r="M60" i="12"/>
  <c r="P59" i="12"/>
  <c r="L60" i="12"/>
  <c r="N60" i="12" s="1"/>
  <c r="Q60" i="12" s="1"/>
  <c r="G81" i="12"/>
  <c r="C82" i="12"/>
  <c r="B82" i="12"/>
  <c r="D82" i="12" s="1"/>
  <c r="G80" i="12"/>
  <c r="G78" i="10"/>
  <c r="B80" i="10"/>
  <c r="C80" i="10"/>
  <c r="D79" i="10"/>
  <c r="I73" i="18" l="1"/>
  <c r="F80" i="29"/>
  <c r="J23" i="24"/>
  <c r="J35" i="24"/>
  <c r="J36" i="24"/>
  <c r="J54" i="24"/>
  <c r="J56" i="24"/>
  <c r="J58" i="24"/>
  <c r="C15" i="2"/>
  <c r="J15" i="28"/>
  <c r="M15" i="26"/>
  <c r="J23" i="28"/>
  <c r="J35" i="28"/>
  <c r="J36" i="28"/>
  <c r="J54" i="28"/>
  <c r="J56" i="28"/>
  <c r="J58" i="28"/>
  <c r="J23" i="26"/>
  <c r="J35" i="26"/>
  <c r="J36" i="26"/>
  <c r="J54" i="26"/>
  <c r="J56" i="26"/>
  <c r="J58" i="26"/>
  <c r="J23" i="22"/>
  <c r="J35" i="22"/>
  <c r="J36" i="22"/>
  <c r="J54" i="22"/>
  <c r="J56" i="22"/>
  <c r="J58" i="22"/>
  <c r="D81" i="29"/>
  <c r="G81" i="29" s="1"/>
  <c r="F81" i="29"/>
  <c r="B82" i="29"/>
  <c r="C82" i="29"/>
  <c r="I76" i="28"/>
  <c r="D76" i="28"/>
  <c r="E76" i="28"/>
  <c r="C81" i="27"/>
  <c r="B81" i="27"/>
  <c r="D80" i="27"/>
  <c r="G80" i="27" s="1"/>
  <c r="F80" i="27"/>
  <c r="C73" i="26"/>
  <c r="B73" i="26"/>
  <c r="D72" i="26"/>
  <c r="F72" i="26" s="1"/>
  <c r="J72" i="26" s="1"/>
  <c r="I72" i="26"/>
  <c r="G72" i="26"/>
  <c r="K72" i="26" s="1"/>
  <c r="C81" i="25"/>
  <c r="B81" i="25"/>
  <c r="D80" i="25"/>
  <c r="G80" i="25" s="1"/>
  <c r="F80" i="25"/>
  <c r="I70" i="24"/>
  <c r="D70" i="24"/>
  <c r="E70" i="24"/>
  <c r="G70" i="24" s="1"/>
  <c r="K70" i="24" s="1"/>
  <c r="B78" i="23"/>
  <c r="C78" i="23"/>
  <c r="D77" i="23"/>
  <c r="G77" i="23" s="1"/>
  <c r="F77" i="23"/>
  <c r="D68" i="22"/>
  <c r="F68" i="22" s="1"/>
  <c r="J68" i="22" s="1"/>
  <c r="I68" i="22"/>
  <c r="G68" i="22"/>
  <c r="K68" i="22" s="1"/>
  <c r="B69" i="22"/>
  <c r="E69" i="22"/>
  <c r="C69" i="22"/>
  <c r="D81" i="21"/>
  <c r="G81" i="21" s="1"/>
  <c r="F81" i="21"/>
  <c r="B82" i="21"/>
  <c r="C82" i="21"/>
  <c r="D72" i="20"/>
  <c r="F72" i="20" s="1"/>
  <c r="H72" i="20"/>
  <c r="I72" i="20"/>
  <c r="G72" i="20"/>
  <c r="K72" i="20" s="1"/>
  <c r="C73" i="20"/>
  <c r="B73" i="20"/>
  <c r="E73" i="20" s="1"/>
  <c r="C79" i="19"/>
  <c r="B79" i="19"/>
  <c r="D78" i="19"/>
  <c r="G78" i="19" s="1"/>
  <c r="F78" i="19"/>
  <c r="E73" i="18"/>
  <c r="G73" i="18" s="1"/>
  <c r="K73" i="18" s="1"/>
  <c r="H73" i="18"/>
  <c r="D73" i="18"/>
  <c r="F73" i="18" s="1"/>
  <c r="H77" i="17"/>
  <c r="I77" i="17" s="1"/>
  <c r="I76" i="17"/>
  <c r="D78" i="17"/>
  <c r="F78" i="17" s="1"/>
  <c r="C79" i="17"/>
  <c r="E78" i="17"/>
  <c r="B79" i="17"/>
  <c r="G84" i="13"/>
  <c r="H84" i="9"/>
  <c r="B15" i="9"/>
  <c r="H84" i="8"/>
  <c r="B15" i="8"/>
  <c r="I83" i="7"/>
  <c r="B15" i="7"/>
  <c r="H84" i="7"/>
  <c r="H84" i="2"/>
  <c r="G81" i="14"/>
  <c r="L60" i="14"/>
  <c r="P59" i="14"/>
  <c r="B82" i="14"/>
  <c r="D82" i="14" s="1"/>
  <c r="C82" i="14"/>
  <c r="O60" i="14"/>
  <c r="M60" i="14"/>
  <c r="B83" i="12"/>
  <c r="C83" i="12"/>
  <c r="P60" i="12"/>
  <c r="L61" i="12"/>
  <c r="G82" i="12"/>
  <c r="M61" i="12"/>
  <c r="G79" i="10"/>
  <c r="C81" i="10"/>
  <c r="B81" i="10"/>
  <c r="D81" i="10" s="1"/>
  <c r="D80" i="10"/>
  <c r="J22" i="26" l="1"/>
  <c r="J33" i="26"/>
  <c r="J34" i="26"/>
  <c r="J53" i="26"/>
  <c r="J55" i="26"/>
  <c r="C15" i="7"/>
  <c r="J15" i="26"/>
  <c r="M15" i="28"/>
  <c r="C15" i="8"/>
  <c r="M15" i="22"/>
  <c r="J15" i="24"/>
  <c r="C15" i="9"/>
  <c r="J15" i="22"/>
  <c r="M15" i="24"/>
  <c r="D82" i="29"/>
  <c r="G82" i="29" s="1"/>
  <c r="F82" i="29"/>
  <c r="C83" i="29"/>
  <c r="B83" i="29"/>
  <c r="E77" i="28"/>
  <c r="C77" i="28"/>
  <c r="B77" i="28"/>
  <c r="F76" i="28"/>
  <c r="J76" i="28" s="1"/>
  <c r="G76" i="28"/>
  <c r="K76" i="28" s="1"/>
  <c r="D81" i="27"/>
  <c r="F81" i="27"/>
  <c r="B82" i="27"/>
  <c r="C82" i="27"/>
  <c r="G81" i="27"/>
  <c r="I73" i="26"/>
  <c r="E73" i="26"/>
  <c r="D73" i="26"/>
  <c r="F73" i="26" s="1"/>
  <c r="J73" i="26" s="1"/>
  <c r="D81" i="25"/>
  <c r="F81" i="25"/>
  <c r="B82" i="25"/>
  <c r="C82" i="25"/>
  <c r="G81" i="25"/>
  <c r="F70" i="24"/>
  <c r="J70" i="24" s="1"/>
  <c r="E71" i="24"/>
  <c r="C71" i="24"/>
  <c r="B71" i="24"/>
  <c r="C79" i="23"/>
  <c r="B79" i="23"/>
  <c r="D78" i="23"/>
  <c r="G78" i="23" s="1"/>
  <c r="F78" i="23"/>
  <c r="C70" i="22"/>
  <c r="B70" i="22"/>
  <c r="D69" i="22"/>
  <c r="F69" i="22" s="1"/>
  <c r="J69" i="22" s="1"/>
  <c r="G69" i="22"/>
  <c r="K69" i="22" s="1"/>
  <c r="I69" i="22"/>
  <c r="D82" i="21"/>
  <c r="F82" i="21"/>
  <c r="C83" i="21"/>
  <c r="B83" i="21"/>
  <c r="G82" i="21"/>
  <c r="E74" i="20"/>
  <c r="C74" i="20"/>
  <c r="B74" i="20"/>
  <c r="D73" i="20"/>
  <c r="F73" i="20" s="1"/>
  <c r="H73" i="20"/>
  <c r="I73" i="20"/>
  <c r="G73" i="20"/>
  <c r="K73" i="20" s="1"/>
  <c r="D79" i="19"/>
  <c r="G79" i="19" s="1"/>
  <c r="F79" i="19"/>
  <c r="C80" i="19"/>
  <c r="B80" i="19"/>
  <c r="E74" i="18"/>
  <c r="C74" i="18"/>
  <c r="B74" i="18"/>
  <c r="G74" i="18" s="1"/>
  <c r="K74" i="18" s="1"/>
  <c r="G78" i="17"/>
  <c r="H78" i="17" s="1"/>
  <c r="D79" i="17"/>
  <c r="G79" i="17" s="1"/>
  <c r="E79" i="17"/>
  <c r="C80" i="17"/>
  <c r="B80" i="17"/>
  <c r="I84" i="9"/>
  <c r="B16" i="9"/>
  <c r="I84" i="8"/>
  <c r="B16" i="8"/>
  <c r="I84" i="7"/>
  <c r="B16" i="7"/>
  <c r="B16" i="2"/>
  <c r="I84" i="2"/>
  <c r="G82" i="14"/>
  <c r="P60" i="14"/>
  <c r="L61" i="14"/>
  <c r="M61" i="14"/>
  <c r="C83" i="14"/>
  <c r="B83" i="14"/>
  <c r="N60" i="14"/>
  <c r="Q60" i="14" s="1"/>
  <c r="N61" i="12"/>
  <c r="C84" i="12"/>
  <c r="B84" i="12"/>
  <c r="D84" i="12" s="1"/>
  <c r="D83" i="12"/>
  <c r="G80" i="10"/>
  <c r="G81" i="10"/>
  <c r="C82" i="10"/>
  <c r="B82" i="10"/>
  <c r="C16" i="2" l="1"/>
  <c r="J16" i="28"/>
  <c r="M16" i="26"/>
  <c r="J22" i="28"/>
  <c r="J33" i="28"/>
  <c r="J34" i="28"/>
  <c r="J53" i="28"/>
  <c r="J55" i="28"/>
  <c r="J22" i="22"/>
  <c r="J33" i="22"/>
  <c r="J34" i="22"/>
  <c r="J53" i="22"/>
  <c r="J55" i="22"/>
  <c r="C16" i="7"/>
  <c r="J16" i="26"/>
  <c r="M16" i="28"/>
  <c r="C16" i="8"/>
  <c r="M16" i="22"/>
  <c r="J16" i="24"/>
  <c r="C16" i="9"/>
  <c r="J16" i="22"/>
  <c r="M16" i="24"/>
  <c r="J22" i="24"/>
  <c r="J33" i="24"/>
  <c r="J34" i="24"/>
  <c r="J53" i="24"/>
  <c r="J55" i="24"/>
  <c r="B84" i="29"/>
  <c r="C84" i="29"/>
  <c r="D83" i="29"/>
  <c r="G83" i="29" s="1"/>
  <c r="F83" i="29"/>
  <c r="G77" i="28"/>
  <c r="K77" i="28" s="1"/>
  <c r="I77" i="28"/>
  <c r="D77" i="28"/>
  <c r="F77" i="28" s="1"/>
  <c r="J77" i="28" s="1"/>
  <c r="B78" i="28"/>
  <c r="E78" i="28"/>
  <c r="C78" i="28"/>
  <c r="C83" i="27"/>
  <c r="B83" i="27"/>
  <c r="D82" i="27"/>
  <c r="G82" i="27" s="1"/>
  <c r="F82" i="27"/>
  <c r="E74" i="26"/>
  <c r="C74" i="26"/>
  <c r="B74" i="26"/>
  <c r="G73" i="26"/>
  <c r="K73" i="26" s="1"/>
  <c r="C83" i="25"/>
  <c r="B83" i="25"/>
  <c r="D82" i="25"/>
  <c r="G82" i="25" s="1"/>
  <c r="F82" i="25"/>
  <c r="D71" i="24"/>
  <c r="F71" i="24" s="1"/>
  <c r="J71" i="24" s="1"/>
  <c r="E72" i="24"/>
  <c r="B72" i="24"/>
  <c r="C72" i="24"/>
  <c r="G71" i="24"/>
  <c r="K71" i="24" s="1"/>
  <c r="I71" i="24"/>
  <c r="D79" i="23"/>
  <c r="F79" i="23"/>
  <c r="B80" i="23"/>
  <c r="C80" i="23"/>
  <c r="G79" i="23"/>
  <c r="I70" i="22"/>
  <c r="D70" i="22"/>
  <c r="F70" i="22" s="1"/>
  <c r="J70" i="22" s="1"/>
  <c r="E70" i="22"/>
  <c r="D83" i="21"/>
  <c r="G83" i="21" s="1"/>
  <c r="F83" i="21"/>
  <c r="B84" i="21"/>
  <c r="C84" i="21"/>
  <c r="H74" i="20"/>
  <c r="D74" i="20"/>
  <c r="F74" i="20" s="1"/>
  <c r="G74" i="20"/>
  <c r="K74" i="20" s="1"/>
  <c r="I74" i="20"/>
  <c r="E75" i="20"/>
  <c r="C75" i="20"/>
  <c r="B75" i="20"/>
  <c r="D80" i="19"/>
  <c r="G80" i="19" s="1"/>
  <c r="F80" i="19"/>
  <c r="C81" i="19"/>
  <c r="B81" i="19"/>
  <c r="D74" i="18"/>
  <c r="F74" i="18" s="1"/>
  <c r="H74" i="18"/>
  <c r="I74" i="18"/>
  <c r="E75" i="18"/>
  <c r="B75" i="18"/>
  <c r="G75" i="18" s="1"/>
  <c r="K75" i="18" s="1"/>
  <c r="C75" i="18"/>
  <c r="I78" i="17"/>
  <c r="C81" i="17"/>
  <c r="E80" i="17"/>
  <c r="B81" i="17"/>
  <c r="D80" i="17"/>
  <c r="G80" i="17" s="1"/>
  <c r="F79" i="17"/>
  <c r="H79" i="17" s="1"/>
  <c r="B84" i="14"/>
  <c r="C84" i="14"/>
  <c r="N61" i="14"/>
  <c r="D83" i="14"/>
  <c r="G83" i="12"/>
  <c r="O61" i="12"/>
  <c r="C85" i="12"/>
  <c r="B85" i="12"/>
  <c r="D85" i="12" s="1"/>
  <c r="G84" i="12"/>
  <c r="D82" i="10"/>
  <c r="B83" i="10"/>
  <c r="C83" i="10"/>
  <c r="J21" i="24" l="1"/>
  <c r="J32" i="24"/>
  <c r="J52" i="24"/>
  <c r="J21" i="22"/>
  <c r="J32" i="22"/>
  <c r="J52" i="22"/>
  <c r="J21" i="26"/>
  <c r="J32" i="26"/>
  <c r="J52" i="26"/>
  <c r="J21" i="28"/>
  <c r="J32" i="28"/>
  <c r="J52" i="28"/>
  <c r="D84" i="29"/>
  <c r="G84" i="29" s="1"/>
  <c r="F84" i="29"/>
  <c r="C85" i="29"/>
  <c r="B85" i="29"/>
  <c r="D78" i="28"/>
  <c r="F78" i="28" s="1"/>
  <c r="J78" i="28" s="1"/>
  <c r="C79" i="28"/>
  <c r="B79" i="28"/>
  <c r="E79" i="28"/>
  <c r="I78" i="28"/>
  <c r="G78" i="28"/>
  <c r="K78" i="28" s="1"/>
  <c r="D83" i="27"/>
  <c r="F83" i="27"/>
  <c r="B84" i="27"/>
  <c r="C84" i="27"/>
  <c r="G83" i="27"/>
  <c r="G74" i="26"/>
  <c r="K74" i="26" s="1"/>
  <c r="I74" i="26"/>
  <c r="D74" i="26"/>
  <c r="F74" i="26" s="1"/>
  <c r="J74" i="26" s="1"/>
  <c r="E75" i="26"/>
  <c r="C75" i="26"/>
  <c r="B75" i="26"/>
  <c r="B84" i="25"/>
  <c r="C84" i="25"/>
  <c r="D83" i="25"/>
  <c r="G83" i="25" s="1"/>
  <c r="B73" i="24"/>
  <c r="E73" i="24"/>
  <c r="C73" i="24"/>
  <c r="D72" i="24"/>
  <c r="F72" i="24" s="1"/>
  <c r="J72" i="24" s="1"/>
  <c r="I72" i="24"/>
  <c r="G72" i="24"/>
  <c r="K72" i="24" s="1"/>
  <c r="C81" i="23"/>
  <c r="B81" i="23"/>
  <c r="D80" i="23"/>
  <c r="G80" i="23" s="1"/>
  <c r="F80" i="23"/>
  <c r="E71" i="22"/>
  <c r="B71" i="22"/>
  <c r="C71" i="22"/>
  <c r="G70" i="22"/>
  <c r="K70" i="22" s="1"/>
  <c r="C85" i="21"/>
  <c r="B85" i="21"/>
  <c r="D84" i="21"/>
  <c r="G84" i="21" s="1"/>
  <c r="F84" i="21"/>
  <c r="C76" i="20"/>
  <c r="B76" i="20"/>
  <c r="E76" i="20"/>
  <c r="I75" i="20"/>
  <c r="G75" i="20"/>
  <c r="K75" i="20" s="1"/>
  <c r="H75" i="20"/>
  <c r="D75" i="20"/>
  <c r="F75" i="20" s="1"/>
  <c r="D81" i="19"/>
  <c r="F81" i="19" s="1"/>
  <c r="B82" i="19"/>
  <c r="C82" i="19"/>
  <c r="D75" i="18"/>
  <c r="F75" i="18" s="1"/>
  <c r="H75" i="18"/>
  <c r="C76" i="18"/>
  <c r="B76" i="18"/>
  <c r="E76" i="18"/>
  <c r="I75" i="18"/>
  <c r="F80" i="17"/>
  <c r="H80" i="17" s="1"/>
  <c r="I80" i="17" s="1"/>
  <c r="I79" i="17"/>
  <c r="D81" i="17"/>
  <c r="G81" i="17" s="1"/>
  <c r="F81" i="17"/>
  <c r="E81" i="17"/>
  <c r="C82" i="17"/>
  <c r="B82" i="17"/>
  <c r="B85" i="14"/>
  <c r="C85" i="14"/>
  <c r="G83" i="14"/>
  <c r="O61" i="14"/>
  <c r="D84" i="14"/>
  <c r="G85" i="12"/>
  <c r="M62" i="12"/>
  <c r="O62" i="12"/>
  <c r="L62" i="12"/>
  <c r="N62" i="12" s="1"/>
  <c r="Q62" i="12" s="1"/>
  <c r="P61" i="12"/>
  <c r="Q61" i="12"/>
  <c r="G82" i="10"/>
  <c r="C84" i="10"/>
  <c r="B84" i="10"/>
  <c r="D84" i="10" s="1"/>
  <c r="D83" i="10"/>
  <c r="I76" i="18" l="1"/>
  <c r="G76" i="18"/>
  <c r="K76" i="18" s="1"/>
  <c r="F83" i="25"/>
  <c r="G81" i="19"/>
  <c r="D85" i="29"/>
  <c r="F85" i="29"/>
  <c r="G85" i="29"/>
  <c r="G79" i="28"/>
  <c r="K79" i="28" s="1"/>
  <c r="I79" i="28"/>
  <c r="D79" i="28"/>
  <c r="F79" i="28" s="1"/>
  <c r="J79" i="28" s="1"/>
  <c r="E80" i="28"/>
  <c r="C80" i="28"/>
  <c r="B80" i="28"/>
  <c r="C85" i="27"/>
  <c r="B85" i="27"/>
  <c r="D84" i="27"/>
  <c r="G84" i="27" s="1"/>
  <c r="G75" i="26"/>
  <c r="K75" i="26" s="1"/>
  <c r="I75" i="26"/>
  <c r="D75" i="26"/>
  <c r="F75" i="26" s="1"/>
  <c r="J75" i="26" s="1"/>
  <c r="C76" i="26"/>
  <c r="E76" i="26"/>
  <c r="B76" i="26"/>
  <c r="C85" i="25"/>
  <c r="B85" i="25"/>
  <c r="D84" i="25"/>
  <c r="G84" i="25" s="1"/>
  <c r="F84" i="25"/>
  <c r="E74" i="24"/>
  <c r="C74" i="24"/>
  <c r="B74" i="24"/>
  <c r="D73" i="24"/>
  <c r="F73" i="24" s="1"/>
  <c r="J73" i="24" s="1"/>
  <c r="I73" i="24"/>
  <c r="G73" i="24"/>
  <c r="K73" i="24" s="1"/>
  <c r="D81" i="23"/>
  <c r="G81" i="23" s="1"/>
  <c r="F81" i="23"/>
  <c r="C82" i="23"/>
  <c r="B82" i="23"/>
  <c r="I71" i="22"/>
  <c r="G71" i="22"/>
  <c r="K71" i="22" s="1"/>
  <c r="D71" i="22"/>
  <c r="F71" i="22" s="1"/>
  <c r="J71" i="22" s="1"/>
  <c r="E72" i="22"/>
  <c r="C72" i="22"/>
  <c r="B72" i="22"/>
  <c r="D85" i="21"/>
  <c r="F85" i="21"/>
  <c r="G85" i="21"/>
  <c r="I76" i="20"/>
  <c r="G76" i="20"/>
  <c r="K76" i="20" s="1"/>
  <c r="C77" i="20"/>
  <c r="E77" i="20"/>
  <c r="B77" i="20"/>
  <c r="H76" i="20"/>
  <c r="D76" i="20"/>
  <c r="F76" i="20" s="1"/>
  <c r="D82" i="19"/>
  <c r="F82" i="19"/>
  <c r="C83" i="19"/>
  <c r="B83" i="19"/>
  <c r="G82" i="19"/>
  <c r="B77" i="18"/>
  <c r="E77" i="18"/>
  <c r="C77" i="18"/>
  <c r="D76" i="18"/>
  <c r="F76" i="18" s="1"/>
  <c r="H76" i="18"/>
  <c r="H81" i="17"/>
  <c r="I81" i="17" s="1"/>
  <c r="C83" i="17"/>
  <c r="E82" i="17"/>
  <c r="B83" i="17"/>
  <c r="D82" i="17"/>
  <c r="G82" i="17" s="1"/>
  <c r="F82" i="17"/>
  <c r="O62" i="14"/>
  <c r="M62" i="14"/>
  <c r="L62" i="14"/>
  <c r="N62" i="14" s="1"/>
  <c r="Q62" i="14" s="1"/>
  <c r="P61" i="14"/>
  <c r="Q61" i="14"/>
  <c r="D85" i="14"/>
  <c r="G84" i="14"/>
  <c r="M63" i="12"/>
  <c r="O63" i="12"/>
  <c r="L63" i="12"/>
  <c r="N63" i="12" s="1"/>
  <c r="Q63" i="12" s="1"/>
  <c r="P62" i="12"/>
  <c r="G83" i="10"/>
  <c r="G84" i="10"/>
  <c r="B85" i="10"/>
  <c r="C85" i="10"/>
  <c r="G77" i="18" l="1"/>
  <c r="K77" i="18" s="1"/>
  <c r="F84" i="27"/>
  <c r="G80" i="28"/>
  <c r="K80" i="28" s="1"/>
  <c r="I80" i="28"/>
  <c r="C81" i="28"/>
  <c r="B81" i="28"/>
  <c r="E81" i="28"/>
  <c r="D80" i="28"/>
  <c r="F80" i="28" s="1"/>
  <c r="J80" i="28" s="1"/>
  <c r="D85" i="27"/>
  <c r="F85" i="27"/>
  <c r="G85" i="27"/>
  <c r="C77" i="26"/>
  <c r="E77" i="26"/>
  <c r="B77" i="26"/>
  <c r="I76" i="26"/>
  <c r="G76" i="26"/>
  <c r="K76" i="26" s="1"/>
  <c r="D76" i="26"/>
  <c r="F76" i="26" s="1"/>
  <c r="J76" i="26" s="1"/>
  <c r="D85" i="25"/>
  <c r="F85" i="25" s="1"/>
  <c r="D74" i="24"/>
  <c r="F74" i="24" s="1"/>
  <c r="J74" i="24" s="1"/>
  <c r="I74" i="24"/>
  <c r="G74" i="24"/>
  <c r="K74" i="24" s="1"/>
  <c r="B75" i="24"/>
  <c r="C75" i="24"/>
  <c r="E75" i="24"/>
  <c r="C83" i="23"/>
  <c r="B83" i="23"/>
  <c r="D82" i="23"/>
  <c r="G82" i="23" s="1"/>
  <c r="F82" i="23"/>
  <c r="G72" i="22"/>
  <c r="K72" i="22" s="1"/>
  <c r="I72" i="22"/>
  <c r="D72" i="22"/>
  <c r="F72" i="22" s="1"/>
  <c r="J72" i="22" s="1"/>
  <c r="B73" i="22"/>
  <c r="E73" i="22"/>
  <c r="C73" i="22"/>
  <c r="E78" i="20"/>
  <c r="C78" i="20"/>
  <c r="B78" i="20"/>
  <c r="I77" i="20"/>
  <c r="G77" i="20"/>
  <c r="K77" i="20" s="1"/>
  <c r="D77" i="20"/>
  <c r="F77" i="20" s="1"/>
  <c r="H77" i="20"/>
  <c r="D83" i="19"/>
  <c r="F83" i="19"/>
  <c r="B84" i="19"/>
  <c r="C84" i="19"/>
  <c r="G83" i="19"/>
  <c r="I77" i="18"/>
  <c r="H77" i="18"/>
  <c r="D77" i="18"/>
  <c r="F77" i="18" s="1"/>
  <c r="B78" i="18"/>
  <c r="E78" i="18"/>
  <c r="C78" i="18"/>
  <c r="D83" i="17"/>
  <c r="G83" i="17" s="1"/>
  <c r="H82" i="17"/>
  <c r="I82" i="17" s="1"/>
  <c r="E83" i="17"/>
  <c r="B84" i="17"/>
  <c r="C84" i="17"/>
  <c r="G85" i="14"/>
  <c r="L63" i="14"/>
  <c r="P62" i="14"/>
  <c r="O63" i="14"/>
  <c r="M63" i="14"/>
  <c r="L64" i="12"/>
  <c r="P63" i="12"/>
  <c r="M64" i="12"/>
  <c r="O64" i="12"/>
  <c r="D85" i="10"/>
  <c r="G78" i="18" l="1"/>
  <c r="K78" i="18" s="1"/>
  <c r="G85" i="25"/>
  <c r="I81" i="28"/>
  <c r="G81" i="28"/>
  <c r="K81" i="28" s="1"/>
  <c r="B82" i="28"/>
  <c r="E82" i="28"/>
  <c r="C82" i="28"/>
  <c r="D81" i="28"/>
  <c r="F81" i="28" s="1"/>
  <c r="J81" i="28" s="1"/>
  <c r="I77" i="26"/>
  <c r="G77" i="26"/>
  <c r="K77" i="26" s="1"/>
  <c r="E78" i="26"/>
  <c r="C78" i="26"/>
  <c r="B78" i="26"/>
  <c r="D77" i="26"/>
  <c r="F77" i="26" s="1"/>
  <c r="J77" i="26" s="1"/>
  <c r="B76" i="24"/>
  <c r="C76" i="24"/>
  <c r="I75" i="24"/>
  <c r="G75" i="24"/>
  <c r="K75" i="24" s="1"/>
  <c r="D75" i="24"/>
  <c r="F75" i="24" s="1"/>
  <c r="J75" i="24" s="1"/>
  <c r="D83" i="23"/>
  <c r="F83" i="23"/>
  <c r="C84" i="23"/>
  <c r="B84" i="23"/>
  <c r="G83" i="23"/>
  <c r="D73" i="22"/>
  <c r="F73" i="22" s="1"/>
  <c r="J73" i="22" s="1"/>
  <c r="G73" i="22"/>
  <c r="K73" i="22" s="1"/>
  <c r="I73" i="22"/>
  <c r="E74" i="22"/>
  <c r="B74" i="22"/>
  <c r="C74" i="22"/>
  <c r="H78" i="20"/>
  <c r="D78" i="20"/>
  <c r="F78" i="20" s="1"/>
  <c r="G78" i="20"/>
  <c r="K78" i="20" s="1"/>
  <c r="I78" i="20"/>
  <c r="C79" i="20"/>
  <c r="B79" i="20"/>
  <c r="E79" i="20"/>
  <c r="D84" i="19"/>
  <c r="F84" i="19"/>
  <c r="C85" i="19"/>
  <c r="B85" i="19"/>
  <c r="G84" i="19"/>
  <c r="D78" i="18"/>
  <c r="F78" i="18" s="1"/>
  <c r="H78" i="18"/>
  <c r="B79" i="18"/>
  <c r="C79" i="18"/>
  <c r="I78" i="18"/>
  <c r="B85" i="17"/>
  <c r="C85" i="17"/>
  <c r="E85" i="17" s="1"/>
  <c r="E84" i="17"/>
  <c r="D84" i="17"/>
  <c r="G84" i="17" s="1"/>
  <c r="F83" i="17"/>
  <c r="H83" i="17" s="1"/>
  <c r="I83" i="17" s="1"/>
  <c r="O64" i="14"/>
  <c r="M64" i="14"/>
  <c r="P63" i="14"/>
  <c r="L64" i="14"/>
  <c r="N64" i="14" s="1"/>
  <c r="Q64" i="14" s="1"/>
  <c r="N63" i="14"/>
  <c r="Q63" i="14" s="1"/>
  <c r="M65" i="12"/>
  <c r="O65" i="12"/>
  <c r="L65" i="12"/>
  <c r="N65" i="12" s="1"/>
  <c r="P64" i="12"/>
  <c r="N64" i="12"/>
  <c r="Q64" i="12" s="1"/>
  <c r="G85" i="10"/>
  <c r="C83" i="28" l="1"/>
  <c r="B83" i="28"/>
  <c r="I82" i="28"/>
  <c r="G82" i="28"/>
  <c r="K82" i="28" s="1"/>
  <c r="D82" i="28"/>
  <c r="F82" i="28" s="1"/>
  <c r="J82" i="28" s="1"/>
  <c r="G78" i="26"/>
  <c r="K78" i="26" s="1"/>
  <c r="I78" i="26"/>
  <c r="D78" i="26"/>
  <c r="F78" i="26" s="1"/>
  <c r="J78" i="26" s="1"/>
  <c r="C79" i="26"/>
  <c r="B79" i="26"/>
  <c r="D76" i="24"/>
  <c r="I76" i="24"/>
  <c r="E76" i="24"/>
  <c r="C85" i="23"/>
  <c r="B85" i="23"/>
  <c r="D84" i="23"/>
  <c r="G84" i="23" s="1"/>
  <c r="D74" i="22"/>
  <c r="F74" i="22" s="1"/>
  <c r="J74" i="22" s="1"/>
  <c r="G74" i="22"/>
  <c r="K74" i="22" s="1"/>
  <c r="I74" i="22"/>
  <c r="E75" i="22"/>
  <c r="C75" i="22"/>
  <c r="B75" i="22"/>
  <c r="E80" i="20"/>
  <c r="C80" i="20"/>
  <c r="B80" i="20"/>
  <c r="I79" i="20"/>
  <c r="G79" i="20"/>
  <c r="K79" i="20" s="1"/>
  <c r="D79" i="20"/>
  <c r="F79" i="20" s="1"/>
  <c r="D85" i="19"/>
  <c r="G85" i="19" s="1"/>
  <c r="F85" i="19"/>
  <c r="I79" i="18"/>
  <c r="D79" i="18"/>
  <c r="E79" i="18"/>
  <c r="G79" i="18" s="1"/>
  <c r="K79" i="18" s="1"/>
  <c r="F84" i="17"/>
  <c r="H84" i="17" s="1"/>
  <c r="I84" i="17" s="1"/>
  <c r="D85" i="17"/>
  <c r="G85" i="17" s="1"/>
  <c r="L65" i="14"/>
  <c r="P64" i="14"/>
  <c r="M65" i="14"/>
  <c r="O66" i="12"/>
  <c r="M66" i="12"/>
  <c r="Q65" i="12"/>
  <c r="L66" i="12"/>
  <c r="N66" i="12" s="1"/>
  <c r="Q66" i="12" s="1"/>
  <c r="P65" i="12"/>
  <c r="F84" i="23" l="1"/>
  <c r="I83" i="28"/>
  <c r="D83" i="28"/>
  <c r="E83" i="28"/>
  <c r="G83" i="28" s="1"/>
  <c r="K83" i="28" s="1"/>
  <c r="I79" i="26"/>
  <c r="E79" i="26"/>
  <c r="D79" i="26"/>
  <c r="F79" i="26" s="1"/>
  <c r="J79" i="26" s="1"/>
  <c r="F76" i="24"/>
  <c r="J76" i="24" s="1"/>
  <c r="E77" i="24"/>
  <c r="C77" i="24"/>
  <c r="B77" i="24"/>
  <c r="G76" i="24"/>
  <c r="K76" i="24" s="1"/>
  <c r="D85" i="23"/>
  <c r="F85" i="23" s="1"/>
  <c r="I75" i="22"/>
  <c r="G75" i="22"/>
  <c r="K75" i="22" s="1"/>
  <c r="D75" i="22"/>
  <c r="F75" i="22" s="1"/>
  <c r="J75" i="22" s="1"/>
  <c r="C76" i="22"/>
  <c r="B76" i="22"/>
  <c r="E76" i="22"/>
  <c r="D80" i="20"/>
  <c r="F80" i="20" s="1"/>
  <c r="I80" i="20"/>
  <c r="G80" i="20"/>
  <c r="K80" i="20" s="1"/>
  <c r="C81" i="20"/>
  <c r="E81" i="20"/>
  <c r="B81" i="20"/>
  <c r="B80" i="18"/>
  <c r="C80" i="18"/>
  <c r="E80" i="18"/>
  <c r="F79" i="18"/>
  <c r="F85" i="17"/>
  <c r="H85" i="17" s="1"/>
  <c r="I85" i="17" s="1"/>
  <c r="N65" i="14"/>
  <c r="P66" i="12"/>
  <c r="L67" i="12"/>
  <c r="O67" i="12"/>
  <c r="M67" i="12"/>
  <c r="G80" i="18" l="1"/>
  <c r="K80" i="18" s="1"/>
  <c r="G85" i="23"/>
  <c r="B16" i="17"/>
  <c r="L16" i="18" s="1"/>
  <c r="H80" i="18" s="1"/>
  <c r="E84" i="28"/>
  <c r="C84" i="28"/>
  <c r="B84" i="28"/>
  <c r="F83" i="28"/>
  <c r="J83" i="28" s="1"/>
  <c r="E80" i="26"/>
  <c r="C80" i="26"/>
  <c r="B80" i="26"/>
  <c r="G79" i="26"/>
  <c r="K79" i="26" s="1"/>
  <c r="I77" i="24"/>
  <c r="G77" i="24"/>
  <c r="K77" i="24" s="1"/>
  <c r="D77" i="24"/>
  <c r="F77" i="24" s="1"/>
  <c r="J77" i="24" s="1"/>
  <c r="B78" i="24"/>
  <c r="C78" i="24"/>
  <c r="E78" i="24"/>
  <c r="B77" i="22"/>
  <c r="C77" i="22"/>
  <c r="E77" i="22"/>
  <c r="I76" i="22"/>
  <c r="G76" i="22"/>
  <c r="K76" i="22" s="1"/>
  <c r="D76" i="22"/>
  <c r="F76" i="22" s="1"/>
  <c r="J76" i="22" s="1"/>
  <c r="I81" i="20"/>
  <c r="G81" i="20"/>
  <c r="K81" i="20" s="1"/>
  <c r="C82" i="20"/>
  <c r="B82" i="20"/>
  <c r="E82" i="20"/>
  <c r="D81" i="20"/>
  <c r="F81" i="20" s="1"/>
  <c r="I80" i="18"/>
  <c r="E81" i="18"/>
  <c r="B81" i="18"/>
  <c r="C81" i="18"/>
  <c r="D80" i="18"/>
  <c r="F80" i="18" s="1"/>
  <c r="O65" i="14"/>
  <c r="P67" i="12"/>
  <c r="L68" i="12"/>
  <c r="O68" i="12"/>
  <c r="M68" i="12"/>
  <c r="N67" i="12"/>
  <c r="Q67" i="12" s="1"/>
  <c r="L16" i="20" l="1"/>
  <c r="H81" i="20" s="1"/>
  <c r="C16" i="17"/>
  <c r="I81" i="18"/>
  <c r="G81" i="18"/>
  <c r="K81" i="18" s="1"/>
  <c r="H21" i="20"/>
  <c r="H32" i="20"/>
  <c r="H33" i="20"/>
  <c r="H52" i="20"/>
  <c r="H53" i="20"/>
  <c r="H54" i="20"/>
  <c r="H79" i="20"/>
  <c r="H80" i="20"/>
  <c r="H21" i="18"/>
  <c r="H32" i="18"/>
  <c r="H33" i="18"/>
  <c r="H52" i="18"/>
  <c r="H53" i="18"/>
  <c r="H54" i="18"/>
  <c r="H79" i="18"/>
  <c r="D84" i="28"/>
  <c r="F84" i="28" s="1"/>
  <c r="J84" i="28" s="1"/>
  <c r="C85" i="28"/>
  <c r="B85" i="28"/>
  <c r="E85" i="28"/>
  <c r="I84" i="28"/>
  <c r="G84" i="28"/>
  <c r="K84" i="28" s="1"/>
  <c r="D80" i="26"/>
  <c r="F80" i="26" s="1"/>
  <c r="J80" i="26" s="1"/>
  <c r="C81" i="26"/>
  <c r="B81" i="26"/>
  <c r="E81" i="26"/>
  <c r="G80" i="26"/>
  <c r="K80" i="26" s="1"/>
  <c r="I80" i="26"/>
  <c r="C79" i="24"/>
  <c r="B79" i="24"/>
  <c r="I78" i="24"/>
  <c r="G78" i="24"/>
  <c r="K78" i="24" s="1"/>
  <c r="D78" i="24"/>
  <c r="F78" i="24" s="1"/>
  <c r="J78" i="24" s="1"/>
  <c r="D77" i="22"/>
  <c r="F77" i="22" s="1"/>
  <c r="J77" i="22" s="1"/>
  <c r="E78" i="22"/>
  <c r="C78" i="22"/>
  <c r="B78" i="22"/>
  <c r="G77" i="22"/>
  <c r="K77" i="22" s="1"/>
  <c r="I77" i="22"/>
  <c r="H82" i="20"/>
  <c r="D82" i="20"/>
  <c r="F82" i="20" s="1"/>
  <c r="C83" i="20"/>
  <c r="B83" i="20"/>
  <c r="E83" i="20" s="1"/>
  <c r="G82" i="20"/>
  <c r="K82" i="20" s="1"/>
  <c r="I82" i="20"/>
  <c r="B82" i="18"/>
  <c r="E82" i="18"/>
  <c r="C82" i="18"/>
  <c r="H81" i="18"/>
  <c r="D81" i="18"/>
  <c r="F81" i="18" s="1"/>
  <c r="M66" i="14"/>
  <c r="O66" i="14"/>
  <c r="L66" i="14"/>
  <c r="N66" i="14" s="1"/>
  <c r="Q66" i="14" s="1"/>
  <c r="P65" i="14"/>
  <c r="Q65" i="14"/>
  <c r="P68" i="12"/>
  <c r="L69" i="12"/>
  <c r="O69" i="12"/>
  <c r="M69" i="12"/>
  <c r="N68" i="12"/>
  <c r="Q68" i="12" s="1"/>
  <c r="G82" i="18" l="1"/>
  <c r="K82" i="18" s="1"/>
  <c r="I85" i="28"/>
  <c r="G85" i="28"/>
  <c r="K85" i="28" s="1"/>
  <c r="D85" i="28"/>
  <c r="F85" i="28" s="1"/>
  <c r="J85" i="28" s="1"/>
  <c r="C86" i="28"/>
  <c r="B86" i="28"/>
  <c r="E86" i="28"/>
  <c r="D81" i="26"/>
  <c r="F81" i="26" s="1"/>
  <c r="J81" i="26" s="1"/>
  <c r="E82" i="26"/>
  <c r="C82" i="26"/>
  <c r="B82" i="26"/>
  <c r="I81" i="26"/>
  <c r="G81" i="26"/>
  <c r="K81" i="26" s="1"/>
  <c r="D79" i="24"/>
  <c r="I79" i="24"/>
  <c r="E79" i="24"/>
  <c r="C79" i="22"/>
  <c r="B79" i="22"/>
  <c r="I78" i="22"/>
  <c r="G78" i="22"/>
  <c r="K78" i="22" s="1"/>
  <c r="D78" i="22"/>
  <c r="F78" i="22" s="1"/>
  <c r="J78" i="22" s="1"/>
  <c r="E84" i="20"/>
  <c r="C84" i="20"/>
  <c r="B84" i="20"/>
  <c r="I83" i="20"/>
  <c r="G83" i="20"/>
  <c r="K83" i="20" s="1"/>
  <c r="H83" i="20"/>
  <c r="D83" i="20"/>
  <c r="F83" i="20" s="1"/>
  <c r="B83" i="18"/>
  <c r="C83" i="18"/>
  <c r="I82" i="18"/>
  <c r="D82" i="18"/>
  <c r="F82" i="18" s="1"/>
  <c r="H82" i="18"/>
  <c r="M67" i="14"/>
  <c r="O67" i="14"/>
  <c r="L67" i="14"/>
  <c r="N67" i="14" s="1"/>
  <c r="Q67" i="14" s="1"/>
  <c r="P66" i="14"/>
  <c r="P69" i="12"/>
  <c r="L70" i="12"/>
  <c r="M70" i="12"/>
  <c r="N69" i="12"/>
  <c r="Q69" i="12" s="1"/>
  <c r="I86" i="28" l="1"/>
  <c r="G86" i="28"/>
  <c r="K86" i="28" s="1"/>
  <c r="C87" i="28"/>
  <c r="B87" i="28"/>
  <c r="D86" i="28"/>
  <c r="F86" i="28" s="1"/>
  <c r="J86" i="28" s="1"/>
  <c r="D82" i="26"/>
  <c r="F82" i="26" s="1"/>
  <c r="J82" i="26" s="1"/>
  <c r="C83" i="26"/>
  <c r="B83" i="26"/>
  <c r="E83" i="26" s="1"/>
  <c r="G82" i="26"/>
  <c r="K82" i="26" s="1"/>
  <c r="I82" i="26"/>
  <c r="F79" i="24"/>
  <c r="J79" i="24" s="1"/>
  <c r="E80" i="24"/>
  <c r="B80" i="24"/>
  <c r="C80" i="24"/>
  <c r="G79" i="24"/>
  <c r="K79" i="24" s="1"/>
  <c r="D79" i="22"/>
  <c r="I79" i="22"/>
  <c r="E79" i="22"/>
  <c r="G79" i="22" s="1"/>
  <c r="K79" i="22" s="1"/>
  <c r="H84" i="20"/>
  <c r="D84" i="20"/>
  <c r="F84" i="20" s="1"/>
  <c r="I84" i="20"/>
  <c r="G84" i="20"/>
  <c r="K84" i="20" s="1"/>
  <c r="C85" i="20"/>
  <c r="E85" i="20"/>
  <c r="B85" i="20"/>
  <c r="I83" i="18"/>
  <c r="D83" i="18"/>
  <c r="H83" i="18"/>
  <c r="E83" i="18"/>
  <c r="G83" i="18" s="1"/>
  <c r="K83" i="18" s="1"/>
  <c r="M68" i="14"/>
  <c r="O68" i="14"/>
  <c r="L68" i="14"/>
  <c r="N68" i="14" s="1"/>
  <c r="Q68" i="14" s="1"/>
  <c r="P67" i="14"/>
  <c r="N70" i="12"/>
  <c r="D87" i="28" l="1"/>
  <c r="I87" i="28"/>
  <c r="E87" i="28"/>
  <c r="G87" i="28" s="1"/>
  <c r="K87" i="28" s="1"/>
  <c r="E84" i="26"/>
  <c r="C84" i="26"/>
  <c r="B84" i="26"/>
  <c r="I83" i="26"/>
  <c r="G83" i="26"/>
  <c r="K83" i="26" s="1"/>
  <c r="D83" i="26"/>
  <c r="F83" i="26" s="1"/>
  <c r="J83" i="26" s="1"/>
  <c r="G80" i="24"/>
  <c r="K80" i="24" s="1"/>
  <c r="I80" i="24"/>
  <c r="D80" i="24"/>
  <c r="F80" i="24" s="1"/>
  <c r="J80" i="24" s="1"/>
  <c r="C81" i="24"/>
  <c r="B81" i="24"/>
  <c r="E81" i="24"/>
  <c r="F79" i="22"/>
  <c r="J79" i="22" s="1"/>
  <c r="C80" i="22"/>
  <c r="B80" i="22"/>
  <c r="E80" i="22"/>
  <c r="I85" i="20"/>
  <c r="G85" i="20"/>
  <c r="K85" i="20" s="1"/>
  <c r="E86" i="20"/>
  <c r="C86" i="20"/>
  <c r="B86" i="20"/>
  <c r="D85" i="20"/>
  <c r="F85" i="20" s="1"/>
  <c r="H85" i="20"/>
  <c r="C84" i="18"/>
  <c r="E84" i="18"/>
  <c r="B84" i="18"/>
  <c r="F83" i="18"/>
  <c r="M69" i="14"/>
  <c r="O69" i="14"/>
  <c r="L69" i="14"/>
  <c r="P68" i="14"/>
  <c r="O70" i="12"/>
  <c r="I84" i="18" l="1"/>
  <c r="G84" i="18"/>
  <c r="K84" i="18" s="1"/>
  <c r="E88" i="28"/>
  <c r="C88" i="28"/>
  <c r="B88" i="28"/>
  <c r="F87" i="28"/>
  <c r="J87" i="28" s="1"/>
  <c r="G84" i="26"/>
  <c r="K84" i="26" s="1"/>
  <c r="I84" i="26"/>
  <c r="D84" i="26"/>
  <c r="F84" i="26" s="1"/>
  <c r="J84" i="26" s="1"/>
  <c r="C85" i="26"/>
  <c r="B85" i="26"/>
  <c r="E85" i="26"/>
  <c r="E82" i="24"/>
  <c r="C82" i="24"/>
  <c r="B82" i="24"/>
  <c r="I81" i="24"/>
  <c r="G81" i="24"/>
  <c r="K81" i="24" s="1"/>
  <c r="D81" i="24"/>
  <c r="F81" i="24" s="1"/>
  <c r="J81" i="24" s="1"/>
  <c r="D80" i="22"/>
  <c r="F80" i="22" s="1"/>
  <c r="J80" i="22" s="1"/>
  <c r="B81" i="22"/>
  <c r="C81" i="22"/>
  <c r="E81" i="22"/>
  <c r="G80" i="22"/>
  <c r="K80" i="22" s="1"/>
  <c r="I80" i="22"/>
  <c r="G86" i="20"/>
  <c r="K86" i="20" s="1"/>
  <c r="I86" i="20"/>
  <c r="H86" i="20"/>
  <c r="D86" i="20"/>
  <c r="F86" i="20" s="1"/>
  <c r="C87" i="20"/>
  <c r="B87" i="20"/>
  <c r="D84" i="18"/>
  <c r="F84" i="18" s="1"/>
  <c r="H84" i="18"/>
  <c r="C85" i="18"/>
  <c r="E85" i="18"/>
  <c r="B85" i="18"/>
  <c r="G85" i="18" s="1"/>
  <c r="K85" i="18" s="1"/>
  <c r="L70" i="14"/>
  <c r="P69" i="14"/>
  <c r="N69" i="14"/>
  <c r="Q69" i="14" s="1"/>
  <c r="M70" i="14"/>
  <c r="M71" i="12"/>
  <c r="O71" i="12"/>
  <c r="L71" i="12"/>
  <c r="N71" i="12" s="1"/>
  <c r="Q71" i="12" s="1"/>
  <c r="P70" i="12"/>
  <c r="Q70" i="12"/>
  <c r="D88" i="28" l="1"/>
  <c r="F88" i="28" s="1"/>
  <c r="J88" i="28" s="1"/>
  <c r="E89" i="28"/>
  <c r="C89" i="28"/>
  <c r="B89" i="28"/>
  <c r="G88" i="28"/>
  <c r="K88" i="28" s="1"/>
  <c r="I88" i="28"/>
  <c r="I85" i="26"/>
  <c r="G85" i="26"/>
  <c r="K85" i="26" s="1"/>
  <c r="E86" i="26"/>
  <c r="B86" i="26"/>
  <c r="C86" i="26"/>
  <c r="D85" i="26"/>
  <c r="F85" i="26" s="1"/>
  <c r="J85" i="26" s="1"/>
  <c r="D82" i="24"/>
  <c r="F82" i="24" s="1"/>
  <c r="J82" i="24" s="1"/>
  <c r="I82" i="24"/>
  <c r="G82" i="24"/>
  <c r="K82" i="24" s="1"/>
  <c r="B83" i="24"/>
  <c r="C83" i="24"/>
  <c r="B82" i="22"/>
  <c r="E82" i="22"/>
  <c r="C82" i="22"/>
  <c r="D81" i="22"/>
  <c r="F81" i="22" s="1"/>
  <c r="J81" i="22" s="1"/>
  <c r="I81" i="22"/>
  <c r="G81" i="22"/>
  <c r="K81" i="22" s="1"/>
  <c r="I87" i="20"/>
  <c r="H87" i="20"/>
  <c r="D87" i="20"/>
  <c r="E87" i="20"/>
  <c r="I85" i="18"/>
  <c r="H85" i="18"/>
  <c r="D85" i="18"/>
  <c r="F85" i="18" s="1"/>
  <c r="E86" i="18"/>
  <c r="C86" i="18"/>
  <c r="B86" i="18"/>
  <c r="N70" i="14"/>
  <c r="O72" i="12"/>
  <c r="M72" i="12"/>
  <c r="P71" i="12"/>
  <c r="L72" i="12"/>
  <c r="N72" i="12" s="1"/>
  <c r="Q72" i="12" s="1"/>
  <c r="I86" i="18" l="1"/>
  <c r="G86" i="18"/>
  <c r="K86" i="18" s="1"/>
  <c r="E90" i="28"/>
  <c r="C90" i="28"/>
  <c r="B90" i="28"/>
  <c r="I89" i="28"/>
  <c r="G89" i="28"/>
  <c r="K89" i="28" s="1"/>
  <c r="D89" i="28"/>
  <c r="F89" i="28" s="1"/>
  <c r="J89" i="28" s="1"/>
  <c r="C87" i="26"/>
  <c r="B87" i="26"/>
  <c r="D86" i="26"/>
  <c r="F86" i="26" s="1"/>
  <c r="J86" i="26" s="1"/>
  <c r="G86" i="26"/>
  <c r="K86" i="26" s="1"/>
  <c r="I86" i="26"/>
  <c r="I83" i="24"/>
  <c r="E83" i="24"/>
  <c r="D83" i="24"/>
  <c r="G82" i="22"/>
  <c r="K82" i="22" s="1"/>
  <c r="I82" i="22"/>
  <c r="D82" i="22"/>
  <c r="F82" i="22" s="1"/>
  <c r="J82" i="22" s="1"/>
  <c r="C83" i="22"/>
  <c r="B83" i="22"/>
  <c r="E88" i="20"/>
  <c r="C88" i="20"/>
  <c r="B88" i="20"/>
  <c r="F87" i="20"/>
  <c r="G87" i="20"/>
  <c r="K87" i="20" s="1"/>
  <c r="C87" i="18"/>
  <c r="B87" i="18"/>
  <c r="E87" i="18" s="1"/>
  <c r="D86" i="18"/>
  <c r="F86" i="18" s="1"/>
  <c r="H86" i="18"/>
  <c r="O70" i="14"/>
  <c r="O73" i="12"/>
  <c r="M73" i="12"/>
  <c r="P72" i="12"/>
  <c r="L73" i="12"/>
  <c r="N73" i="12" s="1"/>
  <c r="Q73" i="12" s="1"/>
  <c r="I87" i="18" l="1"/>
  <c r="G87" i="18"/>
  <c r="K87" i="18" s="1"/>
  <c r="D90" i="28"/>
  <c r="F90" i="28" s="1"/>
  <c r="J90" i="28" s="1"/>
  <c r="I90" i="28"/>
  <c r="G90" i="28"/>
  <c r="K90" i="28" s="1"/>
  <c r="C91" i="28"/>
  <c r="B91" i="28"/>
  <c r="E91" i="28"/>
  <c r="D87" i="26"/>
  <c r="I87" i="26"/>
  <c r="E87" i="26"/>
  <c r="E84" i="24"/>
  <c r="C84" i="24"/>
  <c r="B84" i="24"/>
  <c r="F83" i="24"/>
  <c r="J83" i="24" s="1"/>
  <c r="G83" i="24"/>
  <c r="K83" i="24" s="1"/>
  <c r="D83" i="22"/>
  <c r="I83" i="22"/>
  <c r="E83" i="22"/>
  <c r="D88" i="20"/>
  <c r="F88" i="20" s="1"/>
  <c r="H88" i="20"/>
  <c r="I88" i="20"/>
  <c r="G88" i="20"/>
  <c r="K88" i="20" s="1"/>
  <c r="C89" i="20"/>
  <c r="E89" i="20"/>
  <c r="B89" i="20"/>
  <c r="B88" i="18"/>
  <c r="G88" i="18" s="1"/>
  <c r="K88" i="18" s="1"/>
  <c r="E88" i="18"/>
  <c r="C88" i="18"/>
  <c r="D87" i="18"/>
  <c r="F87" i="18" s="1"/>
  <c r="H87" i="18"/>
  <c r="O71" i="14"/>
  <c r="M71" i="14"/>
  <c r="L71" i="14"/>
  <c r="N71" i="14" s="1"/>
  <c r="Q71" i="14" s="1"/>
  <c r="P70" i="14"/>
  <c r="Q70" i="14"/>
  <c r="P73" i="12"/>
  <c r="L74" i="12"/>
  <c r="N74" i="12" s="1"/>
  <c r="Q74" i="12" s="1"/>
  <c r="M74" i="12"/>
  <c r="O74" i="12"/>
  <c r="I91" i="28" l="1"/>
  <c r="G91" i="28"/>
  <c r="K91" i="28" s="1"/>
  <c r="D91" i="28"/>
  <c r="F91" i="28" s="1"/>
  <c r="J91" i="28" s="1"/>
  <c r="E92" i="28"/>
  <c r="C92" i="28"/>
  <c r="B92" i="28"/>
  <c r="C88" i="26"/>
  <c r="B88" i="26"/>
  <c r="E88" i="26"/>
  <c r="F87" i="26"/>
  <c r="J87" i="26" s="1"/>
  <c r="G87" i="26"/>
  <c r="K87" i="26" s="1"/>
  <c r="E85" i="24"/>
  <c r="C85" i="24"/>
  <c r="B85" i="24"/>
  <c r="I84" i="24"/>
  <c r="G84" i="24"/>
  <c r="K84" i="24" s="1"/>
  <c r="D84" i="24"/>
  <c r="F84" i="24" s="1"/>
  <c r="J84" i="24" s="1"/>
  <c r="E84" i="22"/>
  <c r="C84" i="22"/>
  <c r="B84" i="22"/>
  <c r="G83" i="22"/>
  <c r="K83" i="22" s="1"/>
  <c r="F83" i="22"/>
  <c r="J83" i="22" s="1"/>
  <c r="I89" i="20"/>
  <c r="G89" i="20"/>
  <c r="K89" i="20" s="1"/>
  <c r="D89" i="20"/>
  <c r="F89" i="20" s="1"/>
  <c r="H89" i="20"/>
  <c r="C90" i="20"/>
  <c r="B90" i="20"/>
  <c r="E90" i="20"/>
  <c r="I88" i="18"/>
  <c r="D88" i="18"/>
  <c r="F88" i="18" s="1"/>
  <c r="H88" i="18"/>
  <c r="E89" i="18"/>
  <c r="B89" i="18"/>
  <c r="C89" i="18"/>
  <c r="L72" i="14"/>
  <c r="P71" i="14"/>
  <c r="O72" i="14"/>
  <c r="M72" i="14"/>
  <c r="O75" i="12"/>
  <c r="M75" i="12"/>
  <c r="L75" i="12"/>
  <c r="N75" i="12" s="1"/>
  <c r="Q75" i="12" s="1"/>
  <c r="P74" i="12"/>
  <c r="I89" i="18" l="1"/>
  <c r="G89" i="18"/>
  <c r="K89" i="18" s="1"/>
  <c r="D92" i="28"/>
  <c r="F92" i="28" s="1"/>
  <c r="J92" i="28" s="1"/>
  <c r="G92" i="28"/>
  <c r="K92" i="28" s="1"/>
  <c r="I92" i="28"/>
  <c r="E93" i="28"/>
  <c r="C93" i="28"/>
  <c r="B93" i="28"/>
  <c r="I88" i="26"/>
  <c r="G88" i="26"/>
  <c r="K88" i="26" s="1"/>
  <c r="C89" i="26"/>
  <c r="B89" i="26"/>
  <c r="E89" i="26"/>
  <c r="D88" i="26"/>
  <c r="F88" i="26" s="1"/>
  <c r="J88" i="26" s="1"/>
  <c r="D85" i="24"/>
  <c r="F85" i="24" s="1"/>
  <c r="J85" i="24" s="1"/>
  <c r="I85" i="24"/>
  <c r="G85" i="24"/>
  <c r="K85" i="24" s="1"/>
  <c r="E86" i="24"/>
  <c r="C86" i="24"/>
  <c r="B86" i="24"/>
  <c r="D84" i="22"/>
  <c r="F84" i="22" s="1"/>
  <c r="J84" i="22" s="1"/>
  <c r="I84" i="22"/>
  <c r="G84" i="22"/>
  <c r="K84" i="22" s="1"/>
  <c r="B85" i="22"/>
  <c r="E85" i="22"/>
  <c r="C85" i="22"/>
  <c r="C91" i="20"/>
  <c r="B91" i="20"/>
  <c r="H90" i="20"/>
  <c r="D90" i="20"/>
  <c r="F90" i="20" s="1"/>
  <c r="G90" i="20"/>
  <c r="K90" i="20" s="1"/>
  <c r="I90" i="20"/>
  <c r="D89" i="18"/>
  <c r="F89" i="18" s="1"/>
  <c r="H89" i="18"/>
  <c r="C90" i="18"/>
  <c r="B90" i="18"/>
  <c r="E90" i="18"/>
  <c r="M73" i="14"/>
  <c r="O73" i="14"/>
  <c r="N72" i="14"/>
  <c r="Q72" i="14" s="1"/>
  <c r="L73" i="14"/>
  <c r="N73" i="14" s="1"/>
  <c r="Q73" i="14" s="1"/>
  <c r="P72" i="14"/>
  <c r="P75" i="12"/>
  <c r="L76" i="12"/>
  <c r="M76" i="12"/>
  <c r="I90" i="18" l="1"/>
  <c r="G90" i="18"/>
  <c r="K90" i="18" s="1"/>
  <c r="I93" i="28"/>
  <c r="G93" i="28"/>
  <c r="K93" i="28" s="1"/>
  <c r="E94" i="28"/>
  <c r="C94" i="28"/>
  <c r="B94" i="28"/>
  <c r="D93" i="28"/>
  <c r="F93" i="28" s="1"/>
  <c r="J93" i="28" s="1"/>
  <c r="D89" i="26"/>
  <c r="F89" i="26" s="1"/>
  <c r="J89" i="26" s="1"/>
  <c r="E90" i="26"/>
  <c r="C90" i="26"/>
  <c r="B90" i="26"/>
  <c r="I89" i="26"/>
  <c r="G89" i="26"/>
  <c r="K89" i="26" s="1"/>
  <c r="I86" i="24"/>
  <c r="G86" i="24"/>
  <c r="K86" i="24" s="1"/>
  <c r="D86" i="24"/>
  <c r="F86" i="24" s="1"/>
  <c r="J86" i="24" s="1"/>
  <c r="B87" i="24"/>
  <c r="E87" i="24"/>
  <c r="C87" i="24"/>
  <c r="D85" i="22"/>
  <c r="F85" i="22" s="1"/>
  <c r="J85" i="22" s="1"/>
  <c r="E86" i="22"/>
  <c r="B86" i="22"/>
  <c r="C86" i="22"/>
  <c r="G85" i="22"/>
  <c r="K85" i="22" s="1"/>
  <c r="I85" i="22"/>
  <c r="D91" i="20"/>
  <c r="H91" i="20"/>
  <c r="I91" i="20"/>
  <c r="E91" i="20"/>
  <c r="G91" i="20" s="1"/>
  <c r="K91" i="20" s="1"/>
  <c r="B91" i="18"/>
  <c r="C91" i="18"/>
  <c r="D90" i="18"/>
  <c r="F90" i="18" s="1"/>
  <c r="H90" i="18"/>
  <c r="O74" i="14"/>
  <c r="M74" i="14"/>
  <c r="L74" i="14"/>
  <c r="N74" i="14" s="1"/>
  <c r="Q74" i="14" s="1"/>
  <c r="P73" i="14"/>
  <c r="N76" i="12"/>
  <c r="C95" i="28" l="1"/>
  <c r="B95" i="28"/>
  <c r="E95" i="28"/>
  <c r="I94" i="28"/>
  <c r="G94" i="28"/>
  <c r="K94" i="28" s="1"/>
  <c r="D94" i="28"/>
  <c r="F94" i="28" s="1"/>
  <c r="J94" i="28" s="1"/>
  <c r="G90" i="26"/>
  <c r="K90" i="26" s="1"/>
  <c r="I90" i="26"/>
  <c r="D90" i="26"/>
  <c r="F90" i="26" s="1"/>
  <c r="J90" i="26" s="1"/>
  <c r="E91" i="26"/>
  <c r="C91" i="26"/>
  <c r="B91" i="26"/>
  <c r="D87" i="24"/>
  <c r="F87" i="24" s="1"/>
  <c r="J87" i="24" s="1"/>
  <c r="I87" i="24"/>
  <c r="G87" i="24"/>
  <c r="K87" i="24" s="1"/>
  <c r="E88" i="24"/>
  <c r="C88" i="24"/>
  <c r="B88" i="24"/>
  <c r="B87" i="22"/>
  <c r="E87" i="22"/>
  <c r="C87" i="22"/>
  <c r="D86" i="22"/>
  <c r="F86" i="22" s="1"/>
  <c r="J86" i="22" s="1"/>
  <c r="I86" i="22"/>
  <c r="G86" i="22"/>
  <c r="K86" i="22" s="1"/>
  <c r="C92" i="20"/>
  <c r="B92" i="20"/>
  <c r="E92" i="20"/>
  <c r="F91" i="20"/>
  <c r="H91" i="18"/>
  <c r="D91" i="18"/>
  <c r="E91" i="18"/>
  <c r="G91" i="18" s="1"/>
  <c r="K91" i="18" s="1"/>
  <c r="I91" i="18"/>
  <c r="O75" i="14"/>
  <c r="M75" i="14"/>
  <c r="L75" i="14"/>
  <c r="N75" i="14" s="1"/>
  <c r="Q75" i="14" s="1"/>
  <c r="P74" i="14"/>
  <c r="O76" i="12"/>
  <c r="E96" i="28" l="1"/>
  <c r="C96" i="28"/>
  <c r="B96" i="28"/>
  <c r="I95" i="28"/>
  <c r="G95" i="28"/>
  <c r="K95" i="28" s="1"/>
  <c r="D95" i="28"/>
  <c r="F95" i="28" s="1"/>
  <c r="J95" i="28" s="1"/>
  <c r="C92" i="26"/>
  <c r="B92" i="26"/>
  <c r="E92" i="26"/>
  <c r="I91" i="26"/>
  <c r="G91" i="26"/>
  <c r="K91" i="26" s="1"/>
  <c r="D91" i="26"/>
  <c r="F91" i="26" s="1"/>
  <c r="J91" i="26" s="1"/>
  <c r="D88" i="24"/>
  <c r="F88" i="24" s="1"/>
  <c r="J88" i="24" s="1"/>
  <c r="I88" i="24"/>
  <c r="G88" i="24"/>
  <c r="K88" i="24" s="1"/>
  <c r="E89" i="24"/>
  <c r="C89" i="24"/>
  <c r="B89" i="24"/>
  <c r="C88" i="22"/>
  <c r="E88" i="22"/>
  <c r="B88" i="22"/>
  <c r="D87" i="22"/>
  <c r="F87" i="22" s="1"/>
  <c r="J87" i="22" s="1"/>
  <c r="I87" i="22"/>
  <c r="G87" i="22"/>
  <c r="K87" i="22" s="1"/>
  <c r="I92" i="20"/>
  <c r="G92" i="20"/>
  <c r="K92" i="20" s="1"/>
  <c r="C93" i="20"/>
  <c r="E93" i="20"/>
  <c r="B93" i="20"/>
  <c r="H92" i="20"/>
  <c r="D92" i="20"/>
  <c r="F92" i="20" s="1"/>
  <c r="F91" i="18"/>
  <c r="C92" i="18"/>
  <c r="E92" i="18"/>
  <c r="B92" i="18"/>
  <c r="P75" i="14"/>
  <c r="L76" i="14"/>
  <c r="M77" i="12"/>
  <c r="P76" i="12"/>
  <c r="L77" i="12"/>
  <c r="N77" i="12" s="1"/>
  <c r="Q76" i="12"/>
  <c r="G92" i="18" l="1"/>
  <c r="K92" i="18" s="1"/>
  <c r="G96" i="28"/>
  <c r="K96" i="28" s="1"/>
  <c r="I96" i="28"/>
  <c r="D96" i="28"/>
  <c r="F96" i="28" s="1"/>
  <c r="J96" i="28" s="1"/>
  <c r="E97" i="28"/>
  <c r="C97" i="28"/>
  <c r="B97" i="28"/>
  <c r="I92" i="26"/>
  <c r="G92" i="26"/>
  <c r="K92" i="26" s="1"/>
  <c r="C93" i="26"/>
  <c r="B93" i="26"/>
  <c r="E93" i="26"/>
  <c r="D92" i="26"/>
  <c r="F92" i="26" s="1"/>
  <c r="J92" i="26" s="1"/>
  <c r="I89" i="24"/>
  <c r="G89" i="24"/>
  <c r="K89" i="24" s="1"/>
  <c r="D89" i="24"/>
  <c r="F89" i="24" s="1"/>
  <c r="J89" i="24" s="1"/>
  <c r="B90" i="24"/>
  <c r="C90" i="24"/>
  <c r="E90" i="24"/>
  <c r="B89" i="22"/>
  <c r="E89" i="22"/>
  <c r="C89" i="22"/>
  <c r="I88" i="22"/>
  <c r="G88" i="22"/>
  <c r="K88" i="22" s="1"/>
  <c r="D88" i="22"/>
  <c r="F88" i="22" s="1"/>
  <c r="J88" i="22" s="1"/>
  <c r="I93" i="20"/>
  <c r="G93" i="20"/>
  <c r="K93" i="20" s="1"/>
  <c r="E94" i="20"/>
  <c r="C94" i="20"/>
  <c r="B94" i="20"/>
  <c r="D93" i="20"/>
  <c r="F93" i="20" s="1"/>
  <c r="H93" i="20"/>
  <c r="I92" i="18"/>
  <c r="C93" i="18"/>
  <c r="E93" i="18"/>
  <c r="B93" i="18"/>
  <c r="D92" i="18"/>
  <c r="F92" i="18" s="1"/>
  <c r="H92" i="18"/>
  <c r="M76" i="14"/>
  <c r="L78" i="12"/>
  <c r="O77" i="12"/>
  <c r="I93" i="18" l="1"/>
  <c r="G93" i="18"/>
  <c r="K93" i="18" s="1"/>
  <c r="G97" i="28"/>
  <c r="K97" i="28" s="1"/>
  <c r="I97" i="28"/>
  <c r="E98" i="28"/>
  <c r="C98" i="28"/>
  <c r="B98" i="28"/>
  <c r="D97" i="28"/>
  <c r="F97" i="28" s="1"/>
  <c r="J97" i="28" s="1"/>
  <c r="D93" i="26"/>
  <c r="F93" i="26" s="1"/>
  <c r="J93" i="26" s="1"/>
  <c r="E94" i="26"/>
  <c r="C94" i="26"/>
  <c r="B94" i="26"/>
  <c r="I93" i="26"/>
  <c r="G93" i="26"/>
  <c r="K93" i="26" s="1"/>
  <c r="D90" i="24"/>
  <c r="F90" i="24" s="1"/>
  <c r="J90" i="24" s="1"/>
  <c r="C91" i="24"/>
  <c r="B91" i="24"/>
  <c r="I90" i="24"/>
  <c r="G90" i="24"/>
  <c r="K90" i="24" s="1"/>
  <c r="I89" i="22"/>
  <c r="G89" i="22"/>
  <c r="K89" i="22" s="1"/>
  <c r="D89" i="22"/>
  <c r="F89" i="22" s="1"/>
  <c r="J89" i="22" s="1"/>
  <c r="C90" i="22"/>
  <c r="E90" i="22"/>
  <c r="B90" i="22"/>
  <c r="G94" i="20"/>
  <c r="K94" i="20" s="1"/>
  <c r="I94" i="20"/>
  <c r="H94" i="20"/>
  <c r="D94" i="20"/>
  <c r="F94" i="20" s="1"/>
  <c r="C95" i="20"/>
  <c r="B95" i="20"/>
  <c r="D93" i="18"/>
  <c r="F93" i="18" s="1"/>
  <c r="H93" i="18"/>
  <c r="E94" i="18"/>
  <c r="C94" i="18"/>
  <c r="B94" i="18"/>
  <c r="N76" i="14"/>
  <c r="O78" i="12"/>
  <c r="M78" i="12"/>
  <c r="P77" i="12"/>
  <c r="Q77" i="12"/>
  <c r="I94" i="18" l="1"/>
  <c r="G94" i="18"/>
  <c r="K94" i="18" s="1"/>
  <c r="C99" i="28"/>
  <c r="B99" i="28"/>
  <c r="E99" i="28"/>
  <c r="I98" i="28"/>
  <c r="G98" i="28"/>
  <c r="K98" i="28" s="1"/>
  <c r="D98" i="28"/>
  <c r="F98" i="28" s="1"/>
  <c r="J98" i="28" s="1"/>
  <c r="G94" i="26"/>
  <c r="K94" i="26" s="1"/>
  <c r="I94" i="26"/>
  <c r="D94" i="26"/>
  <c r="F94" i="26" s="1"/>
  <c r="J94" i="26" s="1"/>
  <c r="C95" i="26"/>
  <c r="B95" i="26"/>
  <c r="I91" i="24"/>
  <c r="D91" i="24"/>
  <c r="F91" i="24" s="1"/>
  <c r="J91" i="24" s="1"/>
  <c r="E91" i="24"/>
  <c r="G91" i="24" s="1"/>
  <c r="K91" i="24" s="1"/>
  <c r="B91" i="22"/>
  <c r="E91" i="22"/>
  <c r="C91" i="22"/>
  <c r="D90" i="22"/>
  <c r="F90" i="22" s="1"/>
  <c r="J90" i="22" s="1"/>
  <c r="I90" i="22"/>
  <c r="G90" i="22"/>
  <c r="K90" i="22" s="1"/>
  <c r="H95" i="20"/>
  <c r="D95" i="20"/>
  <c r="I95" i="20"/>
  <c r="E95" i="20"/>
  <c r="C95" i="18"/>
  <c r="B95" i="18"/>
  <c r="D94" i="18"/>
  <c r="F94" i="18" s="1"/>
  <c r="H94" i="18"/>
  <c r="O76" i="14"/>
  <c r="M79" i="12"/>
  <c r="L79" i="12"/>
  <c r="N79" i="12" s="1"/>
  <c r="P78" i="12"/>
  <c r="N78" i="12"/>
  <c r="Q78" i="12" s="1"/>
  <c r="I95" i="18" l="1"/>
  <c r="E100" i="28"/>
  <c r="C100" i="28"/>
  <c r="B100" i="28"/>
  <c r="G99" i="28"/>
  <c r="K99" i="28" s="1"/>
  <c r="I99" i="28"/>
  <c r="D99" i="28"/>
  <c r="F99" i="28" s="1"/>
  <c r="J99" i="28" s="1"/>
  <c r="D95" i="26"/>
  <c r="I95" i="26"/>
  <c r="E95" i="26"/>
  <c r="E92" i="24"/>
  <c r="C92" i="24"/>
  <c r="B92" i="24"/>
  <c r="E92" i="22"/>
  <c r="C92" i="22"/>
  <c r="B92" i="22"/>
  <c r="D91" i="22"/>
  <c r="F91" i="22" s="1"/>
  <c r="J91" i="22" s="1"/>
  <c r="G91" i="22"/>
  <c r="K91" i="22" s="1"/>
  <c r="I91" i="22"/>
  <c r="F95" i="20"/>
  <c r="C96" i="20"/>
  <c r="B96" i="20"/>
  <c r="E96" i="20"/>
  <c r="G95" i="20"/>
  <c r="K95" i="20" s="1"/>
  <c r="E95" i="18"/>
  <c r="G95" i="18" s="1"/>
  <c r="K95" i="18" s="1"/>
  <c r="D95" i="18"/>
  <c r="F95" i="18" s="1"/>
  <c r="H95" i="18"/>
  <c r="M77" i="14"/>
  <c r="L77" i="14"/>
  <c r="P76" i="14"/>
  <c r="Q76" i="14"/>
  <c r="O79" i="12"/>
  <c r="L80" i="12" s="1"/>
  <c r="D100" i="28" l="1"/>
  <c r="F100" i="28" s="1"/>
  <c r="J100" i="28" s="1"/>
  <c r="G100" i="28"/>
  <c r="K100" i="28" s="1"/>
  <c r="I100" i="28"/>
  <c r="E101" i="28"/>
  <c r="C101" i="28"/>
  <c r="B101" i="28"/>
  <c r="B96" i="26"/>
  <c r="E96" i="26"/>
  <c r="C96" i="26"/>
  <c r="F95" i="26"/>
  <c r="J95" i="26" s="1"/>
  <c r="G95" i="26"/>
  <c r="K95" i="26" s="1"/>
  <c r="E93" i="24"/>
  <c r="C93" i="24"/>
  <c r="B93" i="24"/>
  <c r="I92" i="24"/>
  <c r="G92" i="24"/>
  <c r="K92" i="24" s="1"/>
  <c r="D92" i="24"/>
  <c r="F92" i="24" s="1"/>
  <c r="J92" i="24" s="1"/>
  <c r="D92" i="22"/>
  <c r="F92" i="22" s="1"/>
  <c r="J92" i="22" s="1"/>
  <c r="G92" i="22"/>
  <c r="K92" i="22" s="1"/>
  <c r="I92" i="22"/>
  <c r="B93" i="22"/>
  <c r="C93" i="22"/>
  <c r="E93" i="22"/>
  <c r="D96" i="20"/>
  <c r="F96" i="20" s="1"/>
  <c r="H96" i="20"/>
  <c r="C97" i="20"/>
  <c r="E97" i="20"/>
  <c r="B97" i="20"/>
  <c r="I96" i="20"/>
  <c r="G96" i="20"/>
  <c r="K96" i="20" s="1"/>
  <c r="E96" i="18"/>
  <c r="B96" i="18"/>
  <c r="C96" i="18"/>
  <c r="N77" i="14"/>
  <c r="O80" i="12"/>
  <c r="M80" i="12"/>
  <c r="Q79" i="12"/>
  <c r="P79" i="12"/>
  <c r="G96" i="18" l="1"/>
  <c r="K96" i="18" s="1"/>
  <c r="D101" i="28"/>
  <c r="F101" i="28" s="1"/>
  <c r="J101" i="28" s="1"/>
  <c r="G101" i="28"/>
  <c r="K101" i="28" s="1"/>
  <c r="I101" i="28"/>
  <c r="E102" i="28"/>
  <c r="C102" i="28"/>
  <c r="B102" i="28"/>
  <c r="C97" i="26"/>
  <c r="B97" i="26"/>
  <c r="E97" i="26"/>
  <c r="D96" i="26"/>
  <c r="F96" i="26" s="1"/>
  <c r="J96" i="26" s="1"/>
  <c r="I96" i="26"/>
  <c r="G96" i="26"/>
  <c r="K96" i="26" s="1"/>
  <c r="D93" i="24"/>
  <c r="F93" i="24" s="1"/>
  <c r="J93" i="24" s="1"/>
  <c r="I93" i="24"/>
  <c r="G93" i="24"/>
  <c r="K93" i="24" s="1"/>
  <c r="E94" i="24"/>
  <c r="C94" i="24"/>
  <c r="B94" i="24"/>
  <c r="D93" i="22"/>
  <c r="F93" i="22" s="1"/>
  <c r="J93" i="22" s="1"/>
  <c r="G93" i="22"/>
  <c r="K93" i="22" s="1"/>
  <c r="I93" i="22"/>
  <c r="B94" i="22"/>
  <c r="E94" i="22"/>
  <c r="C94" i="22"/>
  <c r="I97" i="20"/>
  <c r="G97" i="20"/>
  <c r="K97" i="20" s="1"/>
  <c r="E98" i="20"/>
  <c r="C98" i="20"/>
  <c r="B98" i="20"/>
  <c r="D97" i="20"/>
  <c r="F97" i="20" s="1"/>
  <c r="H97" i="20"/>
  <c r="H96" i="18"/>
  <c r="D96" i="18"/>
  <c r="F96" i="18" s="1"/>
  <c r="I96" i="18"/>
  <c r="B97" i="18"/>
  <c r="E97" i="18"/>
  <c r="C97" i="18"/>
  <c r="O77" i="14"/>
  <c r="L81" i="12"/>
  <c r="P80" i="12"/>
  <c r="O81" i="12"/>
  <c r="M81" i="12"/>
  <c r="N80" i="12"/>
  <c r="Q80" i="12" s="1"/>
  <c r="G97" i="18" l="1"/>
  <c r="K97" i="18" s="1"/>
  <c r="D102" i="28"/>
  <c r="F102" i="28" s="1"/>
  <c r="J102" i="28" s="1"/>
  <c r="C103" i="28"/>
  <c r="B103" i="28"/>
  <c r="E103" i="28"/>
  <c r="G102" i="28"/>
  <c r="K102" i="28" s="1"/>
  <c r="I102" i="28"/>
  <c r="E98" i="26"/>
  <c r="B98" i="26"/>
  <c r="C98" i="26"/>
  <c r="I97" i="26"/>
  <c r="G97" i="26"/>
  <c r="K97" i="26" s="1"/>
  <c r="D97" i="26"/>
  <c r="F97" i="26" s="1"/>
  <c r="J97" i="26" s="1"/>
  <c r="D94" i="24"/>
  <c r="F94" i="24" s="1"/>
  <c r="J94" i="24" s="1"/>
  <c r="C95" i="24"/>
  <c r="B95" i="24"/>
  <c r="I94" i="24"/>
  <c r="G94" i="24"/>
  <c r="K94" i="24" s="1"/>
  <c r="D94" i="22"/>
  <c r="F94" i="22" s="1"/>
  <c r="J94" i="22" s="1"/>
  <c r="E95" i="22"/>
  <c r="B95" i="22"/>
  <c r="C95" i="22"/>
  <c r="I94" i="22"/>
  <c r="G94" i="22"/>
  <c r="K94" i="22" s="1"/>
  <c r="C99" i="20"/>
  <c r="B99" i="20"/>
  <c r="G98" i="20"/>
  <c r="K98" i="20" s="1"/>
  <c r="I98" i="20"/>
  <c r="H98" i="20"/>
  <c r="D98" i="20"/>
  <c r="F98" i="20" s="1"/>
  <c r="B98" i="18"/>
  <c r="G98" i="18" s="1"/>
  <c r="K98" i="18" s="1"/>
  <c r="C98" i="18"/>
  <c r="E98" i="18"/>
  <c r="D97" i="18"/>
  <c r="F97" i="18" s="1"/>
  <c r="H97" i="18"/>
  <c r="I97" i="18"/>
  <c r="M78" i="14"/>
  <c r="O78" i="14"/>
  <c r="L78" i="14"/>
  <c r="N78" i="14" s="1"/>
  <c r="Q78" i="14" s="1"/>
  <c r="P77" i="14"/>
  <c r="Q77" i="14"/>
  <c r="P81" i="12"/>
  <c r="L82" i="12"/>
  <c r="M82" i="12"/>
  <c r="N81" i="12"/>
  <c r="Q81" i="12" s="1"/>
  <c r="D103" i="28" l="1"/>
  <c r="F103" i="28" s="1"/>
  <c r="J103" i="28" s="1"/>
  <c r="C104" i="28"/>
  <c r="B104" i="28"/>
  <c r="E104" i="28"/>
  <c r="I103" i="28"/>
  <c r="G103" i="28"/>
  <c r="K103" i="28" s="1"/>
  <c r="G98" i="26"/>
  <c r="K98" i="26" s="1"/>
  <c r="I98" i="26"/>
  <c r="D98" i="26"/>
  <c r="F98" i="26" s="1"/>
  <c r="J98" i="26" s="1"/>
  <c r="C99" i="26"/>
  <c r="B99" i="26"/>
  <c r="D95" i="24"/>
  <c r="I95" i="24"/>
  <c r="E95" i="24"/>
  <c r="E96" i="22"/>
  <c r="C96" i="22"/>
  <c r="B96" i="22"/>
  <c r="D95" i="22"/>
  <c r="F95" i="22" s="1"/>
  <c r="J95" i="22" s="1"/>
  <c r="I95" i="22"/>
  <c r="G95" i="22"/>
  <c r="K95" i="22" s="1"/>
  <c r="H99" i="20"/>
  <c r="D99" i="20"/>
  <c r="I99" i="20"/>
  <c r="E99" i="20"/>
  <c r="B99" i="18"/>
  <c r="C99" i="18"/>
  <c r="I98" i="18"/>
  <c r="D98" i="18"/>
  <c r="F98" i="18" s="1"/>
  <c r="H98" i="18"/>
  <c r="M79" i="14"/>
  <c r="L79" i="14"/>
  <c r="N79" i="14" s="1"/>
  <c r="P78" i="14"/>
  <c r="N82" i="12"/>
  <c r="D104" i="28" l="1"/>
  <c r="F104" i="28" s="1"/>
  <c r="J104" i="28" s="1"/>
  <c r="E105" i="28"/>
  <c r="C105" i="28"/>
  <c r="B105" i="28"/>
  <c r="G104" i="28"/>
  <c r="K104" i="28" s="1"/>
  <c r="I104" i="28"/>
  <c r="I99" i="26"/>
  <c r="D99" i="26"/>
  <c r="E99" i="26"/>
  <c r="E96" i="24"/>
  <c r="C96" i="24"/>
  <c r="B96" i="24"/>
  <c r="G95" i="24"/>
  <c r="K95" i="24" s="1"/>
  <c r="F95" i="24"/>
  <c r="J95" i="24" s="1"/>
  <c r="D96" i="22"/>
  <c r="F96" i="22" s="1"/>
  <c r="J96" i="22" s="1"/>
  <c r="I96" i="22"/>
  <c r="G96" i="22"/>
  <c r="K96" i="22" s="1"/>
  <c r="B97" i="22"/>
  <c r="E97" i="22"/>
  <c r="C97" i="22"/>
  <c r="E100" i="20"/>
  <c r="C100" i="20"/>
  <c r="B100" i="20"/>
  <c r="G99" i="20"/>
  <c r="K99" i="20" s="1"/>
  <c r="F99" i="20"/>
  <c r="I99" i="18"/>
  <c r="E99" i="18"/>
  <c r="G99" i="18" s="1"/>
  <c r="K99" i="18" s="1"/>
  <c r="D99" i="18"/>
  <c r="F99" i="18" s="1"/>
  <c r="H99" i="18"/>
  <c r="O79" i="14"/>
  <c r="P79" i="14" s="1"/>
  <c r="O82" i="12"/>
  <c r="Q82" i="12" s="1"/>
  <c r="M2" i="12"/>
  <c r="L2" i="12"/>
  <c r="I105" i="28" l="1"/>
  <c r="G105" i="28"/>
  <c r="K105" i="28" s="1"/>
  <c r="D105" i="28"/>
  <c r="F105" i="28" s="1"/>
  <c r="J105" i="28" s="1"/>
  <c r="E106" i="28"/>
  <c r="C106" i="28"/>
  <c r="B106" i="28"/>
  <c r="C100" i="26"/>
  <c r="B100" i="26"/>
  <c r="E100" i="26"/>
  <c r="G99" i="26"/>
  <c r="K99" i="26" s="1"/>
  <c r="F99" i="26"/>
  <c r="J99" i="26" s="1"/>
  <c r="D96" i="24"/>
  <c r="F96" i="24" s="1"/>
  <c r="J96" i="24" s="1"/>
  <c r="I96" i="24"/>
  <c r="G96" i="24"/>
  <c r="K96" i="24" s="1"/>
  <c r="B97" i="24"/>
  <c r="E97" i="24"/>
  <c r="C97" i="24"/>
  <c r="D97" i="22"/>
  <c r="F97" i="22" s="1"/>
  <c r="J97" i="22" s="1"/>
  <c r="E98" i="22"/>
  <c r="C98" i="22"/>
  <c r="B98" i="22"/>
  <c r="I97" i="22"/>
  <c r="G97" i="22"/>
  <c r="K97" i="22" s="1"/>
  <c r="I100" i="20"/>
  <c r="G100" i="20"/>
  <c r="K100" i="20" s="1"/>
  <c r="H100" i="20"/>
  <c r="D100" i="20"/>
  <c r="F100" i="20" s="1"/>
  <c r="C101" i="20"/>
  <c r="B101" i="20"/>
  <c r="E101" i="20"/>
  <c r="E100" i="18"/>
  <c r="B100" i="18"/>
  <c r="G100" i="18" s="1"/>
  <c r="K100" i="18" s="1"/>
  <c r="C100" i="18"/>
  <c r="T104" i="12"/>
  <c r="T40" i="12"/>
  <c r="T24" i="12"/>
  <c r="T185" i="12"/>
  <c r="T30" i="12"/>
  <c r="T55" i="12"/>
  <c r="T140" i="12"/>
  <c r="T76" i="12"/>
  <c r="T20" i="12"/>
  <c r="T240" i="12"/>
  <c r="T21" i="12"/>
  <c r="O80" i="14"/>
  <c r="M80" i="14"/>
  <c r="Q79" i="14"/>
  <c r="L80" i="14"/>
  <c r="N80" i="14" s="1"/>
  <c r="Q80" i="14" s="1"/>
  <c r="R20" i="12"/>
  <c r="R23" i="12"/>
  <c r="R29" i="12"/>
  <c r="R39" i="12"/>
  <c r="R54" i="12"/>
  <c r="R75" i="12"/>
  <c r="E20" i="12"/>
  <c r="E21" i="12"/>
  <c r="E23" i="12"/>
  <c r="E26" i="12"/>
  <c r="E30" i="12"/>
  <c r="E35" i="12"/>
  <c r="E41" i="12"/>
  <c r="E48" i="12"/>
  <c r="E56" i="12"/>
  <c r="E65" i="12"/>
  <c r="E75" i="12"/>
  <c r="O83" i="12"/>
  <c r="M83" i="12"/>
  <c r="P82" i="12"/>
  <c r="L83" i="12"/>
  <c r="N83" i="12" s="1"/>
  <c r="Q83" i="12" s="1"/>
  <c r="C107" i="28" l="1"/>
  <c r="B107" i="28"/>
  <c r="E107" i="28" s="1"/>
  <c r="G106" i="28"/>
  <c r="K106" i="28" s="1"/>
  <c r="I106" i="28"/>
  <c r="D106" i="28"/>
  <c r="F106" i="28" s="1"/>
  <c r="J106" i="28" s="1"/>
  <c r="I100" i="26"/>
  <c r="G100" i="26"/>
  <c r="K100" i="26" s="1"/>
  <c r="D100" i="26"/>
  <c r="F100" i="26" s="1"/>
  <c r="J100" i="26" s="1"/>
  <c r="C101" i="26"/>
  <c r="E101" i="26"/>
  <c r="B101" i="26"/>
  <c r="D97" i="24"/>
  <c r="F97" i="24" s="1"/>
  <c r="J97" i="24" s="1"/>
  <c r="I97" i="24"/>
  <c r="G97" i="24"/>
  <c r="K97" i="24" s="1"/>
  <c r="E98" i="24"/>
  <c r="C98" i="24"/>
  <c r="B98" i="24"/>
  <c r="D98" i="22"/>
  <c r="F98" i="22" s="1"/>
  <c r="J98" i="22" s="1"/>
  <c r="C99" i="22"/>
  <c r="B99" i="22"/>
  <c r="E99" i="22" s="1"/>
  <c r="I98" i="22"/>
  <c r="G98" i="22"/>
  <c r="K98" i="22" s="1"/>
  <c r="E102" i="20"/>
  <c r="C102" i="20"/>
  <c r="B102" i="20"/>
  <c r="I101" i="20"/>
  <c r="G101" i="20"/>
  <c r="K101" i="20" s="1"/>
  <c r="D101" i="20"/>
  <c r="F101" i="20" s="1"/>
  <c r="H101" i="20"/>
  <c r="D100" i="18"/>
  <c r="F100" i="18" s="1"/>
  <c r="H100" i="18"/>
  <c r="I100" i="18"/>
  <c r="B101" i="18"/>
  <c r="C101" i="18"/>
  <c r="E101" i="18"/>
  <c r="K23" i="12"/>
  <c r="K39" i="12"/>
  <c r="K75" i="12"/>
  <c r="K54" i="12"/>
  <c r="K29" i="12"/>
  <c r="K20" i="12"/>
  <c r="J20" i="12" s="1"/>
  <c r="F20" i="12" s="1"/>
  <c r="H20" i="12" s="1"/>
  <c r="B6" i="12" s="1"/>
  <c r="K6" i="19" s="1"/>
  <c r="V20" i="12"/>
  <c r="E6" i="12" s="1"/>
  <c r="P80" i="14"/>
  <c r="L81" i="14"/>
  <c r="O81" i="14"/>
  <c r="M81" i="14"/>
  <c r="P83" i="12"/>
  <c r="L84" i="12"/>
  <c r="O84" i="12"/>
  <c r="M84" i="12"/>
  <c r="M3" i="12"/>
  <c r="L3" i="12"/>
  <c r="G101" i="18" l="1"/>
  <c r="K101" i="18" s="1"/>
  <c r="E108" i="28"/>
  <c r="C108" i="28"/>
  <c r="B108" i="28"/>
  <c r="G107" i="28"/>
  <c r="K107" i="28" s="1"/>
  <c r="I107" i="28"/>
  <c r="D107" i="28"/>
  <c r="F107" i="28" s="1"/>
  <c r="J107" i="28" s="1"/>
  <c r="C102" i="26"/>
  <c r="B102" i="26"/>
  <c r="E102" i="26"/>
  <c r="I101" i="26"/>
  <c r="G101" i="26"/>
  <c r="K101" i="26" s="1"/>
  <c r="D101" i="26"/>
  <c r="F101" i="26" s="1"/>
  <c r="J101" i="26" s="1"/>
  <c r="B99" i="24"/>
  <c r="E99" i="24"/>
  <c r="C99" i="24"/>
  <c r="I98" i="24"/>
  <c r="G98" i="24"/>
  <c r="K98" i="24" s="1"/>
  <c r="D98" i="24"/>
  <c r="F98" i="24" s="1"/>
  <c r="J98" i="24" s="1"/>
  <c r="C100" i="22"/>
  <c r="B100" i="22"/>
  <c r="E100" i="22"/>
  <c r="I99" i="22"/>
  <c r="G99" i="22"/>
  <c r="K99" i="22" s="1"/>
  <c r="D99" i="22"/>
  <c r="F99" i="22" s="1"/>
  <c r="J99" i="22" s="1"/>
  <c r="C103" i="20"/>
  <c r="B103" i="20"/>
  <c r="G102" i="20"/>
  <c r="K102" i="20" s="1"/>
  <c r="I102" i="20"/>
  <c r="H102" i="20"/>
  <c r="D102" i="20"/>
  <c r="F102" i="20" s="1"/>
  <c r="B102" i="18"/>
  <c r="G102" i="18" s="1"/>
  <c r="K102" i="18" s="1"/>
  <c r="E102" i="18"/>
  <c r="C102" i="18"/>
  <c r="I101" i="18"/>
  <c r="D101" i="18"/>
  <c r="F101" i="18" s="1"/>
  <c r="H101" i="18"/>
  <c r="C6" i="12"/>
  <c r="K5" i="13"/>
  <c r="E29" i="13" s="1"/>
  <c r="H29" i="13" s="1"/>
  <c r="I29" i="13" s="1"/>
  <c r="L2" i="10"/>
  <c r="C6" i="2"/>
  <c r="T56" i="12"/>
  <c r="T141" i="12"/>
  <c r="T77" i="12"/>
  <c r="T105" i="12"/>
  <c r="T242" i="12"/>
  <c r="T23" i="12"/>
  <c r="V23" i="12" s="1"/>
  <c r="T41" i="12"/>
  <c r="T241" i="12"/>
  <c r="T22" i="12"/>
  <c r="T187" i="12"/>
  <c r="T25" i="12"/>
  <c r="T142" i="12"/>
  <c r="T32" i="12"/>
  <c r="T186" i="12"/>
  <c r="T106" i="12"/>
  <c r="T42" i="12"/>
  <c r="T26" i="12"/>
  <c r="T57" i="12"/>
  <c r="T31" i="12"/>
  <c r="T78" i="12"/>
  <c r="R20" i="10"/>
  <c r="M82" i="14"/>
  <c r="O82" i="14"/>
  <c r="L82" i="14"/>
  <c r="N82" i="14" s="1"/>
  <c r="P81" i="14"/>
  <c r="N81" i="14"/>
  <c r="Q81" i="14" s="1"/>
  <c r="R21" i="12"/>
  <c r="R22" i="12"/>
  <c r="R26" i="12"/>
  <c r="R28" i="12"/>
  <c r="R35" i="12"/>
  <c r="R38" i="12"/>
  <c r="R49" i="12"/>
  <c r="R53" i="12"/>
  <c r="R69" i="12"/>
  <c r="R74" i="12"/>
  <c r="E22" i="12"/>
  <c r="E24" i="12"/>
  <c r="E27" i="12"/>
  <c r="E31" i="12"/>
  <c r="E36" i="12"/>
  <c r="E42" i="12"/>
  <c r="E49" i="12"/>
  <c r="E57" i="12"/>
  <c r="E66" i="12"/>
  <c r="E76" i="12"/>
  <c r="N84" i="12"/>
  <c r="Q84" i="12" s="1"/>
  <c r="P84" i="12"/>
  <c r="L85" i="12"/>
  <c r="N85" i="12" s="1"/>
  <c r="Q85" i="12" s="1"/>
  <c r="O85" i="12"/>
  <c r="M85" i="12"/>
  <c r="L4" i="12"/>
  <c r="G108" i="28" l="1"/>
  <c r="K108" i="28" s="1"/>
  <c r="I108" i="28"/>
  <c r="D108" i="28"/>
  <c r="F108" i="28" s="1"/>
  <c r="J108" i="28" s="1"/>
  <c r="C109" i="28"/>
  <c r="B109" i="28"/>
  <c r="E109" i="28"/>
  <c r="C103" i="26"/>
  <c r="B103" i="26"/>
  <c r="E103" i="26"/>
  <c r="G102" i="26"/>
  <c r="K102" i="26" s="1"/>
  <c r="I102" i="26"/>
  <c r="D102" i="26"/>
  <c r="F102" i="26" s="1"/>
  <c r="J102" i="26" s="1"/>
  <c r="D99" i="24"/>
  <c r="F99" i="24" s="1"/>
  <c r="J99" i="24" s="1"/>
  <c r="E100" i="24"/>
  <c r="C100" i="24"/>
  <c r="B100" i="24"/>
  <c r="G99" i="24"/>
  <c r="K99" i="24" s="1"/>
  <c r="I99" i="24"/>
  <c r="B101" i="22"/>
  <c r="E101" i="22"/>
  <c r="C101" i="22"/>
  <c r="G100" i="22"/>
  <c r="K100" i="22" s="1"/>
  <c r="I100" i="22"/>
  <c r="D100" i="22"/>
  <c r="F100" i="22" s="1"/>
  <c r="J100" i="22" s="1"/>
  <c r="I103" i="20"/>
  <c r="H103" i="20"/>
  <c r="D103" i="20"/>
  <c r="E103" i="20"/>
  <c r="H102" i="18"/>
  <c r="D102" i="18"/>
  <c r="F102" i="18" s="1"/>
  <c r="B103" i="18"/>
  <c r="C103" i="18"/>
  <c r="I102" i="18"/>
  <c r="K53" i="12"/>
  <c r="K26" i="12"/>
  <c r="V26" i="12"/>
  <c r="K38" i="12"/>
  <c r="K49" i="12"/>
  <c r="K21" i="12"/>
  <c r="J21" i="12" s="1"/>
  <c r="F21" i="12" s="1"/>
  <c r="H21" i="12" s="1"/>
  <c r="V21" i="12"/>
  <c r="K28" i="12"/>
  <c r="K74" i="12"/>
  <c r="K35" i="12"/>
  <c r="K22" i="12"/>
  <c r="J22" i="12" s="1"/>
  <c r="F22" i="12" s="1"/>
  <c r="H22" i="12" s="1"/>
  <c r="V22" i="12"/>
  <c r="K69" i="12"/>
  <c r="K20" i="10"/>
  <c r="J20" i="10" s="1"/>
  <c r="F20" i="10" s="1"/>
  <c r="O83" i="14"/>
  <c r="M83" i="14"/>
  <c r="P82" i="14"/>
  <c r="L83" i="14"/>
  <c r="N83" i="14" s="1"/>
  <c r="Q83" i="14" s="1"/>
  <c r="Q82" i="14"/>
  <c r="R24" i="12"/>
  <c r="R25" i="12"/>
  <c r="R27" i="12"/>
  <c r="R32" i="12"/>
  <c r="R34" i="12"/>
  <c r="R37" i="12"/>
  <c r="R45" i="12"/>
  <c r="R48" i="12"/>
  <c r="R52" i="12"/>
  <c r="R64" i="12"/>
  <c r="R68" i="12"/>
  <c r="R73" i="12"/>
  <c r="L86" i="12"/>
  <c r="P85" i="12"/>
  <c r="M86" i="12"/>
  <c r="M4" i="12"/>
  <c r="L5" i="12"/>
  <c r="E103" i="18" l="1"/>
  <c r="G103" i="18" s="1"/>
  <c r="K103" i="18" s="1"/>
  <c r="E110" i="28"/>
  <c r="C110" i="28"/>
  <c r="B110" i="28"/>
  <c r="I109" i="28"/>
  <c r="G109" i="28"/>
  <c r="K109" i="28" s="1"/>
  <c r="D109" i="28"/>
  <c r="F109" i="28" s="1"/>
  <c r="J109" i="28" s="1"/>
  <c r="E104" i="26"/>
  <c r="C104" i="26"/>
  <c r="B104" i="26"/>
  <c r="I103" i="26"/>
  <c r="G103" i="26"/>
  <c r="K103" i="26" s="1"/>
  <c r="D103" i="26"/>
  <c r="F103" i="26" s="1"/>
  <c r="J103" i="26" s="1"/>
  <c r="D100" i="24"/>
  <c r="F100" i="24" s="1"/>
  <c r="J100" i="24" s="1"/>
  <c r="E101" i="24"/>
  <c r="C101" i="24"/>
  <c r="B101" i="24"/>
  <c r="I100" i="24"/>
  <c r="G100" i="24"/>
  <c r="K100" i="24" s="1"/>
  <c r="E102" i="22"/>
  <c r="B102" i="22"/>
  <c r="C102" i="22"/>
  <c r="I101" i="22"/>
  <c r="G101" i="22"/>
  <c r="K101" i="22" s="1"/>
  <c r="D101" i="22"/>
  <c r="F101" i="22" s="1"/>
  <c r="J101" i="22" s="1"/>
  <c r="E104" i="20"/>
  <c r="C104" i="20"/>
  <c r="B104" i="20"/>
  <c r="F103" i="20"/>
  <c r="G103" i="20"/>
  <c r="K103" i="20" s="1"/>
  <c r="E104" i="18"/>
  <c r="B104" i="18"/>
  <c r="D103" i="18"/>
  <c r="F103" i="18" s="1"/>
  <c r="H103" i="18"/>
  <c r="I103" i="18"/>
  <c r="E7" i="12"/>
  <c r="L3" i="10"/>
  <c r="C7" i="2"/>
  <c r="T243" i="12"/>
  <c r="T35" i="12"/>
  <c r="V35" i="12" s="1"/>
  <c r="T189" i="12"/>
  <c r="T109" i="12"/>
  <c r="T45" i="12"/>
  <c r="V45" i="12" s="1"/>
  <c r="T29" i="12"/>
  <c r="V29" i="12" s="1"/>
  <c r="T34" i="12"/>
  <c r="V34" i="12" s="1"/>
  <c r="T188" i="12"/>
  <c r="T108" i="12"/>
  <c r="T60" i="12"/>
  <c r="T44" i="12"/>
  <c r="T28" i="12"/>
  <c r="V28" i="12" s="1"/>
  <c r="T145" i="12"/>
  <c r="T81" i="12"/>
  <c r="T33" i="12"/>
  <c r="T107" i="12"/>
  <c r="T59" i="12"/>
  <c r="T43" i="12"/>
  <c r="T27" i="12"/>
  <c r="V27" i="12" s="1"/>
  <c r="T144" i="12"/>
  <c r="T80" i="12"/>
  <c r="T245" i="12"/>
  <c r="T58" i="12"/>
  <c r="T190" i="12"/>
  <c r="T143" i="12"/>
  <c r="T79" i="12"/>
  <c r="T244" i="12"/>
  <c r="K24" i="12"/>
  <c r="J24" i="12" s="1"/>
  <c r="F23" i="12" s="1"/>
  <c r="H23" i="12" s="1"/>
  <c r="V24" i="12"/>
  <c r="K27" i="12"/>
  <c r="J27" i="12" s="1"/>
  <c r="F25" i="12" s="1"/>
  <c r="K68" i="12"/>
  <c r="K32" i="12"/>
  <c r="V32" i="12"/>
  <c r="K73" i="12"/>
  <c r="K64" i="12"/>
  <c r="B7" i="12"/>
  <c r="K7" i="19" s="1"/>
  <c r="K48" i="12"/>
  <c r="K45" i="12"/>
  <c r="K37" i="12"/>
  <c r="K25" i="12"/>
  <c r="J25" i="12" s="1"/>
  <c r="F24" i="12" s="1"/>
  <c r="H24" i="12" s="1"/>
  <c r="V25" i="12"/>
  <c r="K52" i="12"/>
  <c r="K34" i="12"/>
  <c r="L84" i="14"/>
  <c r="P83" i="14"/>
  <c r="M84" i="14"/>
  <c r="O84" i="14"/>
  <c r="R30" i="12"/>
  <c r="R31" i="12"/>
  <c r="R33" i="12"/>
  <c r="R36" i="12"/>
  <c r="R42" i="12"/>
  <c r="R44" i="12"/>
  <c r="R47" i="12"/>
  <c r="R51" i="12"/>
  <c r="R60" i="12"/>
  <c r="R63" i="12"/>
  <c r="R67" i="12"/>
  <c r="R72" i="12"/>
  <c r="R85" i="12"/>
  <c r="E25" i="12"/>
  <c r="E28" i="12"/>
  <c r="E32" i="12"/>
  <c r="E37" i="12"/>
  <c r="E43" i="12"/>
  <c r="E50" i="12"/>
  <c r="E58" i="12"/>
  <c r="E67" i="12"/>
  <c r="E77" i="12"/>
  <c r="N86" i="12"/>
  <c r="M5" i="12"/>
  <c r="G104" i="18" l="1"/>
  <c r="K104" i="18" s="1"/>
  <c r="C104" i="18"/>
  <c r="I104" i="18" s="1"/>
  <c r="I110" i="28"/>
  <c r="G110" i="28"/>
  <c r="K110" i="28" s="1"/>
  <c r="D110" i="28"/>
  <c r="F110" i="28" s="1"/>
  <c r="J110" i="28" s="1"/>
  <c r="C111" i="28"/>
  <c r="B111" i="28"/>
  <c r="E111" i="28"/>
  <c r="I104" i="26"/>
  <c r="G104" i="26"/>
  <c r="K104" i="26" s="1"/>
  <c r="D104" i="26"/>
  <c r="F104" i="26" s="1"/>
  <c r="J104" i="26" s="1"/>
  <c r="C105" i="26"/>
  <c r="E105" i="26"/>
  <c r="B105" i="26"/>
  <c r="I101" i="24"/>
  <c r="G101" i="24"/>
  <c r="K101" i="24" s="1"/>
  <c r="D101" i="24"/>
  <c r="F101" i="24" s="1"/>
  <c r="J101" i="24" s="1"/>
  <c r="E102" i="24"/>
  <c r="C102" i="24"/>
  <c r="B102" i="24"/>
  <c r="D102" i="22"/>
  <c r="F102" i="22" s="1"/>
  <c r="J102" i="22" s="1"/>
  <c r="I102" i="22"/>
  <c r="G102" i="22"/>
  <c r="K102" i="22" s="1"/>
  <c r="C103" i="22"/>
  <c r="B103" i="22"/>
  <c r="E103" i="22"/>
  <c r="G104" i="20"/>
  <c r="K104" i="20" s="1"/>
  <c r="I104" i="20"/>
  <c r="H104" i="20"/>
  <c r="D104" i="20"/>
  <c r="F104" i="20" s="1"/>
  <c r="C105" i="20"/>
  <c r="E105" i="20"/>
  <c r="B105" i="20"/>
  <c r="D104" i="18"/>
  <c r="F104" i="18" s="1"/>
  <c r="H104" i="18"/>
  <c r="B105" i="18"/>
  <c r="E105" i="18"/>
  <c r="C105" i="18"/>
  <c r="E8" i="12"/>
  <c r="K6" i="13"/>
  <c r="C7" i="12"/>
  <c r="L4" i="10"/>
  <c r="C8" i="2"/>
  <c r="H25" i="12"/>
  <c r="T147" i="12"/>
  <c r="T83" i="12"/>
  <c r="T248" i="12"/>
  <c r="T36" i="12"/>
  <c r="V36" i="12" s="1"/>
  <c r="T61" i="12"/>
  <c r="T194" i="12"/>
  <c r="T146" i="12"/>
  <c r="T82" i="12"/>
  <c r="T48" i="12"/>
  <c r="V48" i="12" s="1"/>
  <c r="T247" i="12"/>
  <c r="T39" i="12"/>
  <c r="V39" i="12" s="1"/>
  <c r="T64" i="12"/>
  <c r="V64" i="12" s="1"/>
  <c r="T148" i="12"/>
  <c r="T193" i="12"/>
  <c r="T113" i="12"/>
  <c r="T49" i="12"/>
  <c r="V49" i="12" s="1"/>
  <c r="T110" i="12"/>
  <c r="T246" i="12"/>
  <c r="T38" i="12"/>
  <c r="V38" i="12" s="1"/>
  <c r="T249" i="12"/>
  <c r="T84" i="12"/>
  <c r="T62" i="12"/>
  <c r="T192" i="12"/>
  <c r="T112" i="12"/>
  <c r="T149" i="12"/>
  <c r="T85" i="12"/>
  <c r="V85" i="12" s="1"/>
  <c r="T37" i="12"/>
  <c r="V37" i="12" s="1"/>
  <c r="T191" i="12"/>
  <c r="T111" i="12"/>
  <c r="T63" i="12"/>
  <c r="V63" i="12" s="1"/>
  <c r="T47" i="12"/>
  <c r="V47" i="12" s="1"/>
  <c r="T46" i="12"/>
  <c r="B8" i="12"/>
  <c r="K8" i="19" s="1"/>
  <c r="K72" i="12"/>
  <c r="K47" i="12"/>
  <c r="K85" i="12"/>
  <c r="K51" i="12"/>
  <c r="K67" i="12"/>
  <c r="K60" i="12"/>
  <c r="V60" i="12"/>
  <c r="K44" i="12"/>
  <c r="V44" i="12"/>
  <c r="K31" i="12"/>
  <c r="J31" i="12" s="1"/>
  <c r="F27" i="12" s="1"/>
  <c r="H27" i="12" s="1"/>
  <c r="V31" i="12"/>
  <c r="K63" i="12"/>
  <c r="K42" i="12"/>
  <c r="V42" i="12"/>
  <c r="K36" i="12"/>
  <c r="J36" i="12" s="1"/>
  <c r="F29" i="12" s="1"/>
  <c r="K33" i="12"/>
  <c r="J33" i="12" s="1"/>
  <c r="F28" i="12" s="1"/>
  <c r="H28" i="12" s="1"/>
  <c r="V33" i="12"/>
  <c r="K30" i="12"/>
  <c r="J30" i="12" s="1"/>
  <c r="F26" i="12" s="1"/>
  <c r="H26" i="12" s="1"/>
  <c r="V30" i="12"/>
  <c r="L85" i="14"/>
  <c r="P84" i="14"/>
  <c r="N84" i="14"/>
  <c r="Q84" i="14" s="1"/>
  <c r="O85" i="14"/>
  <c r="M85" i="14"/>
  <c r="E29" i="12"/>
  <c r="E33" i="12"/>
  <c r="E38" i="12"/>
  <c r="E44" i="12"/>
  <c r="E51" i="12"/>
  <c r="E59" i="12"/>
  <c r="E68" i="12"/>
  <c r="E78" i="12"/>
  <c r="O86" i="12"/>
  <c r="M6" i="12"/>
  <c r="M2" i="10"/>
  <c r="G105" i="18" l="1"/>
  <c r="K105" i="18" s="1"/>
  <c r="D111" i="28"/>
  <c r="F111" i="28" s="1"/>
  <c r="J111" i="28" s="1"/>
  <c r="E112" i="28"/>
  <c r="C112" i="28"/>
  <c r="B112" i="28"/>
  <c r="I111" i="28"/>
  <c r="G111" i="28"/>
  <c r="K111" i="28" s="1"/>
  <c r="E106" i="26"/>
  <c r="C106" i="26"/>
  <c r="B106" i="26"/>
  <c r="G105" i="26"/>
  <c r="K105" i="26" s="1"/>
  <c r="I105" i="26"/>
  <c r="D105" i="26"/>
  <c r="F105" i="26" s="1"/>
  <c r="J105" i="26" s="1"/>
  <c r="D102" i="24"/>
  <c r="F102" i="24" s="1"/>
  <c r="J102" i="24" s="1"/>
  <c r="C103" i="24"/>
  <c r="B103" i="24"/>
  <c r="G102" i="24"/>
  <c r="K102" i="24" s="1"/>
  <c r="I102" i="24"/>
  <c r="D103" i="22"/>
  <c r="F103" i="22" s="1"/>
  <c r="J103" i="22" s="1"/>
  <c r="I103" i="22"/>
  <c r="G103" i="22"/>
  <c r="K103" i="22" s="1"/>
  <c r="E104" i="22"/>
  <c r="C104" i="22"/>
  <c r="B104" i="22"/>
  <c r="D105" i="20"/>
  <c r="F105" i="20" s="1"/>
  <c r="H105" i="20"/>
  <c r="E106" i="20"/>
  <c r="C106" i="20"/>
  <c r="B106" i="20"/>
  <c r="I105" i="20"/>
  <c r="G105" i="20"/>
  <c r="K105" i="20" s="1"/>
  <c r="D105" i="18"/>
  <c r="F105" i="18" s="1"/>
  <c r="H105" i="18"/>
  <c r="B106" i="18"/>
  <c r="E106" i="18"/>
  <c r="C106" i="18"/>
  <c r="I105" i="18"/>
  <c r="E9" i="12"/>
  <c r="E28" i="13"/>
  <c r="H28" i="13" s="1"/>
  <c r="I28" i="13" s="1"/>
  <c r="E39" i="13"/>
  <c r="H39" i="13" s="1"/>
  <c r="I39" i="13" s="1"/>
  <c r="C8" i="12"/>
  <c r="K7" i="13"/>
  <c r="E27" i="13"/>
  <c r="H27" i="13" s="1"/>
  <c r="I27" i="13" s="1"/>
  <c r="E38" i="13"/>
  <c r="H38" i="13" s="1"/>
  <c r="I38" i="13" s="1"/>
  <c r="E48" i="13"/>
  <c r="H48" i="13" s="1"/>
  <c r="I48" i="13" s="1"/>
  <c r="T195" i="12"/>
  <c r="T115" i="12"/>
  <c r="T67" i="12"/>
  <c r="V67" i="12" s="1"/>
  <c r="T51" i="12"/>
  <c r="V51" i="12" s="1"/>
  <c r="T116" i="12"/>
  <c r="T152" i="12"/>
  <c r="T88" i="12"/>
  <c r="T153" i="12"/>
  <c r="T253" i="12"/>
  <c r="T68" i="12"/>
  <c r="V68" i="12" s="1"/>
  <c r="T114" i="12"/>
  <c r="T66" i="12"/>
  <c r="T50" i="12"/>
  <c r="T199" i="12"/>
  <c r="T151" i="12"/>
  <c r="T87" i="12"/>
  <c r="T252" i="12"/>
  <c r="T65" i="12"/>
  <c r="T198" i="12"/>
  <c r="T150" i="12"/>
  <c r="T118" i="12"/>
  <c r="T86" i="12"/>
  <c r="T54" i="12"/>
  <c r="V54" i="12" s="1"/>
  <c r="T251" i="12"/>
  <c r="T89" i="12"/>
  <c r="T197" i="12"/>
  <c r="T117" i="12"/>
  <c r="T69" i="12"/>
  <c r="V69" i="12" s="1"/>
  <c r="T53" i="12"/>
  <c r="V53" i="12" s="1"/>
  <c r="T250" i="12"/>
  <c r="T154" i="12"/>
  <c r="T90" i="12"/>
  <c r="T196" i="12"/>
  <c r="T52" i="12"/>
  <c r="V52" i="12" s="1"/>
  <c r="T254" i="12"/>
  <c r="H29" i="12"/>
  <c r="B9" i="12" s="1"/>
  <c r="K9" i="19" s="1"/>
  <c r="T55" i="10"/>
  <c r="T24" i="10"/>
  <c r="T40" i="10"/>
  <c r="T104" i="10"/>
  <c r="T185" i="10"/>
  <c r="T20" i="10"/>
  <c r="V20" i="10" s="1"/>
  <c r="E6" i="10" s="1"/>
  <c r="T76" i="10"/>
  <c r="T140" i="10"/>
  <c r="T30" i="10"/>
  <c r="T240" i="10"/>
  <c r="T21" i="10"/>
  <c r="M86" i="14"/>
  <c r="L86" i="14"/>
  <c r="N86" i="14" s="1"/>
  <c r="O86" i="14" s="1"/>
  <c r="P85" i="14"/>
  <c r="N85" i="14"/>
  <c r="Q85" i="14" s="1"/>
  <c r="E20" i="10"/>
  <c r="H20" i="10" s="1"/>
  <c r="B6" i="10" s="1"/>
  <c r="K6" i="21" s="1"/>
  <c r="E21" i="10"/>
  <c r="E23" i="10"/>
  <c r="E26" i="10"/>
  <c r="E30" i="10"/>
  <c r="E35" i="10"/>
  <c r="E41" i="10"/>
  <c r="E48" i="10"/>
  <c r="E56" i="10"/>
  <c r="E65" i="10"/>
  <c r="E75" i="10"/>
  <c r="E34" i="12"/>
  <c r="E39" i="12"/>
  <c r="E45" i="12"/>
  <c r="E52" i="12"/>
  <c r="E60" i="12"/>
  <c r="E69" i="12"/>
  <c r="E79" i="12"/>
  <c r="O87" i="12"/>
  <c r="M87" i="12"/>
  <c r="L87" i="12"/>
  <c r="P86" i="12"/>
  <c r="Q86" i="12"/>
  <c r="M7" i="12"/>
  <c r="L6" i="12"/>
  <c r="M3" i="10"/>
  <c r="L5" i="10"/>
  <c r="G106" i="18" l="1"/>
  <c r="K106" i="18" s="1"/>
  <c r="G112" i="28"/>
  <c r="K112" i="28" s="1"/>
  <c r="I112" i="28"/>
  <c r="D112" i="28"/>
  <c r="F112" i="28" s="1"/>
  <c r="J112" i="28" s="1"/>
  <c r="E113" i="28"/>
  <c r="C113" i="28"/>
  <c r="B113" i="28"/>
  <c r="G106" i="26"/>
  <c r="K106" i="26" s="1"/>
  <c r="I106" i="26"/>
  <c r="D106" i="26"/>
  <c r="F106" i="26" s="1"/>
  <c r="J106" i="26" s="1"/>
  <c r="C107" i="26"/>
  <c r="B107" i="26"/>
  <c r="I103" i="24"/>
  <c r="D103" i="24"/>
  <c r="E103" i="24"/>
  <c r="G104" i="22"/>
  <c r="K104" i="22" s="1"/>
  <c r="I104" i="22"/>
  <c r="D104" i="22"/>
  <c r="F104" i="22" s="1"/>
  <c r="J104" i="22" s="1"/>
  <c r="B105" i="22"/>
  <c r="E105" i="22"/>
  <c r="C105" i="22"/>
  <c r="G106" i="20"/>
  <c r="K106" i="20" s="1"/>
  <c r="I106" i="20"/>
  <c r="H106" i="20"/>
  <c r="D106" i="20"/>
  <c r="F106" i="20" s="1"/>
  <c r="B107" i="20"/>
  <c r="E107" i="20"/>
  <c r="C107" i="20"/>
  <c r="D106" i="18"/>
  <c r="F106" i="18" s="1"/>
  <c r="H106" i="18"/>
  <c r="B107" i="18"/>
  <c r="C107" i="18"/>
  <c r="I106" i="18"/>
  <c r="K5" i="11"/>
  <c r="E29" i="11" s="1"/>
  <c r="H29" i="11" s="1"/>
  <c r="I29" i="11" s="1"/>
  <c r="C6" i="10"/>
  <c r="K8" i="13"/>
  <c r="E26" i="13" s="1"/>
  <c r="H26" i="13" s="1"/>
  <c r="I26" i="13" s="1"/>
  <c r="C9" i="12"/>
  <c r="T259" i="12"/>
  <c r="T200" i="12"/>
  <c r="T120" i="12"/>
  <c r="T72" i="12"/>
  <c r="V72" i="12" s="1"/>
  <c r="T205" i="12"/>
  <c r="T157" i="12"/>
  <c r="T93" i="12"/>
  <c r="T258" i="12"/>
  <c r="T158" i="12"/>
  <c r="T119" i="12"/>
  <c r="T71" i="12"/>
  <c r="T204" i="12"/>
  <c r="T156" i="12"/>
  <c r="T124" i="12"/>
  <c r="T92" i="12"/>
  <c r="T257" i="12"/>
  <c r="T70" i="12"/>
  <c r="T203" i="12"/>
  <c r="T155" i="12"/>
  <c r="T123" i="12"/>
  <c r="T91" i="12"/>
  <c r="T75" i="12"/>
  <c r="V75" i="12" s="1"/>
  <c r="T121" i="12"/>
  <c r="T256" i="12"/>
  <c r="T160" i="12"/>
  <c r="T96" i="12"/>
  <c r="T94" i="12"/>
  <c r="T202" i="12"/>
  <c r="T122" i="12"/>
  <c r="T74" i="12"/>
  <c r="V74" i="12" s="1"/>
  <c r="T255" i="12"/>
  <c r="T159" i="12"/>
  <c r="T95" i="12"/>
  <c r="T201" i="12"/>
  <c r="T73" i="12"/>
  <c r="V73" i="12" s="1"/>
  <c r="T260" i="12"/>
  <c r="T23" i="10"/>
  <c r="T56" i="10"/>
  <c r="T25" i="10"/>
  <c r="T41" i="10"/>
  <c r="T57" i="10"/>
  <c r="T105" i="10"/>
  <c r="T26" i="10"/>
  <c r="T42" i="10"/>
  <c r="T106" i="10"/>
  <c r="T186" i="10"/>
  <c r="T187" i="10"/>
  <c r="T77" i="10"/>
  <c r="T141" i="10"/>
  <c r="T78" i="10"/>
  <c r="T142" i="10"/>
  <c r="T31" i="10"/>
  <c r="T22" i="10"/>
  <c r="T32" i="10"/>
  <c r="T241" i="10"/>
  <c r="T242" i="10"/>
  <c r="O87" i="14"/>
  <c r="M87" i="14"/>
  <c r="Q86" i="14"/>
  <c r="L87" i="14"/>
  <c r="N87" i="14" s="1"/>
  <c r="Q87" i="14" s="1"/>
  <c r="P86" i="14"/>
  <c r="E22" i="10"/>
  <c r="E24" i="10"/>
  <c r="E27" i="10"/>
  <c r="E31" i="10"/>
  <c r="E36" i="10"/>
  <c r="E42" i="10"/>
  <c r="E49" i="10"/>
  <c r="E57" i="10"/>
  <c r="E66" i="10"/>
  <c r="E76" i="10"/>
  <c r="R40" i="12"/>
  <c r="R41" i="12"/>
  <c r="R43" i="12"/>
  <c r="R46" i="12"/>
  <c r="R50" i="12"/>
  <c r="R57" i="12"/>
  <c r="R59" i="12"/>
  <c r="R62" i="12"/>
  <c r="R66" i="12"/>
  <c r="R71" i="12"/>
  <c r="R81" i="12"/>
  <c r="R84" i="12"/>
  <c r="E40" i="12"/>
  <c r="E46" i="12"/>
  <c r="E53" i="12"/>
  <c r="E61" i="12"/>
  <c r="E70" i="12"/>
  <c r="E80" i="12"/>
  <c r="L88" i="12"/>
  <c r="P87" i="12"/>
  <c r="N87" i="12"/>
  <c r="Q87" i="12" s="1"/>
  <c r="O88" i="12"/>
  <c r="M88" i="12"/>
  <c r="E107" i="18" l="1"/>
  <c r="G107" i="18" s="1"/>
  <c r="K107" i="18" s="1"/>
  <c r="E56" i="13"/>
  <c r="H56" i="13" s="1"/>
  <c r="I56" i="13" s="1"/>
  <c r="E47" i="13"/>
  <c r="H47" i="13" s="1"/>
  <c r="I47" i="13" s="1"/>
  <c r="E37" i="13"/>
  <c r="H37" i="13" s="1"/>
  <c r="I37" i="13" s="1"/>
  <c r="I113" i="28"/>
  <c r="G113" i="28"/>
  <c r="K113" i="28" s="1"/>
  <c r="D113" i="28"/>
  <c r="F113" i="28" s="1"/>
  <c r="J113" i="28" s="1"/>
  <c r="C114" i="28"/>
  <c r="B114" i="28"/>
  <c r="E114" i="28"/>
  <c r="I107" i="26"/>
  <c r="D107" i="26"/>
  <c r="E107" i="26"/>
  <c r="E104" i="24"/>
  <c r="C104" i="24"/>
  <c r="B104" i="24"/>
  <c r="F103" i="24"/>
  <c r="J103" i="24" s="1"/>
  <c r="G103" i="24"/>
  <c r="K103" i="24" s="1"/>
  <c r="D105" i="22"/>
  <c r="F105" i="22" s="1"/>
  <c r="J105" i="22" s="1"/>
  <c r="E106" i="22"/>
  <c r="C106" i="22"/>
  <c r="B106" i="22"/>
  <c r="I105" i="22"/>
  <c r="G105" i="22"/>
  <c r="K105" i="22" s="1"/>
  <c r="H107" i="20"/>
  <c r="D107" i="20"/>
  <c r="F107" i="20" s="1"/>
  <c r="C108" i="20"/>
  <c r="B108" i="20"/>
  <c r="E108" i="20"/>
  <c r="I107" i="20"/>
  <c r="G107" i="20"/>
  <c r="K107" i="20" s="1"/>
  <c r="D107" i="18"/>
  <c r="H107" i="18"/>
  <c r="I107" i="18"/>
  <c r="E108" i="18"/>
  <c r="C108" i="18"/>
  <c r="B108" i="18"/>
  <c r="G108" i="18" s="1"/>
  <c r="K108" i="18" s="1"/>
  <c r="K62" i="12"/>
  <c r="V62" i="12"/>
  <c r="K43" i="12"/>
  <c r="J43" i="12" s="1"/>
  <c r="F32" i="12" s="1"/>
  <c r="H32" i="12" s="1"/>
  <c r="V43" i="12"/>
  <c r="K71" i="12"/>
  <c r="V71" i="12"/>
  <c r="K59" i="12"/>
  <c r="V59" i="12"/>
  <c r="K50" i="12"/>
  <c r="J50" i="12" s="1"/>
  <c r="F34" i="12" s="1"/>
  <c r="H34" i="12" s="1"/>
  <c r="V50" i="12"/>
  <c r="K40" i="12"/>
  <c r="V40" i="12"/>
  <c r="K57" i="12"/>
  <c r="V57" i="12"/>
  <c r="K84" i="12"/>
  <c r="V84" i="12"/>
  <c r="K66" i="12"/>
  <c r="V66" i="12"/>
  <c r="K46" i="12"/>
  <c r="J46" i="12" s="1"/>
  <c r="F33" i="12" s="1"/>
  <c r="H33" i="12" s="1"/>
  <c r="V46" i="12"/>
  <c r="K41" i="12"/>
  <c r="J41" i="12" s="1"/>
  <c r="F31" i="12" s="1"/>
  <c r="H31" i="12" s="1"/>
  <c r="V41" i="12"/>
  <c r="K81" i="12"/>
  <c r="V81" i="12"/>
  <c r="L88" i="14"/>
  <c r="P87" i="14"/>
  <c r="O88" i="14"/>
  <c r="M88" i="14"/>
  <c r="M89" i="12"/>
  <c r="O89" i="12"/>
  <c r="L89" i="12"/>
  <c r="N89" i="12" s="1"/>
  <c r="Q89" i="12" s="1"/>
  <c r="P88" i="12"/>
  <c r="R88" i="12" s="1"/>
  <c r="V88" i="12" s="1"/>
  <c r="N88" i="12"/>
  <c r="Q88" i="12" s="1"/>
  <c r="L7" i="12"/>
  <c r="L6" i="10"/>
  <c r="F107" i="18" l="1"/>
  <c r="C115" i="28"/>
  <c r="B115" i="28"/>
  <c r="E115" i="28"/>
  <c r="I114" i="28"/>
  <c r="G114" i="28"/>
  <c r="K114" i="28" s="1"/>
  <c r="D114" i="28"/>
  <c r="F114" i="28" s="1"/>
  <c r="J114" i="28" s="1"/>
  <c r="B108" i="26"/>
  <c r="E108" i="26"/>
  <c r="C108" i="26"/>
  <c r="G107" i="26"/>
  <c r="K107" i="26" s="1"/>
  <c r="F107" i="26"/>
  <c r="J107" i="26" s="1"/>
  <c r="I104" i="24"/>
  <c r="G104" i="24"/>
  <c r="K104" i="24" s="1"/>
  <c r="D104" i="24"/>
  <c r="F104" i="24" s="1"/>
  <c r="J104" i="24" s="1"/>
  <c r="E105" i="24"/>
  <c r="C105" i="24"/>
  <c r="B105" i="24"/>
  <c r="D106" i="22"/>
  <c r="F106" i="22" s="1"/>
  <c r="J106" i="22" s="1"/>
  <c r="C107" i="22"/>
  <c r="B107" i="22"/>
  <c r="E107" i="22" s="1"/>
  <c r="I106" i="22"/>
  <c r="G106" i="22"/>
  <c r="K106" i="22" s="1"/>
  <c r="D108" i="20"/>
  <c r="F108" i="20" s="1"/>
  <c r="H108" i="20"/>
  <c r="C109" i="20"/>
  <c r="E109" i="20"/>
  <c r="B109" i="20"/>
  <c r="I108" i="20"/>
  <c r="G108" i="20"/>
  <c r="K108" i="20" s="1"/>
  <c r="I108" i="18"/>
  <c r="D108" i="18"/>
  <c r="F108" i="18" s="1"/>
  <c r="H108" i="18"/>
  <c r="C109" i="18"/>
  <c r="E109" i="18"/>
  <c r="B109" i="18"/>
  <c r="E10" i="12"/>
  <c r="J40" i="12"/>
  <c r="F30" i="12" s="1"/>
  <c r="H30" i="12" s="1"/>
  <c r="B10" i="12" s="1"/>
  <c r="K10" i="19" s="1"/>
  <c r="P88" i="14"/>
  <c r="L89" i="14"/>
  <c r="O89" i="14"/>
  <c r="M89" i="14"/>
  <c r="N88" i="14"/>
  <c r="Q88" i="14" s="1"/>
  <c r="R55" i="12"/>
  <c r="R56" i="12"/>
  <c r="R58" i="12"/>
  <c r="R61" i="12"/>
  <c r="R65" i="12"/>
  <c r="R70" i="12"/>
  <c r="R78" i="12"/>
  <c r="R80" i="12"/>
  <c r="R83" i="12"/>
  <c r="R87" i="12"/>
  <c r="K88" i="12"/>
  <c r="O90" i="12"/>
  <c r="M90" i="12"/>
  <c r="L90" i="12"/>
  <c r="P89" i="12"/>
  <c r="R89" i="12" s="1"/>
  <c r="M8" i="12"/>
  <c r="M4" i="10"/>
  <c r="L7" i="10"/>
  <c r="I109" i="18" l="1"/>
  <c r="G109" i="18"/>
  <c r="K109" i="18" s="1"/>
  <c r="B116" i="28"/>
  <c r="E116" i="28" s="1"/>
  <c r="C116" i="28"/>
  <c r="I115" i="28"/>
  <c r="G115" i="28"/>
  <c r="K115" i="28" s="1"/>
  <c r="D115" i="28"/>
  <c r="F115" i="28" s="1"/>
  <c r="J115" i="28" s="1"/>
  <c r="I108" i="26"/>
  <c r="G108" i="26"/>
  <c r="K108" i="26" s="1"/>
  <c r="D108" i="26"/>
  <c r="F108" i="26" s="1"/>
  <c r="J108" i="26" s="1"/>
  <c r="C109" i="26"/>
  <c r="E109" i="26"/>
  <c r="B109" i="26"/>
  <c r="I105" i="24"/>
  <c r="G105" i="24"/>
  <c r="K105" i="24" s="1"/>
  <c r="D105" i="24"/>
  <c r="F105" i="24" s="1"/>
  <c r="J105" i="24" s="1"/>
  <c r="B106" i="24"/>
  <c r="C106" i="24"/>
  <c r="E106" i="24"/>
  <c r="E108" i="22"/>
  <c r="C108" i="22"/>
  <c r="B108" i="22"/>
  <c r="I107" i="22"/>
  <c r="G107" i="22"/>
  <c r="K107" i="22" s="1"/>
  <c r="D107" i="22"/>
  <c r="F107" i="22" s="1"/>
  <c r="J107" i="22" s="1"/>
  <c r="D109" i="20"/>
  <c r="F109" i="20" s="1"/>
  <c r="H109" i="20"/>
  <c r="I109" i="20"/>
  <c r="G109" i="20"/>
  <c r="K109" i="20" s="1"/>
  <c r="E110" i="20"/>
  <c r="C110" i="20"/>
  <c r="B110" i="20"/>
  <c r="D109" i="18"/>
  <c r="F109" i="18" s="1"/>
  <c r="H109" i="18"/>
  <c r="E110" i="18"/>
  <c r="B110" i="18"/>
  <c r="G110" i="18" s="1"/>
  <c r="K110" i="18" s="1"/>
  <c r="C110" i="18"/>
  <c r="K9" i="13"/>
  <c r="C10" i="12"/>
  <c r="T211" i="12"/>
  <c r="T163" i="12"/>
  <c r="T131" i="12"/>
  <c r="T99" i="12"/>
  <c r="T264" i="12"/>
  <c r="T125" i="12"/>
  <c r="T265" i="12"/>
  <c r="T210" i="12"/>
  <c r="T162" i="12"/>
  <c r="T130" i="12"/>
  <c r="T98" i="12"/>
  <c r="T263" i="12"/>
  <c r="T167" i="12"/>
  <c r="T103" i="12"/>
  <c r="T206" i="12"/>
  <c r="T209" i="12"/>
  <c r="T161" i="12"/>
  <c r="T129" i="12"/>
  <c r="T97" i="12"/>
  <c r="T262" i="12"/>
  <c r="T166" i="12"/>
  <c r="T102" i="12"/>
  <c r="T267" i="12"/>
  <c r="T208" i="12"/>
  <c r="T128" i="12"/>
  <c r="T261" i="12"/>
  <c r="T165" i="12"/>
  <c r="T101" i="12"/>
  <c r="T266" i="12"/>
  <c r="T207" i="12"/>
  <c r="T127" i="12"/>
  <c r="T126" i="12"/>
  <c r="T212" i="12"/>
  <c r="T164" i="12"/>
  <c r="T100" i="12"/>
  <c r="K83" i="12"/>
  <c r="V83" i="12"/>
  <c r="K65" i="12"/>
  <c r="J65" i="12" s="1"/>
  <c r="F39" i="12" s="1"/>
  <c r="H39" i="12" s="1"/>
  <c r="V65" i="12"/>
  <c r="K80" i="12"/>
  <c r="V80" i="12"/>
  <c r="K70" i="12"/>
  <c r="J70" i="12" s="1"/>
  <c r="F40" i="12" s="1"/>
  <c r="H40" i="12" s="1"/>
  <c r="V70" i="12"/>
  <c r="K89" i="12"/>
  <c r="V89" i="12"/>
  <c r="K87" i="12"/>
  <c r="V87" i="12"/>
  <c r="K78" i="12"/>
  <c r="V78" i="12"/>
  <c r="K61" i="12"/>
  <c r="J61" i="12" s="1"/>
  <c r="F38" i="12" s="1"/>
  <c r="H38" i="12" s="1"/>
  <c r="V61" i="12"/>
  <c r="K58" i="12"/>
  <c r="J58" i="12" s="1"/>
  <c r="F37" i="12" s="1"/>
  <c r="H37" i="12" s="1"/>
  <c r="V58" i="12"/>
  <c r="K56" i="12"/>
  <c r="J56" i="12" s="1"/>
  <c r="F36" i="12" s="1"/>
  <c r="H36" i="12" s="1"/>
  <c r="V56" i="12"/>
  <c r="K55" i="12"/>
  <c r="J55" i="12" s="1"/>
  <c r="F35" i="12" s="1"/>
  <c r="H35" i="12" s="1"/>
  <c r="V55" i="12"/>
  <c r="T58" i="10"/>
  <c r="T27" i="10"/>
  <c r="T43" i="10"/>
  <c r="T59" i="10"/>
  <c r="T107" i="10"/>
  <c r="T28" i="10"/>
  <c r="T44" i="10"/>
  <c r="T60" i="10"/>
  <c r="T108" i="10"/>
  <c r="T188" i="10"/>
  <c r="T29" i="10"/>
  <c r="T45" i="10"/>
  <c r="T109" i="10"/>
  <c r="T189" i="10"/>
  <c r="T190" i="10"/>
  <c r="T79" i="10"/>
  <c r="T143" i="10"/>
  <c r="T80" i="10"/>
  <c r="T144" i="10"/>
  <c r="T33" i="10"/>
  <c r="T81" i="10"/>
  <c r="T145" i="10"/>
  <c r="T34" i="10"/>
  <c r="T35" i="10"/>
  <c r="T243" i="10"/>
  <c r="T244" i="10"/>
  <c r="T245" i="10"/>
  <c r="P89" i="14"/>
  <c r="L90" i="14"/>
  <c r="O90" i="14"/>
  <c r="M90" i="14"/>
  <c r="N89" i="14"/>
  <c r="Q89" i="14" s="1"/>
  <c r="E25" i="10"/>
  <c r="E28" i="10"/>
  <c r="E32" i="10"/>
  <c r="E37" i="10"/>
  <c r="E43" i="10"/>
  <c r="E50" i="10"/>
  <c r="E58" i="10"/>
  <c r="E67" i="10"/>
  <c r="E77" i="10"/>
  <c r="E47" i="12"/>
  <c r="E54" i="12"/>
  <c r="E62" i="12"/>
  <c r="E71" i="12"/>
  <c r="E81" i="12"/>
  <c r="P90" i="12"/>
  <c r="R90" i="12" s="1"/>
  <c r="V90" i="12" s="1"/>
  <c r="L91" i="12"/>
  <c r="N91" i="12" s="1"/>
  <c r="N90" i="12"/>
  <c r="Q90" i="12" s="1"/>
  <c r="M91" i="12"/>
  <c r="M9" i="12"/>
  <c r="L8" i="12"/>
  <c r="E117" i="28" l="1"/>
  <c r="C117" i="28"/>
  <c r="B117" i="28"/>
  <c r="D116" i="28"/>
  <c r="F116" i="28" s="1"/>
  <c r="J116" i="28" s="1"/>
  <c r="G116" i="28"/>
  <c r="K116" i="28" s="1"/>
  <c r="I116" i="28"/>
  <c r="I109" i="26"/>
  <c r="G109" i="26"/>
  <c r="K109" i="26" s="1"/>
  <c r="E110" i="26"/>
  <c r="B110" i="26"/>
  <c r="C110" i="26"/>
  <c r="D109" i="26"/>
  <c r="F109" i="26" s="1"/>
  <c r="J109" i="26" s="1"/>
  <c r="C107" i="24"/>
  <c r="B107" i="24"/>
  <c r="D106" i="24"/>
  <c r="F106" i="24" s="1"/>
  <c r="J106" i="24" s="1"/>
  <c r="I106" i="24"/>
  <c r="G106" i="24"/>
  <c r="K106" i="24" s="1"/>
  <c r="I108" i="22"/>
  <c r="G108" i="22"/>
  <c r="K108" i="22" s="1"/>
  <c r="D108" i="22"/>
  <c r="F108" i="22" s="1"/>
  <c r="J108" i="22" s="1"/>
  <c r="B109" i="22"/>
  <c r="E109" i="22"/>
  <c r="C109" i="22"/>
  <c r="H110" i="20"/>
  <c r="D110" i="20"/>
  <c r="F110" i="20" s="1"/>
  <c r="C111" i="20"/>
  <c r="B111" i="20"/>
  <c r="E111" i="20" s="1"/>
  <c r="G110" i="20"/>
  <c r="K110" i="20" s="1"/>
  <c r="I110" i="20"/>
  <c r="I110" i="18"/>
  <c r="B111" i="18"/>
  <c r="C111" i="18"/>
  <c r="D110" i="18"/>
  <c r="F110" i="18" s="1"/>
  <c r="H110" i="18"/>
  <c r="E11" i="12"/>
  <c r="E25" i="13"/>
  <c r="H25" i="13" s="1"/>
  <c r="I25" i="13" s="1"/>
  <c r="E55" i="13"/>
  <c r="H55" i="13" s="1"/>
  <c r="I55" i="13" s="1"/>
  <c r="E36" i="13"/>
  <c r="H36" i="13" s="1"/>
  <c r="I36" i="13" s="1"/>
  <c r="E63" i="13"/>
  <c r="H63" i="13" s="1"/>
  <c r="I63" i="13" s="1"/>
  <c r="E46" i="13"/>
  <c r="H46" i="13" s="1"/>
  <c r="I46" i="13" s="1"/>
  <c r="B11" i="12"/>
  <c r="K11" i="19" s="1"/>
  <c r="T275" i="12"/>
  <c r="T216" i="12"/>
  <c r="T168" i="12"/>
  <c r="T136" i="12"/>
  <c r="T269" i="12"/>
  <c r="T173" i="12"/>
  <c r="T274" i="12"/>
  <c r="T215" i="12"/>
  <c r="T135" i="12"/>
  <c r="T268" i="12"/>
  <c r="T220" i="12"/>
  <c r="T172" i="12"/>
  <c r="T273" i="12"/>
  <c r="T169" i="12"/>
  <c r="T214" i="12"/>
  <c r="T134" i="12"/>
  <c r="T270" i="12"/>
  <c r="T219" i="12"/>
  <c r="T171" i="12"/>
  <c r="T139" i="12"/>
  <c r="T272" i="12"/>
  <c r="T132" i="12"/>
  <c r="T213" i="12"/>
  <c r="T133" i="12"/>
  <c r="T137" i="12"/>
  <c r="T174" i="12"/>
  <c r="T218" i="12"/>
  <c r="T170" i="12"/>
  <c r="T138" i="12"/>
  <c r="T271" i="12"/>
  <c r="T175" i="12"/>
  <c r="T217" i="12"/>
  <c r="L91" i="14"/>
  <c r="P90" i="14"/>
  <c r="N90" i="14"/>
  <c r="Q90" i="14" s="1"/>
  <c r="M91" i="14"/>
  <c r="R76" i="12"/>
  <c r="R77" i="12"/>
  <c r="R79" i="12"/>
  <c r="R82" i="12"/>
  <c r="R86" i="12"/>
  <c r="E55" i="12"/>
  <c r="E63" i="12"/>
  <c r="E72" i="12"/>
  <c r="E82" i="12"/>
  <c r="O91" i="12"/>
  <c r="K90" i="12"/>
  <c r="L92" i="12"/>
  <c r="P91" i="12"/>
  <c r="R91" i="12" s="1"/>
  <c r="V91" i="12" s="1"/>
  <c r="M10" i="12"/>
  <c r="M5" i="10"/>
  <c r="L8" i="10"/>
  <c r="I117" i="28" l="1"/>
  <c r="G117" i="28"/>
  <c r="K117" i="28" s="1"/>
  <c r="D117" i="28"/>
  <c r="F117" i="28" s="1"/>
  <c r="J117" i="28" s="1"/>
  <c r="E118" i="28"/>
  <c r="C118" i="28"/>
  <c r="B118" i="28"/>
  <c r="D110" i="26"/>
  <c r="F110" i="26" s="1"/>
  <c r="J110" i="26" s="1"/>
  <c r="G110" i="26"/>
  <c r="K110" i="26" s="1"/>
  <c r="I110" i="26"/>
  <c r="C111" i="26"/>
  <c r="B111" i="26"/>
  <c r="E111" i="26"/>
  <c r="I107" i="24"/>
  <c r="D107" i="24"/>
  <c r="E107" i="24"/>
  <c r="D109" i="22"/>
  <c r="F109" i="22" s="1"/>
  <c r="J109" i="22" s="1"/>
  <c r="E110" i="22"/>
  <c r="C110" i="22"/>
  <c r="B110" i="22"/>
  <c r="I109" i="22"/>
  <c r="G109" i="22"/>
  <c r="K109" i="22" s="1"/>
  <c r="B112" i="20"/>
  <c r="E112" i="20"/>
  <c r="C112" i="20"/>
  <c r="H111" i="20"/>
  <c r="D111" i="20"/>
  <c r="F111" i="20" s="1"/>
  <c r="I111" i="20"/>
  <c r="G111" i="20"/>
  <c r="K111" i="20" s="1"/>
  <c r="I111" i="18"/>
  <c r="D111" i="18"/>
  <c r="H111" i="18"/>
  <c r="E111" i="18"/>
  <c r="G111" i="18" s="1"/>
  <c r="K111" i="18" s="1"/>
  <c r="C11" i="12"/>
  <c r="K10" i="13"/>
  <c r="T227" i="12"/>
  <c r="T179" i="12"/>
  <c r="T280" i="12"/>
  <c r="T184" i="12"/>
  <c r="T221" i="12"/>
  <c r="T226" i="12"/>
  <c r="T178" i="12"/>
  <c r="T279" i="12"/>
  <c r="T183" i="12"/>
  <c r="T284" i="12"/>
  <c r="T225" i="12"/>
  <c r="T177" i="12"/>
  <c r="T278" i="12"/>
  <c r="T182" i="12"/>
  <c r="T283" i="12"/>
  <c r="T224" i="12"/>
  <c r="T176" i="12"/>
  <c r="T281" i="12"/>
  <c r="T222" i="12"/>
  <c r="T277" i="12"/>
  <c r="T229" i="12"/>
  <c r="T181" i="12"/>
  <c r="T282" i="12"/>
  <c r="T223" i="12"/>
  <c r="T276" i="12"/>
  <c r="T228" i="12"/>
  <c r="T180" i="12"/>
  <c r="K79" i="12"/>
  <c r="J79" i="12" s="1"/>
  <c r="F43" i="12" s="1"/>
  <c r="H43" i="12" s="1"/>
  <c r="V79" i="12"/>
  <c r="K82" i="12"/>
  <c r="J82" i="12" s="1"/>
  <c r="F44" i="12" s="1"/>
  <c r="H44" i="12" s="1"/>
  <c r="V82" i="12"/>
  <c r="K76" i="12"/>
  <c r="J76" i="12" s="1"/>
  <c r="F41" i="12" s="1"/>
  <c r="H41" i="12" s="1"/>
  <c r="V76" i="12"/>
  <c r="K86" i="12"/>
  <c r="J86" i="12" s="1"/>
  <c r="F45" i="12" s="1"/>
  <c r="H45" i="12" s="1"/>
  <c r="V86" i="12"/>
  <c r="K77" i="12"/>
  <c r="J77" i="12" s="1"/>
  <c r="F42" i="12" s="1"/>
  <c r="H42" i="12" s="1"/>
  <c r="V77" i="12"/>
  <c r="T39" i="10"/>
  <c r="T247" i="10"/>
  <c r="T248" i="10"/>
  <c r="T249" i="10"/>
  <c r="T61" i="10"/>
  <c r="T46" i="10"/>
  <c r="T62" i="10"/>
  <c r="T110" i="10"/>
  <c r="T47" i="10"/>
  <c r="T63" i="10"/>
  <c r="T111" i="10"/>
  <c r="T191" i="10"/>
  <c r="T48" i="10"/>
  <c r="T64" i="10"/>
  <c r="T112" i="10"/>
  <c r="T192" i="10"/>
  <c r="T38" i="10"/>
  <c r="T49" i="10"/>
  <c r="T113" i="10"/>
  <c r="T193" i="10"/>
  <c r="T82" i="10"/>
  <c r="T146" i="10"/>
  <c r="T194" i="10"/>
  <c r="T83" i="10"/>
  <c r="T147" i="10"/>
  <c r="T246" i="10"/>
  <c r="T36" i="10"/>
  <c r="T84" i="10"/>
  <c r="T148" i="10"/>
  <c r="T37" i="10"/>
  <c r="T85" i="10"/>
  <c r="T149" i="10"/>
  <c r="N91" i="14"/>
  <c r="E29" i="10"/>
  <c r="E33" i="10"/>
  <c r="E38" i="10"/>
  <c r="E44" i="10"/>
  <c r="E51" i="10"/>
  <c r="E59" i="10"/>
  <c r="E68" i="10"/>
  <c r="E78" i="10"/>
  <c r="E64" i="12"/>
  <c r="E73" i="12"/>
  <c r="E83" i="12"/>
  <c r="O92" i="12"/>
  <c r="M92" i="12"/>
  <c r="Q91" i="12"/>
  <c r="K91" i="12" s="1"/>
  <c r="M11" i="12"/>
  <c r="L9" i="12"/>
  <c r="M6" i="10"/>
  <c r="L9" i="10"/>
  <c r="D118" i="28" l="1"/>
  <c r="F118" i="28" s="1"/>
  <c r="J118" i="28" s="1"/>
  <c r="C119" i="28"/>
  <c r="B119" i="28"/>
  <c r="E119" i="28"/>
  <c r="I118" i="28"/>
  <c r="G118" i="28"/>
  <c r="K118" i="28" s="1"/>
  <c r="B112" i="26"/>
  <c r="E112" i="26"/>
  <c r="C112" i="26"/>
  <c r="I111" i="26"/>
  <c r="G111" i="26"/>
  <c r="K111" i="26" s="1"/>
  <c r="D111" i="26"/>
  <c r="F111" i="26" s="1"/>
  <c r="J111" i="26" s="1"/>
  <c r="E108" i="24"/>
  <c r="C108" i="24"/>
  <c r="B108" i="24"/>
  <c r="F107" i="24"/>
  <c r="J107" i="24" s="1"/>
  <c r="G107" i="24"/>
  <c r="K107" i="24" s="1"/>
  <c r="D110" i="22"/>
  <c r="F110" i="22" s="1"/>
  <c r="J110" i="22" s="1"/>
  <c r="B111" i="22"/>
  <c r="C111" i="22"/>
  <c r="G110" i="22"/>
  <c r="K110" i="22" s="1"/>
  <c r="I110" i="22"/>
  <c r="D112" i="20"/>
  <c r="F112" i="20" s="1"/>
  <c r="H112" i="20"/>
  <c r="C113" i="20"/>
  <c r="B113" i="20"/>
  <c r="E113" i="20"/>
  <c r="G112" i="20"/>
  <c r="K112" i="20" s="1"/>
  <c r="I112" i="20"/>
  <c r="E112" i="18"/>
  <c r="B112" i="18"/>
  <c r="G112" i="18" s="1"/>
  <c r="K112" i="18" s="1"/>
  <c r="C112" i="18"/>
  <c r="F111" i="18"/>
  <c r="E24" i="13"/>
  <c r="H24" i="13" s="1"/>
  <c r="I24" i="13" s="1"/>
  <c r="E54" i="13"/>
  <c r="H54" i="13" s="1"/>
  <c r="I54" i="13" s="1"/>
  <c r="E62" i="13"/>
  <c r="H62" i="13" s="1"/>
  <c r="I62" i="13" s="1"/>
  <c r="E35" i="13"/>
  <c r="H35" i="13" s="1"/>
  <c r="I35" i="13" s="1"/>
  <c r="E45" i="13"/>
  <c r="H45" i="13" s="1"/>
  <c r="I45" i="13" s="1"/>
  <c r="E69" i="13"/>
  <c r="H69" i="13" s="1"/>
  <c r="I69" i="13" s="1"/>
  <c r="T291" i="12"/>
  <c r="T232" i="12"/>
  <c r="T238" i="12"/>
  <c r="T285" i="12"/>
  <c r="T237" i="12"/>
  <c r="T290" i="12"/>
  <c r="T231" i="12"/>
  <c r="T233" i="12"/>
  <c r="T236" i="12"/>
  <c r="T289" i="12"/>
  <c r="T294" i="12"/>
  <c r="T230" i="12"/>
  <c r="T235" i="12"/>
  <c r="T288" i="12"/>
  <c r="T293" i="12"/>
  <c r="T234" i="12"/>
  <c r="T287" i="12"/>
  <c r="T239" i="12"/>
  <c r="T292" i="12"/>
  <c r="T286" i="12"/>
  <c r="T87" i="10"/>
  <c r="T151" i="10"/>
  <c r="T199" i="10"/>
  <c r="T253" i="10"/>
  <c r="T88" i="10"/>
  <c r="T152" i="10"/>
  <c r="T89" i="10"/>
  <c r="T153" i="10"/>
  <c r="T150" i="10"/>
  <c r="T90" i="10"/>
  <c r="T154" i="10"/>
  <c r="T250" i="10"/>
  <c r="T198" i="10"/>
  <c r="T251" i="10"/>
  <c r="T252" i="10"/>
  <c r="T118" i="10"/>
  <c r="T254" i="10"/>
  <c r="T65" i="10"/>
  <c r="T54" i="10"/>
  <c r="T50" i="10"/>
  <c r="T66" i="10"/>
  <c r="T114" i="10"/>
  <c r="T86" i="10"/>
  <c r="T51" i="10"/>
  <c r="T67" i="10"/>
  <c r="T115" i="10"/>
  <c r="T195" i="10"/>
  <c r="T52" i="10"/>
  <c r="T68" i="10"/>
  <c r="T116" i="10"/>
  <c r="T196" i="10"/>
  <c r="T53" i="10"/>
  <c r="T69" i="10"/>
  <c r="T117" i="10"/>
  <c r="T197" i="10"/>
  <c r="O91" i="14"/>
  <c r="E34" i="10"/>
  <c r="E39" i="10"/>
  <c r="E45" i="10"/>
  <c r="E52" i="10"/>
  <c r="E60" i="10"/>
  <c r="E69" i="10"/>
  <c r="E79" i="10"/>
  <c r="E74" i="12"/>
  <c r="E84" i="12"/>
  <c r="P92" i="12"/>
  <c r="R92" i="12" s="1"/>
  <c r="V92" i="12" s="1"/>
  <c r="L93" i="12"/>
  <c r="O93" i="12"/>
  <c r="M93" i="12"/>
  <c r="N92" i="12"/>
  <c r="Q92" i="12" s="1"/>
  <c r="M12" i="12"/>
  <c r="L10" i="12"/>
  <c r="M7" i="10"/>
  <c r="E120" i="28" l="1"/>
  <c r="C120" i="28"/>
  <c r="B120" i="28"/>
  <c r="I119" i="28"/>
  <c r="G119" i="28"/>
  <c r="K119" i="28" s="1"/>
  <c r="D119" i="28"/>
  <c r="F119" i="28" s="1"/>
  <c r="J119" i="28" s="1"/>
  <c r="D112" i="26"/>
  <c r="F112" i="26" s="1"/>
  <c r="J112" i="26" s="1"/>
  <c r="C113" i="26"/>
  <c r="E113" i="26"/>
  <c r="B113" i="26"/>
  <c r="I112" i="26"/>
  <c r="G112" i="26"/>
  <c r="K112" i="26" s="1"/>
  <c r="I108" i="24"/>
  <c r="G108" i="24"/>
  <c r="K108" i="24" s="1"/>
  <c r="D108" i="24"/>
  <c r="F108" i="24" s="1"/>
  <c r="J108" i="24" s="1"/>
  <c r="E109" i="24"/>
  <c r="C109" i="24"/>
  <c r="B109" i="24"/>
  <c r="D111" i="22"/>
  <c r="I111" i="22"/>
  <c r="E111" i="22"/>
  <c r="E114" i="20"/>
  <c r="C114" i="20"/>
  <c r="B114" i="20"/>
  <c r="I113" i="20"/>
  <c r="G113" i="20"/>
  <c r="K113" i="20" s="1"/>
  <c r="D113" i="20"/>
  <c r="F113" i="20" s="1"/>
  <c r="H113" i="20"/>
  <c r="I112" i="18"/>
  <c r="B113" i="18"/>
  <c r="C113" i="18"/>
  <c r="E113" i="18"/>
  <c r="D112" i="18"/>
  <c r="F112" i="18" s="1"/>
  <c r="H112" i="18"/>
  <c r="E85" i="12"/>
  <c r="T296" i="12"/>
  <c r="T297" i="12"/>
  <c r="T301" i="12"/>
  <c r="T295" i="12"/>
  <c r="T300" i="12"/>
  <c r="T305" i="12"/>
  <c r="T299" i="12"/>
  <c r="T304" i="12"/>
  <c r="T302" i="12"/>
  <c r="T298" i="12"/>
  <c r="T303" i="12"/>
  <c r="T71" i="10"/>
  <c r="T119" i="10"/>
  <c r="T204" i="10"/>
  <c r="T72" i="10"/>
  <c r="T120" i="10"/>
  <c r="T200" i="10"/>
  <c r="T73" i="10"/>
  <c r="T121" i="10"/>
  <c r="T201" i="10"/>
  <c r="T74" i="10"/>
  <c r="T122" i="10"/>
  <c r="T202" i="10"/>
  <c r="T124" i="10"/>
  <c r="T205" i="10"/>
  <c r="T75" i="10"/>
  <c r="T91" i="10"/>
  <c r="T123" i="10"/>
  <c r="T155" i="10"/>
  <c r="T203" i="10"/>
  <c r="T156" i="10"/>
  <c r="T92" i="10"/>
  <c r="T93" i="10"/>
  <c r="T157" i="10"/>
  <c r="T94" i="10"/>
  <c r="T158" i="10"/>
  <c r="T95" i="10"/>
  <c r="T159" i="10"/>
  <c r="T255" i="10"/>
  <c r="T96" i="10"/>
  <c r="T160" i="10"/>
  <c r="T256" i="10"/>
  <c r="T257" i="10"/>
  <c r="T258" i="10"/>
  <c r="T259" i="10"/>
  <c r="T70" i="10"/>
  <c r="T260" i="10"/>
  <c r="O92" i="14"/>
  <c r="M92" i="14"/>
  <c r="P91" i="14"/>
  <c r="L92" i="14"/>
  <c r="N92" i="14" s="1"/>
  <c r="Q92" i="14" s="1"/>
  <c r="Q91" i="14"/>
  <c r="E40" i="10"/>
  <c r="E46" i="10"/>
  <c r="E53" i="10"/>
  <c r="E61" i="10"/>
  <c r="E70" i="10"/>
  <c r="E80" i="10"/>
  <c r="L94" i="12"/>
  <c r="P93" i="12"/>
  <c r="R93" i="12" s="1"/>
  <c r="V93" i="12" s="1"/>
  <c r="K92" i="12"/>
  <c r="O94" i="12"/>
  <c r="M94" i="12"/>
  <c r="N93" i="12"/>
  <c r="Q93" i="12" s="1"/>
  <c r="L11" i="12"/>
  <c r="L10" i="10"/>
  <c r="G113" i="18" l="1"/>
  <c r="K113" i="18" s="1"/>
  <c r="G120" i="28"/>
  <c r="K120" i="28" s="1"/>
  <c r="I120" i="28"/>
  <c r="D120" i="28"/>
  <c r="F120" i="28" s="1"/>
  <c r="J120" i="28" s="1"/>
  <c r="C121" i="28"/>
  <c r="B121" i="28"/>
  <c r="I113" i="26"/>
  <c r="G113" i="26"/>
  <c r="K113" i="26" s="1"/>
  <c r="E114" i="26"/>
  <c r="C114" i="26"/>
  <c r="B114" i="26"/>
  <c r="D113" i="26"/>
  <c r="F113" i="26" s="1"/>
  <c r="J113" i="26" s="1"/>
  <c r="D109" i="24"/>
  <c r="F109" i="24" s="1"/>
  <c r="J109" i="24" s="1"/>
  <c r="E110" i="24"/>
  <c r="C110" i="24"/>
  <c r="B110" i="24"/>
  <c r="I109" i="24"/>
  <c r="G109" i="24"/>
  <c r="K109" i="24" s="1"/>
  <c r="E112" i="22"/>
  <c r="C112" i="22"/>
  <c r="B112" i="22"/>
  <c r="G111" i="22"/>
  <c r="K111" i="22" s="1"/>
  <c r="F111" i="22"/>
  <c r="J111" i="22" s="1"/>
  <c r="G114" i="20"/>
  <c r="K114" i="20" s="1"/>
  <c r="I114" i="20"/>
  <c r="H114" i="20"/>
  <c r="D114" i="20"/>
  <c r="F114" i="20" s="1"/>
  <c r="E115" i="20"/>
  <c r="B115" i="20"/>
  <c r="C115" i="20"/>
  <c r="B114" i="18"/>
  <c r="G114" i="18" s="1"/>
  <c r="K114" i="18" s="1"/>
  <c r="C114" i="18"/>
  <c r="E114" i="18"/>
  <c r="D113" i="18"/>
  <c r="F113" i="18" s="1"/>
  <c r="H113" i="18"/>
  <c r="I113" i="18"/>
  <c r="L93" i="14"/>
  <c r="P92" i="14"/>
  <c r="M93" i="14"/>
  <c r="O93" i="14"/>
  <c r="O95" i="12"/>
  <c r="M95" i="12"/>
  <c r="K93" i="12"/>
  <c r="P94" i="12"/>
  <c r="R94" i="12" s="1"/>
  <c r="V94" i="12" s="1"/>
  <c r="L95" i="12"/>
  <c r="N95" i="12" s="1"/>
  <c r="Q95" i="12" s="1"/>
  <c r="N94" i="12"/>
  <c r="Q94" i="12" s="1"/>
  <c r="L12" i="12"/>
  <c r="L11" i="10"/>
  <c r="D121" i="28" l="1"/>
  <c r="I121" i="28"/>
  <c r="E121" i="28"/>
  <c r="E115" i="26"/>
  <c r="C115" i="26"/>
  <c r="B115" i="26"/>
  <c r="G114" i="26"/>
  <c r="K114" i="26" s="1"/>
  <c r="I114" i="26"/>
  <c r="D114" i="26"/>
  <c r="F114" i="26" s="1"/>
  <c r="J114" i="26" s="1"/>
  <c r="C111" i="24"/>
  <c r="B111" i="24"/>
  <c r="I110" i="24"/>
  <c r="G110" i="24"/>
  <c r="K110" i="24" s="1"/>
  <c r="D110" i="24"/>
  <c r="F110" i="24" s="1"/>
  <c r="J110" i="24" s="1"/>
  <c r="D112" i="22"/>
  <c r="F112" i="22" s="1"/>
  <c r="J112" i="22" s="1"/>
  <c r="I112" i="22"/>
  <c r="G112" i="22"/>
  <c r="K112" i="22" s="1"/>
  <c r="B113" i="22"/>
  <c r="E113" i="22"/>
  <c r="C113" i="22"/>
  <c r="I115" i="20"/>
  <c r="G115" i="20"/>
  <c r="K115" i="20" s="1"/>
  <c r="H115" i="20"/>
  <c r="D115" i="20"/>
  <c r="F115" i="20" s="1"/>
  <c r="C116" i="20"/>
  <c r="B116" i="20"/>
  <c r="I114" i="18"/>
  <c r="C115" i="18"/>
  <c r="B115" i="18"/>
  <c r="E115" i="18"/>
  <c r="D114" i="18"/>
  <c r="F114" i="18" s="1"/>
  <c r="H114" i="18"/>
  <c r="O94" i="14"/>
  <c r="M94" i="14"/>
  <c r="L94" i="14"/>
  <c r="N94" i="14" s="1"/>
  <c r="Q94" i="14" s="1"/>
  <c r="P93" i="14"/>
  <c r="N93" i="14"/>
  <c r="Q93" i="14" s="1"/>
  <c r="M96" i="12"/>
  <c r="O96" i="12"/>
  <c r="K94" i="12"/>
  <c r="L96" i="12"/>
  <c r="N96" i="12" s="1"/>
  <c r="Q96" i="12" s="1"/>
  <c r="P95" i="12"/>
  <c r="R95" i="12" s="1"/>
  <c r="M8" i="10"/>
  <c r="L12" i="10"/>
  <c r="G115" i="18" l="1"/>
  <c r="K115" i="18" s="1"/>
  <c r="F121" i="28"/>
  <c r="J121" i="28" s="1"/>
  <c r="E122" i="28"/>
  <c r="C122" i="28"/>
  <c r="B122" i="28"/>
  <c r="G121" i="28"/>
  <c r="K121" i="28" s="1"/>
  <c r="D115" i="26"/>
  <c r="F115" i="26" s="1"/>
  <c r="J115" i="26" s="1"/>
  <c r="I115" i="26"/>
  <c r="G115" i="26"/>
  <c r="K115" i="26" s="1"/>
  <c r="C116" i="26"/>
  <c r="B116" i="26"/>
  <c r="D111" i="24"/>
  <c r="I111" i="24"/>
  <c r="E111" i="24"/>
  <c r="D113" i="22"/>
  <c r="F113" i="22" s="1"/>
  <c r="J113" i="22" s="1"/>
  <c r="E114" i="22"/>
  <c r="C114" i="22"/>
  <c r="B114" i="22"/>
  <c r="G113" i="22"/>
  <c r="K113" i="22" s="1"/>
  <c r="I113" i="22"/>
  <c r="I116" i="20"/>
  <c r="E116" i="20"/>
  <c r="H116" i="20"/>
  <c r="D116" i="20"/>
  <c r="F116" i="20" s="1"/>
  <c r="I115" i="18"/>
  <c r="B116" i="18"/>
  <c r="C116" i="18"/>
  <c r="D115" i="18"/>
  <c r="F115" i="18" s="1"/>
  <c r="H115" i="18"/>
  <c r="K95" i="12"/>
  <c r="V95" i="12"/>
  <c r="T103" i="10"/>
  <c r="T167" i="10"/>
  <c r="T263" i="10"/>
  <c r="T264" i="10"/>
  <c r="T166" i="10"/>
  <c r="T265" i="10"/>
  <c r="T266" i="10"/>
  <c r="T267" i="10"/>
  <c r="T125" i="10"/>
  <c r="T126" i="10"/>
  <c r="T206" i="10"/>
  <c r="T127" i="10"/>
  <c r="T207" i="10"/>
  <c r="T128" i="10"/>
  <c r="T208" i="10"/>
  <c r="T97" i="10"/>
  <c r="T129" i="10"/>
  <c r="T161" i="10"/>
  <c r="T209" i="10"/>
  <c r="T262" i="10"/>
  <c r="T98" i="10"/>
  <c r="T130" i="10"/>
  <c r="T162" i="10"/>
  <c r="T210" i="10"/>
  <c r="T99" i="10"/>
  <c r="T131" i="10"/>
  <c r="T163" i="10"/>
  <c r="T211" i="10"/>
  <c r="T100" i="10"/>
  <c r="T164" i="10"/>
  <c r="T212" i="10"/>
  <c r="T101" i="10"/>
  <c r="T165" i="10"/>
  <c r="T261" i="10"/>
  <c r="T102" i="10"/>
  <c r="M95" i="14"/>
  <c r="O95" i="14"/>
  <c r="L95" i="14"/>
  <c r="P94" i="14"/>
  <c r="E47" i="10"/>
  <c r="E54" i="10"/>
  <c r="E62" i="10"/>
  <c r="E71" i="10"/>
  <c r="E81" i="10"/>
  <c r="M97" i="12"/>
  <c r="P96" i="12"/>
  <c r="R96" i="12" s="1"/>
  <c r="L97" i="12"/>
  <c r="N97" i="12" s="1"/>
  <c r="M9" i="10"/>
  <c r="I122" i="28" l="1"/>
  <c r="G122" i="28"/>
  <c r="K122" i="28" s="1"/>
  <c r="D122" i="28"/>
  <c r="F122" i="28" s="1"/>
  <c r="J122" i="28" s="1"/>
  <c r="C123" i="28"/>
  <c r="B123" i="28"/>
  <c r="E123" i="28"/>
  <c r="D116" i="26"/>
  <c r="I116" i="26"/>
  <c r="E116" i="26"/>
  <c r="E112" i="24"/>
  <c r="C112" i="24"/>
  <c r="B112" i="24"/>
  <c r="G111" i="24"/>
  <c r="K111" i="24" s="1"/>
  <c r="F111" i="24"/>
  <c r="J111" i="24" s="1"/>
  <c r="D114" i="22"/>
  <c r="F114" i="22" s="1"/>
  <c r="J114" i="22" s="1"/>
  <c r="I114" i="22"/>
  <c r="G114" i="22"/>
  <c r="K114" i="22" s="1"/>
  <c r="E115" i="22"/>
  <c r="C115" i="22"/>
  <c r="B115" i="22"/>
  <c r="C117" i="20"/>
  <c r="B117" i="20"/>
  <c r="E117" i="20"/>
  <c r="G116" i="20"/>
  <c r="K116" i="20" s="1"/>
  <c r="I116" i="18"/>
  <c r="E116" i="18"/>
  <c r="G116" i="18" s="1"/>
  <c r="K116" i="18" s="1"/>
  <c r="D116" i="18"/>
  <c r="H116" i="18"/>
  <c r="K96" i="12"/>
  <c r="J91" i="12" s="1"/>
  <c r="F46" i="12" s="1"/>
  <c r="H46" i="12" s="1"/>
  <c r="V96" i="12"/>
  <c r="T135" i="10"/>
  <c r="T215" i="10"/>
  <c r="T136" i="10"/>
  <c r="T168" i="10"/>
  <c r="T216" i="10"/>
  <c r="T269" i="10"/>
  <c r="T137" i="10"/>
  <c r="T169" i="10"/>
  <c r="T217" i="10"/>
  <c r="T172" i="10"/>
  <c r="T220" i="10"/>
  <c r="T268" i="10"/>
  <c r="T271" i="10"/>
  <c r="T138" i="10"/>
  <c r="T170" i="10"/>
  <c r="T218" i="10"/>
  <c r="T139" i="10"/>
  <c r="T171" i="10"/>
  <c r="T219" i="10"/>
  <c r="T173" i="10"/>
  <c r="T174" i="10"/>
  <c r="T270" i="10"/>
  <c r="T175" i="10"/>
  <c r="T272" i="10"/>
  <c r="T214" i="10"/>
  <c r="T273" i="10"/>
  <c r="T274" i="10"/>
  <c r="T275" i="10"/>
  <c r="T132" i="10"/>
  <c r="T134" i="10"/>
  <c r="T133" i="10"/>
  <c r="T213" i="10"/>
  <c r="L96" i="14"/>
  <c r="P95" i="14"/>
  <c r="N95" i="14"/>
  <c r="Q95" i="14" s="1"/>
  <c r="O96" i="14"/>
  <c r="M96" i="14"/>
  <c r="E55" i="10"/>
  <c r="E63" i="10"/>
  <c r="E72" i="10"/>
  <c r="E82" i="10"/>
  <c r="O97" i="12"/>
  <c r="L98" i="12"/>
  <c r="P97" i="12"/>
  <c r="R97" i="12" s="1"/>
  <c r="V97" i="12" s="1"/>
  <c r="D123" i="28" l="1"/>
  <c r="F123" i="28" s="1"/>
  <c r="J123" i="28" s="1"/>
  <c r="E124" i="28"/>
  <c r="C124" i="28"/>
  <c r="B124" i="28"/>
  <c r="I123" i="28"/>
  <c r="G123" i="28"/>
  <c r="K123" i="28" s="1"/>
  <c r="C117" i="26"/>
  <c r="B117" i="26"/>
  <c r="E117" i="26"/>
  <c r="G116" i="26"/>
  <c r="K116" i="26" s="1"/>
  <c r="F116" i="26"/>
  <c r="J116" i="26" s="1"/>
  <c r="G112" i="24"/>
  <c r="K112" i="24" s="1"/>
  <c r="I112" i="24"/>
  <c r="D112" i="24"/>
  <c r="F112" i="24" s="1"/>
  <c r="J112" i="24" s="1"/>
  <c r="C113" i="24"/>
  <c r="B113" i="24"/>
  <c r="E113" i="24"/>
  <c r="D115" i="22"/>
  <c r="F115" i="22" s="1"/>
  <c r="J115" i="22" s="1"/>
  <c r="I115" i="22"/>
  <c r="G115" i="22"/>
  <c r="K115" i="22" s="1"/>
  <c r="C116" i="22"/>
  <c r="B116" i="22"/>
  <c r="I117" i="20"/>
  <c r="G117" i="20"/>
  <c r="K117" i="20" s="1"/>
  <c r="D117" i="20"/>
  <c r="F117" i="20" s="1"/>
  <c r="H117" i="20"/>
  <c r="E118" i="20"/>
  <c r="B118" i="20"/>
  <c r="C118" i="20"/>
  <c r="F116" i="18"/>
  <c r="B117" i="18"/>
  <c r="G117" i="18" s="1"/>
  <c r="K117" i="18" s="1"/>
  <c r="C117" i="18"/>
  <c r="E117" i="18"/>
  <c r="M97" i="14"/>
  <c r="P96" i="14"/>
  <c r="L97" i="14"/>
  <c r="N97" i="14" s="1"/>
  <c r="O97" i="14" s="1"/>
  <c r="N96" i="14"/>
  <c r="Q96" i="14" s="1"/>
  <c r="O98" i="12"/>
  <c r="M98" i="12"/>
  <c r="Q97" i="12"/>
  <c r="K97" i="12" s="1"/>
  <c r="E125" i="28" l="1"/>
  <c r="C125" i="28"/>
  <c r="B125" i="28"/>
  <c r="G124" i="28"/>
  <c r="K124" i="28" s="1"/>
  <c r="I124" i="28"/>
  <c r="D124" i="28"/>
  <c r="F124" i="28" s="1"/>
  <c r="J124" i="28" s="1"/>
  <c r="E118" i="26"/>
  <c r="C118" i="26"/>
  <c r="B118" i="26"/>
  <c r="I117" i="26"/>
  <c r="G117" i="26"/>
  <c r="K117" i="26" s="1"/>
  <c r="D117" i="26"/>
  <c r="F117" i="26" s="1"/>
  <c r="J117" i="26" s="1"/>
  <c r="I113" i="24"/>
  <c r="G113" i="24"/>
  <c r="K113" i="24" s="1"/>
  <c r="D113" i="24"/>
  <c r="F113" i="24" s="1"/>
  <c r="J113" i="24" s="1"/>
  <c r="E114" i="24"/>
  <c r="C114" i="24"/>
  <c r="B114" i="24"/>
  <c r="I116" i="22"/>
  <c r="E116" i="22"/>
  <c r="D116" i="22"/>
  <c r="F116" i="22" s="1"/>
  <c r="J116" i="22" s="1"/>
  <c r="G118" i="20"/>
  <c r="K118" i="20" s="1"/>
  <c r="I118" i="20"/>
  <c r="H118" i="20"/>
  <c r="D118" i="20"/>
  <c r="F118" i="20" s="1"/>
  <c r="E119" i="20"/>
  <c r="C119" i="20"/>
  <c r="B119" i="20"/>
  <c r="B118" i="18"/>
  <c r="E118" i="18"/>
  <c r="C118" i="18"/>
  <c r="D117" i="18"/>
  <c r="F117" i="18" s="1"/>
  <c r="H117" i="18"/>
  <c r="I117" i="18"/>
  <c r="O98" i="14"/>
  <c r="M98" i="14"/>
  <c r="Q97" i="14"/>
  <c r="L98" i="14"/>
  <c r="N98" i="14" s="1"/>
  <c r="Q98" i="14" s="1"/>
  <c r="P97" i="14"/>
  <c r="P98" i="12"/>
  <c r="R98" i="12" s="1"/>
  <c r="V98" i="12" s="1"/>
  <c r="L99" i="12"/>
  <c r="N99" i="12" s="1"/>
  <c r="Q99" i="12" s="1"/>
  <c r="O99" i="12"/>
  <c r="M99" i="12"/>
  <c r="N98" i="12"/>
  <c r="Q98" i="12" s="1"/>
  <c r="M10" i="10"/>
  <c r="G118" i="18" l="1"/>
  <c r="K118" i="18" s="1"/>
  <c r="D125" i="28"/>
  <c r="F125" i="28" s="1"/>
  <c r="J125" i="28" s="1"/>
  <c r="G125" i="28"/>
  <c r="K125" i="28" s="1"/>
  <c r="I125" i="28"/>
  <c r="C126" i="28"/>
  <c r="B126" i="28"/>
  <c r="E126" i="28" s="1"/>
  <c r="D118" i="26"/>
  <c r="F118" i="26" s="1"/>
  <c r="J118" i="26" s="1"/>
  <c r="G118" i="26"/>
  <c r="K118" i="26" s="1"/>
  <c r="I118" i="26"/>
  <c r="E119" i="26"/>
  <c r="B119" i="26"/>
  <c r="C119" i="26"/>
  <c r="I114" i="24"/>
  <c r="G114" i="24"/>
  <c r="K114" i="24" s="1"/>
  <c r="B115" i="24"/>
  <c r="E115" i="24"/>
  <c r="C115" i="24"/>
  <c r="D114" i="24"/>
  <c r="F114" i="24" s="1"/>
  <c r="J114" i="24" s="1"/>
  <c r="B117" i="22"/>
  <c r="E117" i="22"/>
  <c r="C117" i="22"/>
  <c r="G116" i="22"/>
  <c r="K116" i="22" s="1"/>
  <c r="I119" i="20"/>
  <c r="G119" i="20"/>
  <c r="K119" i="20" s="1"/>
  <c r="H119" i="20"/>
  <c r="D119" i="20"/>
  <c r="F119" i="20" s="1"/>
  <c r="E120" i="20"/>
  <c r="C120" i="20"/>
  <c r="B120" i="20"/>
  <c r="I118" i="18"/>
  <c r="D118" i="18"/>
  <c r="F118" i="18" s="1"/>
  <c r="H118" i="18"/>
  <c r="C119" i="18"/>
  <c r="B119" i="18"/>
  <c r="G119" i="18" s="1"/>
  <c r="K119" i="18" s="1"/>
  <c r="E119" i="18"/>
  <c r="T183" i="10"/>
  <c r="T279" i="10"/>
  <c r="T184" i="10"/>
  <c r="T280" i="10"/>
  <c r="T281" i="10"/>
  <c r="T221" i="10"/>
  <c r="T282" i="10"/>
  <c r="T283" i="10"/>
  <c r="T284" i="10"/>
  <c r="T182" i="10"/>
  <c r="T222" i="10"/>
  <c r="T223" i="10"/>
  <c r="T176" i="10"/>
  <c r="T224" i="10"/>
  <c r="T177" i="10"/>
  <c r="T225" i="10"/>
  <c r="T178" i="10"/>
  <c r="T226" i="10"/>
  <c r="T179" i="10"/>
  <c r="T227" i="10"/>
  <c r="T180" i="10"/>
  <c r="T228" i="10"/>
  <c r="T276" i="10"/>
  <c r="T181" i="10"/>
  <c r="T229" i="10"/>
  <c r="T277" i="10"/>
  <c r="T278" i="10"/>
  <c r="L99" i="14"/>
  <c r="P98" i="14"/>
  <c r="O99" i="14"/>
  <c r="M99" i="14"/>
  <c r="E64" i="10"/>
  <c r="E73" i="10"/>
  <c r="E83" i="10"/>
  <c r="P99" i="12"/>
  <c r="R99" i="12" s="1"/>
  <c r="L100" i="12"/>
  <c r="N100" i="12" s="1"/>
  <c r="Q100" i="12" s="1"/>
  <c r="O100" i="12"/>
  <c r="M100" i="12"/>
  <c r="K98" i="12"/>
  <c r="C127" i="28" l="1"/>
  <c r="B127" i="28"/>
  <c r="E127" i="28"/>
  <c r="D126" i="28"/>
  <c r="F126" i="28" s="1"/>
  <c r="J126" i="28" s="1"/>
  <c r="I126" i="28"/>
  <c r="G126" i="28"/>
  <c r="K126" i="28" s="1"/>
  <c r="D119" i="26"/>
  <c r="F119" i="26" s="1"/>
  <c r="J119" i="26" s="1"/>
  <c r="I119" i="26"/>
  <c r="G119" i="26"/>
  <c r="K119" i="26" s="1"/>
  <c r="E120" i="26"/>
  <c r="C120" i="26"/>
  <c r="B120" i="26"/>
  <c r="C116" i="24"/>
  <c r="B116" i="24"/>
  <c r="G115" i="24"/>
  <c r="K115" i="24" s="1"/>
  <c r="I115" i="24"/>
  <c r="D115" i="24"/>
  <c r="F115" i="24" s="1"/>
  <c r="J115" i="24" s="1"/>
  <c r="D117" i="22"/>
  <c r="F117" i="22" s="1"/>
  <c r="J117" i="22" s="1"/>
  <c r="E118" i="22"/>
  <c r="C118" i="22"/>
  <c r="B118" i="22"/>
  <c r="I117" i="22"/>
  <c r="G117" i="22"/>
  <c r="K117" i="22" s="1"/>
  <c r="I120" i="20"/>
  <c r="G120" i="20"/>
  <c r="K120" i="20" s="1"/>
  <c r="C121" i="20"/>
  <c r="B121" i="20"/>
  <c r="H120" i="20"/>
  <c r="D120" i="20"/>
  <c r="F120" i="20" s="1"/>
  <c r="D119" i="18"/>
  <c r="F119" i="18" s="1"/>
  <c r="H119" i="18"/>
  <c r="I119" i="18"/>
  <c r="C120" i="18"/>
  <c r="E120" i="18"/>
  <c r="B120" i="18"/>
  <c r="K99" i="12"/>
  <c r="V99" i="12"/>
  <c r="P99" i="14"/>
  <c r="L100" i="14"/>
  <c r="M100" i="14"/>
  <c r="O100" i="14"/>
  <c r="N99" i="14"/>
  <c r="Q99" i="14" s="1"/>
  <c r="P100" i="12"/>
  <c r="R100" i="12" s="1"/>
  <c r="L101" i="12"/>
  <c r="O101" i="12"/>
  <c r="M101" i="12"/>
  <c r="M11" i="10"/>
  <c r="I120" i="18" l="1"/>
  <c r="G120" i="18"/>
  <c r="K120" i="18" s="1"/>
  <c r="E128" i="28"/>
  <c r="C128" i="28"/>
  <c r="B128" i="28"/>
  <c r="I127" i="28"/>
  <c r="G127" i="28"/>
  <c r="K127" i="28" s="1"/>
  <c r="D127" i="28"/>
  <c r="F127" i="28" s="1"/>
  <c r="J127" i="28" s="1"/>
  <c r="I120" i="26"/>
  <c r="G120" i="26"/>
  <c r="K120" i="26" s="1"/>
  <c r="C121" i="26"/>
  <c r="B121" i="26"/>
  <c r="E121" i="26"/>
  <c r="D120" i="26"/>
  <c r="F120" i="26" s="1"/>
  <c r="J120" i="26" s="1"/>
  <c r="D116" i="24"/>
  <c r="I116" i="24"/>
  <c r="E116" i="24"/>
  <c r="E119" i="22"/>
  <c r="C119" i="22"/>
  <c r="B119" i="22"/>
  <c r="I118" i="22"/>
  <c r="G118" i="22"/>
  <c r="K118" i="22" s="1"/>
  <c r="D118" i="22"/>
  <c r="F118" i="22" s="1"/>
  <c r="J118" i="22" s="1"/>
  <c r="I121" i="20"/>
  <c r="E121" i="20"/>
  <c r="D121" i="20"/>
  <c r="F121" i="20" s="1"/>
  <c r="H121" i="20"/>
  <c r="C121" i="18"/>
  <c r="B121" i="18"/>
  <c r="D120" i="18"/>
  <c r="F120" i="18" s="1"/>
  <c r="H120" i="18"/>
  <c r="K100" i="12"/>
  <c r="V100" i="12"/>
  <c r="T231" i="10"/>
  <c r="T294" i="10"/>
  <c r="T232" i="10"/>
  <c r="T233" i="10"/>
  <c r="T234" i="10"/>
  <c r="T236" i="10"/>
  <c r="T235" i="10"/>
  <c r="T285" i="10"/>
  <c r="T287" i="10"/>
  <c r="T286" i="10"/>
  <c r="T237" i="10"/>
  <c r="T238" i="10"/>
  <c r="T239" i="10"/>
  <c r="T291" i="10"/>
  <c r="T230" i="10"/>
  <c r="T288" i="10"/>
  <c r="T290" i="10"/>
  <c r="T289" i="10"/>
  <c r="T292" i="10"/>
  <c r="T293" i="10"/>
  <c r="M101" i="14"/>
  <c r="O101" i="14"/>
  <c r="P100" i="14"/>
  <c r="L101" i="14"/>
  <c r="N101" i="14" s="1"/>
  <c r="Q101" i="14" s="1"/>
  <c r="N100" i="14"/>
  <c r="Q100" i="14" s="1"/>
  <c r="E74" i="10"/>
  <c r="E84" i="10"/>
  <c r="L102" i="12"/>
  <c r="P101" i="12"/>
  <c r="R101" i="12" s="1"/>
  <c r="V101" i="12" s="1"/>
  <c r="O102" i="12"/>
  <c r="M102" i="12"/>
  <c r="N101" i="12"/>
  <c r="Q101" i="12" s="1"/>
  <c r="M12" i="10"/>
  <c r="N21" i="10"/>
  <c r="I121" i="18" l="1"/>
  <c r="G128" i="28"/>
  <c r="K128" i="28" s="1"/>
  <c r="I128" i="28"/>
  <c r="D128" i="28"/>
  <c r="F128" i="28" s="1"/>
  <c r="J128" i="28" s="1"/>
  <c r="B129" i="28"/>
  <c r="E129" i="28"/>
  <c r="C129" i="28"/>
  <c r="G121" i="26"/>
  <c r="K121" i="26" s="1"/>
  <c r="I121" i="26"/>
  <c r="D121" i="26"/>
  <c r="F121" i="26" s="1"/>
  <c r="J121" i="26" s="1"/>
  <c r="E122" i="26"/>
  <c r="C122" i="26"/>
  <c r="B122" i="26"/>
  <c r="E117" i="24"/>
  <c r="C117" i="24"/>
  <c r="B117" i="24"/>
  <c r="F116" i="24"/>
  <c r="J116" i="24" s="1"/>
  <c r="G116" i="24"/>
  <c r="K116" i="24" s="1"/>
  <c r="I119" i="22"/>
  <c r="G119" i="22"/>
  <c r="K119" i="22" s="1"/>
  <c r="D119" i="22"/>
  <c r="F119" i="22" s="1"/>
  <c r="J119" i="22" s="1"/>
  <c r="E120" i="22"/>
  <c r="B120" i="22"/>
  <c r="C120" i="22"/>
  <c r="E122" i="20"/>
  <c r="C122" i="20"/>
  <c r="B122" i="20"/>
  <c r="G121" i="20"/>
  <c r="K121" i="20" s="1"/>
  <c r="D121" i="18"/>
  <c r="H121" i="18"/>
  <c r="E121" i="18"/>
  <c r="G121" i="18" s="1"/>
  <c r="K121" i="18" s="1"/>
  <c r="E85" i="10"/>
  <c r="T295" i="10"/>
  <c r="T296" i="10"/>
  <c r="T297" i="10"/>
  <c r="T298" i="10"/>
  <c r="T302" i="10"/>
  <c r="T303" i="10"/>
  <c r="T299" i="10"/>
  <c r="T300" i="10"/>
  <c r="T301" i="10"/>
  <c r="T304" i="10"/>
  <c r="T305" i="10"/>
  <c r="L102" i="14"/>
  <c r="P101" i="14"/>
  <c r="O102" i="14"/>
  <c r="M102" i="14"/>
  <c r="K101" i="12"/>
  <c r="M103" i="12"/>
  <c r="O103" i="12"/>
  <c r="N102" i="12"/>
  <c r="Q102" i="12" s="1"/>
  <c r="L103" i="12"/>
  <c r="N103" i="12" s="1"/>
  <c r="Q103" i="12" s="1"/>
  <c r="P102" i="12"/>
  <c r="R102" i="12" s="1"/>
  <c r="V102" i="12" s="1"/>
  <c r="O21" i="10"/>
  <c r="Q21" i="10"/>
  <c r="S21" i="10" s="1"/>
  <c r="M22" i="10"/>
  <c r="P21" i="10"/>
  <c r="R21" i="10" s="1"/>
  <c r="L22" i="10"/>
  <c r="N22" i="10" s="1"/>
  <c r="V21" i="10" l="1"/>
  <c r="D129" i="28"/>
  <c r="F129" i="28" s="1"/>
  <c r="J129" i="28" s="1"/>
  <c r="E130" i="28"/>
  <c r="C130" i="28"/>
  <c r="B130" i="28"/>
  <c r="I129" i="28"/>
  <c r="G129" i="28"/>
  <c r="K129" i="28" s="1"/>
  <c r="D122" i="26"/>
  <c r="F122" i="26" s="1"/>
  <c r="J122" i="26" s="1"/>
  <c r="C123" i="26"/>
  <c r="B123" i="26"/>
  <c r="E123" i="26"/>
  <c r="G122" i="26"/>
  <c r="K122" i="26" s="1"/>
  <c r="I122" i="26"/>
  <c r="I117" i="24"/>
  <c r="G117" i="24"/>
  <c r="K117" i="24" s="1"/>
  <c r="D117" i="24"/>
  <c r="F117" i="24" s="1"/>
  <c r="J117" i="24" s="1"/>
  <c r="E118" i="24"/>
  <c r="C118" i="24"/>
  <c r="B118" i="24"/>
  <c r="B121" i="22"/>
  <c r="C121" i="22"/>
  <c r="E121" i="22"/>
  <c r="D120" i="22"/>
  <c r="F120" i="22" s="1"/>
  <c r="J120" i="22" s="1"/>
  <c r="I120" i="22"/>
  <c r="G120" i="22"/>
  <c r="K120" i="22" s="1"/>
  <c r="E123" i="20"/>
  <c r="C123" i="20"/>
  <c r="B123" i="20"/>
  <c r="G122" i="20"/>
  <c r="K122" i="20" s="1"/>
  <c r="I122" i="20"/>
  <c r="H122" i="20"/>
  <c r="D122" i="20"/>
  <c r="F122" i="20" s="1"/>
  <c r="B122" i="18"/>
  <c r="C122" i="18"/>
  <c r="E122" i="18"/>
  <c r="F121" i="18"/>
  <c r="P102" i="14"/>
  <c r="L103" i="14"/>
  <c r="N103" i="14" s="1"/>
  <c r="Q103" i="14" s="1"/>
  <c r="M103" i="14"/>
  <c r="O103" i="14"/>
  <c r="N102" i="14"/>
  <c r="Q102" i="14" s="1"/>
  <c r="K102" i="12"/>
  <c r="L104" i="12"/>
  <c r="P103" i="12"/>
  <c r="R103" i="12" s="1"/>
  <c r="K21" i="10"/>
  <c r="J21" i="10" s="1"/>
  <c r="F21" i="10" s="1"/>
  <c r="H21" i="10" s="1"/>
  <c r="O22" i="10"/>
  <c r="Q22" i="10" s="1"/>
  <c r="S22" i="10" s="1"/>
  <c r="L23" i="10"/>
  <c r="G122" i="18" l="1"/>
  <c r="K122" i="18" s="1"/>
  <c r="C131" i="28"/>
  <c r="B131" i="28"/>
  <c r="E131" i="28"/>
  <c r="I130" i="28"/>
  <c r="G130" i="28"/>
  <c r="K130" i="28" s="1"/>
  <c r="D130" i="28"/>
  <c r="F130" i="28" s="1"/>
  <c r="J130" i="28" s="1"/>
  <c r="D123" i="26"/>
  <c r="F123" i="26" s="1"/>
  <c r="J123" i="26" s="1"/>
  <c r="C124" i="26"/>
  <c r="B124" i="26"/>
  <c r="E124" i="26"/>
  <c r="I123" i="26"/>
  <c r="G123" i="26"/>
  <c r="K123" i="26" s="1"/>
  <c r="D118" i="24"/>
  <c r="F118" i="24" s="1"/>
  <c r="J118" i="24" s="1"/>
  <c r="G118" i="24"/>
  <c r="K118" i="24" s="1"/>
  <c r="I118" i="24"/>
  <c r="B119" i="24"/>
  <c r="E119" i="24"/>
  <c r="C119" i="24"/>
  <c r="E122" i="22"/>
  <c r="C122" i="22"/>
  <c r="B122" i="22"/>
  <c r="D121" i="22"/>
  <c r="F121" i="22" s="1"/>
  <c r="J121" i="22" s="1"/>
  <c r="I121" i="22"/>
  <c r="G121" i="22"/>
  <c r="K121" i="22" s="1"/>
  <c r="H123" i="20"/>
  <c r="D123" i="20"/>
  <c r="F123" i="20" s="1"/>
  <c r="I123" i="20"/>
  <c r="G123" i="20"/>
  <c r="K123" i="20" s="1"/>
  <c r="B124" i="20"/>
  <c r="C124" i="20"/>
  <c r="E124" i="20"/>
  <c r="B123" i="18"/>
  <c r="E123" i="18"/>
  <c r="C123" i="18"/>
  <c r="D122" i="18"/>
  <c r="F122" i="18" s="1"/>
  <c r="H122" i="18"/>
  <c r="I122" i="18"/>
  <c r="K103" i="12"/>
  <c r="J97" i="12" s="1"/>
  <c r="F47" i="12" s="1"/>
  <c r="H47" i="12" s="1"/>
  <c r="B12" i="12" s="1"/>
  <c r="K12" i="19" s="1"/>
  <c r="V103" i="12"/>
  <c r="E12" i="12" s="1"/>
  <c r="M104" i="14"/>
  <c r="L104" i="14"/>
  <c r="P103" i="14"/>
  <c r="M104" i="12"/>
  <c r="P22" i="10"/>
  <c r="R22" i="10" s="1"/>
  <c r="V22" i="10" s="1"/>
  <c r="M23" i="10"/>
  <c r="N23" i="10" s="1"/>
  <c r="O23" i="10"/>
  <c r="P23" i="10"/>
  <c r="R23" i="10" s="1"/>
  <c r="L24" i="10"/>
  <c r="G123" i="18" l="1"/>
  <c r="K123" i="18" s="1"/>
  <c r="E132" i="28"/>
  <c r="C132" i="28"/>
  <c r="B132" i="28"/>
  <c r="I131" i="28"/>
  <c r="G131" i="28"/>
  <c r="K131" i="28" s="1"/>
  <c r="D131" i="28"/>
  <c r="F131" i="28" s="1"/>
  <c r="J131" i="28" s="1"/>
  <c r="D124" i="26"/>
  <c r="F124" i="26" s="1"/>
  <c r="J124" i="26" s="1"/>
  <c r="C125" i="26"/>
  <c r="B125" i="26"/>
  <c r="E125" i="26"/>
  <c r="I124" i="26"/>
  <c r="G124" i="26"/>
  <c r="K124" i="26" s="1"/>
  <c r="E120" i="24"/>
  <c r="C120" i="24"/>
  <c r="B120" i="24"/>
  <c r="D119" i="24"/>
  <c r="F119" i="24" s="1"/>
  <c r="J119" i="24" s="1"/>
  <c r="G119" i="24"/>
  <c r="K119" i="24" s="1"/>
  <c r="I119" i="24"/>
  <c r="D122" i="22"/>
  <c r="F122" i="22" s="1"/>
  <c r="J122" i="22" s="1"/>
  <c r="I122" i="22"/>
  <c r="G122" i="22"/>
  <c r="K122" i="22" s="1"/>
  <c r="E123" i="22"/>
  <c r="C123" i="22"/>
  <c r="B123" i="22"/>
  <c r="E125" i="20"/>
  <c r="C125" i="20"/>
  <c r="B125" i="20"/>
  <c r="H124" i="20"/>
  <c r="D124" i="20"/>
  <c r="F124" i="20" s="1"/>
  <c r="I124" i="20"/>
  <c r="G124" i="20"/>
  <c r="K124" i="20" s="1"/>
  <c r="I123" i="18"/>
  <c r="D123" i="18"/>
  <c r="F123" i="18" s="1"/>
  <c r="H123" i="18"/>
  <c r="E124" i="18"/>
  <c r="B124" i="18"/>
  <c r="G124" i="18" s="1"/>
  <c r="K124" i="18" s="1"/>
  <c r="C124" i="18"/>
  <c r="C12" i="12"/>
  <c r="K11" i="13"/>
  <c r="K22" i="10"/>
  <c r="N104" i="14"/>
  <c r="N104" i="12"/>
  <c r="Q23" i="10"/>
  <c r="S23" i="10" s="1"/>
  <c r="K23" i="10" s="1"/>
  <c r="J22" i="10" s="1"/>
  <c r="F22" i="10" s="1"/>
  <c r="H22" i="10" s="1"/>
  <c r="B7" i="10" s="1"/>
  <c r="K7" i="21" s="1"/>
  <c r="M24" i="10"/>
  <c r="D132" i="28" l="1"/>
  <c r="F132" i="28" s="1"/>
  <c r="J132" i="28" s="1"/>
  <c r="G132" i="28"/>
  <c r="K132" i="28" s="1"/>
  <c r="I132" i="28"/>
  <c r="E133" i="28"/>
  <c r="C133" i="28"/>
  <c r="B133" i="28"/>
  <c r="I125" i="26"/>
  <c r="G125" i="26"/>
  <c r="K125" i="26" s="1"/>
  <c r="C126" i="26"/>
  <c r="B126" i="26"/>
  <c r="E126" i="26" s="1"/>
  <c r="D125" i="26"/>
  <c r="F125" i="26" s="1"/>
  <c r="J125" i="26" s="1"/>
  <c r="D120" i="24"/>
  <c r="F120" i="24" s="1"/>
  <c r="J120" i="24" s="1"/>
  <c r="I120" i="24"/>
  <c r="G120" i="24"/>
  <c r="K120" i="24" s="1"/>
  <c r="E121" i="24"/>
  <c r="B121" i="24"/>
  <c r="C121" i="24"/>
  <c r="D123" i="22"/>
  <c r="F123" i="22" s="1"/>
  <c r="J123" i="22" s="1"/>
  <c r="C124" i="22"/>
  <c r="B124" i="22"/>
  <c r="E124" i="22"/>
  <c r="I123" i="22"/>
  <c r="G123" i="22"/>
  <c r="K123" i="22" s="1"/>
  <c r="D125" i="20"/>
  <c r="F125" i="20" s="1"/>
  <c r="H125" i="20"/>
  <c r="G125" i="20"/>
  <c r="K125" i="20" s="1"/>
  <c r="I125" i="20"/>
  <c r="C126" i="20"/>
  <c r="B126" i="20"/>
  <c r="D124" i="18"/>
  <c r="F124" i="18" s="1"/>
  <c r="H124" i="18"/>
  <c r="I124" i="18"/>
  <c r="E125" i="18"/>
  <c r="B125" i="18"/>
  <c r="G125" i="18" s="1"/>
  <c r="K125" i="18" s="1"/>
  <c r="C125" i="18"/>
  <c r="V23" i="10"/>
  <c r="E7" i="10" s="1"/>
  <c r="E53" i="13"/>
  <c r="H53" i="13" s="1"/>
  <c r="I53" i="13" s="1"/>
  <c r="E61" i="13"/>
  <c r="H61" i="13" s="1"/>
  <c r="I61" i="13" s="1"/>
  <c r="E44" i="13"/>
  <c r="H44" i="13" s="1"/>
  <c r="I44" i="13" s="1"/>
  <c r="E34" i="13"/>
  <c r="H34" i="13" s="1"/>
  <c r="I34" i="13" s="1"/>
  <c r="E74" i="13"/>
  <c r="H74" i="13" s="1"/>
  <c r="I74" i="13" s="1"/>
  <c r="E23" i="13"/>
  <c r="H23" i="13" s="1"/>
  <c r="I23" i="13" s="1"/>
  <c r="E68" i="13"/>
  <c r="H68" i="13" s="1"/>
  <c r="I68" i="13" s="1"/>
  <c r="C7" i="10"/>
  <c r="K6" i="11"/>
  <c r="O104" i="14"/>
  <c r="O104" i="12"/>
  <c r="N24" i="10"/>
  <c r="B134" i="28" l="1"/>
  <c r="E134" i="28"/>
  <c r="C134" i="28"/>
  <c r="D133" i="28"/>
  <c r="F133" i="28" s="1"/>
  <c r="J133" i="28" s="1"/>
  <c r="I133" i="28"/>
  <c r="G133" i="28"/>
  <c r="K133" i="28" s="1"/>
  <c r="B127" i="26"/>
  <c r="C127" i="26"/>
  <c r="E127" i="26"/>
  <c r="I126" i="26"/>
  <c r="G126" i="26"/>
  <c r="K126" i="26" s="1"/>
  <c r="D126" i="26"/>
  <c r="F126" i="26" s="1"/>
  <c r="J126" i="26" s="1"/>
  <c r="E122" i="24"/>
  <c r="C122" i="24"/>
  <c r="B122" i="24"/>
  <c r="I121" i="24"/>
  <c r="G121" i="24"/>
  <c r="K121" i="24" s="1"/>
  <c r="D121" i="24"/>
  <c r="F121" i="24" s="1"/>
  <c r="J121" i="24" s="1"/>
  <c r="B125" i="22"/>
  <c r="E125" i="22"/>
  <c r="C125" i="22"/>
  <c r="I124" i="22"/>
  <c r="G124" i="22"/>
  <c r="K124" i="22" s="1"/>
  <c r="D124" i="22"/>
  <c r="F124" i="22" s="1"/>
  <c r="J124" i="22" s="1"/>
  <c r="H126" i="20"/>
  <c r="D126" i="20"/>
  <c r="I126" i="20"/>
  <c r="E126" i="20"/>
  <c r="I125" i="18"/>
  <c r="D125" i="18"/>
  <c r="F125" i="18" s="1"/>
  <c r="H125" i="18"/>
  <c r="C126" i="18"/>
  <c r="B126" i="18"/>
  <c r="E39" i="11"/>
  <c r="H39" i="11" s="1"/>
  <c r="I39" i="11" s="1"/>
  <c r="E28" i="11"/>
  <c r="H28" i="11" s="1"/>
  <c r="I28" i="11" s="1"/>
  <c r="M105" i="14"/>
  <c r="P104" i="14"/>
  <c r="L105" i="14"/>
  <c r="N105" i="14" s="1"/>
  <c r="Q104" i="14"/>
  <c r="M105" i="12"/>
  <c r="L105" i="12"/>
  <c r="N105" i="12" s="1"/>
  <c r="P104" i="12"/>
  <c r="R104" i="12" s="1"/>
  <c r="V104" i="12" s="1"/>
  <c r="Q104" i="12"/>
  <c r="O24" i="10"/>
  <c r="M25" i="10" s="1"/>
  <c r="Q24" i="10"/>
  <c r="S24" i="10" s="1"/>
  <c r="L25" i="10"/>
  <c r="N25" i="10" s="1"/>
  <c r="P24" i="10"/>
  <c r="R24" i="10" s="1"/>
  <c r="D134" i="28" l="1"/>
  <c r="F134" i="28" s="1"/>
  <c r="J134" i="28" s="1"/>
  <c r="E135" i="28"/>
  <c r="C135" i="28"/>
  <c r="B135" i="28"/>
  <c r="I134" i="28"/>
  <c r="G134" i="28"/>
  <c r="K134" i="28" s="1"/>
  <c r="D127" i="26"/>
  <c r="F127" i="26" s="1"/>
  <c r="J127" i="26" s="1"/>
  <c r="E128" i="26"/>
  <c r="B128" i="26"/>
  <c r="C128" i="26"/>
  <c r="I127" i="26"/>
  <c r="G127" i="26"/>
  <c r="K127" i="26" s="1"/>
  <c r="D122" i="24"/>
  <c r="F122" i="24" s="1"/>
  <c r="J122" i="24" s="1"/>
  <c r="G122" i="24"/>
  <c r="K122" i="24" s="1"/>
  <c r="I122" i="24"/>
  <c r="B123" i="24"/>
  <c r="C123" i="24"/>
  <c r="E123" i="24"/>
  <c r="C126" i="22"/>
  <c r="B126" i="22"/>
  <c r="D125" i="22"/>
  <c r="F125" i="22" s="1"/>
  <c r="J125" i="22" s="1"/>
  <c r="I125" i="22"/>
  <c r="G125" i="22"/>
  <c r="K125" i="22" s="1"/>
  <c r="B127" i="20"/>
  <c r="E127" i="20"/>
  <c r="C127" i="20"/>
  <c r="G126" i="20"/>
  <c r="K126" i="20" s="1"/>
  <c r="F126" i="20"/>
  <c r="E126" i="18"/>
  <c r="G126" i="18" s="1"/>
  <c r="K126" i="18" s="1"/>
  <c r="I126" i="18"/>
  <c r="D126" i="18"/>
  <c r="F126" i="18" s="1"/>
  <c r="H126" i="18"/>
  <c r="V24" i="10"/>
  <c r="O105" i="14"/>
  <c r="K104" i="12"/>
  <c r="J104" i="12" s="1"/>
  <c r="F48" i="12" s="1"/>
  <c r="H48" i="12" s="1"/>
  <c r="O105" i="12"/>
  <c r="P105" i="12" s="1"/>
  <c r="R105" i="12" s="1"/>
  <c r="V105" i="12" s="1"/>
  <c r="K24" i="10"/>
  <c r="J24" i="10" s="1"/>
  <c r="F23" i="10" s="1"/>
  <c r="H23" i="10" s="1"/>
  <c r="O25" i="10"/>
  <c r="Q25" i="10" s="1"/>
  <c r="S25" i="10" s="1"/>
  <c r="I135" i="28" l="1"/>
  <c r="G135" i="28"/>
  <c r="K135" i="28" s="1"/>
  <c r="D135" i="28"/>
  <c r="F135" i="28" s="1"/>
  <c r="J135" i="28" s="1"/>
  <c r="C136" i="28"/>
  <c r="B136" i="28"/>
  <c r="I128" i="26"/>
  <c r="G128" i="26"/>
  <c r="K128" i="26" s="1"/>
  <c r="D128" i="26"/>
  <c r="F128" i="26" s="1"/>
  <c r="J128" i="26" s="1"/>
  <c r="E129" i="26"/>
  <c r="C129" i="26"/>
  <c r="B129" i="26"/>
  <c r="E124" i="24"/>
  <c r="B124" i="24"/>
  <c r="C124" i="24"/>
  <c r="I123" i="24"/>
  <c r="G123" i="24"/>
  <c r="K123" i="24" s="1"/>
  <c r="D123" i="24"/>
  <c r="F123" i="24" s="1"/>
  <c r="J123" i="24" s="1"/>
  <c r="D126" i="22"/>
  <c r="I126" i="22"/>
  <c r="E126" i="22"/>
  <c r="B128" i="20"/>
  <c r="E128" i="20"/>
  <c r="C128" i="20"/>
  <c r="H127" i="20"/>
  <c r="D127" i="20"/>
  <c r="F127" i="20" s="1"/>
  <c r="I127" i="20"/>
  <c r="G127" i="20"/>
  <c r="K127" i="20" s="1"/>
  <c r="C127" i="18"/>
  <c r="E127" i="18"/>
  <c r="B127" i="18"/>
  <c r="M106" i="14"/>
  <c r="O106" i="14"/>
  <c r="Q105" i="14"/>
  <c r="P105" i="14"/>
  <c r="L106" i="14"/>
  <c r="N106" i="14" s="1"/>
  <c r="Q106" i="14" s="1"/>
  <c r="O106" i="12"/>
  <c r="M106" i="12"/>
  <c r="L106" i="12"/>
  <c r="N106" i="12" s="1"/>
  <c r="Q106" i="12" s="1"/>
  <c r="Q105" i="12"/>
  <c r="K105" i="12" s="1"/>
  <c r="P25" i="10"/>
  <c r="R25" i="10" s="1"/>
  <c r="L26" i="10"/>
  <c r="O26" i="10"/>
  <c r="M26" i="10"/>
  <c r="N26" i="10" s="1"/>
  <c r="Q26" i="10" s="1"/>
  <c r="S26" i="10" s="1"/>
  <c r="I127" i="18" l="1"/>
  <c r="G127" i="18"/>
  <c r="K127" i="18" s="1"/>
  <c r="I136" i="28"/>
  <c r="D136" i="28"/>
  <c r="E136" i="28"/>
  <c r="I129" i="26"/>
  <c r="G129" i="26"/>
  <c r="K129" i="26" s="1"/>
  <c r="E130" i="26"/>
  <c r="B130" i="26"/>
  <c r="C130" i="26"/>
  <c r="D129" i="26"/>
  <c r="F129" i="26" s="1"/>
  <c r="J129" i="26" s="1"/>
  <c r="I124" i="24"/>
  <c r="G124" i="24"/>
  <c r="K124" i="24" s="1"/>
  <c r="D124" i="24"/>
  <c r="F124" i="24" s="1"/>
  <c r="J124" i="24" s="1"/>
  <c r="E125" i="24"/>
  <c r="C125" i="24"/>
  <c r="B125" i="24"/>
  <c r="F126" i="22"/>
  <c r="J126" i="22" s="1"/>
  <c r="C127" i="22"/>
  <c r="B127" i="22"/>
  <c r="E127" i="22"/>
  <c r="G126" i="22"/>
  <c r="K126" i="22" s="1"/>
  <c r="E129" i="20"/>
  <c r="C129" i="20"/>
  <c r="B129" i="20"/>
  <c r="D128" i="20"/>
  <c r="F128" i="20" s="1"/>
  <c r="H128" i="20"/>
  <c r="G128" i="20"/>
  <c r="K128" i="20" s="1"/>
  <c r="I128" i="20"/>
  <c r="C128" i="18"/>
  <c r="E128" i="18"/>
  <c r="B128" i="18"/>
  <c r="D127" i="18"/>
  <c r="F127" i="18" s="1"/>
  <c r="H127" i="18"/>
  <c r="K25" i="10"/>
  <c r="V25" i="10"/>
  <c r="M107" i="14"/>
  <c r="P106" i="14"/>
  <c r="L107" i="14"/>
  <c r="N107" i="14" s="1"/>
  <c r="P106" i="12"/>
  <c r="R106" i="12" s="1"/>
  <c r="L107" i="12"/>
  <c r="M107" i="12"/>
  <c r="P26" i="10"/>
  <c r="R26" i="10" s="1"/>
  <c r="L27" i="10"/>
  <c r="N27" i="10" s="1"/>
  <c r="M27" i="10"/>
  <c r="O27" i="10"/>
  <c r="Q27" i="10" s="1"/>
  <c r="S27" i="10" s="1"/>
  <c r="L28" i="10"/>
  <c r="I128" i="18" l="1"/>
  <c r="G128" i="18"/>
  <c r="K128" i="18" s="1"/>
  <c r="E137" i="28"/>
  <c r="C137" i="28"/>
  <c r="B137" i="28"/>
  <c r="F136" i="28"/>
  <c r="J136" i="28" s="1"/>
  <c r="G136" i="28"/>
  <c r="K136" i="28" s="1"/>
  <c r="C131" i="26"/>
  <c r="B131" i="26"/>
  <c r="D130" i="26"/>
  <c r="F130" i="26" s="1"/>
  <c r="J130" i="26" s="1"/>
  <c r="I130" i="26"/>
  <c r="G130" i="26"/>
  <c r="K130" i="26" s="1"/>
  <c r="C126" i="24"/>
  <c r="B126" i="24"/>
  <c r="I125" i="24"/>
  <c r="G125" i="24"/>
  <c r="K125" i="24" s="1"/>
  <c r="D125" i="24"/>
  <c r="F125" i="24" s="1"/>
  <c r="J125" i="24" s="1"/>
  <c r="E128" i="22"/>
  <c r="C128" i="22"/>
  <c r="B128" i="22"/>
  <c r="D127" i="22"/>
  <c r="F127" i="22" s="1"/>
  <c r="J127" i="22" s="1"/>
  <c r="I127" i="22"/>
  <c r="G127" i="22"/>
  <c r="K127" i="22" s="1"/>
  <c r="H129" i="20"/>
  <c r="D129" i="20"/>
  <c r="F129" i="20" s="1"/>
  <c r="I129" i="20"/>
  <c r="G129" i="20"/>
  <c r="K129" i="20" s="1"/>
  <c r="C130" i="20"/>
  <c r="B130" i="20"/>
  <c r="E130" i="20"/>
  <c r="E129" i="18"/>
  <c r="B129" i="18"/>
  <c r="G129" i="18" s="1"/>
  <c r="K129" i="18" s="1"/>
  <c r="C129" i="18"/>
  <c r="D128" i="18"/>
  <c r="F128" i="18" s="1"/>
  <c r="H128" i="18"/>
  <c r="K106" i="12"/>
  <c r="J105" i="12" s="1"/>
  <c r="F49" i="12" s="1"/>
  <c r="H49" i="12" s="1"/>
  <c r="V106" i="12"/>
  <c r="K26" i="10"/>
  <c r="J25" i="10" s="1"/>
  <c r="F24" i="10" s="1"/>
  <c r="H24" i="10" s="1"/>
  <c r="V26" i="10"/>
  <c r="O107" i="14"/>
  <c r="L108" i="14" s="1"/>
  <c r="P107" i="14"/>
  <c r="N107" i="12"/>
  <c r="M28" i="10"/>
  <c r="N28" i="10"/>
  <c r="P27" i="10"/>
  <c r="R27" i="10" s="1"/>
  <c r="O28" i="10"/>
  <c r="M29" i="10"/>
  <c r="O29" i="10"/>
  <c r="P28" i="10"/>
  <c r="R28" i="10" s="1"/>
  <c r="L29" i="10"/>
  <c r="N29" i="10" s="1"/>
  <c r="Q29" i="10" s="1"/>
  <c r="S29" i="10" s="1"/>
  <c r="D137" i="28" l="1"/>
  <c r="F137" i="28" s="1"/>
  <c r="J137" i="28" s="1"/>
  <c r="G137" i="28"/>
  <c r="K137" i="28" s="1"/>
  <c r="I137" i="28"/>
  <c r="E138" i="28"/>
  <c r="C138" i="28"/>
  <c r="B138" i="28"/>
  <c r="D131" i="26"/>
  <c r="I131" i="26"/>
  <c r="E131" i="26"/>
  <c r="G131" i="26" s="1"/>
  <c r="K131" i="26" s="1"/>
  <c r="I126" i="24"/>
  <c r="E126" i="24"/>
  <c r="D126" i="24"/>
  <c r="F126" i="24" s="1"/>
  <c r="J126" i="24" s="1"/>
  <c r="I128" i="22"/>
  <c r="G128" i="22"/>
  <c r="K128" i="22" s="1"/>
  <c r="D128" i="22"/>
  <c r="F128" i="22" s="1"/>
  <c r="J128" i="22" s="1"/>
  <c r="B129" i="22"/>
  <c r="E129" i="22"/>
  <c r="C129" i="22"/>
  <c r="I130" i="20"/>
  <c r="G130" i="20"/>
  <c r="K130" i="20" s="1"/>
  <c r="C131" i="20"/>
  <c r="B131" i="20"/>
  <c r="D130" i="20"/>
  <c r="F130" i="20" s="1"/>
  <c r="H130" i="20"/>
  <c r="D129" i="18"/>
  <c r="F129" i="18" s="1"/>
  <c r="H129" i="18"/>
  <c r="B130" i="18"/>
  <c r="C130" i="18"/>
  <c r="E130" i="18"/>
  <c r="I129" i="18"/>
  <c r="K27" i="10"/>
  <c r="V27" i="10"/>
  <c r="O108" i="14"/>
  <c r="M108" i="14"/>
  <c r="Q107" i="14"/>
  <c r="O107" i="12"/>
  <c r="Q28" i="10"/>
  <c r="S28" i="10" s="1"/>
  <c r="K28" i="10" s="1"/>
  <c r="P29" i="10"/>
  <c r="R29" i="10" s="1"/>
  <c r="L30" i="10"/>
  <c r="I130" i="18" l="1"/>
  <c r="G130" i="18"/>
  <c r="K130" i="18" s="1"/>
  <c r="B139" i="28"/>
  <c r="C139" i="28"/>
  <c r="E139" i="28"/>
  <c r="D138" i="28"/>
  <c r="F138" i="28" s="1"/>
  <c r="J138" i="28" s="1"/>
  <c r="I138" i="28"/>
  <c r="G138" i="28"/>
  <c r="K138" i="28" s="1"/>
  <c r="E132" i="26"/>
  <c r="C132" i="26"/>
  <c r="B132" i="26"/>
  <c r="F131" i="26"/>
  <c r="J131" i="26" s="1"/>
  <c r="B127" i="24"/>
  <c r="E127" i="24"/>
  <c r="C127" i="24"/>
  <c r="G126" i="24"/>
  <c r="K126" i="24" s="1"/>
  <c r="E130" i="22"/>
  <c r="C130" i="22"/>
  <c r="B130" i="22"/>
  <c r="I129" i="22"/>
  <c r="G129" i="22"/>
  <c r="K129" i="22" s="1"/>
  <c r="D129" i="22"/>
  <c r="F129" i="22" s="1"/>
  <c r="J129" i="22" s="1"/>
  <c r="D131" i="20"/>
  <c r="H131" i="20"/>
  <c r="I131" i="20"/>
  <c r="E131" i="20"/>
  <c r="C131" i="18"/>
  <c r="B131" i="18"/>
  <c r="D130" i="18"/>
  <c r="F130" i="18" s="1"/>
  <c r="H130" i="18"/>
  <c r="V28" i="10"/>
  <c r="K29" i="10"/>
  <c r="J27" i="10" s="1"/>
  <c r="F25" i="10" s="1"/>
  <c r="H25" i="10" s="1"/>
  <c r="B8" i="10" s="1"/>
  <c r="K8" i="21" s="1"/>
  <c r="V29" i="10"/>
  <c r="L109" i="14"/>
  <c r="P108" i="14"/>
  <c r="O109" i="14"/>
  <c r="M109" i="14"/>
  <c r="N108" i="14"/>
  <c r="Q108" i="14" s="1"/>
  <c r="M108" i="12"/>
  <c r="O108" i="12"/>
  <c r="P107" i="12"/>
  <c r="R107" i="12" s="1"/>
  <c r="V107" i="12" s="1"/>
  <c r="L108" i="12"/>
  <c r="N108" i="12" s="1"/>
  <c r="Q108" i="12" s="1"/>
  <c r="Q107" i="12"/>
  <c r="M30" i="10"/>
  <c r="E8" i="10" l="1"/>
  <c r="I131" i="18"/>
  <c r="D139" i="28"/>
  <c r="F139" i="28" s="1"/>
  <c r="J139" i="28" s="1"/>
  <c r="C140" i="28"/>
  <c r="B140" i="28"/>
  <c r="E140" i="28"/>
  <c r="I139" i="28"/>
  <c r="G139" i="28"/>
  <c r="K139" i="28" s="1"/>
  <c r="D132" i="26"/>
  <c r="F132" i="26" s="1"/>
  <c r="J132" i="26" s="1"/>
  <c r="I132" i="26"/>
  <c r="G132" i="26"/>
  <c r="K132" i="26" s="1"/>
  <c r="C133" i="26"/>
  <c r="B133" i="26"/>
  <c r="E133" i="26"/>
  <c r="I127" i="24"/>
  <c r="G127" i="24"/>
  <c r="K127" i="24" s="1"/>
  <c r="D127" i="24"/>
  <c r="F127" i="24" s="1"/>
  <c r="J127" i="24" s="1"/>
  <c r="E128" i="24"/>
  <c r="B128" i="24"/>
  <c r="C128" i="24"/>
  <c r="D130" i="22"/>
  <c r="F130" i="22" s="1"/>
  <c r="J130" i="22" s="1"/>
  <c r="I130" i="22"/>
  <c r="G130" i="22"/>
  <c r="K130" i="22" s="1"/>
  <c r="C131" i="22"/>
  <c r="B131" i="22"/>
  <c r="E131" i="22" s="1"/>
  <c r="B132" i="20"/>
  <c r="E132" i="20"/>
  <c r="C132" i="20"/>
  <c r="G131" i="20"/>
  <c r="K131" i="20" s="1"/>
  <c r="F131" i="20"/>
  <c r="D131" i="18"/>
  <c r="H131" i="18"/>
  <c r="E131" i="18"/>
  <c r="G131" i="18" s="1"/>
  <c r="K131" i="18" s="1"/>
  <c r="C8" i="10"/>
  <c r="K7" i="11"/>
  <c r="P109" i="14"/>
  <c r="L110" i="14"/>
  <c r="N109" i="14"/>
  <c r="Q109" i="14" s="1"/>
  <c r="M110" i="14"/>
  <c r="O109" i="12"/>
  <c r="M109" i="12"/>
  <c r="K107" i="12"/>
  <c r="P108" i="12"/>
  <c r="R108" i="12" s="1"/>
  <c r="L109" i="12"/>
  <c r="N109" i="12" s="1"/>
  <c r="Q109" i="12" s="1"/>
  <c r="N30" i="10"/>
  <c r="C141" i="28" l="1"/>
  <c r="B141" i="28"/>
  <c r="I140" i="28"/>
  <c r="G140" i="28"/>
  <c r="K140" i="28" s="1"/>
  <c r="D140" i="28"/>
  <c r="F140" i="28" s="1"/>
  <c r="J140" i="28" s="1"/>
  <c r="E134" i="26"/>
  <c r="C134" i="26"/>
  <c r="B134" i="26"/>
  <c r="D133" i="26"/>
  <c r="F133" i="26" s="1"/>
  <c r="J133" i="26" s="1"/>
  <c r="I133" i="26"/>
  <c r="G133" i="26"/>
  <c r="K133" i="26" s="1"/>
  <c r="I128" i="24"/>
  <c r="G128" i="24"/>
  <c r="K128" i="24" s="1"/>
  <c r="D128" i="24"/>
  <c r="F128" i="24" s="1"/>
  <c r="J128" i="24" s="1"/>
  <c r="E129" i="24"/>
  <c r="C129" i="24"/>
  <c r="B129" i="24"/>
  <c r="E132" i="22"/>
  <c r="C132" i="22"/>
  <c r="B132" i="22"/>
  <c r="D131" i="22"/>
  <c r="F131" i="22" s="1"/>
  <c r="J131" i="22" s="1"/>
  <c r="I131" i="22"/>
  <c r="G131" i="22"/>
  <c r="K131" i="22" s="1"/>
  <c r="E133" i="20"/>
  <c r="C133" i="20"/>
  <c r="B133" i="20"/>
  <c r="D132" i="20"/>
  <c r="F132" i="20" s="1"/>
  <c r="H132" i="20"/>
  <c r="I132" i="20"/>
  <c r="G132" i="20"/>
  <c r="K132" i="20" s="1"/>
  <c r="C132" i="18"/>
  <c r="E132" i="18"/>
  <c r="B132" i="18"/>
  <c r="F131" i="18"/>
  <c r="E38" i="11"/>
  <c r="H38" i="11" s="1"/>
  <c r="I38" i="11" s="1"/>
  <c r="E48" i="11"/>
  <c r="H48" i="11" s="1"/>
  <c r="I48" i="11" s="1"/>
  <c r="E27" i="11"/>
  <c r="H27" i="11" s="1"/>
  <c r="I27" i="11" s="1"/>
  <c r="K108" i="12"/>
  <c r="V108" i="12"/>
  <c r="N110" i="14"/>
  <c r="P109" i="12"/>
  <c r="R109" i="12" s="1"/>
  <c r="L110" i="12"/>
  <c r="M110" i="12"/>
  <c r="O30" i="10"/>
  <c r="M31" i="10" s="1"/>
  <c r="Q30" i="10"/>
  <c r="S30" i="10" s="1"/>
  <c r="L31" i="10"/>
  <c r="N31" i="10" s="1"/>
  <c r="P30" i="10"/>
  <c r="R30" i="10" s="1"/>
  <c r="I132" i="18" l="1"/>
  <c r="G132" i="18"/>
  <c r="K132" i="18" s="1"/>
  <c r="D141" i="28"/>
  <c r="I141" i="28"/>
  <c r="E141" i="28"/>
  <c r="D134" i="26"/>
  <c r="F134" i="26" s="1"/>
  <c r="J134" i="26" s="1"/>
  <c r="G134" i="26"/>
  <c r="K134" i="26" s="1"/>
  <c r="I134" i="26"/>
  <c r="C135" i="26"/>
  <c r="B135" i="26"/>
  <c r="E135" i="26"/>
  <c r="D129" i="24"/>
  <c r="F129" i="24" s="1"/>
  <c r="J129" i="24" s="1"/>
  <c r="E130" i="24"/>
  <c r="C130" i="24"/>
  <c r="B130" i="24"/>
  <c r="I129" i="24"/>
  <c r="G129" i="24"/>
  <c r="K129" i="24" s="1"/>
  <c r="I132" i="22"/>
  <c r="G132" i="22"/>
  <c r="K132" i="22" s="1"/>
  <c r="D132" i="22"/>
  <c r="F132" i="22" s="1"/>
  <c r="J132" i="22" s="1"/>
  <c r="B133" i="22"/>
  <c r="E133" i="22"/>
  <c r="C133" i="22"/>
  <c r="D133" i="20"/>
  <c r="F133" i="20" s="1"/>
  <c r="H133" i="20"/>
  <c r="G133" i="20"/>
  <c r="K133" i="20" s="1"/>
  <c r="I133" i="20"/>
  <c r="E134" i="20"/>
  <c r="C134" i="20"/>
  <c r="B134" i="20"/>
  <c r="D132" i="18"/>
  <c r="F132" i="18" s="1"/>
  <c r="H132" i="18"/>
  <c r="B133" i="18"/>
  <c r="E133" i="18"/>
  <c r="C133" i="18"/>
  <c r="K109" i="12"/>
  <c r="J107" i="12" s="1"/>
  <c r="F50" i="12" s="1"/>
  <c r="H50" i="12" s="1"/>
  <c r="V109" i="12"/>
  <c r="K30" i="10"/>
  <c r="J30" i="10" s="1"/>
  <c r="F26" i="10" s="1"/>
  <c r="H26" i="10" s="1"/>
  <c r="V30" i="10"/>
  <c r="O110" i="14"/>
  <c r="Q110" i="14" s="1"/>
  <c r="N110" i="12"/>
  <c r="O31" i="10"/>
  <c r="Q31" i="10"/>
  <c r="S31" i="10" s="1"/>
  <c r="M32" i="10"/>
  <c r="O32" i="10"/>
  <c r="M33" i="10" s="1"/>
  <c r="L32" i="10"/>
  <c r="P31" i="10"/>
  <c r="R31" i="10" s="1"/>
  <c r="V31" i="10" s="1"/>
  <c r="G133" i="18" l="1"/>
  <c r="K133" i="18" s="1"/>
  <c r="C142" i="28"/>
  <c r="B142" i="28"/>
  <c r="E142" i="28"/>
  <c r="G141" i="28"/>
  <c r="K141" i="28" s="1"/>
  <c r="F141" i="28"/>
  <c r="J141" i="28" s="1"/>
  <c r="C136" i="26"/>
  <c r="B136" i="26"/>
  <c r="D135" i="26"/>
  <c r="F135" i="26" s="1"/>
  <c r="J135" i="26" s="1"/>
  <c r="G135" i="26"/>
  <c r="K135" i="26" s="1"/>
  <c r="I135" i="26"/>
  <c r="I130" i="24"/>
  <c r="G130" i="24"/>
  <c r="K130" i="24" s="1"/>
  <c r="D130" i="24"/>
  <c r="F130" i="24" s="1"/>
  <c r="J130" i="24" s="1"/>
  <c r="B131" i="24"/>
  <c r="C131" i="24"/>
  <c r="E131" i="24"/>
  <c r="E134" i="22"/>
  <c r="C134" i="22"/>
  <c r="B134" i="22"/>
  <c r="D133" i="22"/>
  <c r="F133" i="22" s="1"/>
  <c r="J133" i="22" s="1"/>
  <c r="I133" i="22"/>
  <c r="G133" i="22"/>
  <c r="K133" i="22" s="1"/>
  <c r="D134" i="20"/>
  <c r="F134" i="20" s="1"/>
  <c r="H134" i="20"/>
  <c r="E135" i="20"/>
  <c r="C135" i="20"/>
  <c r="B135" i="20"/>
  <c r="I134" i="20"/>
  <c r="G134" i="20"/>
  <c r="K134" i="20" s="1"/>
  <c r="E134" i="18"/>
  <c r="C134" i="18"/>
  <c r="B134" i="18"/>
  <c r="D133" i="18"/>
  <c r="F133" i="18" s="1"/>
  <c r="H133" i="18"/>
  <c r="I133" i="18"/>
  <c r="K31" i="10"/>
  <c r="M111" i="14"/>
  <c r="O111" i="14"/>
  <c r="L111" i="14"/>
  <c r="N111" i="14" s="1"/>
  <c r="Q111" i="14" s="1"/>
  <c r="P110" i="14"/>
  <c r="O110" i="12"/>
  <c r="N32" i="10"/>
  <c r="Q32" i="10" s="1"/>
  <c r="S32" i="10" s="1"/>
  <c r="P32" i="10"/>
  <c r="R32" i="10" s="1"/>
  <c r="L33" i="10"/>
  <c r="N33" i="10" s="1"/>
  <c r="I134" i="18" l="1"/>
  <c r="G134" i="18"/>
  <c r="K134" i="18" s="1"/>
  <c r="D142" i="28"/>
  <c r="F142" i="28" s="1"/>
  <c r="J142" i="28" s="1"/>
  <c r="E143" i="28"/>
  <c r="C143" i="28"/>
  <c r="B143" i="28"/>
  <c r="I142" i="28"/>
  <c r="G142" i="28"/>
  <c r="K142" i="28" s="1"/>
  <c r="I136" i="26"/>
  <c r="D136" i="26"/>
  <c r="E136" i="26"/>
  <c r="D131" i="24"/>
  <c r="F131" i="24" s="1"/>
  <c r="J131" i="24" s="1"/>
  <c r="G131" i="24"/>
  <c r="K131" i="24" s="1"/>
  <c r="I131" i="24"/>
  <c r="E132" i="24"/>
  <c r="B132" i="24"/>
  <c r="C132" i="24"/>
  <c r="D134" i="22"/>
  <c r="F134" i="22" s="1"/>
  <c r="J134" i="22" s="1"/>
  <c r="I134" i="22"/>
  <c r="G134" i="22"/>
  <c r="K134" i="22" s="1"/>
  <c r="C135" i="22"/>
  <c r="E135" i="22"/>
  <c r="B135" i="22"/>
  <c r="I135" i="20"/>
  <c r="G135" i="20"/>
  <c r="K135" i="20" s="1"/>
  <c r="H135" i="20"/>
  <c r="D135" i="20"/>
  <c r="F135" i="20" s="1"/>
  <c r="B136" i="20"/>
  <c r="C136" i="20"/>
  <c r="B135" i="18"/>
  <c r="G135" i="18" s="1"/>
  <c r="K135" i="18" s="1"/>
  <c r="C135" i="18"/>
  <c r="E135" i="18"/>
  <c r="D134" i="18"/>
  <c r="F134" i="18" s="1"/>
  <c r="H134" i="18"/>
  <c r="V32" i="10"/>
  <c r="K32" i="10"/>
  <c r="J31" i="10" s="1"/>
  <c r="F27" i="10" s="1"/>
  <c r="H27" i="10" s="1"/>
  <c r="M112" i="14"/>
  <c r="O112" i="14"/>
  <c r="P111" i="14"/>
  <c r="L112" i="14"/>
  <c r="N112" i="14" s="1"/>
  <c r="Q112" i="14" s="1"/>
  <c r="M111" i="12"/>
  <c r="O111" i="12"/>
  <c r="L111" i="12"/>
  <c r="N111" i="12" s="1"/>
  <c r="P110" i="12"/>
  <c r="R110" i="12" s="1"/>
  <c r="V110" i="12" s="1"/>
  <c r="Q110" i="12"/>
  <c r="O33" i="10"/>
  <c r="Q33" i="10"/>
  <c r="S33" i="10" s="1"/>
  <c r="M34" i="10"/>
  <c r="O34" i="10"/>
  <c r="L34" i="10"/>
  <c r="P33" i="10"/>
  <c r="R33" i="10" s="1"/>
  <c r="C144" i="28" l="1"/>
  <c r="B144" i="28"/>
  <c r="E144" i="28"/>
  <c r="I143" i="28"/>
  <c r="G143" i="28"/>
  <c r="K143" i="28" s="1"/>
  <c r="D143" i="28"/>
  <c r="F143" i="28" s="1"/>
  <c r="J143" i="28" s="1"/>
  <c r="E137" i="26"/>
  <c r="C137" i="26"/>
  <c r="B137" i="26"/>
  <c r="F136" i="26"/>
  <c r="J136" i="26" s="1"/>
  <c r="G136" i="26"/>
  <c r="K136" i="26" s="1"/>
  <c r="E133" i="24"/>
  <c r="C133" i="24"/>
  <c r="B133" i="24"/>
  <c r="I132" i="24"/>
  <c r="G132" i="24"/>
  <c r="K132" i="24" s="1"/>
  <c r="D132" i="24"/>
  <c r="F132" i="24" s="1"/>
  <c r="J132" i="24" s="1"/>
  <c r="C136" i="22"/>
  <c r="B136" i="22"/>
  <c r="I135" i="22"/>
  <c r="G135" i="22"/>
  <c r="K135" i="22" s="1"/>
  <c r="D135" i="22"/>
  <c r="F135" i="22" s="1"/>
  <c r="J135" i="22" s="1"/>
  <c r="I136" i="20"/>
  <c r="H136" i="20"/>
  <c r="D136" i="20"/>
  <c r="E136" i="20"/>
  <c r="B136" i="18"/>
  <c r="C136" i="18"/>
  <c r="D135" i="18"/>
  <c r="F135" i="18" s="1"/>
  <c r="H135" i="18"/>
  <c r="I135" i="18"/>
  <c r="V33" i="10"/>
  <c r="P112" i="14"/>
  <c r="L113" i="14"/>
  <c r="M113" i="14"/>
  <c r="O113" i="14"/>
  <c r="O112" i="12"/>
  <c r="M112" i="12"/>
  <c r="K110" i="12"/>
  <c r="Q111" i="12"/>
  <c r="P111" i="12"/>
  <c r="R111" i="12" s="1"/>
  <c r="V111" i="12" s="1"/>
  <c r="L112" i="12"/>
  <c r="N112" i="12" s="1"/>
  <c r="Q112" i="12" s="1"/>
  <c r="K33" i="10"/>
  <c r="N34" i="10"/>
  <c r="Q34" i="10" s="1"/>
  <c r="S34" i="10" s="1"/>
  <c r="M35" i="10"/>
  <c r="O35" i="10"/>
  <c r="P34" i="10"/>
  <c r="R34" i="10" s="1"/>
  <c r="L35" i="10"/>
  <c r="N35" i="10" s="1"/>
  <c r="Q35" i="10" s="1"/>
  <c r="S35" i="10" s="1"/>
  <c r="E145" i="28" l="1"/>
  <c r="C145" i="28"/>
  <c r="B145" i="28"/>
  <c r="I144" i="28"/>
  <c r="G144" i="28"/>
  <c r="K144" i="28" s="1"/>
  <c r="D144" i="28"/>
  <c r="F144" i="28" s="1"/>
  <c r="J144" i="28" s="1"/>
  <c r="D137" i="26"/>
  <c r="F137" i="26" s="1"/>
  <c r="J137" i="26" s="1"/>
  <c r="I137" i="26"/>
  <c r="G137" i="26"/>
  <c r="K137" i="26" s="1"/>
  <c r="B138" i="26"/>
  <c r="E138" i="26"/>
  <c r="C138" i="26"/>
  <c r="D133" i="24"/>
  <c r="F133" i="24" s="1"/>
  <c r="J133" i="24" s="1"/>
  <c r="I133" i="24"/>
  <c r="G133" i="24"/>
  <c r="K133" i="24" s="1"/>
  <c r="E134" i="24"/>
  <c r="C134" i="24"/>
  <c r="B134" i="24"/>
  <c r="I136" i="22"/>
  <c r="D136" i="22"/>
  <c r="E136" i="22"/>
  <c r="E137" i="20"/>
  <c r="C137" i="20"/>
  <c r="B137" i="20"/>
  <c r="F136" i="20"/>
  <c r="G136" i="20"/>
  <c r="K136" i="20" s="1"/>
  <c r="D136" i="18"/>
  <c r="H136" i="18"/>
  <c r="E136" i="18"/>
  <c r="G136" i="18" s="1"/>
  <c r="K136" i="18" s="1"/>
  <c r="I136" i="18"/>
  <c r="V34" i="10"/>
  <c r="M114" i="14"/>
  <c r="P113" i="14"/>
  <c r="L114" i="14"/>
  <c r="N114" i="14" s="1"/>
  <c r="N113" i="14"/>
  <c r="Q113" i="14" s="1"/>
  <c r="K111" i="12"/>
  <c r="L113" i="12"/>
  <c r="N113" i="12" s="1"/>
  <c r="Q113" i="12" s="1"/>
  <c r="P112" i="12"/>
  <c r="R112" i="12" s="1"/>
  <c r="O113" i="12"/>
  <c r="M113" i="12"/>
  <c r="K34" i="10"/>
  <c r="M36" i="10"/>
  <c r="P35" i="10"/>
  <c r="R35" i="10" s="1"/>
  <c r="L36" i="10"/>
  <c r="N36" i="10" s="1"/>
  <c r="D145" i="28" l="1"/>
  <c r="F145" i="28" s="1"/>
  <c r="J145" i="28" s="1"/>
  <c r="G145" i="28"/>
  <c r="K145" i="28" s="1"/>
  <c r="I145" i="28"/>
  <c r="C146" i="28"/>
  <c r="B146" i="28"/>
  <c r="G138" i="26"/>
  <c r="K138" i="26" s="1"/>
  <c r="I138" i="26"/>
  <c r="E139" i="26"/>
  <c r="C139" i="26"/>
  <c r="B139" i="26"/>
  <c r="D138" i="26"/>
  <c r="F138" i="26" s="1"/>
  <c r="J138" i="26" s="1"/>
  <c r="G134" i="24"/>
  <c r="K134" i="24" s="1"/>
  <c r="I134" i="24"/>
  <c r="D134" i="24"/>
  <c r="F134" i="24" s="1"/>
  <c r="J134" i="24" s="1"/>
  <c r="B135" i="24"/>
  <c r="E135" i="24"/>
  <c r="C135" i="24"/>
  <c r="B137" i="22"/>
  <c r="E137" i="22"/>
  <c r="C137" i="22"/>
  <c r="F136" i="22"/>
  <c r="J136" i="22" s="1"/>
  <c r="G136" i="22"/>
  <c r="K136" i="22" s="1"/>
  <c r="H137" i="20"/>
  <c r="D137" i="20"/>
  <c r="F137" i="20" s="1"/>
  <c r="I137" i="20"/>
  <c r="G137" i="20"/>
  <c r="K137" i="20" s="1"/>
  <c r="E138" i="20"/>
  <c r="C138" i="20"/>
  <c r="B138" i="20"/>
  <c r="F136" i="18"/>
  <c r="B137" i="18"/>
  <c r="G137" i="18" s="1"/>
  <c r="K137" i="18" s="1"/>
  <c r="E137" i="18"/>
  <c r="C137" i="18"/>
  <c r="K112" i="12"/>
  <c r="V112" i="12"/>
  <c r="K35" i="10"/>
  <c r="V35" i="10"/>
  <c r="O114" i="14"/>
  <c r="P114" i="14"/>
  <c r="L115" i="14"/>
  <c r="P113" i="12"/>
  <c r="R113" i="12" s="1"/>
  <c r="L114" i="12"/>
  <c r="M114" i="12"/>
  <c r="J33" i="10"/>
  <c r="F28" i="10" s="1"/>
  <c r="H28" i="10" s="1"/>
  <c r="O36" i="10"/>
  <c r="L37" i="10" s="1"/>
  <c r="I146" i="28" l="1"/>
  <c r="D146" i="28"/>
  <c r="E146" i="28"/>
  <c r="G146" i="28" s="1"/>
  <c r="K146" i="28" s="1"/>
  <c r="E140" i="26"/>
  <c r="C140" i="26"/>
  <c r="B140" i="26"/>
  <c r="G139" i="26"/>
  <c r="K139" i="26" s="1"/>
  <c r="I139" i="26"/>
  <c r="D139" i="26"/>
  <c r="F139" i="26" s="1"/>
  <c r="J139" i="26" s="1"/>
  <c r="D135" i="24"/>
  <c r="F135" i="24" s="1"/>
  <c r="J135" i="24" s="1"/>
  <c r="I135" i="24"/>
  <c r="G135" i="24"/>
  <c r="K135" i="24" s="1"/>
  <c r="B136" i="24"/>
  <c r="C136" i="24"/>
  <c r="E138" i="22"/>
  <c r="B138" i="22"/>
  <c r="C138" i="22"/>
  <c r="D137" i="22"/>
  <c r="F137" i="22" s="1"/>
  <c r="J137" i="22" s="1"/>
  <c r="I137" i="22"/>
  <c r="G137" i="22"/>
  <c r="K137" i="22" s="1"/>
  <c r="C139" i="20"/>
  <c r="B139" i="20"/>
  <c r="E139" i="20"/>
  <c r="I138" i="20"/>
  <c r="G138" i="20"/>
  <c r="K138" i="20" s="1"/>
  <c r="H138" i="20"/>
  <c r="D138" i="20"/>
  <c r="F138" i="20" s="1"/>
  <c r="D137" i="18"/>
  <c r="F137" i="18" s="1"/>
  <c r="H137" i="18"/>
  <c r="C138" i="18"/>
  <c r="B138" i="18"/>
  <c r="G138" i="18" s="1"/>
  <c r="K138" i="18" s="1"/>
  <c r="E138" i="18"/>
  <c r="I137" i="18"/>
  <c r="K113" i="12"/>
  <c r="J110" i="12" s="1"/>
  <c r="F51" i="12" s="1"/>
  <c r="H51" i="12" s="1"/>
  <c r="V113" i="12"/>
  <c r="M115" i="14"/>
  <c r="N115" i="14" s="1"/>
  <c r="Q115" i="14" s="1"/>
  <c r="O115" i="14"/>
  <c r="Q114" i="14"/>
  <c r="N114" i="12"/>
  <c r="P36" i="10"/>
  <c r="R36" i="10" s="1"/>
  <c r="M37" i="10"/>
  <c r="O37" i="10"/>
  <c r="Q36" i="10"/>
  <c r="S36" i="10" s="1"/>
  <c r="L38" i="10"/>
  <c r="P37" i="10"/>
  <c r="R37" i="10" s="1"/>
  <c r="M38" i="10"/>
  <c r="O38" i="10"/>
  <c r="N37" i="10"/>
  <c r="Q37" i="10" s="1"/>
  <c r="S37" i="10" s="1"/>
  <c r="F146" i="28" l="1"/>
  <c r="J146" i="28" s="1"/>
  <c r="E147" i="28"/>
  <c r="B147" i="28"/>
  <c r="C147" i="28"/>
  <c r="D140" i="26"/>
  <c r="F140" i="26" s="1"/>
  <c r="J140" i="26" s="1"/>
  <c r="I140" i="26"/>
  <c r="G140" i="26"/>
  <c r="K140" i="26" s="1"/>
  <c r="E141" i="26"/>
  <c r="C141" i="26"/>
  <c r="B141" i="26"/>
  <c r="I136" i="24"/>
  <c r="E136" i="24"/>
  <c r="D136" i="24"/>
  <c r="F136" i="24" s="1"/>
  <c r="J136" i="24" s="1"/>
  <c r="I138" i="22"/>
  <c r="G138" i="22"/>
  <c r="K138" i="22" s="1"/>
  <c r="D138" i="22"/>
  <c r="F138" i="22" s="1"/>
  <c r="J138" i="22" s="1"/>
  <c r="E139" i="22"/>
  <c r="C139" i="22"/>
  <c r="B139" i="22"/>
  <c r="I139" i="20"/>
  <c r="G139" i="20"/>
  <c r="K139" i="20" s="1"/>
  <c r="B140" i="20"/>
  <c r="E140" i="20"/>
  <c r="C140" i="20"/>
  <c r="D139" i="20"/>
  <c r="F139" i="20" s="1"/>
  <c r="H139" i="20"/>
  <c r="D138" i="18"/>
  <c r="F138" i="18" s="1"/>
  <c r="H138" i="18"/>
  <c r="B139" i="18"/>
  <c r="E139" i="18"/>
  <c r="C139" i="18"/>
  <c r="I138" i="18"/>
  <c r="V36" i="10"/>
  <c r="V37" i="10"/>
  <c r="K36" i="10"/>
  <c r="M116" i="14"/>
  <c r="O116" i="14"/>
  <c r="L116" i="14"/>
  <c r="P115" i="14"/>
  <c r="O114" i="12"/>
  <c r="K37" i="10"/>
  <c r="M39" i="10"/>
  <c r="O39" i="10"/>
  <c r="P38" i="10"/>
  <c r="R38" i="10" s="1"/>
  <c r="L39" i="10"/>
  <c r="N39" i="10" s="1"/>
  <c r="Q39" i="10" s="1"/>
  <c r="S39" i="10" s="1"/>
  <c r="N38" i="10"/>
  <c r="Q38" i="10" s="1"/>
  <c r="S38" i="10" s="1"/>
  <c r="G139" i="18" l="1"/>
  <c r="K139" i="18" s="1"/>
  <c r="C148" i="28"/>
  <c r="B148" i="28"/>
  <c r="E148" i="28"/>
  <c r="D147" i="28"/>
  <c r="F147" i="28" s="1"/>
  <c r="J147" i="28" s="1"/>
  <c r="I147" i="28"/>
  <c r="G147" i="28"/>
  <c r="K147" i="28" s="1"/>
  <c r="E142" i="26"/>
  <c r="C142" i="26"/>
  <c r="B142" i="26"/>
  <c r="I141" i="26"/>
  <c r="G141" i="26"/>
  <c r="K141" i="26" s="1"/>
  <c r="D141" i="26"/>
  <c r="F141" i="26" s="1"/>
  <c r="J141" i="26" s="1"/>
  <c r="E137" i="24"/>
  <c r="C137" i="24"/>
  <c r="B137" i="24"/>
  <c r="G136" i="24"/>
  <c r="K136" i="24" s="1"/>
  <c r="I139" i="22"/>
  <c r="G139" i="22"/>
  <c r="K139" i="22" s="1"/>
  <c r="E140" i="22"/>
  <c r="B140" i="22"/>
  <c r="C140" i="22"/>
  <c r="D139" i="22"/>
  <c r="F139" i="22" s="1"/>
  <c r="J139" i="22" s="1"/>
  <c r="I140" i="20"/>
  <c r="G140" i="20"/>
  <c r="K140" i="20" s="1"/>
  <c r="H140" i="20"/>
  <c r="D140" i="20"/>
  <c r="F140" i="20" s="1"/>
  <c r="C141" i="20"/>
  <c r="B141" i="20"/>
  <c r="D139" i="18"/>
  <c r="F139" i="18" s="1"/>
  <c r="H139" i="18"/>
  <c r="B140" i="18"/>
  <c r="G140" i="18" s="1"/>
  <c r="K140" i="18" s="1"/>
  <c r="E140" i="18"/>
  <c r="C140" i="18"/>
  <c r="I139" i="18"/>
  <c r="V38" i="10"/>
  <c r="L117" i="14"/>
  <c r="P116" i="14"/>
  <c r="N116" i="14"/>
  <c r="Q116" i="14" s="1"/>
  <c r="O117" i="14"/>
  <c r="M117" i="14"/>
  <c r="O115" i="12"/>
  <c r="M115" i="12"/>
  <c r="L115" i="12"/>
  <c r="N115" i="12" s="1"/>
  <c r="Q115" i="12" s="1"/>
  <c r="P114" i="12"/>
  <c r="R114" i="12" s="1"/>
  <c r="V114" i="12" s="1"/>
  <c r="Q114" i="12"/>
  <c r="K38" i="10"/>
  <c r="P39" i="10"/>
  <c r="R39" i="10" s="1"/>
  <c r="L40" i="10"/>
  <c r="I148" i="28" l="1"/>
  <c r="G148" i="28"/>
  <c r="K148" i="28" s="1"/>
  <c r="C149" i="28"/>
  <c r="E149" i="28"/>
  <c r="B149" i="28"/>
  <c r="D148" i="28"/>
  <c r="F148" i="28" s="1"/>
  <c r="J148" i="28" s="1"/>
  <c r="D142" i="26"/>
  <c r="F142" i="26" s="1"/>
  <c r="J142" i="26" s="1"/>
  <c r="I142" i="26"/>
  <c r="G142" i="26"/>
  <c r="K142" i="26" s="1"/>
  <c r="C143" i="26"/>
  <c r="B143" i="26"/>
  <c r="E143" i="26"/>
  <c r="D137" i="24"/>
  <c r="F137" i="24" s="1"/>
  <c r="J137" i="24" s="1"/>
  <c r="I137" i="24"/>
  <c r="G137" i="24"/>
  <c r="K137" i="24" s="1"/>
  <c r="B138" i="24"/>
  <c r="E138" i="24"/>
  <c r="C138" i="24"/>
  <c r="B141" i="22"/>
  <c r="E141" i="22"/>
  <c r="C141" i="22"/>
  <c r="D140" i="22"/>
  <c r="F140" i="22" s="1"/>
  <c r="J140" i="22" s="1"/>
  <c r="I140" i="22"/>
  <c r="G140" i="22"/>
  <c r="K140" i="22" s="1"/>
  <c r="I141" i="20"/>
  <c r="H141" i="20"/>
  <c r="D141" i="20"/>
  <c r="E141" i="20"/>
  <c r="B141" i="18"/>
  <c r="C141" i="18"/>
  <c r="I140" i="18"/>
  <c r="D140" i="18"/>
  <c r="F140" i="18" s="1"/>
  <c r="H140" i="18"/>
  <c r="K39" i="10"/>
  <c r="J36" i="10" s="1"/>
  <c r="F29" i="10" s="1"/>
  <c r="H29" i="10" s="1"/>
  <c r="B9" i="10" s="1"/>
  <c r="K9" i="21" s="1"/>
  <c r="V39" i="10"/>
  <c r="E9" i="10" s="1"/>
  <c r="M118" i="14"/>
  <c r="O118" i="14"/>
  <c r="L118" i="14"/>
  <c r="N118" i="14" s="1"/>
  <c r="Q118" i="14" s="1"/>
  <c r="P117" i="14"/>
  <c r="N117" i="14"/>
  <c r="Q117" i="14" s="1"/>
  <c r="P115" i="12"/>
  <c r="R115" i="12" s="1"/>
  <c r="L116" i="12"/>
  <c r="K114" i="12"/>
  <c r="O116" i="12"/>
  <c r="M116" i="12"/>
  <c r="M40" i="10"/>
  <c r="G149" i="28" l="1"/>
  <c r="K149" i="28" s="1"/>
  <c r="I149" i="28"/>
  <c r="E150" i="28"/>
  <c r="C150" i="28"/>
  <c r="B150" i="28"/>
  <c r="D149" i="28"/>
  <c r="F149" i="28" s="1"/>
  <c r="J149" i="28" s="1"/>
  <c r="I143" i="26"/>
  <c r="G143" i="26"/>
  <c r="K143" i="26" s="1"/>
  <c r="E144" i="26"/>
  <c r="B144" i="26"/>
  <c r="C144" i="26"/>
  <c r="D143" i="26"/>
  <c r="F143" i="26" s="1"/>
  <c r="J143" i="26" s="1"/>
  <c r="D138" i="24"/>
  <c r="F138" i="24" s="1"/>
  <c r="J138" i="24" s="1"/>
  <c r="B139" i="24"/>
  <c r="E139" i="24"/>
  <c r="C139" i="24"/>
  <c r="I138" i="24"/>
  <c r="G138" i="24"/>
  <c r="K138" i="24" s="1"/>
  <c r="E142" i="22"/>
  <c r="C142" i="22"/>
  <c r="B142" i="22"/>
  <c r="D141" i="22"/>
  <c r="F141" i="22" s="1"/>
  <c r="J141" i="22" s="1"/>
  <c r="I141" i="22"/>
  <c r="G141" i="22"/>
  <c r="K141" i="22" s="1"/>
  <c r="C142" i="20"/>
  <c r="B142" i="20"/>
  <c r="E142" i="20"/>
  <c r="G141" i="20"/>
  <c r="K141" i="20" s="1"/>
  <c r="F141" i="20"/>
  <c r="I141" i="18"/>
  <c r="D141" i="18"/>
  <c r="H141" i="18"/>
  <c r="E141" i="18"/>
  <c r="G141" i="18" s="1"/>
  <c r="K141" i="18" s="1"/>
  <c r="K8" i="11"/>
  <c r="C9" i="10"/>
  <c r="K115" i="12"/>
  <c r="V115" i="12"/>
  <c r="M119" i="14"/>
  <c r="P118" i="14"/>
  <c r="L119" i="14"/>
  <c r="N119" i="14" s="1"/>
  <c r="N116" i="12"/>
  <c r="Q116" i="12" s="1"/>
  <c r="L117" i="12"/>
  <c r="P116" i="12"/>
  <c r="R116" i="12" s="1"/>
  <c r="V116" i="12" s="1"/>
  <c r="O117" i="12"/>
  <c r="M117" i="12"/>
  <c r="N40" i="10"/>
  <c r="G150" i="28" l="1"/>
  <c r="K150" i="28" s="1"/>
  <c r="I150" i="28"/>
  <c r="D150" i="28"/>
  <c r="F150" i="28" s="1"/>
  <c r="J150" i="28" s="1"/>
  <c r="E151" i="28"/>
  <c r="C151" i="28"/>
  <c r="B151" i="28"/>
  <c r="C145" i="26"/>
  <c r="B145" i="26"/>
  <c r="E145" i="26"/>
  <c r="D144" i="26"/>
  <c r="F144" i="26" s="1"/>
  <c r="J144" i="26" s="1"/>
  <c r="I144" i="26"/>
  <c r="G144" i="26"/>
  <c r="K144" i="26" s="1"/>
  <c r="I139" i="24"/>
  <c r="G139" i="24"/>
  <c r="K139" i="24" s="1"/>
  <c r="D139" i="24"/>
  <c r="F139" i="24" s="1"/>
  <c r="J139" i="24" s="1"/>
  <c r="E140" i="24"/>
  <c r="B140" i="24"/>
  <c r="C140" i="24"/>
  <c r="D142" i="22"/>
  <c r="F142" i="22" s="1"/>
  <c r="J142" i="22" s="1"/>
  <c r="G142" i="22"/>
  <c r="K142" i="22" s="1"/>
  <c r="I142" i="22"/>
  <c r="E143" i="22"/>
  <c r="C143" i="22"/>
  <c r="B143" i="22"/>
  <c r="I142" i="20"/>
  <c r="G142" i="20"/>
  <c r="K142" i="20" s="1"/>
  <c r="E143" i="20"/>
  <c r="C143" i="20"/>
  <c r="B143" i="20"/>
  <c r="H142" i="20"/>
  <c r="D142" i="20"/>
  <c r="F142" i="20" s="1"/>
  <c r="F141" i="18"/>
  <c r="E142" i="18"/>
  <c r="B142" i="18"/>
  <c r="G142" i="18" s="1"/>
  <c r="K142" i="18" s="1"/>
  <c r="C142" i="18"/>
  <c r="E26" i="11"/>
  <c r="H26" i="11" s="1"/>
  <c r="I26" i="11" s="1"/>
  <c r="E37" i="11"/>
  <c r="H37" i="11" s="1"/>
  <c r="I37" i="11" s="1"/>
  <c r="E56" i="11"/>
  <c r="H56" i="11" s="1"/>
  <c r="I56" i="11" s="1"/>
  <c r="E47" i="11"/>
  <c r="H47" i="11" s="1"/>
  <c r="I47" i="11" s="1"/>
  <c r="K116" i="12"/>
  <c r="O119" i="14"/>
  <c r="L120" i="14" s="1"/>
  <c r="L118" i="12"/>
  <c r="P117" i="12"/>
  <c r="R117" i="12" s="1"/>
  <c r="V117" i="12" s="1"/>
  <c r="N117" i="12"/>
  <c r="Q117" i="12" s="1"/>
  <c r="O118" i="12"/>
  <c r="M118" i="12"/>
  <c r="O40" i="10"/>
  <c r="M41" i="10" s="1"/>
  <c r="L41" i="10"/>
  <c r="N41" i="10" s="1"/>
  <c r="P40" i="10"/>
  <c r="R40" i="10" s="1"/>
  <c r="D151" i="28" l="1"/>
  <c r="F151" i="28" s="1"/>
  <c r="J151" i="28" s="1"/>
  <c r="I151" i="28"/>
  <c r="G151" i="28"/>
  <c r="K151" i="28" s="1"/>
  <c r="C152" i="28"/>
  <c r="B152" i="28"/>
  <c r="I145" i="26"/>
  <c r="G145" i="26"/>
  <c r="K145" i="26" s="1"/>
  <c r="C146" i="26"/>
  <c r="B146" i="26"/>
  <c r="D145" i="26"/>
  <c r="F145" i="26" s="1"/>
  <c r="J145" i="26" s="1"/>
  <c r="D140" i="24"/>
  <c r="F140" i="24" s="1"/>
  <c r="J140" i="24" s="1"/>
  <c r="C141" i="24"/>
  <c r="B141" i="24"/>
  <c r="I140" i="24"/>
  <c r="G140" i="24"/>
  <c r="K140" i="24" s="1"/>
  <c r="I143" i="22"/>
  <c r="G143" i="22"/>
  <c r="K143" i="22" s="1"/>
  <c r="D143" i="22"/>
  <c r="F143" i="22" s="1"/>
  <c r="J143" i="22" s="1"/>
  <c r="E144" i="22"/>
  <c r="C144" i="22"/>
  <c r="B144" i="22"/>
  <c r="B144" i="20"/>
  <c r="E144" i="20"/>
  <c r="C144" i="20"/>
  <c r="I143" i="20"/>
  <c r="G143" i="20"/>
  <c r="K143" i="20" s="1"/>
  <c r="H143" i="20"/>
  <c r="D143" i="20"/>
  <c r="F143" i="20" s="1"/>
  <c r="D142" i="18"/>
  <c r="F142" i="18" s="1"/>
  <c r="H142" i="18"/>
  <c r="I142" i="18"/>
  <c r="B143" i="18"/>
  <c r="C143" i="18"/>
  <c r="E143" i="18"/>
  <c r="M120" i="14"/>
  <c r="O120" i="14"/>
  <c r="P119" i="14"/>
  <c r="Q119" i="14"/>
  <c r="K117" i="12"/>
  <c r="M119" i="12"/>
  <c r="P118" i="12"/>
  <c r="R118" i="12" s="1"/>
  <c r="V118" i="12" s="1"/>
  <c r="L119" i="12"/>
  <c r="N119" i="12" s="1"/>
  <c r="N118" i="12"/>
  <c r="Q118" i="12" s="1"/>
  <c r="Q40" i="10"/>
  <c r="S40" i="10" s="1"/>
  <c r="K40" i="10" s="1"/>
  <c r="O41" i="10"/>
  <c r="Q41" i="10" s="1"/>
  <c r="S41" i="10" s="1"/>
  <c r="O42" i="10"/>
  <c r="L42" i="10"/>
  <c r="P41" i="10"/>
  <c r="R41" i="10" s="1"/>
  <c r="I143" i="18" l="1"/>
  <c r="G143" i="18"/>
  <c r="K143" i="18" s="1"/>
  <c r="D152" i="28"/>
  <c r="I152" i="28"/>
  <c r="E152" i="28"/>
  <c r="D146" i="26"/>
  <c r="I146" i="26"/>
  <c r="E146" i="26"/>
  <c r="G146" i="26" s="1"/>
  <c r="K146" i="26" s="1"/>
  <c r="I141" i="24"/>
  <c r="D141" i="24"/>
  <c r="E141" i="24"/>
  <c r="D144" i="22"/>
  <c r="F144" i="22" s="1"/>
  <c r="J144" i="22" s="1"/>
  <c r="B145" i="22"/>
  <c r="E145" i="22"/>
  <c r="C145" i="22"/>
  <c r="I144" i="22"/>
  <c r="G144" i="22"/>
  <c r="K144" i="22" s="1"/>
  <c r="E145" i="20"/>
  <c r="C145" i="20"/>
  <c r="B145" i="20"/>
  <c r="H144" i="20"/>
  <c r="D144" i="20"/>
  <c r="F144" i="20" s="1"/>
  <c r="I144" i="20"/>
  <c r="G144" i="20"/>
  <c r="K144" i="20" s="1"/>
  <c r="E144" i="18"/>
  <c r="C144" i="18"/>
  <c r="B144" i="18"/>
  <c r="D143" i="18"/>
  <c r="F143" i="18" s="1"/>
  <c r="H143" i="18"/>
  <c r="V41" i="10"/>
  <c r="V40" i="10"/>
  <c r="O121" i="14"/>
  <c r="M121" i="14"/>
  <c r="L121" i="14"/>
  <c r="N121" i="14" s="1"/>
  <c r="Q121" i="14" s="1"/>
  <c r="P120" i="14"/>
  <c r="N120" i="14"/>
  <c r="Q120" i="14" s="1"/>
  <c r="K118" i="12"/>
  <c r="J114" i="12" s="1"/>
  <c r="F52" i="12" s="1"/>
  <c r="H52" i="12" s="1"/>
  <c r="O119" i="12"/>
  <c r="M42" i="10"/>
  <c r="N42" i="10"/>
  <c r="Q42" i="10" s="1"/>
  <c r="S42" i="10" s="1"/>
  <c r="K41" i="10"/>
  <c r="M43" i="10"/>
  <c r="P42" i="10"/>
  <c r="R42" i="10" s="1"/>
  <c r="L43" i="10"/>
  <c r="N43" i="10" s="1"/>
  <c r="I144" i="18" l="1"/>
  <c r="G144" i="18"/>
  <c r="K144" i="18" s="1"/>
  <c r="C153" i="28"/>
  <c r="E153" i="28"/>
  <c r="B153" i="28"/>
  <c r="G152" i="28"/>
  <c r="K152" i="28" s="1"/>
  <c r="F152" i="28"/>
  <c r="J152" i="28" s="1"/>
  <c r="F146" i="26"/>
  <c r="J146" i="26" s="1"/>
  <c r="E147" i="26"/>
  <c r="C147" i="26"/>
  <c r="B147" i="26"/>
  <c r="E142" i="24"/>
  <c r="C142" i="24"/>
  <c r="B142" i="24"/>
  <c r="G141" i="24"/>
  <c r="K141" i="24" s="1"/>
  <c r="F141" i="24"/>
  <c r="J141" i="24" s="1"/>
  <c r="D145" i="22"/>
  <c r="F145" i="22" s="1"/>
  <c r="J145" i="22" s="1"/>
  <c r="C146" i="22"/>
  <c r="B146" i="22"/>
  <c r="G145" i="22"/>
  <c r="K145" i="22" s="1"/>
  <c r="I145" i="22"/>
  <c r="H145" i="20"/>
  <c r="D145" i="20"/>
  <c r="F145" i="20" s="1"/>
  <c r="I145" i="20"/>
  <c r="G145" i="20"/>
  <c r="K145" i="20" s="1"/>
  <c r="C146" i="20"/>
  <c r="B146" i="20"/>
  <c r="B145" i="18"/>
  <c r="E145" i="18"/>
  <c r="C145" i="18"/>
  <c r="D144" i="18"/>
  <c r="F144" i="18" s="1"/>
  <c r="H144" i="18"/>
  <c r="V42" i="10"/>
  <c r="K42" i="10"/>
  <c r="J41" i="10" s="1"/>
  <c r="F31" i="10" s="1"/>
  <c r="H31" i="10" s="1"/>
  <c r="O122" i="14"/>
  <c r="M122" i="14"/>
  <c r="P121" i="14"/>
  <c r="L122" i="14"/>
  <c r="N122" i="14" s="1"/>
  <c r="Q122" i="14" s="1"/>
  <c r="M120" i="12"/>
  <c r="O120" i="12"/>
  <c r="P119" i="12"/>
  <c r="R119" i="12" s="1"/>
  <c r="V119" i="12" s="1"/>
  <c r="L120" i="12"/>
  <c r="N120" i="12" s="1"/>
  <c r="Q120" i="12" s="1"/>
  <c r="Q119" i="12"/>
  <c r="O43" i="10"/>
  <c r="Q43" i="10"/>
  <c r="S43" i="10" s="1"/>
  <c r="O44" i="10"/>
  <c r="M44" i="10"/>
  <c r="L44" i="10"/>
  <c r="N44" i="10" s="1"/>
  <c r="P43" i="10"/>
  <c r="R43" i="10" s="1"/>
  <c r="G145" i="18" l="1"/>
  <c r="K145" i="18" s="1"/>
  <c r="D153" i="28"/>
  <c r="F153" i="28" s="1"/>
  <c r="J153" i="28" s="1"/>
  <c r="I153" i="28"/>
  <c r="G153" i="28"/>
  <c r="K153" i="28" s="1"/>
  <c r="E154" i="28"/>
  <c r="C154" i="28"/>
  <c r="B154" i="28"/>
  <c r="D147" i="26"/>
  <c r="F147" i="26" s="1"/>
  <c r="J147" i="26" s="1"/>
  <c r="E148" i="26"/>
  <c r="C148" i="26"/>
  <c r="B148" i="26"/>
  <c r="I147" i="26"/>
  <c r="G147" i="26"/>
  <c r="K147" i="26" s="1"/>
  <c r="B143" i="24"/>
  <c r="C143" i="24"/>
  <c r="E143" i="24"/>
  <c r="G142" i="24"/>
  <c r="K142" i="24" s="1"/>
  <c r="I142" i="24"/>
  <c r="D142" i="24"/>
  <c r="F142" i="24" s="1"/>
  <c r="J142" i="24" s="1"/>
  <c r="I146" i="22"/>
  <c r="D146" i="22"/>
  <c r="E146" i="22"/>
  <c r="I146" i="20"/>
  <c r="E146" i="20"/>
  <c r="H146" i="20"/>
  <c r="D146" i="20"/>
  <c r="F146" i="20" s="1"/>
  <c r="D145" i="18"/>
  <c r="F145" i="18" s="1"/>
  <c r="H145" i="18"/>
  <c r="C146" i="18"/>
  <c r="B146" i="18"/>
  <c r="I145" i="18"/>
  <c r="V43" i="10"/>
  <c r="K43" i="10"/>
  <c r="M123" i="14"/>
  <c r="O123" i="14"/>
  <c r="L123" i="14"/>
  <c r="N123" i="14" s="1"/>
  <c r="Q123" i="14" s="1"/>
  <c r="P122" i="14"/>
  <c r="K119" i="12"/>
  <c r="O121" i="12"/>
  <c r="M121" i="12"/>
  <c r="P120" i="12"/>
  <c r="R120" i="12" s="1"/>
  <c r="L121" i="12"/>
  <c r="N121" i="12" s="1"/>
  <c r="Q121" i="12" s="1"/>
  <c r="Q44" i="10"/>
  <c r="S44" i="10" s="1"/>
  <c r="P44" i="10"/>
  <c r="R44" i="10" s="1"/>
  <c r="L45" i="10"/>
  <c r="O45" i="10"/>
  <c r="M45" i="10"/>
  <c r="I146" i="18" l="1"/>
  <c r="D154" i="28"/>
  <c r="F154" i="28" s="1"/>
  <c r="J154" i="28" s="1"/>
  <c r="G154" i="28"/>
  <c r="K154" i="28" s="1"/>
  <c r="I154" i="28"/>
  <c r="C155" i="28"/>
  <c r="B155" i="28"/>
  <c r="E155" i="28"/>
  <c r="I148" i="26"/>
  <c r="G148" i="26"/>
  <c r="K148" i="26" s="1"/>
  <c r="D148" i="26"/>
  <c r="F148" i="26" s="1"/>
  <c r="J148" i="26" s="1"/>
  <c r="E149" i="26"/>
  <c r="C149" i="26"/>
  <c r="B149" i="26"/>
  <c r="E144" i="24"/>
  <c r="B144" i="24"/>
  <c r="C144" i="24"/>
  <c r="D143" i="24"/>
  <c r="F143" i="24" s="1"/>
  <c r="J143" i="24" s="1"/>
  <c r="I143" i="24"/>
  <c r="G143" i="24"/>
  <c r="K143" i="24" s="1"/>
  <c r="E147" i="22"/>
  <c r="C147" i="22"/>
  <c r="B147" i="22"/>
  <c r="F146" i="22"/>
  <c r="J146" i="22" s="1"/>
  <c r="G146" i="22"/>
  <c r="K146" i="22" s="1"/>
  <c r="E147" i="20"/>
  <c r="C147" i="20"/>
  <c r="B147" i="20"/>
  <c r="G146" i="20"/>
  <c r="K146" i="20" s="1"/>
  <c r="E146" i="18"/>
  <c r="G146" i="18" s="1"/>
  <c r="K146" i="18" s="1"/>
  <c r="D146" i="18"/>
  <c r="F146" i="18" s="1"/>
  <c r="H146" i="18"/>
  <c r="V44" i="10"/>
  <c r="K120" i="12"/>
  <c r="V120" i="12"/>
  <c r="K44" i="10"/>
  <c r="J40" i="10" s="1"/>
  <c r="F30" i="10" s="1"/>
  <c r="H30" i="10" s="1"/>
  <c r="O124" i="14"/>
  <c r="M124" i="14"/>
  <c r="L124" i="14"/>
  <c r="P123" i="14"/>
  <c r="O122" i="12"/>
  <c r="M122" i="12"/>
  <c r="L122" i="12"/>
  <c r="N122" i="12" s="1"/>
  <c r="Q122" i="12" s="1"/>
  <c r="P121" i="12"/>
  <c r="R121" i="12" s="1"/>
  <c r="N45" i="10"/>
  <c r="Q45" i="10" s="1"/>
  <c r="S45" i="10" s="1"/>
  <c r="P45" i="10"/>
  <c r="R45" i="10" s="1"/>
  <c r="L46" i="10"/>
  <c r="M46" i="10"/>
  <c r="V45" i="10" l="1"/>
  <c r="D155" i="28"/>
  <c r="F155" i="28" s="1"/>
  <c r="J155" i="28" s="1"/>
  <c r="I155" i="28"/>
  <c r="G155" i="28"/>
  <c r="K155" i="28" s="1"/>
  <c r="C156" i="28"/>
  <c r="B156" i="28"/>
  <c r="E156" i="28"/>
  <c r="E150" i="26"/>
  <c r="C150" i="26"/>
  <c r="B150" i="26"/>
  <c r="D149" i="26"/>
  <c r="F149" i="26" s="1"/>
  <c r="J149" i="26" s="1"/>
  <c r="I149" i="26"/>
  <c r="G149" i="26"/>
  <c r="K149" i="26" s="1"/>
  <c r="I144" i="24"/>
  <c r="G144" i="24"/>
  <c r="K144" i="24" s="1"/>
  <c r="E145" i="24"/>
  <c r="C145" i="24"/>
  <c r="B145" i="24"/>
  <c r="D144" i="24"/>
  <c r="F144" i="24" s="1"/>
  <c r="J144" i="24" s="1"/>
  <c r="D147" i="22"/>
  <c r="F147" i="22" s="1"/>
  <c r="J147" i="22" s="1"/>
  <c r="I147" i="22"/>
  <c r="G147" i="22"/>
  <c r="K147" i="22" s="1"/>
  <c r="E148" i="22"/>
  <c r="C148" i="22"/>
  <c r="B148" i="22"/>
  <c r="H147" i="20"/>
  <c r="D147" i="20"/>
  <c r="F147" i="20" s="1"/>
  <c r="I147" i="20"/>
  <c r="G147" i="20"/>
  <c r="K147" i="20" s="1"/>
  <c r="E148" i="20"/>
  <c r="C148" i="20"/>
  <c r="B148" i="20"/>
  <c r="B147" i="18"/>
  <c r="E147" i="18"/>
  <c r="C147" i="18"/>
  <c r="K121" i="12"/>
  <c r="V121" i="12"/>
  <c r="P124" i="14"/>
  <c r="L125" i="14"/>
  <c r="N124" i="14"/>
  <c r="Q124" i="14" s="1"/>
  <c r="M125" i="14"/>
  <c r="L123" i="12"/>
  <c r="P122" i="12"/>
  <c r="R122" i="12" s="1"/>
  <c r="O123" i="12"/>
  <c r="M123" i="12"/>
  <c r="K45" i="10"/>
  <c r="J43" i="10" s="1"/>
  <c r="F32" i="10" s="1"/>
  <c r="H32" i="10" s="1"/>
  <c r="N46" i="10"/>
  <c r="I147" i="18" l="1"/>
  <c r="G147" i="18"/>
  <c r="K147" i="18" s="1"/>
  <c r="C157" i="28"/>
  <c r="B157" i="28"/>
  <c r="E157" i="28"/>
  <c r="D156" i="28"/>
  <c r="F156" i="28" s="1"/>
  <c r="J156" i="28" s="1"/>
  <c r="I156" i="28"/>
  <c r="G156" i="28"/>
  <c r="K156" i="28" s="1"/>
  <c r="D150" i="26"/>
  <c r="F150" i="26" s="1"/>
  <c r="J150" i="26" s="1"/>
  <c r="I150" i="26"/>
  <c r="G150" i="26"/>
  <c r="K150" i="26" s="1"/>
  <c r="E151" i="26"/>
  <c r="C151" i="26"/>
  <c r="B151" i="26"/>
  <c r="I145" i="24"/>
  <c r="G145" i="24"/>
  <c r="K145" i="24" s="1"/>
  <c r="D145" i="24"/>
  <c r="F145" i="24" s="1"/>
  <c r="J145" i="24" s="1"/>
  <c r="C146" i="24"/>
  <c r="B146" i="24"/>
  <c r="E146" i="24"/>
  <c r="D148" i="22"/>
  <c r="F148" i="22" s="1"/>
  <c r="J148" i="22" s="1"/>
  <c r="G148" i="22"/>
  <c r="K148" i="22" s="1"/>
  <c r="I148" i="22"/>
  <c r="B149" i="22"/>
  <c r="E149" i="22"/>
  <c r="C149" i="22"/>
  <c r="G148" i="20"/>
  <c r="K148" i="20" s="1"/>
  <c r="I148" i="20"/>
  <c r="D148" i="20"/>
  <c r="F148" i="20" s="1"/>
  <c r="H148" i="20"/>
  <c r="E149" i="20"/>
  <c r="C149" i="20"/>
  <c r="B149" i="20"/>
  <c r="D147" i="18"/>
  <c r="F147" i="18" s="1"/>
  <c r="H147" i="18"/>
  <c r="B148" i="18"/>
  <c r="E148" i="18"/>
  <c r="C148" i="18"/>
  <c r="K122" i="12"/>
  <c r="V122" i="12"/>
  <c r="N125" i="14"/>
  <c r="L124" i="12"/>
  <c r="P123" i="12"/>
  <c r="R123" i="12" s="1"/>
  <c r="V123" i="12" s="1"/>
  <c r="O124" i="12"/>
  <c r="M124" i="12"/>
  <c r="N123" i="12"/>
  <c r="Q123" i="12" s="1"/>
  <c r="O46" i="10"/>
  <c r="Q46" i="10"/>
  <c r="S46" i="10" s="1"/>
  <c r="O47" i="10"/>
  <c r="M47" i="10"/>
  <c r="L47" i="10"/>
  <c r="N47" i="10" s="1"/>
  <c r="P46" i="10"/>
  <c r="R46" i="10" s="1"/>
  <c r="I148" i="18" l="1"/>
  <c r="G148" i="18"/>
  <c r="K148" i="18" s="1"/>
  <c r="B158" i="28"/>
  <c r="E158" i="28"/>
  <c r="C158" i="28"/>
  <c r="I157" i="28"/>
  <c r="G157" i="28"/>
  <c r="K157" i="28" s="1"/>
  <c r="D157" i="28"/>
  <c r="F157" i="28" s="1"/>
  <c r="J157" i="28" s="1"/>
  <c r="G151" i="26"/>
  <c r="K151" i="26" s="1"/>
  <c r="I151" i="26"/>
  <c r="D151" i="26"/>
  <c r="F151" i="26" s="1"/>
  <c r="J151" i="26" s="1"/>
  <c r="E152" i="26"/>
  <c r="C152" i="26"/>
  <c r="B152" i="26"/>
  <c r="B147" i="24"/>
  <c r="E147" i="24"/>
  <c r="C147" i="24"/>
  <c r="G146" i="24"/>
  <c r="K146" i="24" s="1"/>
  <c r="I146" i="24"/>
  <c r="D146" i="24"/>
  <c r="F146" i="24" s="1"/>
  <c r="J146" i="24" s="1"/>
  <c r="E150" i="22"/>
  <c r="C150" i="22"/>
  <c r="B150" i="22"/>
  <c r="I149" i="22"/>
  <c r="G149" i="22"/>
  <c r="K149" i="22" s="1"/>
  <c r="D149" i="22"/>
  <c r="F149" i="22" s="1"/>
  <c r="J149" i="22" s="1"/>
  <c r="I149" i="20"/>
  <c r="G149" i="20"/>
  <c r="K149" i="20" s="1"/>
  <c r="C150" i="20"/>
  <c r="B150" i="20"/>
  <c r="E150" i="20"/>
  <c r="H149" i="20"/>
  <c r="D149" i="20"/>
  <c r="F149" i="20" s="1"/>
  <c r="D148" i="18"/>
  <c r="F148" i="18" s="1"/>
  <c r="H148" i="18"/>
  <c r="B149" i="18"/>
  <c r="E149" i="18"/>
  <c r="C149" i="18"/>
  <c r="K46" i="10"/>
  <c r="V46" i="10"/>
  <c r="O125" i="14"/>
  <c r="L125" i="12"/>
  <c r="P124" i="12"/>
  <c r="R124" i="12" s="1"/>
  <c r="V124" i="12" s="1"/>
  <c r="K123" i="12"/>
  <c r="M125" i="12"/>
  <c r="N124" i="12"/>
  <c r="Q124" i="12" s="1"/>
  <c r="Q47" i="10"/>
  <c r="S47" i="10" s="1"/>
  <c r="P47" i="10"/>
  <c r="R47" i="10" s="1"/>
  <c r="L48" i="10"/>
  <c r="M48" i="10"/>
  <c r="O48" i="10"/>
  <c r="V47" i="10" l="1"/>
  <c r="I149" i="18"/>
  <c r="G149" i="18"/>
  <c r="K149" i="18" s="1"/>
  <c r="D158" i="28"/>
  <c r="F158" i="28" s="1"/>
  <c r="J158" i="28" s="1"/>
  <c r="E159" i="28"/>
  <c r="B159" i="28"/>
  <c r="C159" i="28"/>
  <c r="G158" i="28"/>
  <c r="K158" i="28" s="1"/>
  <c r="I158" i="28"/>
  <c r="E153" i="26"/>
  <c r="C153" i="26"/>
  <c r="B153" i="26"/>
  <c r="D152" i="26"/>
  <c r="F152" i="26" s="1"/>
  <c r="J152" i="26" s="1"/>
  <c r="G152" i="26"/>
  <c r="K152" i="26" s="1"/>
  <c r="I152" i="26"/>
  <c r="E148" i="24"/>
  <c r="C148" i="24"/>
  <c r="B148" i="24"/>
  <c r="D147" i="24"/>
  <c r="F147" i="24" s="1"/>
  <c r="J147" i="24" s="1"/>
  <c r="I147" i="24"/>
  <c r="G147" i="24"/>
  <c r="K147" i="24" s="1"/>
  <c r="I150" i="22"/>
  <c r="G150" i="22"/>
  <c r="K150" i="22" s="1"/>
  <c r="D150" i="22"/>
  <c r="F150" i="22" s="1"/>
  <c r="J150" i="22" s="1"/>
  <c r="E151" i="22"/>
  <c r="C151" i="22"/>
  <c r="B151" i="22"/>
  <c r="D150" i="20"/>
  <c r="F150" i="20" s="1"/>
  <c r="H150" i="20"/>
  <c r="C151" i="20"/>
  <c r="B151" i="20"/>
  <c r="E151" i="20"/>
  <c r="G150" i="20"/>
  <c r="K150" i="20" s="1"/>
  <c r="I150" i="20"/>
  <c r="D149" i="18"/>
  <c r="F149" i="18" s="1"/>
  <c r="H149" i="18"/>
  <c r="C150" i="18"/>
  <c r="E150" i="18"/>
  <c r="B150" i="18"/>
  <c r="G150" i="18" s="1"/>
  <c r="K150" i="18" s="1"/>
  <c r="K47" i="10"/>
  <c r="O126" i="14"/>
  <c r="M126" i="14"/>
  <c r="L126" i="14"/>
  <c r="P125" i="14"/>
  <c r="Q125" i="14"/>
  <c r="K124" i="12"/>
  <c r="J119" i="12" s="1"/>
  <c r="F53" i="12" s="1"/>
  <c r="H53" i="12" s="1"/>
  <c r="N125" i="12"/>
  <c r="O49" i="10"/>
  <c r="M49" i="10"/>
  <c r="P48" i="10"/>
  <c r="R48" i="10" s="1"/>
  <c r="L49" i="10"/>
  <c r="N49" i="10" s="1"/>
  <c r="Q49" i="10" s="1"/>
  <c r="S49" i="10" s="1"/>
  <c r="N48" i="10"/>
  <c r="Q48" i="10" s="1"/>
  <c r="S48" i="10" s="1"/>
  <c r="G159" i="28" l="1"/>
  <c r="K159" i="28" s="1"/>
  <c r="I159" i="28"/>
  <c r="D159" i="28"/>
  <c r="F159" i="28" s="1"/>
  <c r="J159" i="28" s="1"/>
  <c r="E160" i="28"/>
  <c r="C160" i="28"/>
  <c r="B160" i="28"/>
  <c r="D153" i="26"/>
  <c r="F153" i="26" s="1"/>
  <c r="J153" i="26" s="1"/>
  <c r="I153" i="26"/>
  <c r="G153" i="26"/>
  <c r="K153" i="26" s="1"/>
  <c r="E154" i="26"/>
  <c r="C154" i="26"/>
  <c r="B154" i="26"/>
  <c r="D148" i="24"/>
  <c r="F148" i="24" s="1"/>
  <c r="J148" i="24" s="1"/>
  <c r="I148" i="24"/>
  <c r="G148" i="24"/>
  <c r="K148" i="24" s="1"/>
  <c r="C149" i="24"/>
  <c r="E149" i="24"/>
  <c r="B149" i="24"/>
  <c r="D151" i="22"/>
  <c r="F151" i="22" s="1"/>
  <c r="J151" i="22" s="1"/>
  <c r="I151" i="22"/>
  <c r="G151" i="22"/>
  <c r="K151" i="22" s="1"/>
  <c r="C152" i="22"/>
  <c r="B152" i="22"/>
  <c r="C152" i="20"/>
  <c r="B152" i="20"/>
  <c r="I151" i="20"/>
  <c r="G151" i="20"/>
  <c r="K151" i="20" s="1"/>
  <c r="H151" i="20"/>
  <c r="D151" i="20"/>
  <c r="F151" i="20" s="1"/>
  <c r="I150" i="18"/>
  <c r="B151" i="18"/>
  <c r="G151" i="18" s="1"/>
  <c r="K151" i="18" s="1"/>
  <c r="C151" i="18"/>
  <c r="E151" i="18"/>
  <c r="D150" i="18"/>
  <c r="F150" i="18" s="1"/>
  <c r="H150" i="18"/>
  <c r="V48" i="10"/>
  <c r="P126" i="14"/>
  <c r="L127" i="14"/>
  <c r="N126" i="14"/>
  <c r="Q126" i="14" s="1"/>
  <c r="O127" i="14"/>
  <c r="M127" i="14"/>
  <c r="O125" i="12"/>
  <c r="K48" i="10"/>
  <c r="L50" i="10"/>
  <c r="P49" i="10"/>
  <c r="R49" i="10" s="1"/>
  <c r="M50" i="10"/>
  <c r="D160" i="28" l="1"/>
  <c r="F160" i="28" s="1"/>
  <c r="J160" i="28" s="1"/>
  <c r="C161" i="28"/>
  <c r="E161" i="28"/>
  <c r="B161" i="28"/>
  <c r="G160" i="28"/>
  <c r="K160" i="28" s="1"/>
  <c r="I160" i="28"/>
  <c r="D154" i="26"/>
  <c r="F154" i="26" s="1"/>
  <c r="J154" i="26" s="1"/>
  <c r="G154" i="26"/>
  <c r="K154" i="26" s="1"/>
  <c r="I154" i="26"/>
  <c r="C155" i="26"/>
  <c r="E155" i="26"/>
  <c r="B155" i="26"/>
  <c r="I149" i="24"/>
  <c r="G149" i="24"/>
  <c r="K149" i="24" s="1"/>
  <c r="E150" i="24"/>
  <c r="C150" i="24"/>
  <c r="B150" i="24"/>
  <c r="D149" i="24"/>
  <c r="F149" i="24" s="1"/>
  <c r="J149" i="24" s="1"/>
  <c r="D152" i="22"/>
  <c r="I152" i="22"/>
  <c r="E152" i="22"/>
  <c r="I152" i="20"/>
  <c r="D152" i="20"/>
  <c r="H152" i="20"/>
  <c r="E152" i="20"/>
  <c r="B152" i="18"/>
  <c r="C152" i="18"/>
  <c r="D151" i="18"/>
  <c r="F151" i="18" s="1"/>
  <c r="H151" i="18"/>
  <c r="I151" i="18"/>
  <c r="K49" i="10"/>
  <c r="J46" i="10" s="1"/>
  <c r="F33" i="10" s="1"/>
  <c r="H33" i="10" s="1"/>
  <c r="V49" i="10"/>
  <c r="L128" i="14"/>
  <c r="P127" i="14"/>
  <c r="O128" i="14"/>
  <c r="M128" i="14"/>
  <c r="N127" i="14"/>
  <c r="Q127" i="14" s="1"/>
  <c r="O126" i="12"/>
  <c r="M126" i="12"/>
  <c r="P125" i="12"/>
  <c r="R125" i="12" s="1"/>
  <c r="V125" i="12" s="1"/>
  <c r="L126" i="12"/>
  <c r="N126" i="12" s="1"/>
  <c r="Q126" i="12" s="1"/>
  <c r="Q125" i="12"/>
  <c r="N50" i="10"/>
  <c r="D161" i="28" l="1"/>
  <c r="F161" i="28" s="1"/>
  <c r="J161" i="28" s="1"/>
  <c r="I161" i="28"/>
  <c r="G161" i="28"/>
  <c r="K161" i="28" s="1"/>
  <c r="E162" i="28"/>
  <c r="C162" i="28"/>
  <c r="B162" i="28"/>
  <c r="I155" i="26"/>
  <c r="G155" i="26"/>
  <c r="K155" i="26" s="1"/>
  <c r="E156" i="26"/>
  <c r="C156" i="26"/>
  <c r="B156" i="26"/>
  <c r="D155" i="26"/>
  <c r="F155" i="26" s="1"/>
  <c r="J155" i="26" s="1"/>
  <c r="B151" i="24"/>
  <c r="E151" i="24"/>
  <c r="C151" i="24"/>
  <c r="I150" i="24"/>
  <c r="G150" i="24"/>
  <c r="K150" i="24" s="1"/>
  <c r="D150" i="24"/>
  <c r="F150" i="24" s="1"/>
  <c r="J150" i="24" s="1"/>
  <c r="B153" i="22"/>
  <c r="E153" i="22"/>
  <c r="C153" i="22"/>
  <c r="G152" i="22"/>
  <c r="K152" i="22" s="1"/>
  <c r="F152" i="22"/>
  <c r="J152" i="22" s="1"/>
  <c r="E153" i="20"/>
  <c r="C153" i="20"/>
  <c r="B153" i="20"/>
  <c r="F152" i="20"/>
  <c r="G152" i="20"/>
  <c r="K152" i="20" s="1"/>
  <c r="D152" i="18"/>
  <c r="H152" i="18"/>
  <c r="E152" i="18"/>
  <c r="G152" i="18" s="1"/>
  <c r="K152" i="18" s="1"/>
  <c r="I152" i="18"/>
  <c r="P128" i="14"/>
  <c r="L129" i="14"/>
  <c r="O129" i="14"/>
  <c r="M129" i="14"/>
  <c r="N128" i="14"/>
  <c r="Q128" i="14" s="1"/>
  <c r="K125" i="12"/>
  <c r="L127" i="12"/>
  <c r="P126" i="12"/>
  <c r="R126" i="12" s="1"/>
  <c r="M127" i="12"/>
  <c r="O127" i="12"/>
  <c r="O50" i="10"/>
  <c r="Q50" i="10"/>
  <c r="S50" i="10" s="1"/>
  <c r="M51" i="10"/>
  <c r="O51" i="10"/>
  <c r="L51" i="10"/>
  <c r="P50" i="10"/>
  <c r="R50" i="10" s="1"/>
  <c r="G162" i="28" l="1"/>
  <c r="K162" i="28" s="1"/>
  <c r="I162" i="28"/>
  <c r="E163" i="28"/>
  <c r="C163" i="28"/>
  <c r="B163" i="28"/>
  <c r="D162" i="28"/>
  <c r="F162" i="28" s="1"/>
  <c r="J162" i="28" s="1"/>
  <c r="E157" i="26"/>
  <c r="C157" i="26"/>
  <c r="B157" i="26"/>
  <c r="G156" i="26"/>
  <c r="K156" i="26" s="1"/>
  <c r="I156" i="26"/>
  <c r="D156" i="26"/>
  <c r="F156" i="26" s="1"/>
  <c r="J156" i="26" s="1"/>
  <c r="C152" i="24"/>
  <c r="B152" i="24"/>
  <c r="D151" i="24"/>
  <c r="F151" i="24" s="1"/>
  <c r="J151" i="24" s="1"/>
  <c r="I151" i="24"/>
  <c r="G151" i="24"/>
  <c r="K151" i="24" s="1"/>
  <c r="E154" i="22"/>
  <c r="B154" i="22"/>
  <c r="C154" i="22"/>
  <c r="D153" i="22"/>
  <c r="F153" i="22" s="1"/>
  <c r="J153" i="22" s="1"/>
  <c r="G153" i="22"/>
  <c r="K153" i="22" s="1"/>
  <c r="I153" i="22"/>
  <c r="G153" i="20"/>
  <c r="K153" i="20" s="1"/>
  <c r="I153" i="20"/>
  <c r="H153" i="20"/>
  <c r="D153" i="20"/>
  <c r="F153" i="20" s="1"/>
  <c r="E154" i="20"/>
  <c r="C154" i="20"/>
  <c r="B154" i="20"/>
  <c r="C153" i="18"/>
  <c r="E153" i="18"/>
  <c r="B153" i="18"/>
  <c r="F152" i="18"/>
  <c r="V50" i="10"/>
  <c r="K126" i="12"/>
  <c r="V126" i="12"/>
  <c r="L130" i="14"/>
  <c r="N130" i="14" s="1"/>
  <c r="P129" i="14"/>
  <c r="M130" i="14"/>
  <c r="O130" i="14"/>
  <c r="N129" i="14"/>
  <c r="Q129" i="14" s="1"/>
  <c r="N127" i="12"/>
  <c r="Q127" i="12" s="1"/>
  <c r="O128" i="12"/>
  <c r="M128" i="12"/>
  <c r="P127" i="12"/>
  <c r="R127" i="12" s="1"/>
  <c r="V127" i="12" s="1"/>
  <c r="L128" i="12"/>
  <c r="N128" i="12" s="1"/>
  <c r="Q128" i="12" s="1"/>
  <c r="N51" i="10"/>
  <c r="Q51" i="10" s="1"/>
  <c r="S51" i="10" s="1"/>
  <c r="K50" i="10"/>
  <c r="M52" i="10"/>
  <c r="O52" i="10"/>
  <c r="P51" i="10"/>
  <c r="R51" i="10" s="1"/>
  <c r="L52" i="10"/>
  <c r="N52" i="10" s="1"/>
  <c r="I153" i="18" l="1"/>
  <c r="G153" i="18"/>
  <c r="K153" i="18" s="1"/>
  <c r="B164" i="28"/>
  <c r="E164" i="28"/>
  <c r="C164" i="28"/>
  <c r="I163" i="28"/>
  <c r="G163" i="28"/>
  <c r="K163" i="28" s="1"/>
  <c r="D163" i="28"/>
  <c r="F163" i="28" s="1"/>
  <c r="J163" i="28" s="1"/>
  <c r="I157" i="26"/>
  <c r="G157" i="26"/>
  <c r="K157" i="26" s="1"/>
  <c r="D157" i="26"/>
  <c r="F157" i="26" s="1"/>
  <c r="J157" i="26" s="1"/>
  <c r="C158" i="26"/>
  <c r="B158" i="26"/>
  <c r="I152" i="24"/>
  <c r="D152" i="24"/>
  <c r="E152" i="24"/>
  <c r="D154" i="22"/>
  <c r="F154" i="22" s="1"/>
  <c r="J154" i="22" s="1"/>
  <c r="I154" i="22"/>
  <c r="G154" i="22"/>
  <c r="K154" i="22" s="1"/>
  <c r="C155" i="22"/>
  <c r="B155" i="22"/>
  <c r="E155" i="22"/>
  <c r="H154" i="20"/>
  <c r="D154" i="20"/>
  <c r="F154" i="20" s="1"/>
  <c r="I154" i="20"/>
  <c r="G154" i="20"/>
  <c r="K154" i="20" s="1"/>
  <c r="E155" i="20"/>
  <c r="C155" i="20"/>
  <c r="B155" i="20"/>
  <c r="B154" i="18"/>
  <c r="C154" i="18"/>
  <c r="E154" i="18"/>
  <c r="D153" i="18"/>
  <c r="F153" i="18" s="1"/>
  <c r="H153" i="18"/>
  <c r="V51" i="10"/>
  <c r="K51" i="10"/>
  <c r="K127" i="12"/>
  <c r="Q130" i="14"/>
  <c r="O131" i="14"/>
  <c r="M131" i="14"/>
  <c r="L131" i="14"/>
  <c r="N131" i="14" s="1"/>
  <c r="Q131" i="14" s="1"/>
  <c r="P130" i="14"/>
  <c r="L129" i="12"/>
  <c r="P128" i="12"/>
  <c r="R128" i="12" s="1"/>
  <c r="O129" i="12"/>
  <c r="M129" i="12"/>
  <c r="Q52" i="10"/>
  <c r="S52" i="10" s="1"/>
  <c r="M53" i="10"/>
  <c r="O53" i="10"/>
  <c r="L53" i="10"/>
  <c r="N53" i="10" s="1"/>
  <c r="Q53" i="10" s="1"/>
  <c r="S53" i="10" s="1"/>
  <c r="P52" i="10"/>
  <c r="R52" i="10" s="1"/>
  <c r="G154" i="18" l="1"/>
  <c r="K154" i="18" s="1"/>
  <c r="C165" i="28"/>
  <c r="B165" i="28"/>
  <c r="E165" i="28"/>
  <c r="D164" i="28"/>
  <c r="F164" i="28" s="1"/>
  <c r="J164" i="28" s="1"/>
  <c r="I164" i="28"/>
  <c r="G164" i="28"/>
  <c r="K164" i="28" s="1"/>
  <c r="D158" i="26"/>
  <c r="I158" i="26"/>
  <c r="E158" i="26"/>
  <c r="E153" i="24"/>
  <c r="C153" i="24"/>
  <c r="B153" i="24"/>
  <c r="F152" i="24"/>
  <c r="J152" i="24" s="1"/>
  <c r="G152" i="24"/>
  <c r="K152" i="24" s="1"/>
  <c r="D155" i="22"/>
  <c r="F155" i="22" s="1"/>
  <c r="J155" i="22" s="1"/>
  <c r="I155" i="22"/>
  <c r="G155" i="22"/>
  <c r="K155" i="22" s="1"/>
  <c r="E156" i="22"/>
  <c r="C156" i="22"/>
  <c r="B156" i="22"/>
  <c r="I155" i="20"/>
  <c r="G155" i="20"/>
  <c r="K155" i="20" s="1"/>
  <c r="D155" i="20"/>
  <c r="F155" i="20" s="1"/>
  <c r="H155" i="20"/>
  <c r="E156" i="20"/>
  <c r="C156" i="20"/>
  <c r="B156" i="20"/>
  <c r="I154" i="18"/>
  <c r="C155" i="18"/>
  <c r="B155" i="18"/>
  <c r="G155" i="18" s="1"/>
  <c r="K155" i="18" s="1"/>
  <c r="E155" i="18"/>
  <c r="D154" i="18"/>
  <c r="F154" i="18" s="1"/>
  <c r="H154" i="18"/>
  <c r="V52" i="10"/>
  <c r="K128" i="12"/>
  <c r="V128" i="12"/>
  <c r="K52" i="10"/>
  <c r="P131" i="14"/>
  <c r="L132" i="14"/>
  <c r="M132" i="14"/>
  <c r="O130" i="12"/>
  <c r="M130" i="12"/>
  <c r="N129" i="12"/>
  <c r="Q129" i="12" s="1"/>
  <c r="L130" i="12"/>
  <c r="N130" i="12" s="1"/>
  <c r="Q130" i="12" s="1"/>
  <c r="P129" i="12"/>
  <c r="R129" i="12" s="1"/>
  <c r="M54" i="10"/>
  <c r="O54" i="10"/>
  <c r="L54" i="10"/>
  <c r="N54" i="10" s="1"/>
  <c r="Q54" i="10" s="1"/>
  <c r="S54" i="10" s="1"/>
  <c r="P53" i="10"/>
  <c r="R53" i="10" s="1"/>
  <c r="I165" i="28" l="1"/>
  <c r="G165" i="28"/>
  <c r="K165" i="28" s="1"/>
  <c r="C166" i="28"/>
  <c r="B166" i="28"/>
  <c r="E166" i="28"/>
  <c r="D165" i="28"/>
  <c r="F165" i="28" s="1"/>
  <c r="J165" i="28" s="1"/>
  <c r="B159" i="26"/>
  <c r="E159" i="26"/>
  <c r="C159" i="26"/>
  <c r="G158" i="26"/>
  <c r="K158" i="26" s="1"/>
  <c r="F158" i="26"/>
  <c r="J158" i="26" s="1"/>
  <c r="D153" i="24"/>
  <c r="F153" i="24" s="1"/>
  <c r="J153" i="24" s="1"/>
  <c r="I153" i="24"/>
  <c r="G153" i="24"/>
  <c r="K153" i="24" s="1"/>
  <c r="C154" i="24"/>
  <c r="B154" i="24"/>
  <c r="E154" i="24"/>
  <c r="D156" i="22"/>
  <c r="F156" i="22" s="1"/>
  <c r="J156" i="22" s="1"/>
  <c r="B157" i="22"/>
  <c r="C157" i="22"/>
  <c r="E157" i="22"/>
  <c r="I156" i="22"/>
  <c r="G156" i="22"/>
  <c r="K156" i="22" s="1"/>
  <c r="D156" i="20"/>
  <c r="F156" i="20" s="1"/>
  <c r="H156" i="20"/>
  <c r="G156" i="20"/>
  <c r="K156" i="20" s="1"/>
  <c r="I156" i="20"/>
  <c r="E157" i="20"/>
  <c r="C157" i="20"/>
  <c r="B157" i="20"/>
  <c r="D155" i="18"/>
  <c r="F155" i="18" s="1"/>
  <c r="H155" i="18"/>
  <c r="E156" i="18"/>
  <c r="C156" i="18"/>
  <c r="B156" i="18"/>
  <c r="G156" i="18" s="1"/>
  <c r="K156" i="18" s="1"/>
  <c r="I155" i="18"/>
  <c r="K129" i="12"/>
  <c r="V129" i="12"/>
  <c r="K53" i="10"/>
  <c r="V53" i="10"/>
  <c r="N132" i="14"/>
  <c r="P130" i="12"/>
  <c r="R130" i="12" s="1"/>
  <c r="L131" i="12"/>
  <c r="O131" i="12"/>
  <c r="M131" i="12"/>
  <c r="P54" i="10"/>
  <c r="R54" i="10" s="1"/>
  <c r="L55" i="10"/>
  <c r="C167" i="28" l="1"/>
  <c r="B167" i="28"/>
  <c r="E167" i="28"/>
  <c r="G166" i="28"/>
  <c r="K166" i="28" s="1"/>
  <c r="I166" i="28"/>
  <c r="D166" i="28"/>
  <c r="F166" i="28" s="1"/>
  <c r="J166" i="28" s="1"/>
  <c r="B160" i="26"/>
  <c r="E160" i="26"/>
  <c r="C160" i="26"/>
  <c r="D159" i="26"/>
  <c r="F159" i="26" s="1"/>
  <c r="J159" i="26" s="1"/>
  <c r="G159" i="26"/>
  <c r="K159" i="26" s="1"/>
  <c r="I159" i="26"/>
  <c r="C155" i="24"/>
  <c r="B155" i="24"/>
  <c r="E155" i="24"/>
  <c r="G154" i="24"/>
  <c r="K154" i="24" s="1"/>
  <c r="I154" i="24"/>
  <c r="D154" i="24"/>
  <c r="F154" i="24" s="1"/>
  <c r="J154" i="24" s="1"/>
  <c r="I157" i="22"/>
  <c r="G157" i="22"/>
  <c r="K157" i="22" s="1"/>
  <c r="E158" i="22"/>
  <c r="B158" i="22"/>
  <c r="C158" i="22"/>
  <c r="D157" i="22"/>
  <c r="F157" i="22" s="1"/>
  <c r="J157" i="22" s="1"/>
  <c r="H157" i="20"/>
  <c r="D157" i="20"/>
  <c r="F157" i="20" s="1"/>
  <c r="C158" i="20"/>
  <c r="B158" i="20"/>
  <c r="I157" i="20"/>
  <c r="G157" i="20"/>
  <c r="K157" i="20" s="1"/>
  <c r="I156" i="18"/>
  <c r="B157" i="18"/>
  <c r="G157" i="18" s="1"/>
  <c r="K157" i="18" s="1"/>
  <c r="E157" i="18"/>
  <c r="C157" i="18"/>
  <c r="D156" i="18"/>
  <c r="F156" i="18" s="1"/>
  <c r="H156" i="18"/>
  <c r="K130" i="12"/>
  <c r="V130" i="12"/>
  <c r="K54" i="10"/>
  <c r="J50" i="10" s="1"/>
  <c r="F34" i="10" s="1"/>
  <c r="H34" i="10" s="1"/>
  <c r="B10" i="10" s="1"/>
  <c r="K10" i="21" s="1"/>
  <c r="V54" i="10"/>
  <c r="E10" i="10" s="1"/>
  <c r="O132" i="14"/>
  <c r="N131" i="12"/>
  <c r="Q131" i="12" s="1"/>
  <c r="L132" i="12"/>
  <c r="P131" i="12"/>
  <c r="R131" i="12" s="1"/>
  <c r="V131" i="12" s="1"/>
  <c r="M132" i="12"/>
  <c r="M55" i="10"/>
  <c r="N55" i="10"/>
  <c r="G167" i="28" l="1"/>
  <c r="K167" i="28" s="1"/>
  <c r="I167" i="28"/>
  <c r="B168" i="28"/>
  <c r="E168" i="28"/>
  <c r="C168" i="28"/>
  <c r="D167" i="28"/>
  <c r="F167" i="28" s="1"/>
  <c r="J167" i="28" s="1"/>
  <c r="E161" i="26"/>
  <c r="C161" i="26"/>
  <c r="B161" i="26"/>
  <c r="D160" i="26"/>
  <c r="F160" i="26" s="1"/>
  <c r="J160" i="26" s="1"/>
  <c r="I160" i="26"/>
  <c r="G160" i="26"/>
  <c r="K160" i="26" s="1"/>
  <c r="I155" i="24"/>
  <c r="G155" i="24"/>
  <c r="K155" i="24" s="1"/>
  <c r="E156" i="24"/>
  <c r="B156" i="24"/>
  <c r="C156" i="24"/>
  <c r="D155" i="24"/>
  <c r="F155" i="24" s="1"/>
  <c r="J155" i="24" s="1"/>
  <c r="E159" i="22"/>
  <c r="C159" i="22"/>
  <c r="B159" i="22"/>
  <c r="D158" i="22"/>
  <c r="F158" i="22" s="1"/>
  <c r="J158" i="22" s="1"/>
  <c r="I158" i="22"/>
  <c r="G158" i="22"/>
  <c r="K158" i="22" s="1"/>
  <c r="D158" i="20"/>
  <c r="H158" i="20"/>
  <c r="I158" i="20"/>
  <c r="E158" i="20"/>
  <c r="G158" i="20" s="1"/>
  <c r="K158" i="20" s="1"/>
  <c r="I157" i="18"/>
  <c r="D157" i="18"/>
  <c r="F157" i="18" s="1"/>
  <c r="H157" i="18"/>
  <c r="B158" i="18"/>
  <c r="C158" i="18"/>
  <c r="C10" i="10"/>
  <c r="K9" i="11"/>
  <c r="K131" i="12"/>
  <c r="J125" i="12" s="1"/>
  <c r="F54" i="12" s="1"/>
  <c r="H54" i="12" s="1"/>
  <c r="O133" i="14"/>
  <c r="M133" i="14"/>
  <c r="L133" i="14"/>
  <c r="P132" i="14"/>
  <c r="Q132" i="14"/>
  <c r="N132" i="12"/>
  <c r="O55" i="10"/>
  <c r="M56" i="10" s="1"/>
  <c r="Q55" i="10"/>
  <c r="S55" i="10" s="1"/>
  <c r="P55" i="10"/>
  <c r="R55" i="10" s="1"/>
  <c r="L56" i="10"/>
  <c r="N56" i="10" s="1"/>
  <c r="E158" i="18" l="1"/>
  <c r="G158" i="18" s="1"/>
  <c r="K158" i="18" s="1"/>
  <c r="G168" i="28"/>
  <c r="K168" i="28" s="1"/>
  <c r="I168" i="28"/>
  <c r="D168" i="28"/>
  <c r="F168" i="28" s="1"/>
  <c r="J168" i="28" s="1"/>
  <c r="C169" i="28"/>
  <c r="E169" i="28"/>
  <c r="B169" i="28"/>
  <c r="I161" i="26"/>
  <c r="G161" i="26"/>
  <c r="K161" i="26" s="1"/>
  <c r="C162" i="26"/>
  <c r="B162" i="26"/>
  <c r="E162" i="26"/>
  <c r="D161" i="26"/>
  <c r="F161" i="26" s="1"/>
  <c r="J161" i="26" s="1"/>
  <c r="D156" i="24"/>
  <c r="F156" i="24" s="1"/>
  <c r="J156" i="24" s="1"/>
  <c r="G156" i="24"/>
  <c r="K156" i="24" s="1"/>
  <c r="I156" i="24"/>
  <c r="E157" i="24"/>
  <c r="C157" i="24"/>
  <c r="B157" i="24"/>
  <c r="D159" i="22"/>
  <c r="F159" i="22" s="1"/>
  <c r="J159" i="22" s="1"/>
  <c r="I159" i="22"/>
  <c r="G159" i="22"/>
  <c r="K159" i="22" s="1"/>
  <c r="E160" i="22"/>
  <c r="C160" i="22"/>
  <c r="B160" i="22"/>
  <c r="E159" i="20"/>
  <c r="C159" i="20"/>
  <c r="B159" i="20"/>
  <c r="F158" i="20"/>
  <c r="C159" i="18"/>
  <c r="E159" i="18"/>
  <c r="D158" i="18"/>
  <c r="F158" i="18" s="1"/>
  <c r="H158" i="18"/>
  <c r="I158" i="18"/>
  <c r="V55" i="10"/>
  <c r="E36" i="11"/>
  <c r="H36" i="11" s="1"/>
  <c r="I36" i="11" s="1"/>
  <c r="E63" i="11"/>
  <c r="H63" i="11" s="1"/>
  <c r="I63" i="11" s="1"/>
  <c r="E25" i="11"/>
  <c r="H25" i="11" s="1"/>
  <c r="I25" i="11" s="1"/>
  <c r="E46" i="11"/>
  <c r="H46" i="11" s="1"/>
  <c r="I46" i="11" s="1"/>
  <c r="E55" i="11"/>
  <c r="H55" i="11" s="1"/>
  <c r="I55" i="11" s="1"/>
  <c r="L134" i="14"/>
  <c r="P133" i="14"/>
  <c r="N133" i="14"/>
  <c r="Q133" i="14" s="1"/>
  <c r="O134" i="14"/>
  <c r="M134" i="14"/>
  <c r="O132" i="12"/>
  <c r="O56" i="10"/>
  <c r="Q56" i="10"/>
  <c r="S56" i="10" s="1"/>
  <c r="K55" i="10"/>
  <c r="J55" i="10" s="1"/>
  <c r="F35" i="10" s="1"/>
  <c r="H35" i="10" s="1"/>
  <c r="M57" i="10"/>
  <c r="O57" i="10"/>
  <c r="M58" i="10" s="1"/>
  <c r="L57" i="10"/>
  <c r="N57" i="10" s="1"/>
  <c r="Q57" i="10" s="1"/>
  <c r="S57" i="10" s="1"/>
  <c r="P56" i="10"/>
  <c r="R56" i="10" s="1"/>
  <c r="B159" i="18" l="1"/>
  <c r="D169" i="28"/>
  <c r="F169" i="28" s="1"/>
  <c r="J169" i="28" s="1"/>
  <c r="G169" i="28"/>
  <c r="K169" i="28" s="1"/>
  <c r="I169" i="28"/>
  <c r="C170" i="28"/>
  <c r="B170" i="28"/>
  <c r="E170" i="28" s="1"/>
  <c r="D162" i="26"/>
  <c r="F162" i="26" s="1"/>
  <c r="J162" i="26" s="1"/>
  <c r="E163" i="26"/>
  <c r="C163" i="26"/>
  <c r="B163" i="26"/>
  <c r="I162" i="26"/>
  <c r="G162" i="26"/>
  <c r="K162" i="26" s="1"/>
  <c r="D157" i="24"/>
  <c r="F157" i="24" s="1"/>
  <c r="J157" i="24" s="1"/>
  <c r="B158" i="24"/>
  <c r="E158" i="24" s="1"/>
  <c r="C158" i="24"/>
  <c r="I157" i="24"/>
  <c r="G157" i="24"/>
  <c r="K157" i="24" s="1"/>
  <c r="G160" i="22"/>
  <c r="K160" i="22" s="1"/>
  <c r="I160" i="22"/>
  <c r="D160" i="22"/>
  <c r="F160" i="22" s="1"/>
  <c r="J160" i="22" s="1"/>
  <c r="B161" i="22"/>
  <c r="C161" i="22"/>
  <c r="E161" i="22"/>
  <c r="H159" i="20"/>
  <c r="D159" i="20"/>
  <c r="F159" i="20" s="1"/>
  <c r="I159" i="20"/>
  <c r="G159" i="20"/>
  <c r="K159" i="20" s="1"/>
  <c r="B160" i="20"/>
  <c r="E160" i="20"/>
  <c r="C160" i="20"/>
  <c r="D159" i="18"/>
  <c r="F159" i="18" s="1"/>
  <c r="H159" i="18"/>
  <c r="E160" i="18"/>
  <c r="B160" i="18"/>
  <c r="C160" i="18"/>
  <c r="K56" i="10"/>
  <c r="V56" i="10"/>
  <c r="O135" i="14"/>
  <c r="M135" i="14"/>
  <c r="L135" i="14"/>
  <c r="P134" i="14"/>
  <c r="N134" i="14"/>
  <c r="Q134" i="14" s="1"/>
  <c r="O133" i="12"/>
  <c r="M133" i="12"/>
  <c r="P132" i="12"/>
  <c r="R132" i="12" s="1"/>
  <c r="V132" i="12" s="1"/>
  <c r="L133" i="12"/>
  <c r="N133" i="12" s="1"/>
  <c r="Q133" i="12" s="1"/>
  <c r="Q132" i="12"/>
  <c r="P57" i="10"/>
  <c r="R57" i="10" s="1"/>
  <c r="L58" i="10"/>
  <c r="N58" i="10" s="1"/>
  <c r="I160" i="18" l="1"/>
  <c r="G160" i="18"/>
  <c r="K160" i="18" s="1"/>
  <c r="I159" i="18"/>
  <c r="G159" i="18"/>
  <c r="K159" i="18" s="1"/>
  <c r="C171" i="28"/>
  <c r="B171" i="28"/>
  <c r="E171" i="28"/>
  <c r="G170" i="28"/>
  <c r="K170" i="28" s="1"/>
  <c r="I170" i="28"/>
  <c r="D170" i="28"/>
  <c r="F170" i="28" s="1"/>
  <c r="J170" i="28" s="1"/>
  <c r="G163" i="26"/>
  <c r="K163" i="26" s="1"/>
  <c r="I163" i="26"/>
  <c r="D163" i="26"/>
  <c r="F163" i="26" s="1"/>
  <c r="J163" i="26" s="1"/>
  <c r="C164" i="26"/>
  <c r="B164" i="26"/>
  <c r="C159" i="24"/>
  <c r="B159" i="24"/>
  <c r="E159" i="24"/>
  <c r="D158" i="24"/>
  <c r="F158" i="24" s="1"/>
  <c r="J158" i="24" s="1"/>
  <c r="I158" i="24"/>
  <c r="G158" i="24"/>
  <c r="K158" i="24" s="1"/>
  <c r="D161" i="22"/>
  <c r="F161" i="22" s="1"/>
  <c r="J161" i="22" s="1"/>
  <c r="E162" i="22"/>
  <c r="B162" i="22"/>
  <c r="C162" i="22"/>
  <c r="I161" i="22"/>
  <c r="G161" i="22"/>
  <c r="K161" i="22" s="1"/>
  <c r="D160" i="20"/>
  <c r="F160" i="20" s="1"/>
  <c r="H160" i="20"/>
  <c r="B161" i="20"/>
  <c r="E161" i="20"/>
  <c r="C161" i="20"/>
  <c r="I160" i="20"/>
  <c r="G160" i="20"/>
  <c r="K160" i="20" s="1"/>
  <c r="B161" i="18"/>
  <c r="E161" i="18"/>
  <c r="C161" i="18"/>
  <c r="D160" i="18"/>
  <c r="F160" i="18" s="1"/>
  <c r="H160" i="18"/>
  <c r="K57" i="10"/>
  <c r="J56" i="10" s="1"/>
  <c r="F36" i="10" s="1"/>
  <c r="H36" i="10" s="1"/>
  <c r="V57" i="10"/>
  <c r="P135" i="14"/>
  <c r="L136" i="14"/>
  <c r="N135" i="14"/>
  <c r="Q135" i="14" s="1"/>
  <c r="M136" i="14"/>
  <c r="O136" i="14"/>
  <c r="L134" i="12"/>
  <c r="P133" i="12"/>
  <c r="R133" i="12" s="1"/>
  <c r="K132" i="12"/>
  <c r="M134" i="12"/>
  <c r="O134" i="12"/>
  <c r="O58" i="10"/>
  <c r="Q58" i="10"/>
  <c r="S58" i="10" s="1"/>
  <c r="M59" i="10"/>
  <c r="O59" i="10"/>
  <c r="L59" i="10"/>
  <c r="N59" i="10" s="1"/>
  <c r="P58" i="10"/>
  <c r="R58" i="10" s="1"/>
  <c r="G161" i="18" l="1"/>
  <c r="K161" i="18" s="1"/>
  <c r="I171" i="28"/>
  <c r="G171" i="28"/>
  <c r="K171" i="28" s="1"/>
  <c r="E172" i="28"/>
  <c r="C172" i="28"/>
  <c r="B172" i="28"/>
  <c r="D171" i="28"/>
  <c r="F171" i="28" s="1"/>
  <c r="J171" i="28" s="1"/>
  <c r="I164" i="26"/>
  <c r="E164" i="26"/>
  <c r="D164" i="26"/>
  <c r="F164" i="26" s="1"/>
  <c r="J164" i="26" s="1"/>
  <c r="G159" i="24"/>
  <c r="K159" i="24" s="1"/>
  <c r="I159" i="24"/>
  <c r="E160" i="24"/>
  <c r="C160" i="24"/>
  <c r="B160" i="24"/>
  <c r="D159" i="24"/>
  <c r="F159" i="24" s="1"/>
  <c r="J159" i="24" s="1"/>
  <c r="G162" i="22"/>
  <c r="K162" i="22" s="1"/>
  <c r="I162" i="22"/>
  <c r="D162" i="22"/>
  <c r="F162" i="22" s="1"/>
  <c r="J162" i="22" s="1"/>
  <c r="E163" i="22"/>
  <c r="C163" i="22"/>
  <c r="B163" i="22"/>
  <c r="G161" i="20"/>
  <c r="K161" i="20" s="1"/>
  <c r="I161" i="20"/>
  <c r="H161" i="20"/>
  <c r="D161" i="20"/>
  <c r="F161" i="20" s="1"/>
  <c r="C162" i="20"/>
  <c r="B162" i="20"/>
  <c r="E162" i="20"/>
  <c r="B162" i="18"/>
  <c r="E162" i="18"/>
  <c r="C162" i="18"/>
  <c r="I161" i="18"/>
  <c r="D161" i="18"/>
  <c r="F161" i="18" s="1"/>
  <c r="H161" i="18"/>
  <c r="K133" i="12"/>
  <c r="V133" i="12"/>
  <c r="K58" i="10"/>
  <c r="V58" i="10"/>
  <c r="L137" i="14"/>
  <c r="P136" i="14"/>
  <c r="M137" i="14"/>
  <c r="O137" i="14"/>
  <c r="N136" i="14"/>
  <c r="Q136" i="14" s="1"/>
  <c r="O135" i="12"/>
  <c r="M135" i="12"/>
  <c r="P134" i="12"/>
  <c r="R134" i="12" s="1"/>
  <c r="V134" i="12" s="1"/>
  <c r="L135" i="12"/>
  <c r="N135" i="12" s="1"/>
  <c r="Q135" i="12" s="1"/>
  <c r="N134" i="12"/>
  <c r="Q134" i="12" s="1"/>
  <c r="Q59" i="10"/>
  <c r="S59" i="10" s="1"/>
  <c r="O60" i="10"/>
  <c r="M60" i="10"/>
  <c r="P59" i="10"/>
  <c r="R59" i="10" s="1"/>
  <c r="L60" i="10"/>
  <c r="N60" i="10" s="1"/>
  <c r="Q60" i="10" s="1"/>
  <c r="S60" i="10" s="1"/>
  <c r="G162" i="18" l="1"/>
  <c r="K162" i="18" s="1"/>
  <c r="C173" i="28"/>
  <c r="E173" i="28"/>
  <c r="B173" i="28"/>
  <c r="G172" i="28"/>
  <c r="K172" i="28" s="1"/>
  <c r="I172" i="28"/>
  <c r="D172" i="28"/>
  <c r="F172" i="28" s="1"/>
  <c r="J172" i="28" s="1"/>
  <c r="B165" i="26"/>
  <c r="E165" i="26"/>
  <c r="C165" i="26"/>
  <c r="G164" i="26"/>
  <c r="K164" i="26" s="1"/>
  <c r="D160" i="24"/>
  <c r="F160" i="24" s="1"/>
  <c r="J160" i="24" s="1"/>
  <c r="E161" i="24"/>
  <c r="B161" i="24"/>
  <c r="C161" i="24"/>
  <c r="G160" i="24"/>
  <c r="K160" i="24" s="1"/>
  <c r="I160" i="24"/>
  <c r="D163" i="22"/>
  <c r="F163" i="22" s="1"/>
  <c r="J163" i="22" s="1"/>
  <c r="I163" i="22"/>
  <c r="G163" i="22"/>
  <c r="K163" i="22" s="1"/>
  <c r="C164" i="22"/>
  <c r="B164" i="22"/>
  <c r="E164" i="22"/>
  <c r="H162" i="20"/>
  <c r="D162" i="20"/>
  <c r="F162" i="20" s="1"/>
  <c r="G162" i="20"/>
  <c r="K162" i="20" s="1"/>
  <c r="I162" i="20"/>
  <c r="C163" i="20"/>
  <c r="B163" i="20"/>
  <c r="E163" i="20"/>
  <c r="I162" i="18"/>
  <c r="D162" i="18"/>
  <c r="F162" i="18" s="1"/>
  <c r="H162" i="18"/>
  <c r="C163" i="18"/>
  <c r="E163" i="18"/>
  <c r="B163" i="18"/>
  <c r="V59" i="10"/>
  <c r="K59" i="10"/>
  <c r="M138" i="14"/>
  <c r="O138" i="14"/>
  <c r="P137" i="14"/>
  <c r="L138" i="14"/>
  <c r="N138" i="14" s="1"/>
  <c r="Q138" i="14" s="1"/>
  <c r="N137" i="14"/>
  <c r="Q137" i="14" s="1"/>
  <c r="K134" i="12"/>
  <c r="L136" i="12"/>
  <c r="P135" i="12"/>
  <c r="R135" i="12" s="1"/>
  <c r="O136" i="12"/>
  <c r="M136" i="12"/>
  <c r="L61" i="10"/>
  <c r="P60" i="10"/>
  <c r="R60" i="10" s="1"/>
  <c r="M61" i="10"/>
  <c r="I163" i="18" l="1"/>
  <c r="G163" i="18"/>
  <c r="K163" i="18" s="1"/>
  <c r="C174" i="28"/>
  <c r="E174" i="28"/>
  <c r="B174" i="28"/>
  <c r="D173" i="28"/>
  <c r="F173" i="28" s="1"/>
  <c r="J173" i="28" s="1"/>
  <c r="I173" i="28"/>
  <c r="G173" i="28"/>
  <c r="K173" i="28" s="1"/>
  <c r="C166" i="26"/>
  <c r="B166" i="26"/>
  <c r="E166" i="26"/>
  <c r="D165" i="26"/>
  <c r="F165" i="26" s="1"/>
  <c r="J165" i="26" s="1"/>
  <c r="I165" i="26"/>
  <c r="G165" i="26"/>
  <c r="K165" i="26" s="1"/>
  <c r="E162" i="24"/>
  <c r="C162" i="24"/>
  <c r="B162" i="24"/>
  <c r="D161" i="24"/>
  <c r="F161" i="24" s="1"/>
  <c r="J161" i="24" s="1"/>
  <c r="G161" i="24"/>
  <c r="K161" i="24" s="1"/>
  <c r="I161" i="24"/>
  <c r="B165" i="22"/>
  <c r="E165" i="22"/>
  <c r="C165" i="22"/>
  <c r="G164" i="22"/>
  <c r="K164" i="22" s="1"/>
  <c r="I164" i="22"/>
  <c r="D164" i="22"/>
  <c r="F164" i="22" s="1"/>
  <c r="J164" i="22" s="1"/>
  <c r="G163" i="20"/>
  <c r="K163" i="20" s="1"/>
  <c r="I163" i="20"/>
  <c r="D163" i="20"/>
  <c r="F163" i="20" s="1"/>
  <c r="H163" i="20"/>
  <c r="C164" i="20"/>
  <c r="B164" i="20"/>
  <c r="C164" i="18"/>
  <c r="B164" i="18"/>
  <c r="D163" i="18"/>
  <c r="F163" i="18" s="1"/>
  <c r="H163" i="18"/>
  <c r="K135" i="12"/>
  <c r="V135" i="12"/>
  <c r="K60" i="10"/>
  <c r="J58" i="10" s="1"/>
  <c r="F37" i="10" s="1"/>
  <c r="H37" i="10" s="1"/>
  <c r="V60" i="10"/>
  <c r="L139" i="14"/>
  <c r="P138" i="14"/>
  <c r="M139" i="14"/>
  <c r="O139" i="14"/>
  <c r="L137" i="12"/>
  <c r="P136" i="12"/>
  <c r="R136" i="12" s="1"/>
  <c r="V136" i="12" s="1"/>
  <c r="O137" i="12"/>
  <c r="M137" i="12"/>
  <c r="N136" i="12"/>
  <c r="Q136" i="12" s="1"/>
  <c r="N61" i="10"/>
  <c r="E175" i="28" l="1"/>
  <c r="C175" i="28"/>
  <c r="B175" i="28"/>
  <c r="G174" i="28"/>
  <c r="K174" i="28" s="1"/>
  <c r="I174" i="28"/>
  <c r="D174" i="28"/>
  <c r="F174" i="28" s="1"/>
  <c r="J174" i="28" s="1"/>
  <c r="G166" i="26"/>
  <c r="K166" i="26" s="1"/>
  <c r="I166" i="26"/>
  <c r="C167" i="26"/>
  <c r="B167" i="26"/>
  <c r="E167" i="26"/>
  <c r="D166" i="26"/>
  <c r="F166" i="26" s="1"/>
  <c r="J166" i="26" s="1"/>
  <c r="D162" i="24"/>
  <c r="F162" i="24" s="1"/>
  <c r="J162" i="24" s="1"/>
  <c r="G162" i="24"/>
  <c r="K162" i="24" s="1"/>
  <c r="I162" i="24"/>
  <c r="C163" i="24"/>
  <c r="B163" i="24"/>
  <c r="E163" i="24"/>
  <c r="E166" i="22"/>
  <c r="C166" i="22"/>
  <c r="B166" i="22"/>
  <c r="D165" i="22"/>
  <c r="F165" i="22" s="1"/>
  <c r="J165" i="22" s="1"/>
  <c r="I165" i="22"/>
  <c r="G165" i="22"/>
  <c r="K165" i="22" s="1"/>
  <c r="I164" i="20"/>
  <c r="D164" i="20"/>
  <c r="H164" i="20"/>
  <c r="E164" i="20"/>
  <c r="D164" i="18"/>
  <c r="H164" i="18"/>
  <c r="E164" i="18"/>
  <c r="G164" i="18" s="1"/>
  <c r="K164" i="18" s="1"/>
  <c r="I164" i="18"/>
  <c r="P139" i="14"/>
  <c r="L140" i="14"/>
  <c r="M140" i="14" s="1"/>
  <c r="N139" i="14"/>
  <c r="Q139" i="14" s="1"/>
  <c r="K136" i="12"/>
  <c r="P137" i="12"/>
  <c r="R137" i="12" s="1"/>
  <c r="V137" i="12" s="1"/>
  <c r="L138" i="12"/>
  <c r="O138" i="12"/>
  <c r="M138" i="12"/>
  <c r="N137" i="12"/>
  <c r="Q137" i="12" s="1"/>
  <c r="O61" i="10"/>
  <c r="Q61" i="10"/>
  <c r="S61" i="10" s="1"/>
  <c r="M62" i="10"/>
  <c r="O62" i="10"/>
  <c r="L62" i="10"/>
  <c r="P61" i="10"/>
  <c r="R61" i="10" s="1"/>
  <c r="V61" i="10" s="1"/>
  <c r="D175" i="28" l="1"/>
  <c r="F175" i="28" s="1"/>
  <c r="J175" i="28" s="1"/>
  <c r="C176" i="28"/>
  <c r="B176" i="28"/>
  <c r="E176" i="28" s="1"/>
  <c r="G175" i="28"/>
  <c r="K175" i="28" s="1"/>
  <c r="I175" i="28"/>
  <c r="B168" i="26"/>
  <c r="E168" i="26"/>
  <c r="C168" i="26"/>
  <c r="G167" i="26"/>
  <c r="K167" i="26" s="1"/>
  <c r="I167" i="26"/>
  <c r="D167" i="26"/>
  <c r="F167" i="26" s="1"/>
  <c r="J167" i="26" s="1"/>
  <c r="I163" i="24"/>
  <c r="G163" i="24"/>
  <c r="K163" i="24" s="1"/>
  <c r="B164" i="24"/>
  <c r="E164" i="24" s="1"/>
  <c r="C164" i="24"/>
  <c r="D163" i="24"/>
  <c r="F163" i="24" s="1"/>
  <c r="J163" i="24" s="1"/>
  <c r="E167" i="22"/>
  <c r="C167" i="22"/>
  <c r="B167" i="22"/>
  <c r="G166" i="22"/>
  <c r="K166" i="22" s="1"/>
  <c r="I166" i="22"/>
  <c r="D166" i="22"/>
  <c r="F166" i="22" s="1"/>
  <c r="J166" i="22" s="1"/>
  <c r="F164" i="20"/>
  <c r="E165" i="20"/>
  <c r="C165" i="20"/>
  <c r="B165" i="20"/>
  <c r="G164" i="20"/>
  <c r="K164" i="20" s="1"/>
  <c r="B165" i="18"/>
  <c r="G165" i="18" s="1"/>
  <c r="K165" i="18" s="1"/>
  <c r="C165" i="18"/>
  <c r="E165" i="18"/>
  <c r="F164" i="18"/>
  <c r="K61" i="10"/>
  <c r="N140" i="14"/>
  <c r="O139" i="12"/>
  <c r="M139" i="12"/>
  <c r="K137" i="12"/>
  <c r="L139" i="12"/>
  <c r="N139" i="12" s="1"/>
  <c r="Q139" i="12" s="1"/>
  <c r="P138" i="12"/>
  <c r="R138" i="12" s="1"/>
  <c r="V138" i="12" s="1"/>
  <c r="N138" i="12"/>
  <c r="Q138" i="12" s="1"/>
  <c r="N62" i="10"/>
  <c r="Q62" i="10" s="1"/>
  <c r="S62" i="10" s="1"/>
  <c r="M63" i="10"/>
  <c r="O63" i="10"/>
  <c r="P62" i="10"/>
  <c r="R62" i="10" s="1"/>
  <c r="L63" i="10"/>
  <c r="N63" i="10" s="1"/>
  <c r="Q63" i="10" s="1"/>
  <c r="S63" i="10" s="1"/>
  <c r="C177" i="28" l="1"/>
  <c r="E177" i="28"/>
  <c r="B177" i="28"/>
  <c r="I176" i="28"/>
  <c r="G176" i="28"/>
  <c r="K176" i="28" s="1"/>
  <c r="D176" i="28"/>
  <c r="F176" i="28" s="1"/>
  <c r="J176" i="28" s="1"/>
  <c r="B169" i="26"/>
  <c r="C169" i="26"/>
  <c r="E169" i="26"/>
  <c r="D168" i="26"/>
  <c r="F168" i="26" s="1"/>
  <c r="J168" i="26" s="1"/>
  <c r="G168" i="26"/>
  <c r="K168" i="26" s="1"/>
  <c r="I168" i="26"/>
  <c r="E165" i="24"/>
  <c r="C165" i="24"/>
  <c r="B165" i="24"/>
  <c r="D164" i="24"/>
  <c r="F164" i="24" s="1"/>
  <c r="J164" i="24" s="1"/>
  <c r="G164" i="24"/>
  <c r="K164" i="24" s="1"/>
  <c r="I164" i="24"/>
  <c r="D167" i="22"/>
  <c r="F167" i="22" s="1"/>
  <c r="J167" i="22" s="1"/>
  <c r="I167" i="22"/>
  <c r="G167" i="22"/>
  <c r="K167" i="22" s="1"/>
  <c r="C168" i="22"/>
  <c r="B168" i="22"/>
  <c r="E168" i="22"/>
  <c r="I165" i="20"/>
  <c r="G165" i="20"/>
  <c r="K165" i="20" s="1"/>
  <c r="E166" i="20"/>
  <c r="C166" i="20"/>
  <c r="B166" i="20"/>
  <c r="H165" i="20"/>
  <c r="D165" i="20"/>
  <c r="F165" i="20" s="1"/>
  <c r="C166" i="18"/>
  <c r="B166" i="18"/>
  <c r="E166" i="18"/>
  <c r="I165" i="18"/>
  <c r="D165" i="18"/>
  <c r="F165" i="18" s="1"/>
  <c r="H165" i="18"/>
  <c r="V62" i="10"/>
  <c r="K62" i="10"/>
  <c r="O140" i="14"/>
  <c r="K138" i="12"/>
  <c r="P139" i="12"/>
  <c r="R139" i="12" s="1"/>
  <c r="L140" i="12"/>
  <c r="M140" i="12"/>
  <c r="O64" i="10"/>
  <c r="M64" i="10"/>
  <c r="P63" i="10"/>
  <c r="R63" i="10" s="1"/>
  <c r="L64" i="10"/>
  <c r="N64" i="10" s="1"/>
  <c r="Q64" i="10" s="1"/>
  <c r="S64" i="10" s="1"/>
  <c r="I166" i="18" l="1"/>
  <c r="G166" i="18"/>
  <c r="K166" i="18" s="1"/>
  <c r="C178" i="28"/>
  <c r="E178" i="28"/>
  <c r="B178" i="28"/>
  <c r="G177" i="28"/>
  <c r="K177" i="28" s="1"/>
  <c r="I177" i="28"/>
  <c r="D177" i="28"/>
  <c r="F177" i="28" s="1"/>
  <c r="J177" i="28" s="1"/>
  <c r="D169" i="26"/>
  <c r="F169" i="26" s="1"/>
  <c r="J169" i="26" s="1"/>
  <c r="C170" i="26"/>
  <c r="B170" i="26"/>
  <c r="E170" i="26"/>
  <c r="I169" i="26"/>
  <c r="G169" i="26"/>
  <c r="K169" i="26" s="1"/>
  <c r="D165" i="24"/>
  <c r="F165" i="24" s="1"/>
  <c r="J165" i="24" s="1"/>
  <c r="G165" i="24"/>
  <c r="K165" i="24" s="1"/>
  <c r="I165" i="24"/>
  <c r="E166" i="24"/>
  <c r="C166" i="24"/>
  <c r="B166" i="24"/>
  <c r="B169" i="22"/>
  <c r="E169" i="22"/>
  <c r="C169" i="22"/>
  <c r="I168" i="22"/>
  <c r="G168" i="22"/>
  <c r="K168" i="22" s="1"/>
  <c r="D168" i="22"/>
  <c r="F168" i="22" s="1"/>
  <c r="J168" i="22" s="1"/>
  <c r="B167" i="20"/>
  <c r="C167" i="20"/>
  <c r="E167" i="20"/>
  <c r="I166" i="20"/>
  <c r="G166" i="20"/>
  <c r="K166" i="20" s="1"/>
  <c r="D166" i="20"/>
  <c r="F166" i="20" s="1"/>
  <c r="H166" i="20"/>
  <c r="E167" i="18"/>
  <c r="C167" i="18"/>
  <c r="B167" i="18"/>
  <c r="G167" i="18" s="1"/>
  <c r="K167" i="18" s="1"/>
  <c r="D166" i="18"/>
  <c r="F166" i="18" s="1"/>
  <c r="H166" i="18"/>
  <c r="K139" i="12"/>
  <c r="J132" i="12" s="1"/>
  <c r="F55" i="12" s="1"/>
  <c r="H55" i="12" s="1"/>
  <c r="B13" i="12" s="1"/>
  <c r="K13" i="19" s="1"/>
  <c r="V139" i="12"/>
  <c r="E13" i="12" s="1"/>
  <c r="K63" i="10"/>
  <c r="V63" i="10"/>
  <c r="M141" i="14"/>
  <c r="L141" i="14"/>
  <c r="P140" i="14"/>
  <c r="Q140" i="14"/>
  <c r="N140" i="12"/>
  <c r="P64" i="10"/>
  <c r="R64" i="10" s="1"/>
  <c r="L65" i="10"/>
  <c r="M65" i="10"/>
  <c r="G178" i="28" l="1"/>
  <c r="K178" i="28" s="1"/>
  <c r="I178" i="28"/>
  <c r="E179" i="28"/>
  <c r="B179" i="28"/>
  <c r="C179" i="28"/>
  <c r="D178" i="28"/>
  <c r="F178" i="28" s="1"/>
  <c r="J178" i="28" s="1"/>
  <c r="E171" i="26"/>
  <c r="C171" i="26"/>
  <c r="B171" i="26"/>
  <c r="I170" i="26"/>
  <c r="G170" i="26"/>
  <c r="K170" i="26" s="1"/>
  <c r="D170" i="26"/>
  <c r="F170" i="26" s="1"/>
  <c r="J170" i="26" s="1"/>
  <c r="D166" i="24"/>
  <c r="F166" i="24" s="1"/>
  <c r="J166" i="24" s="1"/>
  <c r="G166" i="24"/>
  <c r="K166" i="24" s="1"/>
  <c r="I166" i="24"/>
  <c r="C167" i="24"/>
  <c r="B167" i="24"/>
  <c r="E167" i="24"/>
  <c r="D169" i="22"/>
  <c r="F169" i="22" s="1"/>
  <c r="J169" i="22" s="1"/>
  <c r="C170" i="22"/>
  <c r="B170" i="22"/>
  <c r="I169" i="22"/>
  <c r="G169" i="22"/>
  <c r="K169" i="22" s="1"/>
  <c r="H167" i="20"/>
  <c r="D167" i="20"/>
  <c r="F167" i="20" s="1"/>
  <c r="C168" i="20"/>
  <c r="B168" i="20"/>
  <c r="E168" i="20"/>
  <c r="I167" i="20"/>
  <c r="G167" i="20"/>
  <c r="K167" i="20" s="1"/>
  <c r="I167" i="18"/>
  <c r="E168" i="18"/>
  <c r="B168" i="18"/>
  <c r="C168" i="18"/>
  <c r="D167" i="18"/>
  <c r="F167" i="18" s="1"/>
  <c r="H167" i="18"/>
  <c r="C13" i="12"/>
  <c r="K12" i="13"/>
  <c r="K64" i="10"/>
  <c r="J61" i="10" s="1"/>
  <c r="F38" i="10" s="1"/>
  <c r="H38" i="10" s="1"/>
  <c r="V64" i="10"/>
  <c r="N141" i="14"/>
  <c r="O140" i="12"/>
  <c r="N65" i="10"/>
  <c r="G168" i="18" l="1"/>
  <c r="K168" i="18" s="1"/>
  <c r="B180" i="28"/>
  <c r="E180" i="28"/>
  <c r="C180" i="28"/>
  <c r="D179" i="28"/>
  <c r="F179" i="28" s="1"/>
  <c r="J179" i="28" s="1"/>
  <c r="G179" i="28"/>
  <c r="K179" i="28" s="1"/>
  <c r="I179" i="28"/>
  <c r="D171" i="26"/>
  <c r="F171" i="26" s="1"/>
  <c r="J171" i="26" s="1"/>
  <c r="G171" i="26"/>
  <c r="K171" i="26" s="1"/>
  <c r="I171" i="26"/>
  <c r="E172" i="26"/>
  <c r="C172" i="26"/>
  <c r="B172" i="26"/>
  <c r="D167" i="24"/>
  <c r="F167" i="24" s="1"/>
  <c r="J167" i="24" s="1"/>
  <c r="G167" i="24"/>
  <c r="K167" i="24" s="1"/>
  <c r="I167" i="24"/>
  <c r="E168" i="24"/>
  <c r="C168" i="24"/>
  <c r="B168" i="24"/>
  <c r="I170" i="22"/>
  <c r="E170" i="22"/>
  <c r="D170" i="22"/>
  <c r="F170" i="22" s="1"/>
  <c r="J170" i="22" s="1"/>
  <c r="I168" i="20"/>
  <c r="G168" i="20"/>
  <c r="K168" i="20" s="1"/>
  <c r="E169" i="20"/>
  <c r="C169" i="20"/>
  <c r="B169" i="20"/>
  <c r="D168" i="20"/>
  <c r="F168" i="20" s="1"/>
  <c r="H168" i="20"/>
  <c r="D168" i="18"/>
  <c r="F168" i="18" s="1"/>
  <c r="H168" i="18"/>
  <c r="E169" i="18"/>
  <c r="B169" i="18"/>
  <c r="C169" i="18"/>
  <c r="I168" i="18"/>
  <c r="E78" i="13"/>
  <c r="H78" i="13" s="1"/>
  <c r="I78" i="13" s="1"/>
  <c r="E43" i="13"/>
  <c r="H43" i="13" s="1"/>
  <c r="I43" i="13" s="1"/>
  <c r="E60" i="13"/>
  <c r="H60" i="13" s="1"/>
  <c r="I60" i="13" s="1"/>
  <c r="E33" i="13"/>
  <c r="H33" i="13" s="1"/>
  <c r="I33" i="13" s="1"/>
  <c r="E73" i="13"/>
  <c r="H73" i="13" s="1"/>
  <c r="I73" i="13" s="1"/>
  <c r="E22" i="13"/>
  <c r="H22" i="13" s="1"/>
  <c r="I22" i="13" s="1"/>
  <c r="E67" i="13"/>
  <c r="H67" i="13" s="1"/>
  <c r="I67" i="13" s="1"/>
  <c r="E52" i="13"/>
  <c r="H52" i="13" s="1"/>
  <c r="I52" i="13" s="1"/>
  <c r="O141" i="14"/>
  <c r="M141" i="12"/>
  <c r="L141" i="12"/>
  <c r="N141" i="12" s="1"/>
  <c r="P140" i="12"/>
  <c r="R140" i="12" s="1"/>
  <c r="V140" i="12" s="1"/>
  <c r="Q140" i="12"/>
  <c r="O65" i="10"/>
  <c r="Q65" i="10"/>
  <c r="S65" i="10" s="1"/>
  <c r="M66" i="10"/>
  <c r="O66" i="10"/>
  <c r="L66" i="10"/>
  <c r="P65" i="10"/>
  <c r="R65" i="10" s="1"/>
  <c r="G169" i="18" l="1"/>
  <c r="K169" i="18" s="1"/>
  <c r="D180" i="28"/>
  <c r="F180" i="28" s="1"/>
  <c r="J180" i="28" s="1"/>
  <c r="C181" i="28"/>
  <c r="B181" i="28"/>
  <c r="E181" i="28"/>
  <c r="G180" i="28"/>
  <c r="K180" i="28" s="1"/>
  <c r="I180" i="28"/>
  <c r="D172" i="26"/>
  <c r="F172" i="26" s="1"/>
  <c r="J172" i="26" s="1"/>
  <c r="B173" i="26"/>
  <c r="E173" i="26"/>
  <c r="C173" i="26"/>
  <c r="G172" i="26"/>
  <c r="K172" i="26" s="1"/>
  <c r="I172" i="26"/>
  <c r="G168" i="24"/>
  <c r="K168" i="24" s="1"/>
  <c r="I168" i="24"/>
  <c r="C169" i="24"/>
  <c r="B169" i="24"/>
  <c r="E169" i="24"/>
  <c r="D168" i="24"/>
  <c r="F168" i="24" s="1"/>
  <c r="J168" i="24" s="1"/>
  <c r="E171" i="22"/>
  <c r="C171" i="22"/>
  <c r="B171" i="22"/>
  <c r="G170" i="22"/>
  <c r="K170" i="22" s="1"/>
  <c r="H169" i="20"/>
  <c r="D169" i="20"/>
  <c r="F169" i="20" s="1"/>
  <c r="I169" i="20"/>
  <c r="G169" i="20"/>
  <c r="K169" i="20" s="1"/>
  <c r="C170" i="20"/>
  <c r="B170" i="20"/>
  <c r="D169" i="18"/>
  <c r="F169" i="18" s="1"/>
  <c r="H169" i="18"/>
  <c r="I169" i="18"/>
  <c r="B170" i="18"/>
  <c r="C170" i="18"/>
  <c r="E170" i="18"/>
  <c r="V65" i="10"/>
  <c r="K65" i="10"/>
  <c r="O142" i="14"/>
  <c r="M142" i="14"/>
  <c r="L142" i="14"/>
  <c r="P141" i="14"/>
  <c r="Q141" i="14"/>
  <c r="K140" i="12"/>
  <c r="J140" i="12" s="1"/>
  <c r="F56" i="12" s="1"/>
  <c r="H56" i="12" s="1"/>
  <c r="O141" i="12"/>
  <c r="L142" i="12"/>
  <c r="P141" i="12"/>
  <c r="R141" i="12" s="1"/>
  <c r="V141" i="12" s="1"/>
  <c r="N66" i="10"/>
  <c r="Q66" i="10" s="1"/>
  <c r="S66" i="10" s="1"/>
  <c r="M67" i="10"/>
  <c r="O67" i="10"/>
  <c r="P66" i="10"/>
  <c r="R66" i="10" s="1"/>
  <c r="L67" i="10"/>
  <c r="N67" i="10" s="1"/>
  <c r="Q67" i="10" s="1"/>
  <c r="S67" i="10" s="1"/>
  <c r="G170" i="18" l="1"/>
  <c r="K170" i="18" s="1"/>
  <c r="C182" i="28"/>
  <c r="E182" i="28"/>
  <c r="B182" i="28"/>
  <c r="I181" i="28"/>
  <c r="G181" i="28"/>
  <c r="K181" i="28" s="1"/>
  <c r="D181" i="28"/>
  <c r="F181" i="28" s="1"/>
  <c r="J181" i="28" s="1"/>
  <c r="I173" i="26"/>
  <c r="G173" i="26"/>
  <c r="K173" i="26" s="1"/>
  <c r="D173" i="26"/>
  <c r="F173" i="26" s="1"/>
  <c r="J173" i="26" s="1"/>
  <c r="C174" i="26"/>
  <c r="B174" i="26"/>
  <c r="E174" i="26"/>
  <c r="D169" i="24"/>
  <c r="F169" i="24" s="1"/>
  <c r="J169" i="24" s="1"/>
  <c r="C170" i="24"/>
  <c r="B170" i="24"/>
  <c r="I169" i="24"/>
  <c r="G169" i="24"/>
  <c r="K169" i="24" s="1"/>
  <c r="D171" i="22"/>
  <c r="F171" i="22" s="1"/>
  <c r="J171" i="22" s="1"/>
  <c r="I171" i="22"/>
  <c r="G171" i="22"/>
  <c r="K171" i="22" s="1"/>
  <c r="C172" i="22"/>
  <c r="B172" i="22"/>
  <c r="E172" i="22"/>
  <c r="I170" i="20"/>
  <c r="D170" i="20"/>
  <c r="F170" i="20" s="1"/>
  <c r="H170" i="20"/>
  <c r="E170" i="20"/>
  <c r="D170" i="18"/>
  <c r="F170" i="18" s="1"/>
  <c r="H170" i="18"/>
  <c r="I170" i="18"/>
  <c r="B171" i="18"/>
  <c r="G171" i="18" s="1"/>
  <c r="K171" i="18" s="1"/>
  <c r="E171" i="18"/>
  <c r="C171" i="18"/>
  <c r="V66" i="10"/>
  <c r="L143" i="14"/>
  <c r="P142" i="14"/>
  <c r="N142" i="14"/>
  <c r="Q142" i="14" s="1"/>
  <c r="M143" i="14"/>
  <c r="O142" i="12"/>
  <c r="M142" i="12"/>
  <c r="Q141" i="12"/>
  <c r="K141" i="12" s="1"/>
  <c r="K66" i="10"/>
  <c r="O68" i="10"/>
  <c r="M68" i="10"/>
  <c r="P67" i="10"/>
  <c r="R67" i="10" s="1"/>
  <c r="L68" i="10"/>
  <c r="N68" i="10" s="1"/>
  <c r="Q68" i="10" s="1"/>
  <c r="S68" i="10" s="1"/>
  <c r="C183" i="28" l="1"/>
  <c r="B183" i="28"/>
  <c r="E183" i="28"/>
  <c r="D182" i="28"/>
  <c r="F182" i="28" s="1"/>
  <c r="J182" i="28" s="1"/>
  <c r="G182" i="28"/>
  <c r="K182" i="28" s="1"/>
  <c r="I182" i="28"/>
  <c r="B175" i="26"/>
  <c r="C175" i="26"/>
  <c r="E175" i="26"/>
  <c r="I174" i="26"/>
  <c r="G174" i="26"/>
  <c r="K174" i="26" s="1"/>
  <c r="D174" i="26"/>
  <c r="F174" i="26" s="1"/>
  <c r="J174" i="26" s="1"/>
  <c r="D170" i="24"/>
  <c r="I170" i="24"/>
  <c r="E170" i="24"/>
  <c r="B173" i="22"/>
  <c r="E173" i="22"/>
  <c r="C173" i="22"/>
  <c r="D172" i="22"/>
  <c r="F172" i="22" s="1"/>
  <c r="J172" i="22" s="1"/>
  <c r="I172" i="22"/>
  <c r="G172" i="22"/>
  <c r="K172" i="22" s="1"/>
  <c r="B171" i="20"/>
  <c r="E171" i="20"/>
  <c r="C171" i="20"/>
  <c r="G170" i="20"/>
  <c r="K170" i="20" s="1"/>
  <c r="D171" i="18"/>
  <c r="F171" i="18" s="1"/>
  <c r="H171" i="18"/>
  <c r="B172" i="18"/>
  <c r="C172" i="18"/>
  <c r="E172" i="18"/>
  <c r="I171" i="18"/>
  <c r="K67" i="10"/>
  <c r="V67" i="10"/>
  <c r="N143" i="14"/>
  <c r="P142" i="12"/>
  <c r="R142" i="12" s="1"/>
  <c r="V142" i="12" s="1"/>
  <c r="L143" i="12"/>
  <c r="M143" i="12"/>
  <c r="N142" i="12"/>
  <c r="Q142" i="12" s="1"/>
  <c r="L69" i="10"/>
  <c r="P68" i="10"/>
  <c r="R68" i="10" s="1"/>
  <c r="M69" i="10"/>
  <c r="O69" i="10"/>
  <c r="I172" i="18" l="1"/>
  <c r="G172" i="18"/>
  <c r="K172" i="18" s="1"/>
  <c r="E184" i="28"/>
  <c r="C184" i="28"/>
  <c r="B184" i="28"/>
  <c r="G183" i="28"/>
  <c r="K183" i="28" s="1"/>
  <c r="I183" i="28"/>
  <c r="D183" i="28"/>
  <c r="F183" i="28" s="1"/>
  <c r="J183" i="28" s="1"/>
  <c r="D175" i="26"/>
  <c r="F175" i="26" s="1"/>
  <c r="J175" i="26" s="1"/>
  <c r="E176" i="26"/>
  <c r="C176" i="26"/>
  <c r="B176" i="26"/>
  <c r="G175" i="26"/>
  <c r="K175" i="26" s="1"/>
  <c r="I175" i="26"/>
  <c r="C171" i="24"/>
  <c r="B171" i="24"/>
  <c r="E171" i="24"/>
  <c r="G170" i="24"/>
  <c r="K170" i="24" s="1"/>
  <c r="F170" i="24"/>
  <c r="J170" i="24" s="1"/>
  <c r="E174" i="22"/>
  <c r="C174" i="22"/>
  <c r="B174" i="22"/>
  <c r="D173" i="22"/>
  <c r="F173" i="22" s="1"/>
  <c r="J173" i="22" s="1"/>
  <c r="I173" i="22"/>
  <c r="G173" i="22"/>
  <c r="K173" i="22" s="1"/>
  <c r="E172" i="20"/>
  <c r="C172" i="20"/>
  <c r="B172" i="20"/>
  <c r="D171" i="20"/>
  <c r="F171" i="20" s="1"/>
  <c r="H171" i="20"/>
  <c r="I171" i="20"/>
  <c r="G171" i="20"/>
  <c r="K171" i="20" s="1"/>
  <c r="E173" i="18"/>
  <c r="C173" i="18"/>
  <c r="B173" i="18"/>
  <c r="G173" i="18" s="1"/>
  <c r="K173" i="18" s="1"/>
  <c r="D172" i="18"/>
  <c r="F172" i="18" s="1"/>
  <c r="H172" i="18"/>
  <c r="K68" i="10"/>
  <c r="V68" i="10"/>
  <c r="O143" i="14"/>
  <c r="K142" i="12"/>
  <c r="J141" i="12" s="1"/>
  <c r="F57" i="12" s="1"/>
  <c r="H57" i="12" s="1"/>
  <c r="N143" i="12"/>
  <c r="M70" i="10"/>
  <c r="P69" i="10"/>
  <c r="R69" i="10" s="1"/>
  <c r="L70" i="10"/>
  <c r="N70" i="10" s="1"/>
  <c r="N69" i="10"/>
  <c r="Q69" i="10" s="1"/>
  <c r="S69" i="10" s="1"/>
  <c r="D184" i="28" l="1"/>
  <c r="F184" i="28" s="1"/>
  <c r="J184" i="28" s="1"/>
  <c r="C185" i="28"/>
  <c r="B185" i="28"/>
  <c r="E185" i="28"/>
  <c r="I184" i="28"/>
  <c r="G184" i="28"/>
  <c r="K184" i="28" s="1"/>
  <c r="B177" i="26"/>
  <c r="E177" i="26"/>
  <c r="C177" i="26"/>
  <c r="D176" i="26"/>
  <c r="F176" i="26" s="1"/>
  <c r="J176" i="26" s="1"/>
  <c r="G176" i="26"/>
  <c r="K176" i="26" s="1"/>
  <c r="I176" i="26"/>
  <c r="I171" i="24"/>
  <c r="G171" i="24"/>
  <c r="K171" i="24" s="1"/>
  <c r="B172" i="24"/>
  <c r="C172" i="24"/>
  <c r="E172" i="24"/>
  <c r="D171" i="24"/>
  <c r="F171" i="24" s="1"/>
  <c r="J171" i="24" s="1"/>
  <c r="D174" i="22"/>
  <c r="F174" i="22" s="1"/>
  <c r="J174" i="22" s="1"/>
  <c r="G174" i="22"/>
  <c r="K174" i="22" s="1"/>
  <c r="I174" i="22"/>
  <c r="E175" i="22"/>
  <c r="C175" i="22"/>
  <c r="B175" i="22"/>
  <c r="D172" i="20"/>
  <c r="F172" i="20" s="1"/>
  <c r="H172" i="20"/>
  <c r="G172" i="20"/>
  <c r="K172" i="20" s="1"/>
  <c r="I172" i="20"/>
  <c r="E173" i="20"/>
  <c r="C173" i="20"/>
  <c r="B173" i="20"/>
  <c r="I173" i="18"/>
  <c r="D173" i="18"/>
  <c r="F173" i="18" s="1"/>
  <c r="H173" i="18"/>
  <c r="B174" i="18"/>
  <c r="C174" i="18"/>
  <c r="E174" i="18"/>
  <c r="V69" i="10"/>
  <c r="O144" i="14"/>
  <c r="M144" i="14"/>
  <c r="L144" i="14"/>
  <c r="P143" i="14"/>
  <c r="Q143" i="14"/>
  <c r="O143" i="12"/>
  <c r="O70" i="10"/>
  <c r="L71" i="10" s="1"/>
  <c r="Q70" i="10"/>
  <c r="S70" i="10" s="1"/>
  <c r="K69" i="10"/>
  <c r="J65" i="10" s="1"/>
  <c r="F39" i="10" s="1"/>
  <c r="H39" i="10" s="1"/>
  <c r="O71" i="10"/>
  <c r="M71" i="10"/>
  <c r="P70" i="10"/>
  <c r="R70" i="10" s="1"/>
  <c r="I174" i="18" l="1"/>
  <c r="G174" i="18"/>
  <c r="K174" i="18" s="1"/>
  <c r="I185" i="28"/>
  <c r="G185" i="28"/>
  <c r="K185" i="28" s="1"/>
  <c r="D185" i="28"/>
  <c r="F185" i="28" s="1"/>
  <c r="J185" i="28" s="1"/>
  <c r="C186" i="28"/>
  <c r="E186" i="28"/>
  <c r="B186" i="28"/>
  <c r="C178" i="26"/>
  <c r="B178" i="26"/>
  <c r="E178" i="26"/>
  <c r="D177" i="26"/>
  <c r="F177" i="26" s="1"/>
  <c r="J177" i="26" s="1"/>
  <c r="I177" i="26"/>
  <c r="G177" i="26"/>
  <c r="K177" i="26" s="1"/>
  <c r="G172" i="24"/>
  <c r="K172" i="24" s="1"/>
  <c r="I172" i="24"/>
  <c r="E173" i="24"/>
  <c r="B173" i="24"/>
  <c r="C173" i="24"/>
  <c r="D172" i="24"/>
  <c r="F172" i="24" s="1"/>
  <c r="J172" i="24" s="1"/>
  <c r="D175" i="22"/>
  <c r="F175" i="22" s="1"/>
  <c r="J175" i="22" s="1"/>
  <c r="C176" i="22"/>
  <c r="B176" i="22"/>
  <c r="I175" i="22"/>
  <c r="G175" i="22"/>
  <c r="K175" i="22" s="1"/>
  <c r="I173" i="20"/>
  <c r="G173" i="20"/>
  <c r="K173" i="20" s="1"/>
  <c r="H173" i="20"/>
  <c r="D173" i="20"/>
  <c r="F173" i="20" s="1"/>
  <c r="E174" i="20"/>
  <c r="C174" i="20"/>
  <c r="B174" i="20"/>
  <c r="D174" i="18"/>
  <c r="F174" i="18" s="1"/>
  <c r="H174" i="18"/>
  <c r="B175" i="18"/>
  <c r="E175" i="18"/>
  <c r="C175" i="18"/>
  <c r="K70" i="10"/>
  <c r="V70" i="10"/>
  <c r="L145" i="14"/>
  <c r="P144" i="14"/>
  <c r="N144" i="14"/>
  <c r="Q144" i="14" s="1"/>
  <c r="M145" i="14"/>
  <c r="O145" i="14"/>
  <c r="O144" i="12"/>
  <c r="M144" i="12"/>
  <c r="P143" i="12"/>
  <c r="R143" i="12" s="1"/>
  <c r="V143" i="12" s="1"/>
  <c r="L144" i="12"/>
  <c r="N144" i="12" s="1"/>
  <c r="Q144" i="12" s="1"/>
  <c r="Q143" i="12"/>
  <c r="P71" i="10"/>
  <c r="R71" i="10" s="1"/>
  <c r="L72" i="10"/>
  <c r="O72" i="10"/>
  <c r="M72" i="10"/>
  <c r="N71" i="10"/>
  <c r="Q71" i="10" s="1"/>
  <c r="S71" i="10" s="1"/>
  <c r="G175" i="18" l="1"/>
  <c r="K175" i="18" s="1"/>
  <c r="V71" i="10"/>
  <c r="G186" i="28"/>
  <c r="K186" i="28" s="1"/>
  <c r="I186" i="28"/>
  <c r="D186" i="28"/>
  <c r="F186" i="28" s="1"/>
  <c r="J186" i="28" s="1"/>
  <c r="E187" i="28"/>
  <c r="C187" i="28"/>
  <c r="B187" i="28"/>
  <c r="I178" i="26"/>
  <c r="G178" i="26"/>
  <c r="K178" i="26" s="1"/>
  <c r="E179" i="26"/>
  <c r="C179" i="26"/>
  <c r="B179" i="26"/>
  <c r="D178" i="26"/>
  <c r="F178" i="26" s="1"/>
  <c r="J178" i="26" s="1"/>
  <c r="D173" i="24"/>
  <c r="F173" i="24" s="1"/>
  <c r="J173" i="24" s="1"/>
  <c r="I173" i="24"/>
  <c r="G173" i="24"/>
  <c r="K173" i="24" s="1"/>
  <c r="E174" i="24"/>
  <c r="C174" i="24"/>
  <c r="B174" i="24"/>
  <c r="I176" i="22"/>
  <c r="D176" i="22"/>
  <c r="E176" i="22"/>
  <c r="D174" i="20"/>
  <c r="F174" i="20" s="1"/>
  <c r="H174" i="20"/>
  <c r="G174" i="20"/>
  <c r="K174" i="20" s="1"/>
  <c r="I174" i="20"/>
  <c r="E175" i="20"/>
  <c r="C175" i="20"/>
  <c r="B175" i="20"/>
  <c r="C176" i="18"/>
  <c r="B176" i="18"/>
  <c r="D175" i="18"/>
  <c r="F175" i="18" s="1"/>
  <c r="H175" i="18"/>
  <c r="I175" i="18"/>
  <c r="P145" i="14"/>
  <c r="L146" i="14"/>
  <c r="M146" i="14"/>
  <c r="N145" i="14"/>
  <c r="Q145" i="14" s="1"/>
  <c r="K143" i="12"/>
  <c r="P144" i="12"/>
  <c r="R144" i="12" s="1"/>
  <c r="L145" i="12"/>
  <c r="O145" i="12"/>
  <c r="M145" i="12"/>
  <c r="N72" i="10"/>
  <c r="Q72" i="10" s="1"/>
  <c r="S72" i="10" s="1"/>
  <c r="K71" i="10"/>
  <c r="P72" i="10"/>
  <c r="R72" i="10" s="1"/>
  <c r="L73" i="10"/>
  <c r="M73" i="10"/>
  <c r="O73" i="10"/>
  <c r="C188" i="28" l="1"/>
  <c r="B188" i="28"/>
  <c r="E188" i="28"/>
  <c r="G187" i="28"/>
  <c r="K187" i="28" s="1"/>
  <c r="I187" i="28"/>
  <c r="D187" i="28"/>
  <c r="F187" i="28" s="1"/>
  <c r="J187" i="28" s="1"/>
  <c r="D179" i="26"/>
  <c r="F179" i="26" s="1"/>
  <c r="J179" i="26" s="1"/>
  <c r="G179" i="26"/>
  <c r="K179" i="26" s="1"/>
  <c r="I179" i="26"/>
  <c r="C180" i="26"/>
  <c r="E180" i="26"/>
  <c r="B180" i="26"/>
  <c r="I174" i="24"/>
  <c r="G174" i="24"/>
  <c r="K174" i="24" s="1"/>
  <c r="C175" i="24"/>
  <c r="B175" i="24"/>
  <c r="E175" i="24"/>
  <c r="D174" i="24"/>
  <c r="F174" i="24" s="1"/>
  <c r="J174" i="24" s="1"/>
  <c r="B177" i="22"/>
  <c r="E177" i="22"/>
  <c r="C177" i="22"/>
  <c r="F176" i="22"/>
  <c r="J176" i="22" s="1"/>
  <c r="G176" i="22"/>
  <c r="K176" i="22" s="1"/>
  <c r="C176" i="20"/>
  <c r="E176" i="20"/>
  <c r="B176" i="20"/>
  <c r="I175" i="20"/>
  <c r="G175" i="20"/>
  <c r="K175" i="20" s="1"/>
  <c r="H175" i="20"/>
  <c r="D175" i="20"/>
  <c r="F175" i="20" s="1"/>
  <c r="D176" i="18"/>
  <c r="H176" i="18"/>
  <c r="E176" i="18"/>
  <c r="G176" i="18" s="1"/>
  <c r="K176" i="18" s="1"/>
  <c r="I176" i="18"/>
  <c r="V72" i="10"/>
  <c r="K144" i="12"/>
  <c r="V144" i="12"/>
  <c r="K72" i="10"/>
  <c r="N146" i="14"/>
  <c r="L146" i="12"/>
  <c r="P145" i="12"/>
  <c r="R145" i="12" s="1"/>
  <c r="V145" i="12" s="1"/>
  <c r="N145" i="12"/>
  <c r="Q145" i="12" s="1"/>
  <c r="M146" i="12"/>
  <c r="P73" i="10"/>
  <c r="R73" i="10" s="1"/>
  <c r="L74" i="10"/>
  <c r="M74" i="10"/>
  <c r="O74" i="10"/>
  <c r="N73" i="10"/>
  <c r="Q73" i="10" s="1"/>
  <c r="S73" i="10" s="1"/>
  <c r="I188" i="28" l="1"/>
  <c r="G188" i="28"/>
  <c r="K188" i="28" s="1"/>
  <c r="D188" i="28"/>
  <c r="F188" i="28" s="1"/>
  <c r="J188" i="28" s="1"/>
  <c r="C189" i="28"/>
  <c r="B189" i="28"/>
  <c r="B181" i="26"/>
  <c r="E181" i="26"/>
  <c r="C181" i="26"/>
  <c r="I180" i="26"/>
  <c r="G180" i="26"/>
  <c r="K180" i="26" s="1"/>
  <c r="D180" i="26"/>
  <c r="F180" i="26" s="1"/>
  <c r="J180" i="26" s="1"/>
  <c r="D175" i="24"/>
  <c r="F175" i="24" s="1"/>
  <c r="J175" i="24" s="1"/>
  <c r="C176" i="24"/>
  <c r="B176" i="24"/>
  <c r="G175" i="24"/>
  <c r="K175" i="24" s="1"/>
  <c r="I175" i="24"/>
  <c r="E178" i="22"/>
  <c r="C178" i="22"/>
  <c r="B178" i="22"/>
  <c r="D177" i="22"/>
  <c r="F177" i="22" s="1"/>
  <c r="J177" i="22" s="1"/>
  <c r="I177" i="22"/>
  <c r="G177" i="22"/>
  <c r="K177" i="22" s="1"/>
  <c r="E177" i="20"/>
  <c r="C177" i="20"/>
  <c r="B177" i="20"/>
  <c r="I176" i="20"/>
  <c r="G176" i="20"/>
  <c r="K176" i="20" s="1"/>
  <c r="D176" i="20"/>
  <c r="F176" i="20" s="1"/>
  <c r="H176" i="20"/>
  <c r="B177" i="18"/>
  <c r="E177" i="18"/>
  <c r="C177" i="18"/>
  <c r="F176" i="18"/>
  <c r="V73" i="10"/>
  <c r="O146" i="14"/>
  <c r="K145" i="12"/>
  <c r="J143" i="12" s="1"/>
  <c r="F58" i="12" s="1"/>
  <c r="H58" i="12" s="1"/>
  <c r="N146" i="12"/>
  <c r="K73" i="10"/>
  <c r="P74" i="10"/>
  <c r="R74" i="10" s="1"/>
  <c r="L75" i="10"/>
  <c r="M75" i="10"/>
  <c r="O75" i="10"/>
  <c r="N74" i="10"/>
  <c r="Q74" i="10" s="1"/>
  <c r="S74" i="10" s="1"/>
  <c r="G177" i="18" l="1"/>
  <c r="K177" i="18" s="1"/>
  <c r="I189" i="28"/>
  <c r="D189" i="28"/>
  <c r="E189" i="28"/>
  <c r="C182" i="26"/>
  <c r="B182" i="26"/>
  <c r="D181" i="26"/>
  <c r="F181" i="26" s="1"/>
  <c r="J181" i="26" s="1"/>
  <c r="I181" i="26"/>
  <c r="G181" i="26"/>
  <c r="K181" i="26" s="1"/>
  <c r="I176" i="24"/>
  <c r="D176" i="24"/>
  <c r="E176" i="24"/>
  <c r="I178" i="22"/>
  <c r="G178" i="22"/>
  <c r="K178" i="22" s="1"/>
  <c r="D178" i="22"/>
  <c r="F178" i="22" s="1"/>
  <c r="J178" i="22" s="1"/>
  <c r="E179" i="22"/>
  <c r="C179" i="22"/>
  <c r="B179" i="22"/>
  <c r="E178" i="20"/>
  <c r="C178" i="20"/>
  <c r="B178" i="20"/>
  <c r="G177" i="20"/>
  <c r="K177" i="20" s="1"/>
  <c r="I177" i="20"/>
  <c r="H177" i="20"/>
  <c r="D177" i="20"/>
  <c r="F177" i="20" s="1"/>
  <c r="I177" i="18"/>
  <c r="D177" i="18"/>
  <c r="F177" i="18" s="1"/>
  <c r="H177" i="18"/>
  <c r="B178" i="18"/>
  <c r="C178" i="18"/>
  <c r="E178" i="18"/>
  <c r="V74" i="10"/>
  <c r="O147" i="14"/>
  <c r="M147" i="14"/>
  <c r="L147" i="14"/>
  <c r="P146" i="14"/>
  <c r="Q146" i="14"/>
  <c r="O146" i="12"/>
  <c r="K74" i="10"/>
  <c r="P75" i="10"/>
  <c r="R75" i="10" s="1"/>
  <c r="L76" i="10"/>
  <c r="N75" i="10"/>
  <c r="Q75" i="10" s="1"/>
  <c r="S75" i="10" s="1"/>
  <c r="I178" i="18" l="1"/>
  <c r="G178" i="18"/>
  <c r="K178" i="18" s="1"/>
  <c r="F189" i="28"/>
  <c r="J189" i="28" s="1"/>
  <c r="C190" i="28"/>
  <c r="B190" i="28"/>
  <c r="E190" i="28"/>
  <c r="G189" i="28"/>
  <c r="K189" i="28" s="1"/>
  <c r="I182" i="26"/>
  <c r="E182" i="26"/>
  <c r="G182" i="26" s="1"/>
  <c r="K182" i="26" s="1"/>
  <c r="D182" i="26"/>
  <c r="F182" i="26" s="1"/>
  <c r="J182" i="26" s="1"/>
  <c r="B177" i="24"/>
  <c r="E177" i="24"/>
  <c r="C177" i="24"/>
  <c r="F176" i="24"/>
  <c r="J176" i="24" s="1"/>
  <c r="G176" i="24"/>
  <c r="K176" i="24" s="1"/>
  <c r="I179" i="22"/>
  <c r="G179" i="22"/>
  <c r="K179" i="22" s="1"/>
  <c r="D179" i="22"/>
  <c r="F179" i="22" s="1"/>
  <c r="J179" i="22" s="1"/>
  <c r="E180" i="22"/>
  <c r="C180" i="22"/>
  <c r="B180" i="22"/>
  <c r="I178" i="20"/>
  <c r="G178" i="20"/>
  <c r="K178" i="20" s="1"/>
  <c r="E179" i="20"/>
  <c r="B179" i="20"/>
  <c r="C179" i="20"/>
  <c r="H178" i="20"/>
  <c r="D178" i="20"/>
  <c r="F178" i="20" s="1"/>
  <c r="B179" i="18"/>
  <c r="C179" i="18"/>
  <c r="E179" i="18"/>
  <c r="D178" i="18"/>
  <c r="F178" i="18" s="1"/>
  <c r="H178" i="18"/>
  <c r="V75" i="10"/>
  <c r="E11" i="10" s="1"/>
  <c r="P147" i="14"/>
  <c r="L148" i="14"/>
  <c r="N147" i="14"/>
  <c r="Q147" i="14" s="1"/>
  <c r="O148" i="14"/>
  <c r="M148" i="14"/>
  <c r="O147" i="12"/>
  <c r="M147" i="12"/>
  <c r="L147" i="12"/>
  <c r="N147" i="12" s="1"/>
  <c r="Q147" i="12" s="1"/>
  <c r="P146" i="12"/>
  <c r="R146" i="12" s="1"/>
  <c r="V146" i="12" s="1"/>
  <c r="Q146" i="12"/>
  <c r="K75" i="10"/>
  <c r="J70" i="10" s="1"/>
  <c r="F40" i="10" s="1"/>
  <c r="H40" i="10" s="1"/>
  <c r="B11" i="10" s="1"/>
  <c r="K11" i="21" s="1"/>
  <c r="M76" i="10"/>
  <c r="G179" i="18" l="1"/>
  <c r="K179" i="18" s="1"/>
  <c r="G190" i="28"/>
  <c r="K190" i="28" s="1"/>
  <c r="I190" i="28"/>
  <c r="D190" i="28"/>
  <c r="F190" i="28" s="1"/>
  <c r="J190" i="28" s="1"/>
  <c r="E191" i="28"/>
  <c r="B191" i="28"/>
  <c r="C191" i="28"/>
  <c r="C183" i="26"/>
  <c r="B183" i="26"/>
  <c r="E183" i="26"/>
  <c r="E178" i="24"/>
  <c r="B178" i="24"/>
  <c r="C178" i="24"/>
  <c r="D177" i="24"/>
  <c r="F177" i="24" s="1"/>
  <c r="J177" i="24" s="1"/>
  <c r="G177" i="24"/>
  <c r="K177" i="24" s="1"/>
  <c r="I177" i="24"/>
  <c r="G180" i="22"/>
  <c r="K180" i="22" s="1"/>
  <c r="I180" i="22"/>
  <c r="B181" i="22"/>
  <c r="E181" i="22"/>
  <c r="C181" i="22"/>
  <c r="D180" i="22"/>
  <c r="F180" i="22" s="1"/>
  <c r="J180" i="22" s="1"/>
  <c r="I179" i="20"/>
  <c r="G179" i="20"/>
  <c r="K179" i="20" s="1"/>
  <c r="H179" i="20"/>
  <c r="D179" i="20"/>
  <c r="F179" i="20" s="1"/>
  <c r="C180" i="20"/>
  <c r="E180" i="20"/>
  <c r="B180" i="20"/>
  <c r="D179" i="18"/>
  <c r="F179" i="18" s="1"/>
  <c r="H179" i="18"/>
  <c r="I179" i="18"/>
  <c r="E180" i="18"/>
  <c r="C180" i="18"/>
  <c r="B180" i="18"/>
  <c r="C11" i="10"/>
  <c r="K10" i="11"/>
  <c r="N148" i="14"/>
  <c r="Q148" i="14" s="1"/>
  <c r="L149" i="14"/>
  <c r="P148" i="14"/>
  <c r="M149" i="14"/>
  <c r="O149" i="14"/>
  <c r="K146" i="12"/>
  <c r="L148" i="12"/>
  <c r="P147" i="12"/>
  <c r="R147" i="12" s="1"/>
  <c r="M148" i="12"/>
  <c r="O148" i="12"/>
  <c r="N76" i="10"/>
  <c r="I180" i="18" l="1"/>
  <c r="G180" i="18"/>
  <c r="K180" i="18" s="1"/>
  <c r="C192" i="28"/>
  <c r="B192" i="28"/>
  <c r="E192" i="28"/>
  <c r="D191" i="28"/>
  <c r="F191" i="28" s="1"/>
  <c r="J191" i="28" s="1"/>
  <c r="G191" i="28"/>
  <c r="K191" i="28" s="1"/>
  <c r="I191" i="28"/>
  <c r="D183" i="26"/>
  <c r="F183" i="26" s="1"/>
  <c r="J183" i="26" s="1"/>
  <c r="B184" i="26"/>
  <c r="C184" i="26"/>
  <c r="E184" i="26"/>
  <c r="G183" i="26"/>
  <c r="K183" i="26" s="1"/>
  <c r="I183" i="26"/>
  <c r="I178" i="24"/>
  <c r="G178" i="24"/>
  <c r="K178" i="24" s="1"/>
  <c r="D178" i="24"/>
  <c r="F178" i="24" s="1"/>
  <c r="J178" i="24" s="1"/>
  <c r="C179" i="24"/>
  <c r="B179" i="24"/>
  <c r="E179" i="24"/>
  <c r="C182" i="22"/>
  <c r="B182" i="22"/>
  <c r="D181" i="22"/>
  <c r="F181" i="22" s="1"/>
  <c r="J181" i="22" s="1"/>
  <c r="I181" i="22"/>
  <c r="G181" i="22"/>
  <c r="K181" i="22" s="1"/>
  <c r="I180" i="20"/>
  <c r="G180" i="20"/>
  <c r="K180" i="20" s="1"/>
  <c r="D180" i="20"/>
  <c r="F180" i="20" s="1"/>
  <c r="H180" i="20"/>
  <c r="E181" i="20"/>
  <c r="C181" i="20"/>
  <c r="B181" i="20"/>
  <c r="H180" i="18"/>
  <c r="D180" i="18"/>
  <c r="F180" i="18" s="1"/>
  <c r="C181" i="18"/>
  <c r="E181" i="18"/>
  <c r="B181" i="18"/>
  <c r="E24" i="11"/>
  <c r="H24" i="11" s="1"/>
  <c r="I24" i="11" s="1"/>
  <c r="E35" i="11"/>
  <c r="H35" i="11" s="1"/>
  <c r="I35" i="11" s="1"/>
  <c r="E54" i="11"/>
  <c r="H54" i="11" s="1"/>
  <c r="I54" i="11" s="1"/>
  <c r="E45" i="11"/>
  <c r="H45" i="11" s="1"/>
  <c r="I45" i="11" s="1"/>
  <c r="E69" i="11"/>
  <c r="H69" i="11" s="1"/>
  <c r="I69" i="11" s="1"/>
  <c r="E62" i="11"/>
  <c r="H62" i="11" s="1"/>
  <c r="I62" i="11" s="1"/>
  <c r="K147" i="12"/>
  <c r="V147" i="12"/>
  <c r="M150" i="14"/>
  <c r="N149" i="14"/>
  <c r="Q149" i="14" s="1"/>
  <c r="L150" i="14"/>
  <c r="N150" i="14" s="1"/>
  <c r="P149" i="14"/>
  <c r="L149" i="12"/>
  <c r="P148" i="12"/>
  <c r="R148" i="12" s="1"/>
  <c r="V148" i="12" s="1"/>
  <c r="N148" i="12"/>
  <c r="Q148" i="12" s="1"/>
  <c r="O149" i="12"/>
  <c r="M149" i="12"/>
  <c r="O76" i="10"/>
  <c r="M77" i="10" s="1"/>
  <c r="Q76" i="10"/>
  <c r="S76" i="10" s="1"/>
  <c r="L77" i="10"/>
  <c r="N77" i="10" s="1"/>
  <c r="P76" i="10"/>
  <c r="R76" i="10" s="1"/>
  <c r="I181" i="18" l="1"/>
  <c r="G181" i="18"/>
  <c r="K181" i="18" s="1"/>
  <c r="C193" i="28"/>
  <c r="B193" i="28"/>
  <c r="E193" i="28"/>
  <c r="I192" i="28"/>
  <c r="G192" i="28"/>
  <c r="K192" i="28" s="1"/>
  <c r="D192" i="28"/>
  <c r="F192" i="28" s="1"/>
  <c r="J192" i="28" s="1"/>
  <c r="I184" i="26"/>
  <c r="G184" i="26"/>
  <c r="K184" i="26" s="1"/>
  <c r="B185" i="26"/>
  <c r="C185" i="26"/>
  <c r="E185" i="26"/>
  <c r="D184" i="26"/>
  <c r="F184" i="26" s="1"/>
  <c r="J184" i="26" s="1"/>
  <c r="E180" i="24"/>
  <c r="C180" i="24"/>
  <c r="B180" i="24"/>
  <c r="I179" i="24"/>
  <c r="G179" i="24"/>
  <c r="K179" i="24" s="1"/>
  <c r="D179" i="24"/>
  <c r="F179" i="24" s="1"/>
  <c r="J179" i="24" s="1"/>
  <c r="I182" i="22"/>
  <c r="D182" i="22"/>
  <c r="E182" i="22"/>
  <c r="G182" i="22" s="1"/>
  <c r="K182" i="22" s="1"/>
  <c r="G181" i="20"/>
  <c r="K181" i="20" s="1"/>
  <c r="I181" i="20"/>
  <c r="C182" i="20"/>
  <c r="B182" i="20"/>
  <c r="E182" i="20" s="1"/>
  <c r="H181" i="20"/>
  <c r="D181" i="20"/>
  <c r="F181" i="20" s="1"/>
  <c r="D181" i="18"/>
  <c r="F181" i="18" s="1"/>
  <c r="H181" i="18"/>
  <c r="B182" i="18"/>
  <c r="C182" i="18"/>
  <c r="K76" i="10"/>
  <c r="J76" i="10" s="1"/>
  <c r="F41" i="10" s="1"/>
  <c r="H41" i="10" s="1"/>
  <c r="V76" i="10"/>
  <c r="O150" i="14"/>
  <c r="K148" i="12"/>
  <c r="P149" i="12"/>
  <c r="R149" i="12" s="1"/>
  <c r="V149" i="12" s="1"/>
  <c r="L150" i="12"/>
  <c r="M150" i="12"/>
  <c r="N149" i="12"/>
  <c r="Q149" i="12" s="1"/>
  <c r="O77" i="10"/>
  <c r="L78" i="10" s="1"/>
  <c r="Q77" i="10"/>
  <c r="S77" i="10" s="1"/>
  <c r="O78" i="10"/>
  <c r="M78" i="10"/>
  <c r="P77" i="10"/>
  <c r="R77" i="10" s="1"/>
  <c r="E182" i="18" l="1"/>
  <c r="G182" i="18" s="1"/>
  <c r="K182" i="18" s="1"/>
  <c r="C194" i="28"/>
  <c r="E194" i="28"/>
  <c r="B194" i="28"/>
  <c r="I193" i="28"/>
  <c r="G193" i="28"/>
  <c r="K193" i="28" s="1"/>
  <c r="D193" i="28"/>
  <c r="F193" i="28" s="1"/>
  <c r="J193" i="28" s="1"/>
  <c r="G185" i="26"/>
  <c r="K185" i="26" s="1"/>
  <c r="I185" i="26"/>
  <c r="C186" i="26"/>
  <c r="B186" i="26"/>
  <c r="E186" i="26"/>
  <c r="D185" i="26"/>
  <c r="F185" i="26" s="1"/>
  <c r="J185" i="26" s="1"/>
  <c r="D180" i="24"/>
  <c r="F180" i="24" s="1"/>
  <c r="J180" i="24" s="1"/>
  <c r="G180" i="24"/>
  <c r="K180" i="24" s="1"/>
  <c r="I180" i="24"/>
  <c r="C181" i="24"/>
  <c r="E181" i="24"/>
  <c r="B181" i="24"/>
  <c r="E183" i="22"/>
  <c r="C183" i="22"/>
  <c r="B183" i="22"/>
  <c r="F182" i="22"/>
  <c r="J182" i="22" s="1"/>
  <c r="B183" i="20"/>
  <c r="E183" i="20"/>
  <c r="C183" i="20"/>
  <c r="H182" i="20"/>
  <c r="D182" i="20"/>
  <c r="F182" i="20" s="1"/>
  <c r="I182" i="20"/>
  <c r="G182" i="20"/>
  <c r="K182" i="20" s="1"/>
  <c r="B183" i="18"/>
  <c r="D182" i="18"/>
  <c r="F182" i="18" s="1"/>
  <c r="H182" i="18"/>
  <c r="I182" i="18"/>
  <c r="V77" i="10"/>
  <c r="K77" i="10"/>
  <c r="O151" i="14"/>
  <c r="M151" i="14"/>
  <c r="P150" i="14"/>
  <c r="L151" i="14"/>
  <c r="N151" i="14" s="1"/>
  <c r="Q151" i="14" s="1"/>
  <c r="Q150" i="14"/>
  <c r="N150" i="12"/>
  <c r="K149" i="12"/>
  <c r="J146" i="12" s="1"/>
  <c r="F59" i="12" s="1"/>
  <c r="H59" i="12" s="1"/>
  <c r="P78" i="10"/>
  <c r="R78" i="10" s="1"/>
  <c r="L79" i="10"/>
  <c r="M79" i="10"/>
  <c r="N78" i="10"/>
  <c r="Q78" i="10" s="1"/>
  <c r="S78" i="10" s="1"/>
  <c r="G183" i="18" l="1"/>
  <c r="K183" i="18" s="1"/>
  <c r="E183" i="18"/>
  <c r="C183" i="18"/>
  <c r="I183" i="18" s="1"/>
  <c r="C195" i="28"/>
  <c r="B195" i="28"/>
  <c r="E195" i="28"/>
  <c r="D194" i="28"/>
  <c r="F194" i="28" s="1"/>
  <c r="J194" i="28" s="1"/>
  <c r="G194" i="28"/>
  <c r="K194" i="28" s="1"/>
  <c r="I194" i="28"/>
  <c r="C187" i="26"/>
  <c r="B187" i="26"/>
  <c r="E187" i="26"/>
  <c r="I186" i="26"/>
  <c r="G186" i="26"/>
  <c r="K186" i="26" s="1"/>
  <c r="D186" i="26"/>
  <c r="F186" i="26" s="1"/>
  <c r="J186" i="26" s="1"/>
  <c r="I181" i="24"/>
  <c r="G181" i="24"/>
  <c r="K181" i="24" s="1"/>
  <c r="B182" i="24"/>
  <c r="C182" i="24"/>
  <c r="E182" i="24"/>
  <c r="D181" i="24"/>
  <c r="F181" i="24" s="1"/>
  <c r="J181" i="24" s="1"/>
  <c r="E184" i="22"/>
  <c r="C184" i="22"/>
  <c r="B184" i="22"/>
  <c r="I183" i="22"/>
  <c r="G183" i="22"/>
  <c r="K183" i="22" s="1"/>
  <c r="D183" i="22"/>
  <c r="F183" i="22" s="1"/>
  <c r="J183" i="22" s="1"/>
  <c r="D183" i="20"/>
  <c r="F183" i="20" s="1"/>
  <c r="H183" i="20"/>
  <c r="C184" i="20"/>
  <c r="E184" i="20"/>
  <c r="B184" i="20"/>
  <c r="I183" i="20"/>
  <c r="G183" i="20"/>
  <c r="K183" i="20" s="1"/>
  <c r="C184" i="18"/>
  <c r="B184" i="18"/>
  <c r="E184" i="18"/>
  <c r="D183" i="18"/>
  <c r="F183" i="18" s="1"/>
  <c r="H183" i="18"/>
  <c r="V78" i="10"/>
  <c r="L152" i="14"/>
  <c r="P151" i="14"/>
  <c r="O152" i="14"/>
  <c r="M152" i="14"/>
  <c r="O150" i="12"/>
  <c r="K78" i="10"/>
  <c r="J77" i="10" s="1"/>
  <c r="F42" i="10" s="1"/>
  <c r="H42" i="10" s="1"/>
  <c r="N79" i="10"/>
  <c r="I184" i="18" l="1"/>
  <c r="G184" i="18"/>
  <c r="K184" i="18" s="1"/>
  <c r="C196" i="28"/>
  <c r="B196" i="28"/>
  <c r="I195" i="28"/>
  <c r="G195" i="28"/>
  <c r="K195" i="28" s="1"/>
  <c r="D195" i="28"/>
  <c r="F195" i="28" s="1"/>
  <c r="J195" i="28" s="1"/>
  <c r="G187" i="26"/>
  <c r="K187" i="26" s="1"/>
  <c r="I187" i="26"/>
  <c r="E188" i="26"/>
  <c r="B188" i="26"/>
  <c r="C188" i="26"/>
  <c r="D187" i="26"/>
  <c r="F187" i="26" s="1"/>
  <c r="J187" i="26" s="1"/>
  <c r="C183" i="24"/>
  <c r="B183" i="24"/>
  <c r="E183" i="24"/>
  <c r="D182" i="24"/>
  <c r="F182" i="24" s="1"/>
  <c r="J182" i="24" s="1"/>
  <c r="I182" i="24"/>
  <c r="G182" i="24"/>
  <c r="K182" i="24" s="1"/>
  <c r="I184" i="22"/>
  <c r="G184" i="22"/>
  <c r="K184" i="22" s="1"/>
  <c r="D184" i="22"/>
  <c r="F184" i="22" s="1"/>
  <c r="J184" i="22" s="1"/>
  <c r="B185" i="22"/>
  <c r="E185" i="22"/>
  <c r="C185" i="22"/>
  <c r="D184" i="20"/>
  <c r="F184" i="20" s="1"/>
  <c r="H184" i="20"/>
  <c r="G184" i="20"/>
  <c r="K184" i="20" s="1"/>
  <c r="I184" i="20"/>
  <c r="C185" i="20"/>
  <c r="B185" i="20"/>
  <c r="E185" i="20"/>
  <c r="B185" i="18"/>
  <c r="E185" i="18"/>
  <c r="C185" i="18"/>
  <c r="D184" i="18"/>
  <c r="F184" i="18" s="1"/>
  <c r="H184" i="18"/>
  <c r="O153" i="14"/>
  <c r="M153" i="14"/>
  <c r="P152" i="14"/>
  <c r="L153" i="14"/>
  <c r="N153" i="14" s="1"/>
  <c r="Q153" i="14" s="1"/>
  <c r="N152" i="14"/>
  <c r="Q152" i="14" s="1"/>
  <c r="O151" i="12"/>
  <c r="M151" i="12"/>
  <c r="L151" i="12"/>
  <c r="P150" i="12"/>
  <c r="R150" i="12" s="1"/>
  <c r="V150" i="12" s="1"/>
  <c r="Q150" i="12"/>
  <c r="O79" i="10"/>
  <c r="Q79" i="10"/>
  <c r="S79" i="10" s="1"/>
  <c r="O80" i="10"/>
  <c r="M80" i="10"/>
  <c r="L80" i="10"/>
  <c r="N80" i="10" s="1"/>
  <c r="P79" i="10"/>
  <c r="R79" i="10" s="1"/>
  <c r="V79" i="10" s="1"/>
  <c r="G185" i="18" l="1"/>
  <c r="K185" i="18" s="1"/>
  <c r="I196" i="28"/>
  <c r="D196" i="28"/>
  <c r="F196" i="28" s="1"/>
  <c r="J196" i="28" s="1"/>
  <c r="E196" i="28"/>
  <c r="G196" i="28" s="1"/>
  <c r="K196" i="28" s="1"/>
  <c r="B189" i="26"/>
  <c r="E189" i="26"/>
  <c r="C189" i="26"/>
  <c r="D188" i="26"/>
  <c r="F188" i="26" s="1"/>
  <c r="J188" i="26" s="1"/>
  <c r="G188" i="26"/>
  <c r="K188" i="26" s="1"/>
  <c r="I188" i="26"/>
  <c r="I183" i="24"/>
  <c r="G183" i="24"/>
  <c r="K183" i="24" s="1"/>
  <c r="B184" i="24"/>
  <c r="E184" i="24"/>
  <c r="C184" i="24"/>
  <c r="D183" i="24"/>
  <c r="F183" i="24" s="1"/>
  <c r="J183" i="24" s="1"/>
  <c r="I185" i="22"/>
  <c r="G185" i="22"/>
  <c r="K185" i="22" s="1"/>
  <c r="E186" i="22"/>
  <c r="C186" i="22"/>
  <c r="B186" i="22"/>
  <c r="D185" i="22"/>
  <c r="F185" i="22" s="1"/>
  <c r="J185" i="22" s="1"/>
  <c r="B186" i="20"/>
  <c r="E186" i="20"/>
  <c r="C186" i="20"/>
  <c r="H185" i="20"/>
  <c r="D185" i="20"/>
  <c r="F185" i="20" s="1"/>
  <c r="G185" i="20"/>
  <c r="K185" i="20" s="1"/>
  <c r="I185" i="20"/>
  <c r="D185" i="18"/>
  <c r="F185" i="18" s="1"/>
  <c r="H185" i="18"/>
  <c r="E186" i="18"/>
  <c r="C186" i="18"/>
  <c r="B186" i="18"/>
  <c r="I185" i="18"/>
  <c r="K79" i="10"/>
  <c r="L154" i="14"/>
  <c r="P153" i="14"/>
  <c r="O154" i="14"/>
  <c r="M154" i="14"/>
  <c r="P151" i="12"/>
  <c r="R151" i="12" s="1"/>
  <c r="V151" i="12" s="1"/>
  <c r="L152" i="12"/>
  <c r="K150" i="12"/>
  <c r="N151" i="12"/>
  <c r="Q151" i="12" s="1"/>
  <c r="O152" i="12"/>
  <c r="M152" i="12"/>
  <c r="Q80" i="10"/>
  <c r="S80" i="10" s="1"/>
  <c r="P80" i="10"/>
  <c r="R80" i="10" s="1"/>
  <c r="L81" i="10"/>
  <c r="M81" i="10"/>
  <c r="O81" i="10"/>
  <c r="M82" i="10" s="1"/>
  <c r="I186" i="18" l="1"/>
  <c r="G186" i="18"/>
  <c r="K186" i="18" s="1"/>
  <c r="E197" i="28"/>
  <c r="B197" i="28"/>
  <c r="C197" i="28"/>
  <c r="C190" i="26"/>
  <c r="B190" i="26"/>
  <c r="E190" i="26"/>
  <c r="D189" i="26"/>
  <c r="F189" i="26" s="1"/>
  <c r="J189" i="26" s="1"/>
  <c r="I189" i="26"/>
  <c r="G189" i="26"/>
  <c r="K189" i="26" s="1"/>
  <c r="G184" i="24"/>
  <c r="K184" i="24" s="1"/>
  <c r="I184" i="24"/>
  <c r="D184" i="24"/>
  <c r="F184" i="24" s="1"/>
  <c r="J184" i="24" s="1"/>
  <c r="C185" i="24"/>
  <c r="B185" i="24"/>
  <c r="E185" i="24"/>
  <c r="D186" i="22"/>
  <c r="F186" i="22" s="1"/>
  <c r="J186" i="22" s="1"/>
  <c r="I186" i="22"/>
  <c r="G186" i="22"/>
  <c r="K186" i="22" s="1"/>
  <c r="E187" i="22"/>
  <c r="C187" i="22"/>
  <c r="B187" i="22"/>
  <c r="H186" i="20"/>
  <c r="D186" i="20"/>
  <c r="F186" i="20" s="1"/>
  <c r="E187" i="20"/>
  <c r="C187" i="20"/>
  <c r="B187" i="20"/>
  <c r="I186" i="20"/>
  <c r="G186" i="20"/>
  <c r="K186" i="20" s="1"/>
  <c r="B187" i="18"/>
  <c r="G187" i="18" s="1"/>
  <c r="K187" i="18" s="1"/>
  <c r="C187" i="18"/>
  <c r="E187" i="18"/>
  <c r="D186" i="18"/>
  <c r="F186" i="18" s="1"/>
  <c r="H186" i="18"/>
  <c r="V80" i="10"/>
  <c r="K80" i="10"/>
  <c r="P154" i="14"/>
  <c r="L155" i="14"/>
  <c r="N155" i="14" s="1"/>
  <c r="M155" i="14"/>
  <c r="N154" i="14"/>
  <c r="Q154" i="14" s="1"/>
  <c r="L153" i="12"/>
  <c r="P152" i="12"/>
  <c r="R152" i="12" s="1"/>
  <c r="V152" i="12" s="1"/>
  <c r="M153" i="12"/>
  <c r="O153" i="12"/>
  <c r="N152" i="12"/>
  <c r="Q152" i="12" s="1"/>
  <c r="K151" i="12"/>
  <c r="N81" i="10"/>
  <c r="Q81" i="10"/>
  <c r="S81" i="10" s="1"/>
  <c r="L82" i="10"/>
  <c r="N82" i="10" s="1"/>
  <c r="P81" i="10"/>
  <c r="R81" i="10" s="1"/>
  <c r="V81" i="10" s="1"/>
  <c r="E198" i="28" l="1"/>
  <c r="C198" i="28"/>
  <c r="B198" i="28"/>
  <c r="D197" i="28"/>
  <c r="F197" i="28" s="1"/>
  <c r="J197" i="28" s="1"/>
  <c r="I197" i="28"/>
  <c r="G197" i="28"/>
  <c r="K197" i="28" s="1"/>
  <c r="D190" i="26"/>
  <c r="F190" i="26" s="1"/>
  <c r="J190" i="26" s="1"/>
  <c r="B191" i="26"/>
  <c r="E191" i="26"/>
  <c r="C191" i="26"/>
  <c r="I190" i="26"/>
  <c r="G190" i="26"/>
  <c r="K190" i="26" s="1"/>
  <c r="D185" i="24"/>
  <c r="F185" i="24" s="1"/>
  <c r="J185" i="24" s="1"/>
  <c r="C186" i="24"/>
  <c r="E186" i="24"/>
  <c r="B186" i="24"/>
  <c r="I185" i="24"/>
  <c r="G185" i="24"/>
  <c r="K185" i="24" s="1"/>
  <c r="D187" i="22"/>
  <c r="F187" i="22" s="1"/>
  <c r="J187" i="22" s="1"/>
  <c r="I187" i="22"/>
  <c r="G187" i="22"/>
  <c r="K187" i="22" s="1"/>
  <c r="E188" i="22"/>
  <c r="C188" i="22"/>
  <c r="B188" i="22"/>
  <c r="C188" i="20"/>
  <c r="E188" i="20"/>
  <c r="B188" i="20"/>
  <c r="G187" i="20"/>
  <c r="K187" i="20" s="1"/>
  <c r="I187" i="20"/>
  <c r="H187" i="20"/>
  <c r="D187" i="20"/>
  <c r="F187" i="20" s="1"/>
  <c r="E188" i="18"/>
  <c r="C188" i="18"/>
  <c r="B188" i="18"/>
  <c r="I187" i="18"/>
  <c r="D187" i="18"/>
  <c r="F187" i="18" s="1"/>
  <c r="H187" i="18"/>
  <c r="K81" i="10"/>
  <c r="J79" i="10" s="1"/>
  <c r="F43" i="10" s="1"/>
  <c r="H43" i="10" s="1"/>
  <c r="O155" i="14"/>
  <c r="L156" i="14" s="1"/>
  <c r="K152" i="12"/>
  <c r="O154" i="12"/>
  <c r="M154" i="12"/>
  <c r="L154" i="12"/>
  <c r="N154" i="12" s="1"/>
  <c r="Q154" i="12" s="1"/>
  <c r="P153" i="12"/>
  <c r="R153" i="12" s="1"/>
  <c r="V153" i="12" s="1"/>
  <c r="N153" i="12"/>
  <c r="Q153" i="12" s="1"/>
  <c r="O82" i="10"/>
  <c r="Q82" i="10"/>
  <c r="S82" i="10" s="1"/>
  <c r="M83" i="10"/>
  <c r="O83" i="10"/>
  <c r="L83" i="10"/>
  <c r="P82" i="10"/>
  <c r="R82" i="10" s="1"/>
  <c r="I188" i="18" l="1"/>
  <c r="G188" i="18"/>
  <c r="K188" i="18" s="1"/>
  <c r="D198" i="28"/>
  <c r="F198" i="28" s="1"/>
  <c r="J198" i="28" s="1"/>
  <c r="I198" i="28"/>
  <c r="G198" i="28"/>
  <c r="K198" i="28" s="1"/>
  <c r="E199" i="28"/>
  <c r="C199" i="28"/>
  <c r="B199" i="28"/>
  <c r="D191" i="26"/>
  <c r="F191" i="26" s="1"/>
  <c r="J191" i="26" s="1"/>
  <c r="E192" i="26"/>
  <c r="C192" i="26"/>
  <c r="B192" i="26"/>
  <c r="G191" i="26"/>
  <c r="K191" i="26" s="1"/>
  <c r="I191" i="26"/>
  <c r="I186" i="24"/>
  <c r="G186" i="24"/>
  <c r="K186" i="24" s="1"/>
  <c r="C187" i="24"/>
  <c r="B187" i="24"/>
  <c r="E187" i="24"/>
  <c r="D186" i="24"/>
  <c r="F186" i="24" s="1"/>
  <c r="J186" i="24" s="1"/>
  <c r="D188" i="22"/>
  <c r="F188" i="22" s="1"/>
  <c r="J188" i="22" s="1"/>
  <c r="B189" i="22"/>
  <c r="E189" i="22"/>
  <c r="C189" i="22"/>
  <c r="I188" i="22"/>
  <c r="G188" i="22"/>
  <c r="K188" i="22" s="1"/>
  <c r="G188" i="20"/>
  <c r="K188" i="20" s="1"/>
  <c r="I188" i="20"/>
  <c r="B189" i="20"/>
  <c r="C189" i="20"/>
  <c r="E189" i="20"/>
  <c r="D188" i="20"/>
  <c r="F188" i="20" s="1"/>
  <c r="H188" i="20"/>
  <c r="C189" i="18"/>
  <c r="B189" i="18"/>
  <c r="D188" i="18"/>
  <c r="F188" i="18" s="1"/>
  <c r="H188" i="18"/>
  <c r="V82" i="10"/>
  <c r="K82" i="10"/>
  <c r="M156" i="14"/>
  <c r="O156" i="14"/>
  <c r="P155" i="14"/>
  <c r="Q155" i="14"/>
  <c r="K153" i="12"/>
  <c r="P154" i="12"/>
  <c r="R154" i="12" s="1"/>
  <c r="L155" i="12"/>
  <c r="M155" i="12"/>
  <c r="N83" i="10"/>
  <c r="Q83" i="10" s="1"/>
  <c r="S83" i="10" s="1"/>
  <c r="M84" i="10"/>
  <c r="O84" i="10"/>
  <c r="P83" i="10"/>
  <c r="R83" i="10" s="1"/>
  <c r="L84" i="10"/>
  <c r="N84" i="10" s="1"/>
  <c r="Q84" i="10" s="1"/>
  <c r="S84" i="10" s="1"/>
  <c r="D199" i="28" l="1"/>
  <c r="F199" i="28" s="1"/>
  <c r="J199" i="28" s="1"/>
  <c r="I199" i="28"/>
  <c r="G199" i="28"/>
  <c r="K199" i="28" s="1"/>
  <c r="E200" i="28"/>
  <c r="C200" i="28"/>
  <c r="B200" i="28"/>
  <c r="B193" i="26"/>
  <c r="C193" i="26"/>
  <c r="E193" i="26"/>
  <c r="I192" i="26"/>
  <c r="G192" i="26"/>
  <c r="K192" i="26" s="1"/>
  <c r="D192" i="26"/>
  <c r="F192" i="26" s="1"/>
  <c r="J192" i="26" s="1"/>
  <c r="E188" i="24"/>
  <c r="C188" i="24"/>
  <c r="B188" i="24"/>
  <c r="G187" i="24"/>
  <c r="K187" i="24" s="1"/>
  <c r="I187" i="24"/>
  <c r="D187" i="24"/>
  <c r="F187" i="24" s="1"/>
  <c r="J187" i="24" s="1"/>
  <c r="D189" i="22"/>
  <c r="F189" i="22" s="1"/>
  <c r="J189" i="22" s="1"/>
  <c r="E190" i="22"/>
  <c r="C190" i="22"/>
  <c r="B190" i="22"/>
  <c r="I189" i="22"/>
  <c r="G189" i="22"/>
  <c r="K189" i="22" s="1"/>
  <c r="G189" i="20"/>
  <c r="K189" i="20" s="1"/>
  <c r="I189" i="20"/>
  <c r="C190" i="20"/>
  <c r="B190" i="20"/>
  <c r="E190" i="20"/>
  <c r="H189" i="20"/>
  <c r="D189" i="20"/>
  <c r="F189" i="20" s="1"/>
  <c r="I189" i="18"/>
  <c r="E189" i="18"/>
  <c r="G189" i="18" s="1"/>
  <c r="K189" i="18" s="1"/>
  <c r="D189" i="18"/>
  <c r="H189" i="18"/>
  <c r="V83" i="10"/>
  <c r="K154" i="12"/>
  <c r="J150" i="12" s="1"/>
  <c r="F60" i="12" s="1"/>
  <c r="H60" i="12" s="1"/>
  <c r="V154" i="12"/>
  <c r="K83" i="10"/>
  <c r="O157" i="14"/>
  <c r="M157" i="14"/>
  <c r="L157" i="14"/>
  <c r="N157" i="14" s="1"/>
  <c r="Q157" i="14" s="1"/>
  <c r="P156" i="14"/>
  <c r="N156" i="14"/>
  <c r="Q156" i="14" s="1"/>
  <c r="N155" i="12"/>
  <c r="M85" i="10"/>
  <c r="O85" i="10"/>
  <c r="P84" i="10"/>
  <c r="R84" i="10" s="1"/>
  <c r="L85" i="10"/>
  <c r="N85" i="10" s="1"/>
  <c r="Q85" i="10" s="1"/>
  <c r="S85" i="10" s="1"/>
  <c r="G200" i="28" l="1"/>
  <c r="K200" i="28" s="1"/>
  <c r="I200" i="28"/>
  <c r="E201" i="28"/>
  <c r="C201" i="28"/>
  <c r="B201" i="28"/>
  <c r="D200" i="28"/>
  <c r="F200" i="28" s="1"/>
  <c r="J200" i="28" s="1"/>
  <c r="D193" i="26"/>
  <c r="F193" i="26" s="1"/>
  <c r="J193" i="26" s="1"/>
  <c r="C194" i="26"/>
  <c r="B194" i="26"/>
  <c r="E194" i="26"/>
  <c r="I193" i="26"/>
  <c r="G193" i="26"/>
  <c r="K193" i="26" s="1"/>
  <c r="D188" i="24"/>
  <c r="F188" i="24" s="1"/>
  <c r="J188" i="24" s="1"/>
  <c r="G188" i="24"/>
  <c r="K188" i="24" s="1"/>
  <c r="I188" i="24"/>
  <c r="C189" i="24"/>
  <c r="B189" i="24"/>
  <c r="I190" i="22"/>
  <c r="G190" i="22"/>
  <c r="K190" i="22" s="1"/>
  <c r="D190" i="22"/>
  <c r="F190" i="22" s="1"/>
  <c r="J190" i="22" s="1"/>
  <c r="E191" i="22"/>
  <c r="C191" i="22"/>
  <c r="B191" i="22"/>
  <c r="G190" i="20"/>
  <c r="K190" i="20" s="1"/>
  <c r="I190" i="20"/>
  <c r="H190" i="20"/>
  <c r="D190" i="20"/>
  <c r="F190" i="20" s="1"/>
  <c r="E191" i="20"/>
  <c r="C191" i="20"/>
  <c r="B191" i="20"/>
  <c r="F189" i="18"/>
  <c r="C190" i="18"/>
  <c r="B190" i="18"/>
  <c r="E190" i="18"/>
  <c r="K84" i="10"/>
  <c r="V84" i="10"/>
  <c r="O158" i="14"/>
  <c r="M158" i="14"/>
  <c r="L158" i="14"/>
  <c r="P157" i="14"/>
  <c r="O155" i="12"/>
  <c r="M86" i="10"/>
  <c r="P85" i="10"/>
  <c r="R85" i="10" s="1"/>
  <c r="L86" i="10"/>
  <c r="N86" i="10" s="1"/>
  <c r="I190" i="18" l="1"/>
  <c r="G190" i="18"/>
  <c r="K190" i="18" s="1"/>
  <c r="C202" i="28"/>
  <c r="B202" i="28"/>
  <c r="E202" i="28"/>
  <c r="I201" i="28"/>
  <c r="G201" i="28"/>
  <c r="K201" i="28" s="1"/>
  <c r="D201" i="28"/>
  <c r="F201" i="28" s="1"/>
  <c r="J201" i="28" s="1"/>
  <c r="D194" i="26"/>
  <c r="F194" i="26" s="1"/>
  <c r="J194" i="26" s="1"/>
  <c r="E195" i="26"/>
  <c r="C195" i="26"/>
  <c r="B195" i="26"/>
  <c r="I194" i="26"/>
  <c r="G194" i="26"/>
  <c r="K194" i="26" s="1"/>
  <c r="I189" i="24"/>
  <c r="D189" i="24"/>
  <c r="E189" i="24"/>
  <c r="I191" i="22"/>
  <c r="G191" i="22"/>
  <c r="K191" i="22" s="1"/>
  <c r="D191" i="22"/>
  <c r="F191" i="22" s="1"/>
  <c r="J191" i="22" s="1"/>
  <c r="C192" i="22"/>
  <c r="B192" i="22"/>
  <c r="E192" i="22"/>
  <c r="I191" i="20"/>
  <c r="G191" i="20"/>
  <c r="K191" i="20" s="1"/>
  <c r="H191" i="20"/>
  <c r="D191" i="20"/>
  <c r="F191" i="20" s="1"/>
  <c r="C192" i="20"/>
  <c r="B192" i="20"/>
  <c r="E192" i="20"/>
  <c r="B191" i="18"/>
  <c r="G191" i="18" s="1"/>
  <c r="K191" i="18" s="1"/>
  <c r="E191" i="18"/>
  <c r="C191" i="18"/>
  <c r="D190" i="18"/>
  <c r="F190" i="18" s="1"/>
  <c r="H190" i="18"/>
  <c r="K85" i="10"/>
  <c r="J82" i="10" s="1"/>
  <c r="F44" i="10" s="1"/>
  <c r="H44" i="10" s="1"/>
  <c r="V85" i="10"/>
  <c r="L159" i="14"/>
  <c r="P158" i="14"/>
  <c r="N158" i="14"/>
  <c r="Q158" i="14" s="1"/>
  <c r="M159" i="14"/>
  <c r="O159" i="14"/>
  <c r="O156" i="12"/>
  <c r="M156" i="12"/>
  <c r="L156" i="12"/>
  <c r="P155" i="12"/>
  <c r="R155" i="12" s="1"/>
  <c r="V155" i="12" s="1"/>
  <c r="Q155" i="12"/>
  <c r="O86" i="10"/>
  <c r="Q86" i="10"/>
  <c r="S86" i="10" s="1"/>
  <c r="M87" i="10"/>
  <c r="O87" i="10"/>
  <c r="P86" i="10"/>
  <c r="R86" i="10" s="1"/>
  <c r="L87" i="10"/>
  <c r="N87" i="10" s="1"/>
  <c r="Q87" i="10" s="1"/>
  <c r="S87" i="10" s="1"/>
  <c r="B203" i="28" l="1"/>
  <c r="E203" i="28"/>
  <c r="C203" i="28"/>
  <c r="I202" i="28"/>
  <c r="G202" i="28"/>
  <c r="K202" i="28" s="1"/>
  <c r="D202" i="28"/>
  <c r="F202" i="28" s="1"/>
  <c r="J202" i="28" s="1"/>
  <c r="D195" i="26"/>
  <c r="F195" i="26" s="1"/>
  <c r="J195" i="26" s="1"/>
  <c r="C196" i="26"/>
  <c r="B196" i="26"/>
  <c r="E196" i="26" s="1"/>
  <c r="I195" i="26"/>
  <c r="G195" i="26"/>
  <c r="K195" i="26" s="1"/>
  <c r="C190" i="24"/>
  <c r="B190" i="24"/>
  <c r="E190" i="24"/>
  <c r="F189" i="24"/>
  <c r="J189" i="24" s="1"/>
  <c r="G189" i="24"/>
  <c r="K189" i="24" s="1"/>
  <c r="D192" i="22"/>
  <c r="F192" i="22" s="1"/>
  <c r="J192" i="22" s="1"/>
  <c r="I192" i="22"/>
  <c r="G192" i="22"/>
  <c r="K192" i="22" s="1"/>
  <c r="B193" i="22"/>
  <c r="E193" i="22"/>
  <c r="C193" i="22"/>
  <c r="I192" i="20"/>
  <c r="G192" i="20"/>
  <c r="K192" i="20" s="1"/>
  <c r="E193" i="20"/>
  <c r="C193" i="20"/>
  <c r="B193" i="20"/>
  <c r="D192" i="20"/>
  <c r="F192" i="20" s="1"/>
  <c r="H192" i="20"/>
  <c r="I191" i="18"/>
  <c r="D191" i="18"/>
  <c r="F191" i="18" s="1"/>
  <c r="H191" i="18"/>
  <c r="B192" i="18"/>
  <c r="C192" i="18"/>
  <c r="E192" i="18"/>
  <c r="V86" i="10"/>
  <c r="P159" i="14"/>
  <c r="L160" i="14"/>
  <c r="M160" i="14"/>
  <c r="O160" i="14"/>
  <c r="N159" i="14"/>
  <c r="Q159" i="14" s="1"/>
  <c r="P156" i="12"/>
  <c r="R156" i="12" s="1"/>
  <c r="V156" i="12" s="1"/>
  <c r="L157" i="12"/>
  <c r="K155" i="12"/>
  <c r="N156" i="12"/>
  <c r="Q156" i="12" s="1"/>
  <c r="O157" i="12"/>
  <c r="M157" i="12"/>
  <c r="K86" i="10"/>
  <c r="M88" i="10"/>
  <c r="O88" i="10"/>
  <c r="P87" i="10"/>
  <c r="R87" i="10" s="1"/>
  <c r="L88" i="10"/>
  <c r="N88" i="10" s="1"/>
  <c r="Q88" i="10" s="1"/>
  <c r="S88" i="10" s="1"/>
  <c r="G192" i="18" l="1"/>
  <c r="K192" i="18" s="1"/>
  <c r="D203" i="28"/>
  <c r="F203" i="28" s="1"/>
  <c r="J203" i="28" s="1"/>
  <c r="E204" i="28"/>
  <c r="C204" i="28"/>
  <c r="B204" i="28"/>
  <c r="I203" i="28"/>
  <c r="G203" i="28"/>
  <c r="K203" i="28" s="1"/>
  <c r="C197" i="26"/>
  <c r="B197" i="26"/>
  <c r="E197" i="26"/>
  <c r="I196" i="26"/>
  <c r="G196" i="26"/>
  <c r="K196" i="26" s="1"/>
  <c r="D196" i="26"/>
  <c r="F196" i="26" s="1"/>
  <c r="J196" i="26" s="1"/>
  <c r="I190" i="24"/>
  <c r="G190" i="24"/>
  <c r="K190" i="24" s="1"/>
  <c r="C191" i="24"/>
  <c r="B191" i="24"/>
  <c r="E191" i="24"/>
  <c r="D190" i="24"/>
  <c r="F190" i="24" s="1"/>
  <c r="J190" i="24" s="1"/>
  <c r="D193" i="22"/>
  <c r="F193" i="22" s="1"/>
  <c r="J193" i="22" s="1"/>
  <c r="I193" i="22"/>
  <c r="G193" i="22"/>
  <c r="K193" i="22" s="1"/>
  <c r="E194" i="22"/>
  <c r="C194" i="22"/>
  <c r="B194" i="22"/>
  <c r="E194" i="20"/>
  <c r="C194" i="20"/>
  <c r="B194" i="20"/>
  <c r="G193" i="20"/>
  <c r="K193" i="20" s="1"/>
  <c r="I193" i="20"/>
  <c r="H193" i="20"/>
  <c r="D193" i="20"/>
  <c r="F193" i="20" s="1"/>
  <c r="D192" i="18"/>
  <c r="F192" i="18" s="1"/>
  <c r="H192" i="18"/>
  <c r="I192" i="18"/>
  <c r="B193" i="18"/>
  <c r="G193" i="18" s="1"/>
  <c r="K193" i="18" s="1"/>
  <c r="E193" i="18"/>
  <c r="C193" i="18"/>
  <c r="K87" i="10"/>
  <c r="V87" i="10"/>
  <c r="M161" i="14"/>
  <c r="N160" i="14"/>
  <c r="Q160" i="14" s="1"/>
  <c r="L161" i="14"/>
  <c r="N161" i="14" s="1"/>
  <c r="P160" i="14"/>
  <c r="L158" i="12"/>
  <c r="P157" i="12"/>
  <c r="R157" i="12" s="1"/>
  <c r="V157" i="12" s="1"/>
  <c r="O158" i="12"/>
  <c r="M158" i="12"/>
  <c r="N157" i="12"/>
  <c r="Q157" i="12" s="1"/>
  <c r="K156" i="12"/>
  <c r="M89" i="10"/>
  <c r="O89" i="10"/>
  <c r="P88" i="10"/>
  <c r="R88" i="10" s="1"/>
  <c r="L89" i="10"/>
  <c r="N89" i="10" s="1"/>
  <c r="Q89" i="10" s="1"/>
  <c r="S89" i="10" s="1"/>
  <c r="E205" i="28" l="1"/>
  <c r="C205" i="28"/>
  <c r="B205" i="28"/>
  <c r="G204" i="28"/>
  <c r="K204" i="28" s="1"/>
  <c r="I204" i="28"/>
  <c r="D204" i="28"/>
  <c r="F204" i="28" s="1"/>
  <c r="J204" i="28" s="1"/>
  <c r="E198" i="26"/>
  <c r="C198" i="26"/>
  <c r="B198" i="26"/>
  <c r="I197" i="26"/>
  <c r="G197" i="26"/>
  <c r="K197" i="26" s="1"/>
  <c r="D197" i="26"/>
  <c r="F197" i="26" s="1"/>
  <c r="J197" i="26" s="1"/>
  <c r="E192" i="24"/>
  <c r="C192" i="24"/>
  <c r="B192" i="24"/>
  <c r="I191" i="24"/>
  <c r="G191" i="24"/>
  <c r="K191" i="24" s="1"/>
  <c r="D191" i="24"/>
  <c r="F191" i="24" s="1"/>
  <c r="J191" i="24" s="1"/>
  <c r="D194" i="22"/>
  <c r="F194" i="22" s="1"/>
  <c r="J194" i="22" s="1"/>
  <c r="I194" i="22"/>
  <c r="G194" i="22"/>
  <c r="K194" i="22" s="1"/>
  <c r="E195" i="22"/>
  <c r="C195" i="22"/>
  <c r="B195" i="22"/>
  <c r="H194" i="20"/>
  <c r="D194" i="20"/>
  <c r="F194" i="20" s="1"/>
  <c r="G194" i="20"/>
  <c r="K194" i="20" s="1"/>
  <c r="I194" i="20"/>
  <c r="B195" i="20"/>
  <c r="E195" i="20"/>
  <c r="C195" i="20"/>
  <c r="D193" i="18"/>
  <c r="F193" i="18" s="1"/>
  <c r="H193" i="18"/>
  <c r="C194" i="18"/>
  <c r="E194" i="18"/>
  <c r="B194" i="18"/>
  <c r="G194" i="18" s="1"/>
  <c r="K194" i="18" s="1"/>
  <c r="I193" i="18"/>
  <c r="K88" i="10"/>
  <c r="V88" i="10"/>
  <c r="O161" i="14"/>
  <c r="K157" i="12"/>
  <c r="L159" i="12"/>
  <c r="P158" i="12"/>
  <c r="R158" i="12" s="1"/>
  <c r="V158" i="12" s="1"/>
  <c r="M159" i="12"/>
  <c r="O159" i="12"/>
  <c r="N158" i="12"/>
  <c r="Q158" i="12" s="1"/>
  <c r="O90" i="10"/>
  <c r="M90" i="10"/>
  <c r="L90" i="10"/>
  <c r="P89" i="10"/>
  <c r="R89" i="10" s="1"/>
  <c r="D205" i="28" l="1"/>
  <c r="F205" i="28" s="1"/>
  <c r="J205" i="28" s="1"/>
  <c r="I205" i="28"/>
  <c r="G205" i="28"/>
  <c r="K205" i="28" s="1"/>
  <c r="C206" i="28"/>
  <c r="B206" i="28"/>
  <c r="E206" i="28"/>
  <c r="D198" i="26"/>
  <c r="F198" i="26" s="1"/>
  <c r="J198" i="26" s="1"/>
  <c r="I198" i="26"/>
  <c r="G198" i="26"/>
  <c r="K198" i="26" s="1"/>
  <c r="B199" i="26"/>
  <c r="E199" i="26"/>
  <c r="C199" i="26"/>
  <c r="E193" i="24"/>
  <c r="C193" i="24"/>
  <c r="B193" i="24"/>
  <c r="G192" i="24"/>
  <c r="K192" i="24" s="1"/>
  <c r="I192" i="24"/>
  <c r="D192" i="24"/>
  <c r="F192" i="24" s="1"/>
  <c r="J192" i="24" s="1"/>
  <c r="D195" i="22"/>
  <c r="F195" i="22" s="1"/>
  <c r="J195" i="22" s="1"/>
  <c r="E196" i="22"/>
  <c r="B196" i="22"/>
  <c r="C196" i="22"/>
  <c r="I195" i="22"/>
  <c r="G195" i="22"/>
  <c r="K195" i="22" s="1"/>
  <c r="D195" i="20"/>
  <c r="F195" i="20" s="1"/>
  <c r="H195" i="20"/>
  <c r="C196" i="20"/>
  <c r="B196" i="20"/>
  <c r="E196" i="20" s="1"/>
  <c r="I195" i="20"/>
  <c r="G195" i="20"/>
  <c r="K195" i="20" s="1"/>
  <c r="I194" i="18"/>
  <c r="C195" i="18"/>
  <c r="B195" i="18"/>
  <c r="E195" i="18"/>
  <c r="D194" i="18"/>
  <c r="F194" i="18" s="1"/>
  <c r="H194" i="18"/>
  <c r="K89" i="10"/>
  <c r="V89" i="10"/>
  <c r="O162" i="14"/>
  <c r="M162" i="14"/>
  <c r="L162" i="14"/>
  <c r="N162" i="14" s="1"/>
  <c r="Q162" i="14" s="1"/>
  <c r="P161" i="14"/>
  <c r="Q161" i="14"/>
  <c r="K158" i="12"/>
  <c r="O160" i="12"/>
  <c r="M160" i="12"/>
  <c r="L160" i="12"/>
  <c r="N160" i="12" s="1"/>
  <c r="Q160" i="12" s="1"/>
  <c r="P159" i="12"/>
  <c r="R159" i="12" s="1"/>
  <c r="V159" i="12" s="1"/>
  <c r="N159" i="12"/>
  <c r="Q159" i="12" s="1"/>
  <c r="N90" i="10"/>
  <c r="Q90" i="10" s="1"/>
  <c r="S90" i="10" s="1"/>
  <c r="P90" i="10"/>
  <c r="R90" i="10" s="1"/>
  <c r="L91" i="10"/>
  <c r="M91" i="10"/>
  <c r="G195" i="18" l="1"/>
  <c r="K195" i="18" s="1"/>
  <c r="I206" i="28"/>
  <c r="G206" i="28"/>
  <c r="K206" i="28" s="1"/>
  <c r="D206" i="28"/>
  <c r="F206" i="28" s="1"/>
  <c r="J206" i="28" s="1"/>
  <c r="E207" i="28"/>
  <c r="C207" i="28"/>
  <c r="B207" i="28"/>
  <c r="E200" i="26"/>
  <c r="C200" i="26"/>
  <c r="B200" i="26"/>
  <c r="D199" i="26"/>
  <c r="F199" i="26" s="1"/>
  <c r="J199" i="26" s="1"/>
  <c r="I199" i="26"/>
  <c r="G199" i="26"/>
  <c r="K199" i="26" s="1"/>
  <c r="E194" i="24"/>
  <c r="C194" i="24"/>
  <c r="B194" i="24"/>
  <c r="I193" i="24"/>
  <c r="G193" i="24"/>
  <c r="K193" i="24" s="1"/>
  <c r="D193" i="24"/>
  <c r="F193" i="24" s="1"/>
  <c r="J193" i="24" s="1"/>
  <c r="E197" i="22"/>
  <c r="C197" i="22"/>
  <c r="B197" i="22"/>
  <c r="D196" i="22"/>
  <c r="F196" i="22" s="1"/>
  <c r="J196" i="22" s="1"/>
  <c r="I196" i="22"/>
  <c r="G196" i="22"/>
  <c r="K196" i="22" s="1"/>
  <c r="C197" i="20"/>
  <c r="B197" i="20"/>
  <c r="E197" i="20"/>
  <c r="I196" i="20"/>
  <c r="G196" i="20"/>
  <c r="K196" i="20" s="1"/>
  <c r="H196" i="20"/>
  <c r="D196" i="20"/>
  <c r="F196" i="20" s="1"/>
  <c r="I195" i="18"/>
  <c r="C196" i="18"/>
  <c r="B196" i="18"/>
  <c r="D195" i="18"/>
  <c r="F195" i="18" s="1"/>
  <c r="H195" i="18"/>
  <c r="V90" i="10"/>
  <c r="K90" i="10"/>
  <c r="J86" i="10" s="1"/>
  <c r="F45" i="10" s="1"/>
  <c r="H45" i="10" s="1"/>
  <c r="P162" i="14"/>
  <c r="L163" i="14"/>
  <c r="O163" i="14"/>
  <c r="M163" i="14"/>
  <c r="K159" i="12"/>
  <c r="P160" i="12"/>
  <c r="R160" i="12" s="1"/>
  <c r="L161" i="12"/>
  <c r="M161" i="12"/>
  <c r="N91" i="10"/>
  <c r="O91" i="10"/>
  <c r="Q91" i="10"/>
  <c r="S91" i="10" s="1"/>
  <c r="O92" i="10"/>
  <c r="M92" i="10"/>
  <c r="P91" i="10"/>
  <c r="R91" i="10" s="1"/>
  <c r="L92" i="10"/>
  <c r="N92" i="10" s="1"/>
  <c r="Q92" i="10" s="1"/>
  <c r="S92" i="10" s="1"/>
  <c r="E208" i="28" l="1"/>
  <c r="B208" i="28"/>
  <c r="C208" i="28"/>
  <c r="I207" i="28"/>
  <c r="G207" i="28"/>
  <c r="K207" i="28" s="1"/>
  <c r="D207" i="28"/>
  <c r="F207" i="28" s="1"/>
  <c r="J207" i="28" s="1"/>
  <c r="D200" i="26"/>
  <c r="F200" i="26" s="1"/>
  <c r="J200" i="26" s="1"/>
  <c r="I200" i="26"/>
  <c r="G200" i="26"/>
  <c r="K200" i="26" s="1"/>
  <c r="E201" i="26"/>
  <c r="C201" i="26"/>
  <c r="B201" i="26"/>
  <c r="D194" i="24"/>
  <c r="F194" i="24" s="1"/>
  <c r="J194" i="24" s="1"/>
  <c r="I194" i="24"/>
  <c r="G194" i="24"/>
  <c r="K194" i="24" s="1"/>
  <c r="E195" i="24"/>
  <c r="C195" i="24"/>
  <c r="B195" i="24"/>
  <c r="D197" i="22"/>
  <c r="F197" i="22" s="1"/>
  <c r="J197" i="22" s="1"/>
  <c r="I197" i="22"/>
  <c r="G197" i="22"/>
  <c r="K197" i="22" s="1"/>
  <c r="E198" i="22"/>
  <c r="C198" i="22"/>
  <c r="B198" i="22"/>
  <c r="I197" i="20"/>
  <c r="G197" i="20"/>
  <c r="K197" i="20" s="1"/>
  <c r="E198" i="20"/>
  <c r="C198" i="20"/>
  <c r="B198" i="20"/>
  <c r="H197" i="20"/>
  <c r="D197" i="20"/>
  <c r="F197" i="20" s="1"/>
  <c r="D196" i="18"/>
  <c r="H196" i="18"/>
  <c r="E196" i="18"/>
  <c r="G196" i="18" s="1"/>
  <c r="K196" i="18" s="1"/>
  <c r="I196" i="18"/>
  <c r="V91" i="10"/>
  <c r="K160" i="12"/>
  <c r="J155" i="12" s="1"/>
  <c r="F61" i="12" s="1"/>
  <c r="H61" i="12" s="1"/>
  <c r="V160" i="12"/>
  <c r="K91" i="10"/>
  <c r="P163" i="14"/>
  <c r="L164" i="14"/>
  <c r="N164" i="14" s="1"/>
  <c r="Q164" i="14" s="1"/>
  <c r="O164" i="14"/>
  <c r="M164" i="14"/>
  <c r="N163" i="14"/>
  <c r="Q163" i="14" s="1"/>
  <c r="N161" i="12"/>
  <c r="P92" i="10"/>
  <c r="R92" i="10" s="1"/>
  <c r="L93" i="10"/>
  <c r="M93" i="10"/>
  <c r="O93" i="10"/>
  <c r="I208" i="28" l="1"/>
  <c r="G208" i="28"/>
  <c r="K208" i="28" s="1"/>
  <c r="D208" i="28"/>
  <c r="F208" i="28" s="1"/>
  <c r="J208" i="28" s="1"/>
  <c r="E209" i="28"/>
  <c r="C209" i="28"/>
  <c r="B209" i="28"/>
  <c r="D201" i="26"/>
  <c r="F201" i="26" s="1"/>
  <c r="J201" i="26" s="1"/>
  <c r="I201" i="26"/>
  <c r="G201" i="26"/>
  <c r="K201" i="26" s="1"/>
  <c r="B202" i="26"/>
  <c r="E202" i="26"/>
  <c r="C202" i="26"/>
  <c r="G195" i="24"/>
  <c r="K195" i="24" s="1"/>
  <c r="I195" i="24"/>
  <c r="D195" i="24"/>
  <c r="F195" i="24" s="1"/>
  <c r="J195" i="24" s="1"/>
  <c r="C196" i="24"/>
  <c r="B196" i="24"/>
  <c r="E199" i="22"/>
  <c r="C199" i="22"/>
  <c r="B199" i="22"/>
  <c r="G198" i="22"/>
  <c r="K198" i="22" s="1"/>
  <c r="I198" i="22"/>
  <c r="D198" i="22"/>
  <c r="F198" i="22" s="1"/>
  <c r="J198" i="22" s="1"/>
  <c r="E199" i="20"/>
  <c r="C199" i="20"/>
  <c r="B199" i="20"/>
  <c r="G198" i="20"/>
  <c r="K198" i="20" s="1"/>
  <c r="I198" i="20"/>
  <c r="D198" i="20"/>
  <c r="F198" i="20" s="1"/>
  <c r="H198" i="20"/>
  <c r="C197" i="18"/>
  <c r="B197" i="18"/>
  <c r="G197" i="18" s="1"/>
  <c r="K197" i="18" s="1"/>
  <c r="E197" i="18"/>
  <c r="F196" i="18"/>
  <c r="K92" i="10"/>
  <c r="V92" i="10"/>
  <c r="L165" i="14"/>
  <c r="P164" i="14"/>
  <c r="O165" i="14"/>
  <c r="M165" i="14"/>
  <c r="O161" i="12"/>
  <c r="N93" i="10"/>
  <c r="Q93" i="10" s="1"/>
  <c r="S93" i="10" s="1"/>
  <c r="M94" i="10"/>
  <c r="O94" i="10"/>
  <c r="L94" i="10"/>
  <c r="N94" i="10" s="1"/>
  <c r="Q94" i="10" s="1"/>
  <c r="S94" i="10" s="1"/>
  <c r="P93" i="10"/>
  <c r="R93" i="10" s="1"/>
  <c r="D209" i="28" l="1"/>
  <c r="F209" i="28" s="1"/>
  <c r="J209" i="28" s="1"/>
  <c r="I209" i="28"/>
  <c r="G209" i="28"/>
  <c r="K209" i="28" s="1"/>
  <c r="C210" i="28"/>
  <c r="B210" i="28"/>
  <c r="C203" i="26"/>
  <c r="B203" i="26"/>
  <c r="E203" i="26"/>
  <c r="I202" i="26"/>
  <c r="G202" i="26"/>
  <c r="K202" i="26" s="1"/>
  <c r="D202" i="26"/>
  <c r="F202" i="26" s="1"/>
  <c r="J202" i="26" s="1"/>
  <c r="I196" i="24"/>
  <c r="D196" i="24"/>
  <c r="E196" i="24"/>
  <c r="D199" i="22"/>
  <c r="F199" i="22" s="1"/>
  <c r="J199" i="22" s="1"/>
  <c r="G199" i="22"/>
  <c r="K199" i="22" s="1"/>
  <c r="I199" i="22"/>
  <c r="E200" i="22"/>
  <c r="B200" i="22"/>
  <c r="C200" i="22"/>
  <c r="D199" i="20"/>
  <c r="F199" i="20" s="1"/>
  <c r="H199" i="20"/>
  <c r="I199" i="20"/>
  <c r="G199" i="20"/>
  <c r="K199" i="20" s="1"/>
  <c r="E200" i="20"/>
  <c r="C200" i="20"/>
  <c r="B200" i="20"/>
  <c r="I197" i="18"/>
  <c r="B198" i="18"/>
  <c r="G198" i="18" s="1"/>
  <c r="K198" i="18" s="1"/>
  <c r="E198" i="18"/>
  <c r="C198" i="18"/>
  <c r="D197" i="18"/>
  <c r="F197" i="18" s="1"/>
  <c r="H197" i="18"/>
  <c r="K93" i="10"/>
  <c r="V93" i="10"/>
  <c r="L166" i="14"/>
  <c r="P165" i="14"/>
  <c r="M166" i="14"/>
  <c r="O166" i="14"/>
  <c r="N165" i="14"/>
  <c r="Q165" i="14" s="1"/>
  <c r="M162" i="12"/>
  <c r="O162" i="12"/>
  <c r="L162" i="12"/>
  <c r="N162" i="12" s="1"/>
  <c r="Q162" i="12" s="1"/>
  <c r="P161" i="12"/>
  <c r="R161" i="12" s="1"/>
  <c r="V161" i="12" s="1"/>
  <c r="Q161" i="12"/>
  <c r="M95" i="10"/>
  <c r="O95" i="10"/>
  <c r="P94" i="10"/>
  <c r="R94" i="10" s="1"/>
  <c r="L95" i="10"/>
  <c r="N95" i="10" s="1"/>
  <c r="Q95" i="10" s="1"/>
  <c r="S95" i="10" s="1"/>
  <c r="I210" i="28" l="1"/>
  <c r="E210" i="28"/>
  <c r="G210" i="28" s="1"/>
  <c r="K210" i="28" s="1"/>
  <c r="D210" i="28"/>
  <c r="F210" i="28" s="1"/>
  <c r="J210" i="28" s="1"/>
  <c r="E204" i="26"/>
  <c r="C204" i="26"/>
  <c r="B204" i="26"/>
  <c r="I203" i="26"/>
  <c r="G203" i="26"/>
  <c r="K203" i="26" s="1"/>
  <c r="D203" i="26"/>
  <c r="F203" i="26" s="1"/>
  <c r="J203" i="26" s="1"/>
  <c r="F196" i="24"/>
  <c r="J196" i="24" s="1"/>
  <c r="C197" i="24"/>
  <c r="B197" i="24"/>
  <c r="E197" i="24"/>
  <c r="G196" i="24"/>
  <c r="K196" i="24" s="1"/>
  <c r="I200" i="22"/>
  <c r="G200" i="22"/>
  <c r="K200" i="22" s="1"/>
  <c r="D200" i="22"/>
  <c r="F200" i="22" s="1"/>
  <c r="J200" i="22" s="1"/>
  <c r="C201" i="22"/>
  <c r="B201" i="22"/>
  <c r="E201" i="22"/>
  <c r="I200" i="20"/>
  <c r="G200" i="20"/>
  <c r="K200" i="20" s="1"/>
  <c r="D200" i="20"/>
  <c r="F200" i="20" s="1"/>
  <c r="H200" i="20"/>
  <c r="C201" i="20"/>
  <c r="B201" i="20"/>
  <c r="E201" i="20"/>
  <c r="C199" i="18"/>
  <c r="B199" i="18"/>
  <c r="E199" i="18"/>
  <c r="I198" i="18"/>
  <c r="D198" i="18"/>
  <c r="F198" i="18" s="1"/>
  <c r="H198" i="18"/>
  <c r="K94" i="10"/>
  <c r="V94" i="10"/>
  <c r="M167" i="14"/>
  <c r="O167" i="14"/>
  <c r="L167" i="14"/>
  <c r="N167" i="14" s="1"/>
  <c r="Q167" i="14" s="1"/>
  <c r="P166" i="14"/>
  <c r="N166" i="14"/>
  <c r="Q166" i="14" s="1"/>
  <c r="K161" i="12"/>
  <c r="O163" i="12"/>
  <c r="M163" i="12"/>
  <c r="P162" i="12"/>
  <c r="R162" i="12" s="1"/>
  <c r="L163" i="12"/>
  <c r="N163" i="12" s="1"/>
  <c r="Q163" i="12" s="1"/>
  <c r="O96" i="10"/>
  <c r="M96" i="10"/>
  <c r="P95" i="10"/>
  <c r="R95" i="10" s="1"/>
  <c r="L96" i="10"/>
  <c r="N96" i="10" s="1"/>
  <c r="Q96" i="10" s="1"/>
  <c r="S96" i="10" s="1"/>
  <c r="I199" i="18" l="1"/>
  <c r="G199" i="18"/>
  <c r="K199" i="18" s="1"/>
  <c r="E211" i="28"/>
  <c r="C211" i="28"/>
  <c r="B211" i="28"/>
  <c r="D204" i="26"/>
  <c r="F204" i="26" s="1"/>
  <c r="J204" i="26" s="1"/>
  <c r="I204" i="26"/>
  <c r="G204" i="26"/>
  <c r="K204" i="26" s="1"/>
  <c r="E205" i="26"/>
  <c r="C205" i="26"/>
  <c r="B205" i="26"/>
  <c r="B198" i="24"/>
  <c r="E198" i="24"/>
  <c r="C198" i="24"/>
  <c r="D197" i="24"/>
  <c r="F197" i="24" s="1"/>
  <c r="J197" i="24" s="1"/>
  <c r="I197" i="24"/>
  <c r="G197" i="24"/>
  <c r="K197" i="24" s="1"/>
  <c r="E202" i="22"/>
  <c r="C202" i="22"/>
  <c r="B202" i="22"/>
  <c r="I201" i="22"/>
  <c r="G201" i="22"/>
  <c r="K201" i="22" s="1"/>
  <c r="D201" i="22"/>
  <c r="F201" i="22" s="1"/>
  <c r="J201" i="22" s="1"/>
  <c r="I201" i="20"/>
  <c r="G201" i="20"/>
  <c r="K201" i="20" s="1"/>
  <c r="C202" i="20"/>
  <c r="B202" i="20"/>
  <c r="E202" i="20"/>
  <c r="H201" i="20"/>
  <c r="D201" i="20"/>
  <c r="F201" i="20" s="1"/>
  <c r="B200" i="18"/>
  <c r="E200" i="18"/>
  <c r="C200" i="18"/>
  <c r="D199" i="18"/>
  <c r="F199" i="18" s="1"/>
  <c r="H199" i="18"/>
  <c r="K162" i="12"/>
  <c r="V162" i="12"/>
  <c r="K95" i="10"/>
  <c r="V95" i="10"/>
  <c r="M168" i="14"/>
  <c r="P167" i="14"/>
  <c r="L168" i="14"/>
  <c r="O164" i="12"/>
  <c r="M164" i="12"/>
  <c r="L164" i="12"/>
  <c r="N164" i="12" s="1"/>
  <c r="Q164" i="12" s="1"/>
  <c r="P163" i="12"/>
  <c r="R163" i="12" s="1"/>
  <c r="P96" i="10"/>
  <c r="R96" i="10" s="1"/>
  <c r="L97" i="10"/>
  <c r="M97" i="10"/>
  <c r="G200" i="18" l="1"/>
  <c r="K200" i="18" s="1"/>
  <c r="E212" i="28"/>
  <c r="C212" i="28"/>
  <c r="B212" i="28"/>
  <c r="G211" i="28"/>
  <c r="K211" i="28" s="1"/>
  <c r="I211" i="28"/>
  <c r="D211" i="28"/>
  <c r="F211" i="28" s="1"/>
  <c r="J211" i="28" s="1"/>
  <c r="C206" i="26"/>
  <c r="B206" i="26"/>
  <c r="E206" i="26"/>
  <c r="D205" i="26"/>
  <c r="F205" i="26" s="1"/>
  <c r="J205" i="26" s="1"/>
  <c r="I205" i="26"/>
  <c r="G205" i="26"/>
  <c r="K205" i="26" s="1"/>
  <c r="C199" i="24"/>
  <c r="B199" i="24"/>
  <c r="E199" i="24"/>
  <c r="D198" i="24"/>
  <c r="F198" i="24" s="1"/>
  <c r="J198" i="24" s="1"/>
  <c r="I198" i="24"/>
  <c r="G198" i="24"/>
  <c r="K198" i="24" s="1"/>
  <c r="G202" i="22"/>
  <c r="K202" i="22" s="1"/>
  <c r="I202" i="22"/>
  <c r="D202" i="22"/>
  <c r="F202" i="22" s="1"/>
  <c r="J202" i="22" s="1"/>
  <c r="C203" i="22"/>
  <c r="B203" i="22"/>
  <c r="D202" i="20"/>
  <c r="F202" i="20" s="1"/>
  <c r="H202" i="20"/>
  <c r="C203" i="20"/>
  <c r="B203" i="20"/>
  <c r="G202" i="20"/>
  <c r="K202" i="20" s="1"/>
  <c r="I202" i="20"/>
  <c r="I200" i="18"/>
  <c r="D200" i="18"/>
  <c r="F200" i="18" s="1"/>
  <c r="H200" i="18"/>
  <c r="B201" i="18"/>
  <c r="C201" i="18"/>
  <c r="E201" i="18"/>
  <c r="K163" i="12"/>
  <c r="V163" i="12"/>
  <c r="K96" i="10"/>
  <c r="J91" i="10" s="1"/>
  <c r="F46" i="10" s="1"/>
  <c r="H46" i="10" s="1"/>
  <c r="V96" i="10"/>
  <c r="N168" i="14"/>
  <c r="L165" i="12"/>
  <c r="P164" i="12"/>
  <c r="R164" i="12" s="1"/>
  <c r="O165" i="12"/>
  <c r="M165" i="12"/>
  <c r="N97" i="10"/>
  <c r="G201" i="18" l="1"/>
  <c r="K201" i="18" s="1"/>
  <c r="D212" i="28"/>
  <c r="F212" i="28" s="1"/>
  <c r="J212" i="28" s="1"/>
  <c r="I212" i="28"/>
  <c r="G212" i="28"/>
  <c r="K212" i="28" s="1"/>
  <c r="E213" i="28"/>
  <c r="C213" i="28"/>
  <c r="B213" i="28"/>
  <c r="I206" i="26"/>
  <c r="G206" i="26"/>
  <c r="K206" i="26" s="1"/>
  <c r="B207" i="26"/>
  <c r="E207" i="26"/>
  <c r="C207" i="26"/>
  <c r="D206" i="26"/>
  <c r="F206" i="26" s="1"/>
  <c r="J206" i="26" s="1"/>
  <c r="I199" i="24"/>
  <c r="G199" i="24"/>
  <c r="K199" i="24" s="1"/>
  <c r="E200" i="24"/>
  <c r="C200" i="24"/>
  <c r="B200" i="24"/>
  <c r="D199" i="24"/>
  <c r="F199" i="24" s="1"/>
  <c r="J199" i="24" s="1"/>
  <c r="I203" i="22"/>
  <c r="E203" i="22"/>
  <c r="G203" i="22" s="1"/>
  <c r="K203" i="22" s="1"/>
  <c r="D203" i="22"/>
  <c r="F203" i="22" s="1"/>
  <c r="J203" i="22" s="1"/>
  <c r="H203" i="20"/>
  <c r="D203" i="20"/>
  <c r="I203" i="20"/>
  <c r="E203" i="20"/>
  <c r="D201" i="18"/>
  <c r="F201" i="18" s="1"/>
  <c r="H201" i="18"/>
  <c r="E202" i="18"/>
  <c r="B202" i="18"/>
  <c r="G202" i="18" s="1"/>
  <c r="K202" i="18" s="1"/>
  <c r="C202" i="18"/>
  <c r="I201" i="18"/>
  <c r="K164" i="12"/>
  <c r="V164" i="12"/>
  <c r="O168" i="14"/>
  <c r="L166" i="12"/>
  <c r="P165" i="12"/>
  <c r="R165" i="12" s="1"/>
  <c r="V165" i="12" s="1"/>
  <c r="M166" i="12"/>
  <c r="O166" i="12"/>
  <c r="N165" i="12"/>
  <c r="Q165" i="12" s="1"/>
  <c r="O97" i="10"/>
  <c r="Q97" i="10"/>
  <c r="S97" i="10" s="1"/>
  <c r="M98" i="10"/>
  <c r="O98" i="10"/>
  <c r="L98" i="10"/>
  <c r="P97" i="10"/>
  <c r="R97" i="10" s="1"/>
  <c r="D213" i="28" l="1"/>
  <c r="F213" i="28" s="1"/>
  <c r="J213" i="28" s="1"/>
  <c r="I213" i="28"/>
  <c r="G213" i="28"/>
  <c r="K213" i="28" s="1"/>
  <c r="E214" i="28"/>
  <c r="C214" i="28"/>
  <c r="B214" i="28"/>
  <c r="D207" i="26"/>
  <c r="F207" i="26" s="1"/>
  <c r="J207" i="26" s="1"/>
  <c r="E208" i="26"/>
  <c r="C208" i="26"/>
  <c r="B208" i="26"/>
  <c r="G207" i="26"/>
  <c r="K207" i="26" s="1"/>
  <c r="I207" i="26"/>
  <c r="E201" i="24"/>
  <c r="C201" i="24"/>
  <c r="B201" i="24"/>
  <c r="I200" i="24"/>
  <c r="G200" i="24"/>
  <c r="K200" i="24" s="1"/>
  <c r="D200" i="24"/>
  <c r="F200" i="24" s="1"/>
  <c r="J200" i="24" s="1"/>
  <c r="E204" i="22"/>
  <c r="B204" i="22"/>
  <c r="C204" i="22"/>
  <c r="E204" i="20"/>
  <c r="C204" i="20"/>
  <c r="B204" i="20"/>
  <c r="G203" i="20"/>
  <c r="K203" i="20" s="1"/>
  <c r="F203" i="20"/>
  <c r="D202" i="18"/>
  <c r="F202" i="18" s="1"/>
  <c r="H202" i="18"/>
  <c r="I202" i="18"/>
  <c r="C203" i="18"/>
  <c r="B203" i="18"/>
  <c r="V97" i="10"/>
  <c r="K97" i="10"/>
  <c r="O169" i="14"/>
  <c r="M169" i="14"/>
  <c r="L169" i="14"/>
  <c r="N169" i="14" s="1"/>
  <c r="Q169" i="14" s="1"/>
  <c r="P168" i="14"/>
  <c r="Q168" i="14"/>
  <c r="K165" i="12"/>
  <c r="O167" i="12"/>
  <c r="M167" i="12"/>
  <c r="P166" i="12"/>
  <c r="R166" i="12" s="1"/>
  <c r="V166" i="12" s="1"/>
  <c r="L167" i="12"/>
  <c r="N167" i="12" s="1"/>
  <c r="Q167" i="12" s="1"/>
  <c r="N166" i="12"/>
  <c r="Q166" i="12" s="1"/>
  <c r="N98" i="10"/>
  <c r="Q98" i="10" s="1"/>
  <c r="S98" i="10" s="1"/>
  <c r="M99" i="10"/>
  <c r="O99" i="10"/>
  <c r="P98" i="10"/>
  <c r="R98" i="10" s="1"/>
  <c r="L99" i="10"/>
  <c r="N99" i="10" s="1"/>
  <c r="Q99" i="10" s="1"/>
  <c r="S99" i="10" s="1"/>
  <c r="I203" i="18" l="1"/>
  <c r="D214" i="28"/>
  <c r="F214" i="28" s="1"/>
  <c r="J214" i="28" s="1"/>
  <c r="G214" i="28"/>
  <c r="K214" i="28" s="1"/>
  <c r="I214" i="28"/>
  <c r="E215" i="28"/>
  <c r="C215" i="28"/>
  <c r="B215" i="28"/>
  <c r="I208" i="26"/>
  <c r="G208" i="26"/>
  <c r="K208" i="26" s="1"/>
  <c r="D208" i="26"/>
  <c r="F208" i="26" s="1"/>
  <c r="J208" i="26" s="1"/>
  <c r="E209" i="26"/>
  <c r="C209" i="26"/>
  <c r="B209" i="26"/>
  <c r="D201" i="24"/>
  <c r="F201" i="24" s="1"/>
  <c r="J201" i="24" s="1"/>
  <c r="I201" i="24"/>
  <c r="G201" i="24"/>
  <c r="K201" i="24" s="1"/>
  <c r="B202" i="24"/>
  <c r="E202" i="24"/>
  <c r="C202" i="24"/>
  <c r="C205" i="22"/>
  <c r="E205" i="22"/>
  <c r="B205" i="22"/>
  <c r="D204" i="22"/>
  <c r="F204" i="22" s="1"/>
  <c r="J204" i="22" s="1"/>
  <c r="I204" i="22"/>
  <c r="G204" i="22"/>
  <c r="K204" i="22" s="1"/>
  <c r="D204" i="20"/>
  <c r="F204" i="20" s="1"/>
  <c r="H204" i="20"/>
  <c r="I204" i="20"/>
  <c r="G204" i="20"/>
  <c r="K204" i="20" s="1"/>
  <c r="C205" i="20"/>
  <c r="E205" i="20"/>
  <c r="B205" i="20"/>
  <c r="E203" i="18"/>
  <c r="G203" i="18" s="1"/>
  <c r="K203" i="18" s="1"/>
  <c r="D203" i="18"/>
  <c r="F203" i="18" s="1"/>
  <c r="H203" i="18"/>
  <c r="K98" i="10"/>
  <c r="V98" i="10"/>
  <c r="P169" i="14"/>
  <c r="L170" i="14"/>
  <c r="O170" i="14"/>
  <c r="M170" i="14"/>
  <c r="M168" i="12"/>
  <c r="K166" i="12"/>
  <c r="P167" i="12"/>
  <c r="R167" i="12" s="1"/>
  <c r="L168" i="12"/>
  <c r="N168" i="12" s="1"/>
  <c r="O100" i="10"/>
  <c r="M100" i="10"/>
  <c r="P99" i="10"/>
  <c r="R99" i="10" s="1"/>
  <c r="L100" i="10"/>
  <c r="N100" i="10" s="1"/>
  <c r="Q100" i="10" s="1"/>
  <c r="S100" i="10" s="1"/>
  <c r="I215" i="28" l="1"/>
  <c r="G215" i="28"/>
  <c r="K215" i="28" s="1"/>
  <c r="E216" i="28"/>
  <c r="B216" i="28"/>
  <c r="C216" i="28"/>
  <c r="D215" i="28"/>
  <c r="F215" i="28" s="1"/>
  <c r="J215" i="28" s="1"/>
  <c r="D209" i="26"/>
  <c r="F209" i="26" s="1"/>
  <c r="J209" i="26" s="1"/>
  <c r="I209" i="26"/>
  <c r="G209" i="26"/>
  <c r="K209" i="26" s="1"/>
  <c r="C210" i="26"/>
  <c r="B210" i="26"/>
  <c r="C203" i="24"/>
  <c r="B203" i="24"/>
  <c r="D202" i="24"/>
  <c r="F202" i="24" s="1"/>
  <c r="J202" i="24" s="1"/>
  <c r="G202" i="24"/>
  <c r="K202" i="24" s="1"/>
  <c r="I202" i="24"/>
  <c r="E206" i="22"/>
  <c r="C206" i="22"/>
  <c r="B206" i="22"/>
  <c r="I205" i="22"/>
  <c r="G205" i="22"/>
  <c r="K205" i="22" s="1"/>
  <c r="D205" i="22"/>
  <c r="F205" i="22" s="1"/>
  <c r="J205" i="22" s="1"/>
  <c r="B206" i="20"/>
  <c r="E206" i="20"/>
  <c r="C206" i="20"/>
  <c r="H205" i="20"/>
  <c r="D205" i="20"/>
  <c r="F205" i="20" s="1"/>
  <c r="I205" i="20"/>
  <c r="G205" i="20"/>
  <c r="K205" i="20" s="1"/>
  <c r="E204" i="18"/>
  <c r="B204" i="18"/>
  <c r="C204" i="18"/>
  <c r="K167" i="12"/>
  <c r="J161" i="12" s="1"/>
  <c r="F62" i="12" s="1"/>
  <c r="H62" i="12" s="1"/>
  <c r="V167" i="12"/>
  <c r="K99" i="10"/>
  <c r="V99" i="10"/>
  <c r="L171" i="14"/>
  <c r="P170" i="14"/>
  <c r="N170" i="14"/>
  <c r="Q170" i="14" s="1"/>
  <c r="O171" i="14"/>
  <c r="M171" i="14"/>
  <c r="O168" i="12"/>
  <c r="L169" i="12" s="1"/>
  <c r="L101" i="10"/>
  <c r="P100" i="10"/>
  <c r="R100" i="10" s="1"/>
  <c r="O101" i="10"/>
  <c r="M101" i="10"/>
  <c r="G204" i="18" l="1"/>
  <c r="K204" i="18" s="1"/>
  <c r="D216" i="28"/>
  <c r="F216" i="28" s="1"/>
  <c r="J216" i="28" s="1"/>
  <c r="G216" i="28"/>
  <c r="K216" i="28" s="1"/>
  <c r="I216" i="28"/>
  <c r="C217" i="28"/>
  <c r="B217" i="28"/>
  <c r="E217" i="28"/>
  <c r="I210" i="26"/>
  <c r="E210" i="26"/>
  <c r="G210" i="26" s="1"/>
  <c r="K210" i="26" s="1"/>
  <c r="D210" i="26"/>
  <c r="F210" i="26" s="1"/>
  <c r="J210" i="26" s="1"/>
  <c r="D203" i="24"/>
  <c r="I203" i="24"/>
  <c r="E203" i="24"/>
  <c r="C207" i="22"/>
  <c r="B207" i="22"/>
  <c r="E207" i="22"/>
  <c r="G206" i="22"/>
  <c r="K206" i="22" s="1"/>
  <c r="I206" i="22"/>
  <c r="D206" i="22"/>
  <c r="F206" i="22" s="1"/>
  <c r="J206" i="22" s="1"/>
  <c r="E207" i="20"/>
  <c r="C207" i="20"/>
  <c r="B207" i="20"/>
  <c r="H206" i="20"/>
  <c r="D206" i="20"/>
  <c r="F206" i="20" s="1"/>
  <c r="G206" i="20"/>
  <c r="K206" i="20" s="1"/>
  <c r="I206" i="20"/>
  <c r="D204" i="18"/>
  <c r="F204" i="18" s="1"/>
  <c r="H204" i="18"/>
  <c r="I204" i="18"/>
  <c r="E205" i="18"/>
  <c r="B205" i="18"/>
  <c r="C205" i="18"/>
  <c r="K100" i="10"/>
  <c r="V100" i="10"/>
  <c r="O172" i="14"/>
  <c r="M172" i="14"/>
  <c r="P171" i="14"/>
  <c r="L172" i="14"/>
  <c r="N172" i="14" s="1"/>
  <c r="Q172" i="14" s="1"/>
  <c r="N171" i="14"/>
  <c r="Q171" i="14" s="1"/>
  <c r="M169" i="12"/>
  <c r="O169" i="12"/>
  <c r="P168" i="12"/>
  <c r="R168" i="12" s="1"/>
  <c r="V168" i="12" s="1"/>
  <c r="Q168" i="12"/>
  <c r="M102" i="10"/>
  <c r="O102" i="10"/>
  <c r="L102" i="10"/>
  <c r="N102" i="10" s="1"/>
  <c r="P101" i="10"/>
  <c r="R101" i="10" s="1"/>
  <c r="N101" i="10"/>
  <c r="Q101" i="10" s="1"/>
  <c r="S101" i="10" s="1"/>
  <c r="G205" i="18" l="1"/>
  <c r="K205" i="18" s="1"/>
  <c r="E218" i="28"/>
  <c r="C218" i="28"/>
  <c r="B218" i="28"/>
  <c r="D217" i="28"/>
  <c r="F217" i="28" s="1"/>
  <c r="J217" i="28" s="1"/>
  <c r="I217" i="28"/>
  <c r="G217" i="28"/>
  <c r="K217" i="28" s="1"/>
  <c r="E211" i="26"/>
  <c r="C211" i="26"/>
  <c r="B211" i="26"/>
  <c r="F203" i="24"/>
  <c r="J203" i="24" s="1"/>
  <c r="E204" i="24"/>
  <c r="C204" i="24"/>
  <c r="B204" i="24"/>
  <c r="G203" i="24"/>
  <c r="K203" i="24" s="1"/>
  <c r="I207" i="22"/>
  <c r="G207" i="22"/>
  <c r="K207" i="22" s="1"/>
  <c r="E208" i="22"/>
  <c r="B208" i="22"/>
  <c r="C208" i="22"/>
  <c r="D207" i="22"/>
  <c r="F207" i="22" s="1"/>
  <c r="J207" i="22" s="1"/>
  <c r="D207" i="20"/>
  <c r="F207" i="20" s="1"/>
  <c r="H207" i="20"/>
  <c r="G207" i="20"/>
  <c r="K207" i="20" s="1"/>
  <c r="I207" i="20"/>
  <c r="E208" i="20"/>
  <c r="C208" i="20"/>
  <c r="B208" i="20"/>
  <c r="D205" i="18"/>
  <c r="F205" i="18" s="1"/>
  <c r="H205" i="18"/>
  <c r="B206" i="18"/>
  <c r="G206" i="18" s="1"/>
  <c r="K206" i="18" s="1"/>
  <c r="C206" i="18"/>
  <c r="E206" i="18"/>
  <c r="I205" i="18"/>
  <c r="V101" i="10"/>
  <c r="P172" i="14"/>
  <c r="L173" i="14"/>
  <c r="N173" i="14" s="1"/>
  <c r="M173" i="14"/>
  <c r="O173" i="14"/>
  <c r="O170" i="12"/>
  <c r="M170" i="12"/>
  <c r="K168" i="12"/>
  <c r="P169" i="12"/>
  <c r="R169" i="12" s="1"/>
  <c r="V169" i="12" s="1"/>
  <c r="L170" i="12"/>
  <c r="N170" i="12" s="1"/>
  <c r="Q170" i="12" s="1"/>
  <c r="N169" i="12"/>
  <c r="Q169" i="12" s="1"/>
  <c r="K101" i="10"/>
  <c r="Q102" i="10"/>
  <c r="S102" i="10" s="1"/>
  <c r="O103" i="10"/>
  <c r="M103" i="10"/>
  <c r="L103" i="10"/>
  <c r="N103" i="10" s="1"/>
  <c r="P102" i="10"/>
  <c r="R102" i="10" s="1"/>
  <c r="D218" i="28" l="1"/>
  <c r="F218" i="28" s="1"/>
  <c r="J218" i="28" s="1"/>
  <c r="I218" i="28"/>
  <c r="G218" i="28"/>
  <c r="K218" i="28" s="1"/>
  <c r="E219" i="28"/>
  <c r="C219" i="28"/>
  <c r="B219" i="28"/>
  <c r="E212" i="26"/>
  <c r="B212" i="26"/>
  <c r="C212" i="26"/>
  <c r="I211" i="26"/>
  <c r="G211" i="26"/>
  <c r="K211" i="26" s="1"/>
  <c r="D211" i="26"/>
  <c r="F211" i="26" s="1"/>
  <c r="J211" i="26" s="1"/>
  <c r="D204" i="24"/>
  <c r="F204" i="24" s="1"/>
  <c r="J204" i="24" s="1"/>
  <c r="E205" i="24"/>
  <c r="C205" i="24"/>
  <c r="B205" i="24"/>
  <c r="G204" i="24"/>
  <c r="K204" i="24" s="1"/>
  <c r="I204" i="24"/>
  <c r="D208" i="22"/>
  <c r="F208" i="22" s="1"/>
  <c r="J208" i="22" s="1"/>
  <c r="G208" i="22"/>
  <c r="K208" i="22" s="1"/>
  <c r="I208" i="22"/>
  <c r="C209" i="22"/>
  <c r="E209" i="22"/>
  <c r="B209" i="22"/>
  <c r="I208" i="20"/>
  <c r="G208" i="20"/>
  <c r="K208" i="20" s="1"/>
  <c r="D208" i="20"/>
  <c r="F208" i="20" s="1"/>
  <c r="H208" i="20"/>
  <c r="C209" i="20"/>
  <c r="E209" i="20"/>
  <c r="B209" i="20"/>
  <c r="B207" i="18"/>
  <c r="G207" i="18" s="1"/>
  <c r="K207" i="18" s="1"/>
  <c r="C207" i="18"/>
  <c r="E207" i="18"/>
  <c r="D206" i="18"/>
  <c r="F206" i="18" s="1"/>
  <c r="H206" i="18"/>
  <c r="I206" i="18"/>
  <c r="V102" i="10"/>
  <c r="K102" i="10"/>
  <c r="O174" i="14"/>
  <c r="M174" i="14"/>
  <c r="Q173" i="14"/>
  <c r="L174" i="14"/>
  <c r="N174" i="14" s="1"/>
  <c r="Q174" i="14" s="1"/>
  <c r="P173" i="14"/>
  <c r="L171" i="12"/>
  <c r="P170" i="12"/>
  <c r="R170" i="12" s="1"/>
  <c r="K169" i="12"/>
  <c r="O171" i="12"/>
  <c r="M171" i="12"/>
  <c r="Q103" i="10"/>
  <c r="S103" i="10" s="1"/>
  <c r="P103" i="10"/>
  <c r="R103" i="10" s="1"/>
  <c r="L104" i="10"/>
  <c r="D219" i="28" l="1"/>
  <c r="F219" i="28" s="1"/>
  <c r="J219" i="28" s="1"/>
  <c r="I219" i="28"/>
  <c r="G219" i="28"/>
  <c r="K219" i="28" s="1"/>
  <c r="E220" i="28"/>
  <c r="B220" i="28"/>
  <c r="C220" i="28"/>
  <c r="G212" i="26"/>
  <c r="K212" i="26" s="1"/>
  <c r="I212" i="26"/>
  <c r="D212" i="26"/>
  <c r="F212" i="26" s="1"/>
  <c r="J212" i="26" s="1"/>
  <c r="E213" i="26"/>
  <c r="C213" i="26"/>
  <c r="B213" i="26"/>
  <c r="C206" i="24"/>
  <c r="B206" i="24"/>
  <c r="E206" i="24"/>
  <c r="I205" i="24"/>
  <c r="G205" i="24"/>
  <c r="K205" i="24" s="1"/>
  <c r="D205" i="24"/>
  <c r="F205" i="24" s="1"/>
  <c r="J205" i="24" s="1"/>
  <c r="I209" i="22"/>
  <c r="G209" i="22"/>
  <c r="K209" i="22" s="1"/>
  <c r="D209" i="22"/>
  <c r="F209" i="22" s="1"/>
  <c r="J209" i="22" s="1"/>
  <c r="C210" i="22"/>
  <c r="B210" i="22"/>
  <c r="H209" i="20"/>
  <c r="D209" i="20"/>
  <c r="F209" i="20" s="1"/>
  <c r="C210" i="20"/>
  <c r="B210" i="20"/>
  <c r="E210" i="20" s="1"/>
  <c r="I209" i="20"/>
  <c r="G209" i="20"/>
  <c r="K209" i="20" s="1"/>
  <c r="I207" i="18"/>
  <c r="C208" i="18"/>
  <c r="B208" i="18"/>
  <c r="G208" i="18" s="1"/>
  <c r="K208" i="18" s="1"/>
  <c r="E208" i="18"/>
  <c r="D207" i="18"/>
  <c r="F207" i="18" s="1"/>
  <c r="H207" i="18"/>
  <c r="K170" i="12"/>
  <c r="V170" i="12"/>
  <c r="K103" i="10"/>
  <c r="J97" i="10" s="1"/>
  <c r="F47" i="10" s="1"/>
  <c r="H47" i="10" s="1"/>
  <c r="B12" i="10" s="1"/>
  <c r="K12" i="21" s="1"/>
  <c r="V103" i="10"/>
  <c r="E12" i="10" s="1"/>
  <c r="O175" i="14"/>
  <c r="M175" i="14"/>
  <c r="P174" i="14"/>
  <c r="L175" i="14"/>
  <c r="N175" i="14" s="1"/>
  <c r="Q175" i="14" s="1"/>
  <c r="P171" i="12"/>
  <c r="R171" i="12" s="1"/>
  <c r="V171" i="12" s="1"/>
  <c r="L172" i="12"/>
  <c r="O172" i="12"/>
  <c r="M172" i="12"/>
  <c r="N171" i="12"/>
  <c r="Q171" i="12" s="1"/>
  <c r="M104" i="10"/>
  <c r="N104" i="10"/>
  <c r="D220" i="28" l="1"/>
  <c r="F220" i="28" s="1"/>
  <c r="J220" i="28" s="1"/>
  <c r="I220" i="28"/>
  <c r="G220" i="28"/>
  <c r="K220" i="28" s="1"/>
  <c r="E221" i="28"/>
  <c r="C221" i="28"/>
  <c r="B221" i="28"/>
  <c r="D213" i="26"/>
  <c r="F213" i="26" s="1"/>
  <c r="J213" i="26" s="1"/>
  <c r="I213" i="26"/>
  <c r="G213" i="26"/>
  <c r="K213" i="26" s="1"/>
  <c r="E214" i="26"/>
  <c r="C214" i="26"/>
  <c r="B214" i="26"/>
  <c r="I206" i="24"/>
  <c r="G206" i="24"/>
  <c r="K206" i="24" s="1"/>
  <c r="E207" i="24"/>
  <c r="C207" i="24"/>
  <c r="B207" i="24"/>
  <c r="D206" i="24"/>
  <c r="F206" i="24" s="1"/>
  <c r="J206" i="24" s="1"/>
  <c r="I210" i="22"/>
  <c r="E210" i="22"/>
  <c r="D210" i="22"/>
  <c r="F210" i="22" s="1"/>
  <c r="J210" i="22" s="1"/>
  <c r="E211" i="20"/>
  <c r="C211" i="20"/>
  <c r="B211" i="20"/>
  <c r="G210" i="20"/>
  <c r="K210" i="20" s="1"/>
  <c r="I210" i="20"/>
  <c r="H210" i="20"/>
  <c r="D210" i="20"/>
  <c r="F210" i="20" s="1"/>
  <c r="D208" i="18"/>
  <c r="F208" i="18" s="1"/>
  <c r="H208" i="18"/>
  <c r="B209" i="18"/>
  <c r="E209" i="18"/>
  <c r="C209" i="18"/>
  <c r="I208" i="18"/>
  <c r="K11" i="11"/>
  <c r="C12" i="10"/>
  <c r="L176" i="14"/>
  <c r="P175" i="14"/>
  <c r="M176" i="14"/>
  <c r="K171" i="12"/>
  <c r="L173" i="12"/>
  <c r="P172" i="12"/>
  <c r="R172" i="12" s="1"/>
  <c r="V172" i="12" s="1"/>
  <c r="M173" i="12"/>
  <c r="O173" i="12"/>
  <c r="N172" i="12"/>
  <c r="Q172" i="12" s="1"/>
  <c r="O104" i="10"/>
  <c r="M105" i="10" s="1"/>
  <c r="Q104" i="10"/>
  <c r="S104" i="10" s="1"/>
  <c r="P104" i="10"/>
  <c r="R104" i="10" s="1"/>
  <c r="L105" i="10"/>
  <c r="N105" i="10" s="1"/>
  <c r="I209" i="18" l="1"/>
  <c r="G209" i="18"/>
  <c r="K209" i="18" s="1"/>
  <c r="I221" i="28"/>
  <c r="G221" i="28"/>
  <c r="K221" i="28" s="1"/>
  <c r="E222" i="28"/>
  <c r="C222" i="28"/>
  <c r="B222" i="28"/>
  <c r="D221" i="28"/>
  <c r="F221" i="28" s="1"/>
  <c r="J221" i="28" s="1"/>
  <c r="E215" i="26"/>
  <c r="C215" i="26"/>
  <c r="B215" i="26"/>
  <c r="I214" i="26"/>
  <c r="G214" i="26"/>
  <c r="K214" i="26" s="1"/>
  <c r="D214" i="26"/>
  <c r="F214" i="26" s="1"/>
  <c r="J214" i="26" s="1"/>
  <c r="D207" i="24"/>
  <c r="F207" i="24" s="1"/>
  <c r="J207" i="24" s="1"/>
  <c r="I207" i="24"/>
  <c r="G207" i="24"/>
  <c r="K207" i="24" s="1"/>
  <c r="E208" i="24"/>
  <c r="C208" i="24"/>
  <c r="B208" i="24"/>
  <c r="E211" i="22"/>
  <c r="C211" i="22"/>
  <c r="B211" i="22"/>
  <c r="G210" i="22"/>
  <c r="K210" i="22" s="1"/>
  <c r="H211" i="20"/>
  <c r="D211" i="20"/>
  <c r="F211" i="20" s="1"/>
  <c r="I211" i="20"/>
  <c r="G211" i="20"/>
  <c r="K211" i="20" s="1"/>
  <c r="E212" i="20"/>
  <c r="C212" i="20"/>
  <c r="B212" i="20"/>
  <c r="C210" i="18"/>
  <c r="B210" i="18"/>
  <c r="D209" i="18"/>
  <c r="F209" i="18" s="1"/>
  <c r="H209" i="18"/>
  <c r="V104" i="10"/>
  <c r="E23" i="11"/>
  <c r="H23" i="11" s="1"/>
  <c r="I23" i="11" s="1"/>
  <c r="E53" i="11"/>
  <c r="H53" i="11" s="1"/>
  <c r="I53" i="11" s="1"/>
  <c r="E74" i="11"/>
  <c r="H74" i="11" s="1"/>
  <c r="I74" i="11" s="1"/>
  <c r="E44" i="11"/>
  <c r="H44" i="11" s="1"/>
  <c r="I44" i="11" s="1"/>
  <c r="E61" i="11"/>
  <c r="H61" i="11" s="1"/>
  <c r="I61" i="11" s="1"/>
  <c r="E34" i="11"/>
  <c r="H34" i="11" s="1"/>
  <c r="I34" i="11" s="1"/>
  <c r="E68" i="11"/>
  <c r="H68" i="11" s="1"/>
  <c r="I68" i="11" s="1"/>
  <c r="N176" i="14"/>
  <c r="O174" i="12"/>
  <c r="M174" i="12"/>
  <c r="P173" i="12"/>
  <c r="R173" i="12" s="1"/>
  <c r="V173" i="12" s="1"/>
  <c r="L174" i="12"/>
  <c r="N174" i="12" s="1"/>
  <c r="Q174" i="12" s="1"/>
  <c r="N173" i="12"/>
  <c r="Q173" i="12" s="1"/>
  <c r="K172" i="12"/>
  <c r="K104" i="10"/>
  <c r="J104" i="10" s="1"/>
  <c r="F48" i="10" s="1"/>
  <c r="H48" i="10" s="1"/>
  <c r="O105" i="10"/>
  <c r="Q105" i="10" s="1"/>
  <c r="S105" i="10" s="1"/>
  <c r="D222" i="28" l="1"/>
  <c r="F222" i="28" s="1"/>
  <c r="J222" i="28" s="1"/>
  <c r="E223" i="28"/>
  <c r="C223" i="28"/>
  <c r="B223" i="28"/>
  <c r="I222" i="28"/>
  <c r="G222" i="28"/>
  <c r="K222" i="28" s="1"/>
  <c r="D215" i="26"/>
  <c r="F215" i="26" s="1"/>
  <c r="J215" i="26" s="1"/>
  <c r="I215" i="26"/>
  <c r="G215" i="26"/>
  <c r="K215" i="26" s="1"/>
  <c r="E216" i="26"/>
  <c r="B216" i="26"/>
  <c r="C216" i="26"/>
  <c r="I208" i="24"/>
  <c r="G208" i="24"/>
  <c r="K208" i="24" s="1"/>
  <c r="E209" i="24"/>
  <c r="B209" i="24"/>
  <c r="C209" i="24"/>
  <c r="D208" i="24"/>
  <c r="F208" i="24" s="1"/>
  <c r="J208" i="24" s="1"/>
  <c r="E212" i="22"/>
  <c r="B212" i="22"/>
  <c r="C212" i="22"/>
  <c r="I211" i="22"/>
  <c r="G211" i="22"/>
  <c r="K211" i="22" s="1"/>
  <c r="D211" i="22"/>
  <c r="F211" i="22" s="1"/>
  <c r="J211" i="22" s="1"/>
  <c r="D212" i="20"/>
  <c r="F212" i="20" s="1"/>
  <c r="H212" i="20"/>
  <c r="I212" i="20"/>
  <c r="G212" i="20"/>
  <c r="K212" i="20" s="1"/>
  <c r="C213" i="20"/>
  <c r="E213" i="20"/>
  <c r="B213" i="20"/>
  <c r="I210" i="18"/>
  <c r="E210" i="18"/>
  <c r="G210" i="18" s="1"/>
  <c r="K210" i="18" s="1"/>
  <c r="D210" i="18"/>
  <c r="H210" i="18"/>
  <c r="O176" i="14"/>
  <c r="P174" i="12"/>
  <c r="R174" i="12" s="1"/>
  <c r="L175" i="12"/>
  <c r="K173" i="12"/>
  <c r="O175" i="12"/>
  <c r="M175" i="12"/>
  <c r="P105" i="10"/>
  <c r="R105" i="10" s="1"/>
  <c r="L106" i="10"/>
  <c r="O106" i="10"/>
  <c r="M106" i="10"/>
  <c r="N106" i="10"/>
  <c r="Q106" i="10" s="1"/>
  <c r="S106" i="10" s="1"/>
  <c r="M107" i="10"/>
  <c r="P106" i="10"/>
  <c r="R106" i="10" s="1"/>
  <c r="L107" i="10"/>
  <c r="N107" i="10" s="1"/>
  <c r="V106" i="10" l="1"/>
  <c r="E224" i="28"/>
  <c r="C224" i="28"/>
  <c r="B224" i="28"/>
  <c r="G223" i="28"/>
  <c r="K223" i="28" s="1"/>
  <c r="I223" i="28"/>
  <c r="D223" i="28"/>
  <c r="F223" i="28" s="1"/>
  <c r="J223" i="28" s="1"/>
  <c r="D216" i="26"/>
  <c r="F216" i="26" s="1"/>
  <c r="J216" i="26" s="1"/>
  <c r="C217" i="26"/>
  <c r="B217" i="26"/>
  <c r="E217" i="26" s="1"/>
  <c r="I216" i="26"/>
  <c r="G216" i="26"/>
  <c r="K216" i="26" s="1"/>
  <c r="C210" i="24"/>
  <c r="B210" i="24"/>
  <c r="E210" i="24" s="1"/>
  <c r="D209" i="24"/>
  <c r="F209" i="24" s="1"/>
  <c r="J209" i="24" s="1"/>
  <c r="I209" i="24"/>
  <c r="G209" i="24"/>
  <c r="K209" i="24" s="1"/>
  <c r="I212" i="22"/>
  <c r="G212" i="22"/>
  <c r="K212" i="22" s="1"/>
  <c r="D212" i="22"/>
  <c r="F212" i="22" s="1"/>
  <c r="J212" i="22" s="1"/>
  <c r="C213" i="22"/>
  <c r="E213" i="22"/>
  <c r="B213" i="22"/>
  <c r="I213" i="20"/>
  <c r="G213" i="20"/>
  <c r="K213" i="20" s="1"/>
  <c r="E214" i="20"/>
  <c r="C214" i="20"/>
  <c r="B214" i="20"/>
  <c r="H213" i="20"/>
  <c r="D213" i="20"/>
  <c r="F213" i="20" s="1"/>
  <c r="C211" i="18"/>
  <c r="E211" i="18"/>
  <c r="B211" i="18"/>
  <c r="F210" i="18"/>
  <c r="K174" i="12"/>
  <c r="V174" i="12"/>
  <c r="K105" i="10"/>
  <c r="V105" i="10"/>
  <c r="O177" i="14"/>
  <c r="M177" i="14"/>
  <c r="P176" i="14"/>
  <c r="L177" i="14"/>
  <c r="N177" i="14" s="1"/>
  <c r="Q177" i="14" s="1"/>
  <c r="Q176" i="14"/>
  <c r="L176" i="12"/>
  <c r="P175" i="12"/>
  <c r="R175" i="12" s="1"/>
  <c r="V175" i="12" s="1"/>
  <c r="N175" i="12"/>
  <c r="Q175" i="12" s="1"/>
  <c r="M176" i="12"/>
  <c r="K106" i="10"/>
  <c r="O107" i="10"/>
  <c r="Q107" i="10"/>
  <c r="S107" i="10" s="1"/>
  <c r="M108" i="10"/>
  <c r="O108" i="10"/>
  <c r="L108" i="10"/>
  <c r="N108" i="10" s="1"/>
  <c r="P107" i="10"/>
  <c r="R107" i="10" s="1"/>
  <c r="I211" i="18" l="1"/>
  <c r="G211" i="18"/>
  <c r="K211" i="18" s="1"/>
  <c r="J105" i="10"/>
  <c r="F49" i="10" s="1"/>
  <c r="H49" i="10" s="1"/>
  <c r="I224" i="28"/>
  <c r="G224" i="28"/>
  <c r="K224" i="28" s="1"/>
  <c r="D224" i="28"/>
  <c r="F224" i="28" s="1"/>
  <c r="J224" i="28" s="1"/>
  <c r="C225" i="28"/>
  <c r="B225" i="28"/>
  <c r="E218" i="26"/>
  <c r="C218" i="26"/>
  <c r="B218" i="26"/>
  <c r="D217" i="26"/>
  <c r="F217" i="26" s="1"/>
  <c r="J217" i="26" s="1"/>
  <c r="I217" i="26"/>
  <c r="G217" i="26"/>
  <c r="K217" i="26" s="1"/>
  <c r="E211" i="24"/>
  <c r="C211" i="24"/>
  <c r="B211" i="24"/>
  <c r="G210" i="24"/>
  <c r="K210" i="24" s="1"/>
  <c r="I210" i="24"/>
  <c r="D210" i="24"/>
  <c r="F210" i="24" s="1"/>
  <c r="J210" i="24" s="1"/>
  <c r="I213" i="22"/>
  <c r="G213" i="22"/>
  <c r="K213" i="22" s="1"/>
  <c r="D213" i="22"/>
  <c r="F213" i="22" s="1"/>
  <c r="J213" i="22" s="1"/>
  <c r="C214" i="22"/>
  <c r="B214" i="22"/>
  <c r="E214" i="22"/>
  <c r="D214" i="20"/>
  <c r="F214" i="20" s="1"/>
  <c r="H214" i="20"/>
  <c r="G214" i="20"/>
  <c r="K214" i="20" s="1"/>
  <c r="I214" i="20"/>
  <c r="E215" i="20"/>
  <c r="C215" i="20"/>
  <c r="B215" i="20"/>
  <c r="E212" i="18"/>
  <c r="B212" i="18"/>
  <c r="G212" i="18" s="1"/>
  <c r="K212" i="18" s="1"/>
  <c r="C212" i="18"/>
  <c r="H211" i="18"/>
  <c r="D211" i="18"/>
  <c r="F211" i="18" s="1"/>
  <c r="V107" i="10"/>
  <c r="K107" i="10"/>
  <c r="L178" i="14"/>
  <c r="P177" i="14"/>
  <c r="O178" i="14"/>
  <c r="M178" i="14"/>
  <c r="K175" i="12"/>
  <c r="J168" i="12" s="1"/>
  <c r="F63" i="12" s="1"/>
  <c r="H63" i="12" s="1"/>
  <c r="N176" i="12"/>
  <c r="Q108" i="10"/>
  <c r="S108" i="10" s="1"/>
  <c r="M109" i="10"/>
  <c r="O109" i="10"/>
  <c r="P108" i="10"/>
  <c r="R108" i="10" s="1"/>
  <c r="L109" i="10"/>
  <c r="N109" i="10" s="1"/>
  <c r="Q109" i="10" s="1"/>
  <c r="S109" i="10" s="1"/>
  <c r="I225" i="28" l="1"/>
  <c r="E225" i="28"/>
  <c r="D225" i="28"/>
  <c r="F225" i="28" s="1"/>
  <c r="J225" i="28" s="1"/>
  <c r="D218" i="26"/>
  <c r="F218" i="26" s="1"/>
  <c r="J218" i="26" s="1"/>
  <c r="I218" i="26"/>
  <c r="G218" i="26"/>
  <c r="K218" i="26" s="1"/>
  <c r="E219" i="26"/>
  <c r="C219" i="26"/>
  <c r="B219" i="26"/>
  <c r="D211" i="24"/>
  <c r="F211" i="24" s="1"/>
  <c r="J211" i="24" s="1"/>
  <c r="G211" i="24"/>
  <c r="K211" i="24" s="1"/>
  <c r="I211" i="24"/>
  <c r="E212" i="24"/>
  <c r="C212" i="24"/>
  <c r="B212" i="24"/>
  <c r="G214" i="22"/>
  <c r="K214" i="22" s="1"/>
  <c r="I214" i="22"/>
  <c r="D214" i="22"/>
  <c r="F214" i="22" s="1"/>
  <c r="J214" i="22" s="1"/>
  <c r="E215" i="22"/>
  <c r="C215" i="22"/>
  <c r="B215" i="22"/>
  <c r="I215" i="20"/>
  <c r="G215" i="20"/>
  <c r="K215" i="20" s="1"/>
  <c r="E216" i="20"/>
  <c r="C216" i="20"/>
  <c r="B216" i="20"/>
  <c r="H215" i="20"/>
  <c r="D215" i="20"/>
  <c r="F215" i="20" s="1"/>
  <c r="H212" i="18"/>
  <c r="D212" i="18"/>
  <c r="F212" i="18" s="1"/>
  <c r="C213" i="18"/>
  <c r="E213" i="18"/>
  <c r="B213" i="18"/>
  <c r="I212" i="18"/>
  <c r="V108" i="10"/>
  <c r="K108" i="10"/>
  <c r="O179" i="14"/>
  <c r="M179" i="14"/>
  <c r="N178" i="14"/>
  <c r="Q178" i="14" s="1"/>
  <c r="P178" i="14"/>
  <c r="L179" i="14"/>
  <c r="N179" i="14" s="1"/>
  <c r="Q179" i="14" s="1"/>
  <c r="O176" i="12"/>
  <c r="M110" i="10"/>
  <c r="P109" i="10"/>
  <c r="R109" i="10" s="1"/>
  <c r="L110" i="10"/>
  <c r="N110" i="10" s="1"/>
  <c r="G213" i="18" l="1"/>
  <c r="K213" i="18" s="1"/>
  <c r="E226" i="28"/>
  <c r="C226" i="28"/>
  <c r="B226" i="28"/>
  <c r="G225" i="28"/>
  <c r="K225" i="28" s="1"/>
  <c r="D219" i="26"/>
  <c r="F219" i="26" s="1"/>
  <c r="J219" i="26" s="1"/>
  <c r="I219" i="26"/>
  <c r="G219" i="26"/>
  <c r="K219" i="26" s="1"/>
  <c r="E220" i="26"/>
  <c r="B220" i="26"/>
  <c r="C220" i="26"/>
  <c r="D212" i="24"/>
  <c r="F212" i="24" s="1"/>
  <c r="J212" i="24" s="1"/>
  <c r="I212" i="24"/>
  <c r="G212" i="24"/>
  <c r="K212" i="24" s="1"/>
  <c r="C213" i="24"/>
  <c r="B213" i="24"/>
  <c r="E213" i="24"/>
  <c r="D215" i="22"/>
  <c r="F215" i="22" s="1"/>
  <c r="J215" i="22" s="1"/>
  <c r="G215" i="22"/>
  <c r="K215" i="22" s="1"/>
  <c r="I215" i="22"/>
  <c r="E216" i="22"/>
  <c r="B216" i="22"/>
  <c r="C216" i="22"/>
  <c r="C217" i="20"/>
  <c r="B217" i="20"/>
  <c r="E217" i="20" s="1"/>
  <c r="G216" i="20"/>
  <c r="K216" i="20" s="1"/>
  <c r="I216" i="20"/>
  <c r="D216" i="20"/>
  <c r="F216" i="20" s="1"/>
  <c r="H216" i="20"/>
  <c r="I213" i="18"/>
  <c r="C214" i="18"/>
  <c r="E214" i="18"/>
  <c r="B214" i="18"/>
  <c r="D213" i="18"/>
  <c r="F213" i="18" s="1"/>
  <c r="H213" i="18"/>
  <c r="K109" i="10"/>
  <c r="J107" i="10" s="1"/>
  <c r="F50" i="10" s="1"/>
  <c r="H50" i="10" s="1"/>
  <c r="V109" i="10"/>
  <c r="L180" i="14"/>
  <c r="P179" i="14"/>
  <c r="M180" i="14"/>
  <c r="O180" i="14"/>
  <c r="O177" i="12"/>
  <c r="M177" i="12"/>
  <c r="P176" i="12"/>
  <c r="R176" i="12" s="1"/>
  <c r="V176" i="12" s="1"/>
  <c r="L177" i="12"/>
  <c r="N177" i="12" s="1"/>
  <c r="Q177" i="12" s="1"/>
  <c r="Q176" i="12"/>
  <c r="O110" i="10"/>
  <c r="Q110" i="10"/>
  <c r="S110" i="10" s="1"/>
  <c r="M111" i="10"/>
  <c r="O111" i="10"/>
  <c r="P110" i="10"/>
  <c r="R110" i="10" s="1"/>
  <c r="L111" i="10"/>
  <c r="N111" i="10" s="1"/>
  <c r="Q111" i="10" s="1"/>
  <c r="S111" i="10" s="1"/>
  <c r="I214" i="18" l="1"/>
  <c r="G214" i="18"/>
  <c r="K214" i="18" s="1"/>
  <c r="C227" i="28"/>
  <c r="B227" i="28"/>
  <c r="E227" i="28"/>
  <c r="I226" i="28"/>
  <c r="G226" i="28"/>
  <c r="K226" i="28" s="1"/>
  <c r="D226" i="28"/>
  <c r="F226" i="28" s="1"/>
  <c r="J226" i="28" s="1"/>
  <c r="I220" i="26"/>
  <c r="G220" i="26"/>
  <c r="K220" i="26" s="1"/>
  <c r="D220" i="26"/>
  <c r="F220" i="26" s="1"/>
  <c r="J220" i="26" s="1"/>
  <c r="E221" i="26"/>
  <c r="C221" i="26"/>
  <c r="B221" i="26"/>
  <c r="E214" i="24"/>
  <c r="C214" i="24"/>
  <c r="B214" i="24"/>
  <c r="I213" i="24"/>
  <c r="G213" i="24"/>
  <c r="K213" i="24" s="1"/>
  <c r="D213" i="24"/>
  <c r="F213" i="24" s="1"/>
  <c r="J213" i="24" s="1"/>
  <c r="D216" i="22"/>
  <c r="F216" i="22" s="1"/>
  <c r="J216" i="22" s="1"/>
  <c r="C217" i="22"/>
  <c r="B217" i="22"/>
  <c r="E217" i="22"/>
  <c r="I216" i="22"/>
  <c r="G216" i="22"/>
  <c r="K216" i="22" s="1"/>
  <c r="C218" i="20"/>
  <c r="B218" i="20"/>
  <c r="E218" i="20"/>
  <c r="H217" i="20"/>
  <c r="D217" i="20"/>
  <c r="F217" i="20" s="1"/>
  <c r="I217" i="20"/>
  <c r="G217" i="20"/>
  <c r="K217" i="20" s="1"/>
  <c r="B215" i="18"/>
  <c r="C215" i="18"/>
  <c r="E215" i="18"/>
  <c r="D214" i="18"/>
  <c r="F214" i="18" s="1"/>
  <c r="H214" i="18"/>
  <c r="V110" i="10"/>
  <c r="K110" i="10"/>
  <c r="M181" i="14"/>
  <c r="O181" i="14"/>
  <c r="L181" i="14"/>
  <c r="N181" i="14" s="1"/>
  <c r="P180" i="14"/>
  <c r="N180" i="14"/>
  <c r="Q180" i="14" s="1"/>
  <c r="L178" i="12"/>
  <c r="P177" i="12"/>
  <c r="R177" i="12" s="1"/>
  <c r="K176" i="12"/>
  <c r="O178" i="12"/>
  <c r="M178" i="12"/>
  <c r="M112" i="10"/>
  <c r="O112" i="10"/>
  <c r="P111" i="10"/>
  <c r="R111" i="10" s="1"/>
  <c r="L112" i="10"/>
  <c r="N112" i="10" s="1"/>
  <c r="Q112" i="10" s="1"/>
  <c r="S112" i="10" s="1"/>
  <c r="G215" i="18" l="1"/>
  <c r="K215" i="18" s="1"/>
  <c r="G227" i="28"/>
  <c r="K227" i="28" s="1"/>
  <c r="I227" i="28"/>
  <c r="E228" i="28"/>
  <c r="C228" i="28"/>
  <c r="B228" i="28"/>
  <c r="D227" i="28"/>
  <c r="F227" i="28" s="1"/>
  <c r="J227" i="28" s="1"/>
  <c r="D221" i="26"/>
  <c r="F221" i="26" s="1"/>
  <c r="J221" i="26" s="1"/>
  <c r="E222" i="26"/>
  <c r="C222" i="26"/>
  <c r="B222" i="26"/>
  <c r="I221" i="26"/>
  <c r="G221" i="26"/>
  <c r="K221" i="26" s="1"/>
  <c r="I214" i="24"/>
  <c r="G214" i="24"/>
  <c r="K214" i="24" s="1"/>
  <c r="D214" i="24"/>
  <c r="F214" i="24" s="1"/>
  <c r="J214" i="24" s="1"/>
  <c r="C215" i="24"/>
  <c r="B215" i="24"/>
  <c r="E215" i="24"/>
  <c r="D217" i="22"/>
  <c r="F217" i="22" s="1"/>
  <c r="J217" i="22" s="1"/>
  <c r="E218" i="22"/>
  <c r="C218" i="22"/>
  <c r="B218" i="22"/>
  <c r="I217" i="22"/>
  <c r="G217" i="22"/>
  <c r="K217" i="22" s="1"/>
  <c r="I218" i="20"/>
  <c r="G218" i="20"/>
  <c r="K218" i="20" s="1"/>
  <c r="B219" i="20"/>
  <c r="E219" i="20"/>
  <c r="C219" i="20"/>
  <c r="H218" i="20"/>
  <c r="D218" i="20"/>
  <c r="F218" i="20" s="1"/>
  <c r="E216" i="18"/>
  <c r="C216" i="18"/>
  <c r="B216" i="18"/>
  <c r="I215" i="18"/>
  <c r="D215" i="18"/>
  <c r="F215" i="18" s="1"/>
  <c r="H215" i="18"/>
  <c r="K177" i="12"/>
  <c r="V177" i="12"/>
  <c r="K111" i="10"/>
  <c r="V111" i="10"/>
  <c r="M182" i="14"/>
  <c r="O182" i="14"/>
  <c r="Q181" i="14"/>
  <c r="L182" i="14"/>
  <c r="N182" i="14" s="1"/>
  <c r="Q182" i="14" s="1"/>
  <c r="P181" i="14"/>
  <c r="M179" i="12"/>
  <c r="O179" i="12"/>
  <c r="L179" i="12"/>
  <c r="N179" i="12" s="1"/>
  <c r="P178" i="12"/>
  <c r="R178" i="12" s="1"/>
  <c r="V178" i="12" s="1"/>
  <c r="N178" i="12"/>
  <c r="Q178" i="12" s="1"/>
  <c r="M113" i="10"/>
  <c r="O113" i="10"/>
  <c r="M114" i="10" s="1"/>
  <c r="P112" i="10"/>
  <c r="R112" i="10" s="1"/>
  <c r="L113" i="10"/>
  <c r="N113" i="10" s="1"/>
  <c r="Q113" i="10" s="1"/>
  <c r="S113" i="10" s="1"/>
  <c r="I216" i="18" l="1"/>
  <c r="G216" i="18"/>
  <c r="K216" i="18" s="1"/>
  <c r="I228" i="28"/>
  <c r="G228" i="28"/>
  <c r="K228" i="28" s="1"/>
  <c r="D228" i="28"/>
  <c r="F228" i="28" s="1"/>
  <c r="J228" i="28" s="1"/>
  <c r="E229" i="28"/>
  <c r="C229" i="28"/>
  <c r="B229" i="28"/>
  <c r="I222" i="26"/>
  <c r="G222" i="26"/>
  <c r="K222" i="26" s="1"/>
  <c r="D222" i="26"/>
  <c r="F222" i="26" s="1"/>
  <c r="J222" i="26" s="1"/>
  <c r="B223" i="26"/>
  <c r="E223" i="26"/>
  <c r="C223" i="26"/>
  <c r="D215" i="24"/>
  <c r="F215" i="24" s="1"/>
  <c r="J215" i="24" s="1"/>
  <c r="E216" i="24"/>
  <c r="C216" i="24"/>
  <c r="B216" i="24"/>
  <c r="G215" i="24"/>
  <c r="K215" i="24" s="1"/>
  <c r="I215" i="24"/>
  <c r="G218" i="22"/>
  <c r="K218" i="22" s="1"/>
  <c r="I218" i="22"/>
  <c r="D218" i="22"/>
  <c r="F218" i="22" s="1"/>
  <c r="J218" i="22" s="1"/>
  <c r="C219" i="22"/>
  <c r="B219" i="22"/>
  <c r="E219" i="22"/>
  <c r="E220" i="20"/>
  <c r="C220" i="20"/>
  <c r="B220" i="20"/>
  <c r="I219" i="20"/>
  <c r="G219" i="20"/>
  <c r="K219" i="20" s="1"/>
  <c r="H219" i="20"/>
  <c r="D219" i="20"/>
  <c r="F219" i="20" s="1"/>
  <c r="B217" i="18"/>
  <c r="C217" i="18"/>
  <c r="E217" i="18"/>
  <c r="D216" i="18"/>
  <c r="F216" i="18" s="1"/>
  <c r="H216" i="18"/>
  <c r="K112" i="10"/>
  <c r="V112" i="10"/>
  <c r="O183" i="14"/>
  <c r="M183" i="14"/>
  <c r="L183" i="14"/>
  <c r="N183" i="14" s="1"/>
  <c r="Q183" i="14" s="1"/>
  <c r="P182" i="14"/>
  <c r="M180" i="12"/>
  <c r="O180" i="12"/>
  <c r="K178" i="12"/>
  <c r="Q179" i="12"/>
  <c r="L180" i="12"/>
  <c r="N180" i="12" s="1"/>
  <c r="Q180" i="12" s="1"/>
  <c r="P179" i="12"/>
  <c r="R179" i="12" s="1"/>
  <c r="V179" i="12" s="1"/>
  <c r="P113" i="10"/>
  <c r="R113" i="10" s="1"/>
  <c r="L114" i="10"/>
  <c r="N114" i="10" s="1"/>
  <c r="G217" i="18" l="1"/>
  <c r="K217" i="18" s="1"/>
  <c r="D229" i="28"/>
  <c r="F229" i="28" s="1"/>
  <c r="J229" i="28" s="1"/>
  <c r="I229" i="28"/>
  <c r="G229" i="28"/>
  <c r="K229" i="28" s="1"/>
  <c r="B230" i="28"/>
  <c r="E230" i="28"/>
  <c r="C230" i="28"/>
  <c r="E224" i="26"/>
  <c r="B224" i="26"/>
  <c r="C224" i="26"/>
  <c r="I223" i="26"/>
  <c r="G223" i="26"/>
  <c r="K223" i="26" s="1"/>
  <c r="D223" i="26"/>
  <c r="F223" i="26" s="1"/>
  <c r="J223" i="26" s="1"/>
  <c r="I216" i="24"/>
  <c r="G216" i="24"/>
  <c r="K216" i="24" s="1"/>
  <c r="D216" i="24"/>
  <c r="F216" i="24" s="1"/>
  <c r="J216" i="24" s="1"/>
  <c r="C217" i="24"/>
  <c r="B217" i="24"/>
  <c r="I219" i="22"/>
  <c r="G219" i="22"/>
  <c r="K219" i="22" s="1"/>
  <c r="E220" i="22"/>
  <c r="B220" i="22"/>
  <c r="C220" i="22"/>
  <c r="D219" i="22"/>
  <c r="F219" i="22" s="1"/>
  <c r="J219" i="22" s="1"/>
  <c r="I220" i="20"/>
  <c r="G220" i="20"/>
  <c r="K220" i="20" s="1"/>
  <c r="D220" i="20"/>
  <c r="F220" i="20" s="1"/>
  <c r="H220" i="20"/>
  <c r="E221" i="20"/>
  <c r="C221" i="20"/>
  <c r="B221" i="20"/>
  <c r="D217" i="18"/>
  <c r="F217" i="18" s="1"/>
  <c r="H217" i="18"/>
  <c r="C218" i="18"/>
  <c r="B218" i="18"/>
  <c r="G218" i="18" s="1"/>
  <c r="K218" i="18" s="1"/>
  <c r="E218" i="18"/>
  <c r="I217" i="18"/>
  <c r="K113" i="10"/>
  <c r="J110" i="10" s="1"/>
  <c r="F51" i="10" s="1"/>
  <c r="H51" i="10" s="1"/>
  <c r="V113" i="10"/>
  <c r="M184" i="14"/>
  <c r="O184" i="14"/>
  <c r="L184" i="14"/>
  <c r="N184" i="14" s="1"/>
  <c r="Q184" i="14" s="1"/>
  <c r="P183" i="14"/>
  <c r="K179" i="12"/>
  <c r="O181" i="12"/>
  <c r="M181" i="12"/>
  <c r="L181" i="12"/>
  <c r="N181" i="12" s="1"/>
  <c r="Q181" i="12" s="1"/>
  <c r="P180" i="12"/>
  <c r="R180" i="12" s="1"/>
  <c r="O114" i="10"/>
  <c r="Q114" i="10"/>
  <c r="S114" i="10" s="1"/>
  <c r="O115" i="10"/>
  <c r="M115" i="10"/>
  <c r="L115" i="10"/>
  <c r="N115" i="10" s="1"/>
  <c r="Q115" i="10" s="1"/>
  <c r="S115" i="10" s="1"/>
  <c r="P114" i="10"/>
  <c r="R114" i="10" s="1"/>
  <c r="I230" i="28" l="1"/>
  <c r="G230" i="28"/>
  <c r="K230" i="28" s="1"/>
  <c r="D230" i="28"/>
  <c r="F230" i="28" s="1"/>
  <c r="J230" i="28" s="1"/>
  <c r="E231" i="28"/>
  <c r="C231" i="28"/>
  <c r="B231" i="28"/>
  <c r="D224" i="26"/>
  <c r="F224" i="26" s="1"/>
  <c r="J224" i="26" s="1"/>
  <c r="I224" i="26"/>
  <c r="G224" i="26"/>
  <c r="K224" i="26" s="1"/>
  <c r="C225" i="26"/>
  <c r="B225" i="26"/>
  <c r="I217" i="24"/>
  <c r="E217" i="24"/>
  <c r="D217" i="24"/>
  <c r="F217" i="24" s="1"/>
  <c r="J217" i="24" s="1"/>
  <c r="C221" i="22"/>
  <c r="E221" i="22"/>
  <c r="B221" i="22"/>
  <c r="D220" i="22"/>
  <c r="F220" i="22" s="1"/>
  <c r="J220" i="22" s="1"/>
  <c r="I220" i="22"/>
  <c r="G220" i="22"/>
  <c r="K220" i="22" s="1"/>
  <c r="B222" i="20"/>
  <c r="C222" i="20"/>
  <c r="E222" i="20"/>
  <c r="I221" i="20"/>
  <c r="G221" i="20"/>
  <c r="K221" i="20" s="1"/>
  <c r="H221" i="20"/>
  <c r="D221" i="20"/>
  <c r="F221" i="20" s="1"/>
  <c r="I218" i="18"/>
  <c r="C219" i="18"/>
  <c r="E219" i="18"/>
  <c r="B219" i="18"/>
  <c r="G219" i="18" s="1"/>
  <c r="K219" i="18" s="1"/>
  <c r="D218" i="18"/>
  <c r="F218" i="18" s="1"/>
  <c r="H218" i="18"/>
  <c r="K180" i="12"/>
  <c r="V180" i="12"/>
  <c r="K114" i="10"/>
  <c r="V114" i="10"/>
  <c r="P184" i="14"/>
  <c r="L185" i="14"/>
  <c r="P181" i="12"/>
  <c r="R181" i="12" s="1"/>
  <c r="L182" i="12"/>
  <c r="N182" i="12" s="1"/>
  <c r="Q182" i="12" s="1"/>
  <c r="M182" i="12"/>
  <c r="O182" i="12"/>
  <c r="L116" i="10"/>
  <c r="P115" i="10"/>
  <c r="R115" i="10" s="1"/>
  <c r="O116" i="10"/>
  <c r="M116" i="10"/>
  <c r="D231" i="28" l="1"/>
  <c r="F231" i="28" s="1"/>
  <c r="J231" i="28" s="1"/>
  <c r="E232" i="28"/>
  <c r="C232" i="28"/>
  <c r="B232" i="28"/>
  <c r="G231" i="28"/>
  <c r="K231" i="28" s="1"/>
  <c r="I231" i="28"/>
  <c r="I225" i="26"/>
  <c r="D225" i="26"/>
  <c r="E225" i="26"/>
  <c r="E218" i="24"/>
  <c r="C218" i="24"/>
  <c r="B218" i="24"/>
  <c r="G217" i="24"/>
  <c r="K217" i="24" s="1"/>
  <c r="I221" i="22"/>
  <c r="G221" i="22"/>
  <c r="K221" i="22" s="1"/>
  <c r="E222" i="22"/>
  <c r="C222" i="22"/>
  <c r="B222" i="22"/>
  <c r="D221" i="22"/>
  <c r="F221" i="22" s="1"/>
  <c r="J221" i="22" s="1"/>
  <c r="H222" i="20"/>
  <c r="D222" i="20"/>
  <c r="F222" i="20" s="1"/>
  <c r="E223" i="20"/>
  <c r="C223" i="20"/>
  <c r="B223" i="20"/>
  <c r="I222" i="20"/>
  <c r="G222" i="20"/>
  <c r="K222" i="20" s="1"/>
  <c r="I219" i="18"/>
  <c r="D219" i="18"/>
  <c r="F219" i="18" s="1"/>
  <c r="H219" i="18"/>
  <c r="C220" i="18"/>
  <c r="B220" i="18"/>
  <c r="E220" i="18"/>
  <c r="K181" i="12"/>
  <c r="V181" i="12"/>
  <c r="K115" i="10"/>
  <c r="V115" i="10"/>
  <c r="M185" i="14"/>
  <c r="O183" i="12"/>
  <c r="M183" i="12"/>
  <c r="L183" i="12"/>
  <c r="P182" i="12"/>
  <c r="R182" i="12" s="1"/>
  <c r="P116" i="10"/>
  <c r="R116" i="10" s="1"/>
  <c r="L117" i="10"/>
  <c r="O117" i="10"/>
  <c r="M117" i="10"/>
  <c r="N116" i="10"/>
  <c r="Q116" i="10" s="1"/>
  <c r="S116" i="10" s="1"/>
  <c r="I220" i="18" l="1"/>
  <c r="G220" i="18"/>
  <c r="K220" i="18" s="1"/>
  <c r="C233" i="28"/>
  <c r="B233" i="28"/>
  <c r="E233" i="28"/>
  <c r="I232" i="28"/>
  <c r="G232" i="28"/>
  <c r="K232" i="28" s="1"/>
  <c r="D232" i="28"/>
  <c r="F232" i="28" s="1"/>
  <c r="J232" i="28" s="1"/>
  <c r="E226" i="26"/>
  <c r="C226" i="26"/>
  <c r="B226" i="26"/>
  <c r="F225" i="26"/>
  <c r="J225" i="26" s="1"/>
  <c r="G225" i="26"/>
  <c r="K225" i="26" s="1"/>
  <c r="D218" i="24"/>
  <c r="F218" i="24" s="1"/>
  <c r="J218" i="24" s="1"/>
  <c r="G218" i="24"/>
  <c r="K218" i="24" s="1"/>
  <c r="I218" i="24"/>
  <c r="E219" i="24"/>
  <c r="C219" i="24"/>
  <c r="B219" i="24"/>
  <c r="G222" i="22"/>
  <c r="K222" i="22" s="1"/>
  <c r="I222" i="22"/>
  <c r="D222" i="22"/>
  <c r="F222" i="22" s="1"/>
  <c r="J222" i="22" s="1"/>
  <c r="C223" i="22"/>
  <c r="B223" i="22"/>
  <c r="E223" i="22"/>
  <c r="E224" i="20"/>
  <c r="C224" i="20"/>
  <c r="B224" i="20"/>
  <c r="I223" i="20"/>
  <c r="G223" i="20"/>
  <c r="K223" i="20" s="1"/>
  <c r="H223" i="20"/>
  <c r="D223" i="20"/>
  <c r="F223" i="20" s="1"/>
  <c r="B221" i="18"/>
  <c r="G221" i="18" s="1"/>
  <c r="K221" i="18" s="1"/>
  <c r="E221" i="18"/>
  <c r="C221" i="18"/>
  <c r="H220" i="18"/>
  <c r="D220" i="18"/>
  <c r="F220" i="18" s="1"/>
  <c r="V116" i="10"/>
  <c r="K182" i="12"/>
  <c r="V182" i="12"/>
  <c r="N185" i="14"/>
  <c r="L184" i="12"/>
  <c r="P183" i="12"/>
  <c r="R183" i="12" s="1"/>
  <c r="V183" i="12" s="1"/>
  <c r="N183" i="12"/>
  <c r="Q183" i="12" s="1"/>
  <c r="O184" i="12"/>
  <c r="M184" i="12"/>
  <c r="N117" i="10"/>
  <c r="Q117" i="10" s="1"/>
  <c r="S117" i="10" s="1"/>
  <c r="K116" i="10"/>
  <c r="P117" i="10"/>
  <c r="R117" i="10" s="1"/>
  <c r="L118" i="10"/>
  <c r="O118" i="10"/>
  <c r="M118" i="10"/>
  <c r="E234" i="28" l="1"/>
  <c r="C234" i="28"/>
  <c r="B234" i="28"/>
  <c r="I233" i="28"/>
  <c r="G233" i="28"/>
  <c r="K233" i="28" s="1"/>
  <c r="D233" i="28"/>
  <c r="F233" i="28" s="1"/>
  <c r="J233" i="28" s="1"/>
  <c r="C227" i="26"/>
  <c r="B227" i="26"/>
  <c r="E227" i="26"/>
  <c r="I226" i="26"/>
  <c r="G226" i="26"/>
  <c r="K226" i="26" s="1"/>
  <c r="D226" i="26"/>
  <c r="F226" i="26" s="1"/>
  <c r="J226" i="26" s="1"/>
  <c r="I219" i="24"/>
  <c r="G219" i="24"/>
  <c r="K219" i="24" s="1"/>
  <c r="E220" i="24"/>
  <c r="C220" i="24"/>
  <c r="B220" i="24"/>
  <c r="D219" i="24"/>
  <c r="F219" i="24" s="1"/>
  <c r="J219" i="24" s="1"/>
  <c r="I223" i="22"/>
  <c r="G223" i="22"/>
  <c r="K223" i="22" s="1"/>
  <c r="D223" i="22"/>
  <c r="F223" i="22" s="1"/>
  <c r="J223" i="22" s="1"/>
  <c r="E224" i="22"/>
  <c r="B224" i="22"/>
  <c r="C224" i="22"/>
  <c r="D224" i="20"/>
  <c r="F224" i="20" s="1"/>
  <c r="H224" i="20"/>
  <c r="I224" i="20"/>
  <c r="G224" i="20"/>
  <c r="K224" i="20" s="1"/>
  <c r="C225" i="20"/>
  <c r="B225" i="20"/>
  <c r="E222" i="18"/>
  <c r="C222" i="18"/>
  <c r="B222" i="18"/>
  <c r="I221" i="18"/>
  <c r="D221" i="18"/>
  <c r="F221" i="18" s="1"/>
  <c r="H221" i="18"/>
  <c r="V117" i="10"/>
  <c r="K117" i="10"/>
  <c r="O185" i="14"/>
  <c r="L185" i="12"/>
  <c r="P184" i="12"/>
  <c r="R184" i="12" s="1"/>
  <c r="V184" i="12" s="1"/>
  <c r="E14" i="12" s="1"/>
  <c r="K183" i="12"/>
  <c r="M185" i="12"/>
  <c r="N184" i="12"/>
  <c r="Q184" i="12" s="1"/>
  <c r="N118" i="10"/>
  <c r="Q118" i="10" s="1"/>
  <c r="S118" i="10" s="1"/>
  <c r="L119" i="10"/>
  <c r="P118" i="10"/>
  <c r="R118" i="10" s="1"/>
  <c r="M119" i="10"/>
  <c r="I222" i="18" l="1"/>
  <c r="G222" i="18"/>
  <c r="K222" i="18" s="1"/>
  <c r="D234" i="28"/>
  <c r="F234" i="28" s="1"/>
  <c r="J234" i="28" s="1"/>
  <c r="I234" i="28"/>
  <c r="G234" i="28"/>
  <c r="K234" i="28" s="1"/>
  <c r="E235" i="28"/>
  <c r="C235" i="28"/>
  <c r="B235" i="28"/>
  <c r="G227" i="26"/>
  <c r="K227" i="26" s="1"/>
  <c r="I227" i="26"/>
  <c r="E228" i="26"/>
  <c r="B228" i="26"/>
  <c r="C228" i="26"/>
  <c r="D227" i="26"/>
  <c r="F227" i="26" s="1"/>
  <c r="J227" i="26" s="1"/>
  <c r="E221" i="24"/>
  <c r="C221" i="24"/>
  <c r="B221" i="24"/>
  <c r="G220" i="24"/>
  <c r="K220" i="24" s="1"/>
  <c r="I220" i="24"/>
  <c r="D220" i="24"/>
  <c r="F220" i="24" s="1"/>
  <c r="J220" i="24" s="1"/>
  <c r="D224" i="22"/>
  <c r="F224" i="22" s="1"/>
  <c r="J224" i="22" s="1"/>
  <c r="C225" i="22"/>
  <c r="E225" i="22"/>
  <c r="B225" i="22"/>
  <c r="G224" i="22"/>
  <c r="K224" i="22" s="1"/>
  <c r="I224" i="22"/>
  <c r="I225" i="20"/>
  <c r="E225" i="20"/>
  <c r="H225" i="20"/>
  <c r="D225" i="20"/>
  <c r="F225" i="20" s="1"/>
  <c r="B223" i="18"/>
  <c r="G223" i="18" s="1"/>
  <c r="K223" i="18" s="1"/>
  <c r="C223" i="18"/>
  <c r="E223" i="18"/>
  <c r="D222" i="18"/>
  <c r="F222" i="18" s="1"/>
  <c r="H222" i="18"/>
  <c r="V118" i="10"/>
  <c r="K118" i="10"/>
  <c r="J114" i="10" s="1"/>
  <c r="F52" i="10" s="1"/>
  <c r="H52" i="10" s="1"/>
  <c r="M186" i="14"/>
  <c r="L186" i="14"/>
  <c r="N186" i="14" s="1"/>
  <c r="P185" i="14"/>
  <c r="Q185" i="14"/>
  <c r="K184" i="12"/>
  <c r="J176" i="12" s="1"/>
  <c r="F64" i="12" s="1"/>
  <c r="H64" i="12" s="1"/>
  <c r="B14" i="12" s="1"/>
  <c r="K14" i="19" s="1"/>
  <c r="N185" i="12"/>
  <c r="N119" i="10"/>
  <c r="E236" i="28" l="1"/>
  <c r="B236" i="28"/>
  <c r="C236" i="28"/>
  <c r="I235" i="28"/>
  <c r="G235" i="28"/>
  <c r="K235" i="28" s="1"/>
  <c r="D235" i="28"/>
  <c r="F235" i="28" s="1"/>
  <c r="J235" i="28" s="1"/>
  <c r="E229" i="26"/>
  <c r="C229" i="26"/>
  <c r="B229" i="26"/>
  <c r="D228" i="26"/>
  <c r="F228" i="26" s="1"/>
  <c r="J228" i="26" s="1"/>
  <c r="I228" i="26"/>
  <c r="G228" i="26"/>
  <c r="K228" i="26" s="1"/>
  <c r="D221" i="24"/>
  <c r="F221" i="24" s="1"/>
  <c r="J221" i="24" s="1"/>
  <c r="I221" i="24"/>
  <c r="G221" i="24"/>
  <c r="K221" i="24" s="1"/>
  <c r="C222" i="24"/>
  <c r="B222" i="24"/>
  <c r="E222" i="24"/>
  <c r="C226" i="22"/>
  <c r="B226" i="22"/>
  <c r="E226" i="22"/>
  <c r="I225" i="22"/>
  <c r="G225" i="22"/>
  <c r="K225" i="22" s="1"/>
  <c r="D225" i="22"/>
  <c r="F225" i="22" s="1"/>
  <c r="J225" i="22" s="1"/>
  <c r="E226" i="20"/>
  <c r="C226" i="20"/>
  <c r="B226" i="20"/>
  <c r="G225" i="20"/>
  <c r="K225" i="20" s="1"/>
  <c r="I223" i="18"/>
  <c r="E224" i="18"/>
  <c r="C224" i="18"/>
  <c r="B224" i="18"/>
  <c r="H223" i="18"/>
  <c r="D223" i="18"/>
  <c r="F223" i="18" s="1"/>
  <c r="C14" i="12"/>
  <c r="K13" i="13"/>
  <c r="O186" i="14"/>
  <c r="L187" i="14"/>
  <c r="P186" i="14"/>
  <c r="O185" i="12"/>
  <c r="O119" i="10"/>
  <c r="Q119" i="10"/>
  <c r="S119" i="10" s="1"/>
  <c r="O120" i="10"/>
  <c r="M120" i="10"/>
  <c r="I224" i="18" l="1"/>
  <c r="G224" i="18"/>
  <c r="K224" i="18" s="1"/>
  <c r="D236" i="28"/>
  <c r="F236" i="28" s="1"/>
  <c r="J236" i="28" s="1"/>
  <c r="I236" i="28"/>
  <c r="G236" i="28"/>
  <c r="K236" i="28" s="1"/>
  <c r="E237" i="28"/>
  <c r="C237" i="28"/>
  <c r="B237" i="28"/>
  <c r="D229" i="26"/>
  <c r="F229" i="26" s="1"/>
  <c r="J229" i="26" s="1"/>
  <c r="E230" i="26"/>
  <c r="C230" i="26"/>
  <c r="B230" i="26"/>
  <c r="I229" i="26"/>
  <c r="G229" i="26"/>
  <c r="K229" i="26" s="1"/>
  <c r="E223" i="24"/>
  <c r="C223" i="24"/>
  <c r="B223" i="24"/>
  <c r="D222" i="24"/>
  <c r="F222" i="24" s="1"/>
  <c r="J222" i="24" s="1"/>
  <c r="G222" i="24"/>
  <c r="K222" i="24" s="1"/>
  <c r="I222" i="24"/>
  <c r="G226" i="22"/>
  <c r="K226" i="22" s="1"/>
  <c r="I226" i="22"/>
  <c r="E227" i="22"/>
  <c r="C227" i="22"/>
  <c r="B227" i="22"/>
  <c r="D226" i="22"/>
  <c r="F226" i="22" s="1"/>
  <c r="J226" i="22" s="1"/>
  <c r="D226" i="20"/>
  <c r="F226" i="20" s="1"/>
  <c r="H226" i="20"/>
  <c r="I226" i="20"/>
  <c r="G226" i="20"/>
  <c r="K226" i="20" s="1"/>
  <c r="C227" i="20"/>
  <c r="B227" i="20"/>
  <c r="E227" i="20"/>
  <c r="D224" i="18"/>
  <c r="F224" i="18" s="1"/>
  <c r="H224" i="18"/>
  <c r="C225" i="18"/>
  <c r="B225" i="18"/>
  <c r="E81" i="13"/>
  <c r="H81" i="13" s="1"/>
  <c r="I81" i="13" s="1"/>
  <c r="E21" i="13"/>
  <c r="H21" i="13" s="1"/>
  <c r="I21" i="13" s="1"/>
  <c r="E42" i="13"/>
  <c r="H42" i="13" s="1"/>
  <c r="I42" i="13" s="1"/>
  <c r="E59" i="13"/>
  <c r="H59" i="13" s="1"/>
  <c r="I59" i="13" s="1"/>
  <c r="E51" i="13"/>
  <c r="H51" i="13" s="1"/>
  <c r="I51" i="13" s="1"/>
  <c r="E77" i="13"/>
  <c r="H77" i="13" s="1"/>
  <c r="I77" i="13" s="1"/>
  <c r="E66" i="13"/>
  <c r="H66" i="13" s="1"/>
  <c r="I66" i="13" s="1"/>
  <c r="E72" i="13"/>
  <c r="H72" i="13" s="1"/>
  <c r="I72" i="13" s="1"/>
  <c r="E32" i="13"/>
  <c r="H32" i="13" s="1"/>
  <c r="I32" i="13" s="1"/>
  <c r="O187" i="14"/>
  <c r="M187" i="14"/>
  <c r="N187" i="14" s="1"/>
  <c r="Q187" i="14" s="1"/>
  <c r="Q186" i="14"/>
  <c r="M186" i="12"/>
  <c r="P185" i="12"/>
  <c r="R185" i="12" s="1"/>
  <c r="V185" i="12" s="1"/>
  <c r="L186" i="12"/>
  <c r="N186" i="12" s="1"/>
  <c r="Q185" i="12"/>
  <c r="P119" i="10"/>
  <c r="R119" i="10" s="1"/>
  <c r="L120" i="10"/>
  <c r="L121" i="10" s="1"/>
  <c r="N121" i="10" s="1"/>
  <c r="Q121" i="10" s="1"/>
  <c r="S121" i="10" s="1"/>
  <c r="M121" i="10"/>
  <c r="O121" i="10"/>
  <c r="P120" i="10"/>
  <c r="R120" i="10" s="1"/>
  <c r="I225" i="18" l="1"/>
  <c r="I237" i="28"/>
  <c r="G237" i="28"/>
  <c r="K237" i="28" s="1"/>
  <c r="E238" i="28"/>
  <c r="B238" i="28"/>
  <c r="C238" i="28"/>
  <c r="D237" i="28"/>
  <c r="F237" i="28" s="1"/>
  <c r="J237" i="28" s="1"/>
  <c r="I230" i="26"/>
  <c r="G230" i="26"/>
  <c r="K230" i="26" s="1"/>
  <c r="D230" i="26"/>
  <c r="F230" i="26" s="1"/>
  <c r="J230" i="26" s="1"/>
  <c r="B231" i="26"/>
  <c r="E231" i="26"/>
  <c r="C231" i="26"/>
  <c r="I223" i="24"/>
  <c r="G223" i="24"/>
  <c r="K223" i="24" s="1"/>
  <c r="D223" i="24"/>
  <c r="F223" i="24" s="1"/>
  <c r="J223" i="24" s="1"/>
  <c r="E224" i="24"/>
  <c r="C224" i="24"/>
  <c r="B224" i="24"/>
  <c r="E228" i="22"/>
  <c r="B228" i="22"/>
  <c r="C228" i="22"/>
  <c r="I227" i="22"/>
  <c r="G227" i="22"/>
  <c r="K227" i="22" s="1"/>
  <c r="D227" i="22"/>
  <c r="F227" i="22" s="1"/>
  <c r="J227" i="22" s="1"/>
  <c r="I227" i="20"/>
  <c r="G227" i="20"/>
  <c r="K227" i="20" s="1"/>
  <c r="E228" i="20"/>
  <c r="C228" i="20"/>
  <c r="B228" i="20"/>
  <c r="H227" i="20"/>
  <c r="D227" i="20"/>
  <c r="F227" i="20" s="1"/>
  <c r="E225" i="18"/>
  <c r="G225" i="18" s="1"/>
  <c r="K225" i="18" s="1"/>
  <c r="D225" i="18"/>
  <c r="H225" i="18"/>
  <c r="K119" i="10"/>
  <c r="V119" i="10"/>
  <c r="M188" i="14"/>
  <c r="P187" i="14"/>
  <c r="L188" i="14"/>
  <c r="N188" i="14" s="1"/>
  <c r="O186" i="12"/>
  <c r="K185" i="12"/>
  <c r="J185" i="12" s="1"/>
  <c r="F65" i="12" s="1"/>
  <c r="H65" i="12" s="1"/>
  <c r="L187" i="12"/>
  <c r="P186" i="12"/>
  <c r="R186" i="12" s="1"/>
  <c r="V186" i="12" s="1"/>
  <c r="N120" i="10"/>
  <c r="Q120" i="10" s="1"/>
  <c r="S120" i="10" s="1"/>
  <c r="K120" i="10" s="1"/>
  <c r="M122" i="10"/>
  <c r="O122" i="10"/>
  <c r="L122" i="10"/>
  <c r="N122" i="10" s="1"/>
  <c r="P121" i="10"/>
  <c r="R121" i="10" s="1"/>
  <c r="I238" i="28" l="1"/>
  <c r="G238" i="28"/>
  <c r="K238" i="28" s="1"/>
  <c r="E239" i="28"/>
  <c r="C239" i="28"/>
  <c r="B239" i="28"/>
  <c r="D238" i="28"/>
  <c r="F238" i="28" s="1"/>
  <c r="J238" i="28" s="1"/>
  <c r="D231" i="26"/>
  <c r="F231" i="26" s="1"/>
  <c r="J231" i="26" s="1"/>
  <c r="E232" i="26"/>
  <c r="B232" i="26"/>
  <c r="C232" i="26"/>
  <c r="I231" i="26"/>
  <c r="G231" i="26"/>
  <c r="K231" i="26" s="1"/>
  <c r="C225" i="24"/>
  <c r="B225" i="24"/>
  <c r="I224" i="24"/>
  <c r="G224" i="24"/>
  <c r="K224" i="24" s="1"/>
  <c r="D224" i="24"/>
  <c r="F224" i="24" s="1"/>
  <c r="J224" i="24" s="1"/>
  <c r="I228" i="22"/>
  <c r="G228" i="22"/>
  <c r="K228" i="22" s="1"/>
  <c r="D228" i="22"/>
  <c r="F228" i="22" s="1"/>
  <c r="J228" i="22" s="1"/>
  <c r="C229" i="22"/>
  <c r="E229" i="22"/>
  <c r="B229" i="22"/>
  <c r="G228" i="20"/>
  <c r="K228" i="20" s="1"/>
  <c r="I228" i="20"/>
  <c r="D228" i="20"/>
  <c r="F228" i="20" s="1"/>
  <c r="H228" i="20"/>
  <c r="E229" i="20"/>
  <c r="C229" i="20"/>
  <c r="B229" i="20"/>
  <c r="F225" i="18"/>
  <c r="E226" i="18"/>
  <c r="B226" i="18"/>
  <c r="C226" i="18"/>
  <c r="V120" i="10"/>
  <c r="K121" i="10"/>
  <c r="V121" i="10"/>
  <c r="O188" i="14"/>
  <c r="Q188" i="14" s="1"/>
  <c r="P188" i="14"/>
  <c r="O187" i="12"/>
  <c r="M187" i="12"/>
  <c r="Q186" i="12"/>
  <c r="K186" i="12" s="1"/>
  <c r="Q122" i="10"/>
  <c r="S122" i="10" s="1"/>
  <c r="M123" i="10"/>
  <c r="O123" i="10"/>
  <c r="P122" i="10"/>
  <c r="R122" i="10" s="1"/>
  <c r="V122" i="10" s="1"/>
  <c r="L123" i="10"/>
  <c r="N123" i="10" s="1"/>
  <c r="Q123" i="10" s="1"/>
  <c r="S123" i="10" s="1"/>
  <c r="G226" i="18" l="1"/>
  <c r="K226" i="18" s="1"/>
  <c r="E240" i="28"/>
  <c r="B240" i="28"/>
  <c r="C240" i="28"/>
  <c r="I239" i="28"/>
  <c r="G239" i="28"/>
  <c r="K239" i="28" s="1"/>
  <c r="D239" i="28"/>
  <c r="F239" i="28" s="1"/>
  <c r="J239" i="28" s="1"/>
  <c r="D232" i="26"/>
  <c r="F232" i="26" s="1"/>
  <c r="J232" i="26" s="1"/>
  <c r="I232" i="26"/>
  <c r="G232" i="26"/>
  <c r="K232" i="26" s="1"/>
  <c r="C233" i="26"/>
  <c r="B233" i="26"/>
  <c r="I225" i="24"/>
  <c r="D225" i="24"/>
  <c r="E225" i="24"/>
  <c r="E230" i="22"/>
  <c r="C230" i="22"/>
  <c r="B230" i="22"/>
  <c r="D229" i="22"/>
  <c r="F229" i="22" s="1"/>
  <c r="J229" i="22" s="1"/>
  <c r="I229" i="22"/>
  <c r="G229" i="22"/>
  <c r="K229" i="22" s="1"/>
  <c r="I229" i="20"/>
  <c r="G229" i="20"/>
  <c r="K229" i="20" s="1"/>
  <c r="H229" i="20"/>
  <c r="D229" i="20"/>
  <c r="F229" i="20" s="1"/>
  <c r="E230" i="20"/>
  <c r="B230" i="20"/>
  <c r="C230" i="20"/>
  <c r="I226" i="18"/>
  <c r="D226" i="18"/>
  <c r="F226" i="18" s="1"/>
  <c r="H226" i="18"/>
  <c r="C227" i="18"/>
  <c r="E227" i="18"/>
  <c r="B227" i="18"/>
  <c r="G227" i="18" s="1"/>
  <c r="K227" i="18" s="1"/>
  <c r="K122" i="10"/>
  <c r="L189" i="14"/>
  <c r="N189" i="14" s="1"/>
  <c r="Q189" i="14" s="1"/>
  <c r="O189" i="14"/>
  <c r="M189" i="14"/>
  <c r="M188" i="12"/>
  <c r="P187" i="12"/>
  <c r="R187" i="12" s="1"/>
  <c r="V187" i="12" s="1"/>
  <c r="L188" i="12"/>
  <c r="N188" i="12" s="1"/>
  <c r="N187" i="12"/>
  <c r="Q187" i="12" s="1"/>
  <c r="O124" i="10"/>
  <c r="M124" i="10"/>
  <c r="P123" i="10"/>
  <c r="R123" i="10" s="1"/>
  <c r="L124" i="10"/>
  <c r="N124" i="10" s="1"/>
  <c r="Q124" i="10" s="1"/>
  <c r="S124" i="10" s="1"/>
  <c r="D240" i="28" l="1"/>
  <c r="F240" i="28" s="1"/>
  <c r="J240" i="28" s="1"/>
  <c r="G240" i="28"/>
  <c r="K240" i="28" s="1"/>
  <c r="I240" i="28"/>
  <c r="C241" i="28"/>
  <c r="B241" i="28"/>
  <c r="D233" i="26"/>
  <c r="I233" i="26"/>
  <c r="E233" i="26"/>
  <c r="E226" i="24"/>
  <c r="C226" i="24"/>
  <c r="B226" i="24"/>
  <c r="G225" i="24"/>
  <c r="K225" i="24" s="1"/>
  <c r="F225" i="24"/>
  <c r="J225" i="24" s="1"/>
  <c r="D230" i="22"/>
  <c r="F230" i="22" s="1"/>
  <c r="J230" i="22" s="1"/>
  <c r="G230" i="22"/>
  <c r="K230" i="22" s="1"/>
  <c r="I230" i="22"/>
  <c r="E231" i="22"/>
  <c r="C231" i="22"/>
  <c r="B231" i="22"/>
  <c r="I230" i="20"/>
  <c r="G230" i="20"/>
  <c r="K230" i="20" s="1"/>
  <c r="D230" i="20"/>
  <c r="F230" i="20" s="1"/>
  <c r="H230" i="20"/>
  <c r="E231" i="20"/>
  <c r="C231" i="20"/>
  <c r="B231" i="20"/>
  <c r="H227" i="18"/>
  <c r="D227" i="18"/>
  <c r="F227" i="18" s="1"/>
  <c r="I227" i="18"/>
  <c r="E228" i="18"/>
  <c r="B228" i="18"/>
  <c r="G228" i="18" s="1"/>
  <c r="K228" i="18" s="1"/>
  <c r="C228" i="18"/>
  <c r="K123" i="10"/>
  <c r="V123" i="10"/>
  <c r="P189" i="14"/>
  <c r="L190" i="14"/>
  <c r="O190" i="14"/>
  <c r="M190" i="14"/>
  <c r="K187" i="12"/>
  <c r="J186" i="12" s="1"/>
  <c r="F66" i="12" s="1"/>
  <c r="H66" i="12" s="1"/>
  <c r="O188" i="12"/>
  <c r="P124" i="10"/>
  <c r="R124" i="10" s="1"/>
  <c r="L125" i="10"/>
  <c r="M125" i="10"/>
  <c r="D241" i="28" l="1"/>
  <c r="I241" i="28"/>
  <c r="E241" i="28"/>
  <c r="F233" i="26"/>
  <c r="J233" i="26" s="1"/>
  <c r="E234" i="26"/>
  <c r="C234" i="26"/>
  <c r="B234" i="26"/>
  <c r="G233" i="26"/>
  <c r="K233" i="26" s="1"/>
  <c r="I226" i="24"/>
  <c r="G226" i="24"/>
  <c r="K226" i="24" s="1"/>
  <c r="D226" i="24"/>
  <c r="F226" i="24" s="1"/>
  <c r="J226" i="24" s="1"/>
  <c r="E227" i="24"/>
  <c r="C227" i="24"/>
  <c r="B227" i="24"/>
  <c r="D231" i="22"/>
  <c r="F231" i="22" s="1"/>
  <c r="J231" i="22" s="1"/>
  <c r="E232" i="22"/>
  <c r="B232" i="22"/>
  <c r="C232" i="22"/>
  <c r="G231" i="22"/>
  <c r="K231" i="22" s="1"/>
  <c r="I231" i="22"/>
  <c r="I231" i="20"/>
  <c r="G231" i="20"/>
  <c r="K231" i="20" s="1"/>
  <c r="E232" i="20"/>
  <c r="C232" i="20"/>
  <c r="B232" i="20"/>
  <c r="H231" i="20"/>
  <c r="D231" i="20"/>
  <c r="F231" i="20" s="1"/>
  <c r="I228" i="18"/>
  <c r="C229" i="18"/>
  <c r="E229" i="18"/>
  <c r="B229" i="18"/>
  <c r="G229" i="18" s="1"/>
  <c r="K229" i="18" s="1"/>
  <c r="H228" i="18"/>
  <c r="D228" i="18"/>
  <c r="F228" i="18" s="1"/>
  <c r="K124" i="10"/>
  <c r="J119" i="10" s="1"/>
  <c r="F53" i="10" s="1"/>
  <c r="H53" i="10" s="1"/>
  <c r="V124" i="10"/>
  <c r="N190" i="14"/>
  <c r="Q190" i="14" s="1"/>
  <c r="P190" i="14"/>
  <c r="L191" i="14"/>
  <c r="M191" i="14"/>
  <c r="O189" i="12"/>
  <c r="M189" i="12"/>
  <c r="L189" i="12"/>
  <c r="N189" i="12" s="1"/>
  <c r="Q189" i="12" s="1"/>
  <c r="P188" i="12"/>
  <c r="R188" i="12" s="1"/>
  <c r="V188" i="12" s="1"/>
  <c r="Q188" i="12"/>
  <c r="N125" i="10"/>
  <c r="F241" i="28" l="1"/>
  <c r="J241" i="28" s="1"/>
  <c r="E242" i="28"/>
  <c r="C242" i="28"/>
  <c r="B242" i="28"/>
  <c r="G241" i="28"/>
  <c r="K241" i="28" s="1"/>
  <c r="E235" i="26"/>
  <c r="C235" i="26"/>
  <c r="B235" i="26"/>
  <c r="I234" i="26"/>
  <c r="G234" i="26"/>
  <c r="K234" i="26" s="1"/>
  <c r="D234" i="26"/>
  <c r="F234" i="26" s="1"/>
  <c r="J234" i="26" s="1"/>
  <c r="D227" i="24"/>
  <c r="F227" i="24" s="1"/>
  <c r="J227" i="24" s="1"/>
  <c r="G227" i="24"/>
  <c r="K227" i="24" s="1"/>
  <c r="I227" i="24"/>
  <c r="E228" i="24"/>
  <c r="C228" i="24"/>
  <c r="B228" i="24"/>
  <c r="C233" i="22"/>
  <c r="B233" i="22"/>
  <c r="E233" i="22"/>
  <c r="D232" i="22"/>
  <c r="F232" i="22" s="1"/>
  <c r="J232" i="22" s="1"/>
  <c r="I232" i="22"/>
  <c r="G232" i="22"/>
  <c r="K232" i="22" s="1"/>
  <c r="C233" i="20"/>
  <c r="B233" i="20"/>
  <c r="I232" i="20"/>
  <c r="G232" i="20"/>
  <c r="K232" i="20" s="1"/>
  <c r="D232" i="20"/>
  <c r="F232" i="20" s="1"/>
  <c r="H232" i="20"/>
  <c r="D229" i="18"/>
  <c r="F229" i="18" s="1"/>
  <c r="H229" i="18"/>
  <c r="I229" i="18"/>
  <c r="E230" i="18"/>
  <c r="C230" i="18"/>
  <c r="B230" i="18"/>
  <c r="N191" i="14"/>
  <c r="K188" i="12"/>
  <c r="L190" i="12"/>
  <c r="P189" i="12"/>
  <c r="R189" i="12" s="1"/>
  <c r="O190" i="12"/>
  <c r="M190" i="12"/>
  <c r="O125" i="10"/>
  <c r="Q125" i="10"/>
  <c r="S125" i="10" s="1"/>
  <c r="M126" i="10"/>
  <c r="O126" i="10"/>
  <c r="L126" i="10"/>
  <c r="P125" i="10"/>
  <c r="R125" i="10" s="1"/>
  <c r="I230" i="18" l="1"/>
  <c r="G230" i="18"/>
  <c r="K230" i="18" s="1"/>
  <c r="D242" i="28"/>
  <c r="F242" i="28" s="1"/>
  <c r="J242" i="28" s="1"/>
  <c r="I242" i="28"/>
  <c r="G242" i="28"/>
  <c r="K242" i="28" s="1"/>
  <c r="E243" i="28"/>
  <c r="C243" i="28"/>
  <c r="B243" i="28"/>
  <c r="D235" i="26"/>
  <c r="F235" i="26" s="1"/>
  <c r="J235" i="26" s="1"/>
  <c r="I235" i="26"/>
  <c r="G235" i="26"/>
  <c r="K235" i="26" s="1"/>
  <c r="E236" i="26"/>
  <c r="B236" i="26"/>
  <c r="C236" i="26"/>
  <c r="C229" i="24"/>
  <c r="B229" i="24"/>
  <c r="E229" i="24"/>
  <c r="D228" i="24"/>
  <c r="F228" i="24" s="1"/>
  <c r="J228" i="24" s="1"/>
  <c r="I228" i="24"/>
  <c r="G228" i="24"/>
  <c r="K228" i="24" s="1"/>
  <c r="E234" i="22"/>
  <c r="C234" i="22"/>
  <c r="B234" i="22"/>
  <c r="I233" i="22"/>
  <c r="G233" i="22"/>
  <c r="K233" i="22" s="1"/>
  <c r="D233" i="22"/>
  <c r="F233" i="22" s="1"/>
  <c r="J233" i="22" s="1"/>
  <c r="H233" i="20"/>
  <c r="D233" i="20"/>
  <c r="I233" i="20"/>
  <c r="E233" i="20"/>
  <c r="D230" i="18"/>
  <c r="F230" i="18" s="1"/>
  <c r="H230" i="18"/>
  <c r="C231" i="18"/>
  <c r="B231" i="18"/>
  <c r="E231" i="18"/>
  <c r="V125" i="10"/>
  <c r="K189" i="12"/>
  <c r="V189" i="12"/>
  <c r="K125" i="10"/>
  <c r="O191" i="14"/>
  <c r="M191" i="12"/>
  <c r="P190" i="12"/>
  <c r="R190" i="12" s="1"/>
  <c r="V190" i="12" s="1"/>
  <c r="L191" i="12"/>
  <c r="N191" i="12" s="1"/>
  <c r="N190" i="12"/>
  <c r="Q190" i="12" s="1"/>
  <c r="N126" i="10"/>
  <c r="Q126" i="10"/>
  <c r="S126" i="10" s="1"/>
  <c r="M127" i="10"/>
  <c r="O127" i="10"/>
  <c r="P126" i="10"/>
  <c r="R126" i="10" s="1"/>
  <c r="L127" i="10"/>
  <c r="N127" i="10" s="1"/>
  <c r="Q127" i="10" s="1"/>
  <c r="S127" i="10" s="1"/>
  <c r="G231" i="18" l="1"/>
  <c r="K231" i="18" s="1"/>
  <c r="D243" i="28"/>
  <c r="F243" i="28" s="1"/>
  <c r="J243" i="28" s="1"/>
  <c r="G243" i="28"/>
  <c r="K243" i="28" s="1"/>
  <c r="I243" i="28"/>
  <c r="E244" i="28"/>
  <c r="B244" i="28"/>
  <c r="C244" i="28"/>
  <c r="I236" i="26"/>
  <c r="G236" i="26"/>
  <c r="K236" i="26" s="1"/>
  <c r="D236" i="26"/>
  <c r="F236" i="26" s="1"/>
  <c r="J236" i="26" s="1"/>
  <c r="E237" i="26"/>
  <c r="C237" i="26"/>
  <c r="B237" i="26"/>
  <c r="I229" i="24"/>
  <c r="G229" i="24"/>
  <c r="K229" i="24" s="1"/>
  <c r="E230" i="24"/>
  <c r="B230" i="24"/>
  <c r="C230" i="24"/>
  <c r="D229" i="24"/>
  <c r="F229" i="24" s="1"/>
  <c r="J229" i="24" s="1"/>
  <c r="C235" i="22"/>
  <c r="B235" i="22"/>
  <c r="E235" i="22"/>
  <c r="G234" i="22"/>
  <c r="K234" i="22" s="1"/>
  <c r="I234" i="22"/>
  <c r="D234" i="22"/>
  <c r="F234" i="22" s="1"/>
  <c r="J234" i="22" s="1"/>
  <c r="E234" i="20"/>
  <c r="C234" i="20"/>
  <c r="B234" i="20"/>
  <c r="G233" i="20"/>
  <c r="K233" i="20" s="1"/>
  <c r="F233" i="20"/>
  <c r="D231" i="18"/>
  <c r="F231" i="18" s="1"/>
  <c r="H231" i="18"/>
  <c r="B232" i="18"/>
  <c r="E232" i="18"/>
  <c r="C232" i="18"/>
  <c r="I231" i="18"/>
  <c r="V126" i="10"/>
  <c r="M192" i="14"/>
  <c r="O192" i="14"/>
  <c r="P191" i="14"/>
  <c r="L192" i="14"/>
  <c r="N192" i="14" s="1"/>
  <c r="Q192" i="14" s="1"/>
  <c r="Q191" i="14"/>
  <c r="K190" i="12"/>
  <c r="J188" i="12" s="1"/>
  <c r="F67" i="12" s="1"/>
  <c r="H67" i="12" s="1"/>
  <c r="O191" i="12"/>
  <c r="K126" i="10"/>
  <c r="O128" i="10"/>
  <c r="M128" i="10"/>
  <c r="P127" i="10"/>
  <c r="R127" i="10" s="1"/>
  <c r="L128" i="10"/>
  <c r="N128" i="10" s="1"/>
  <c r="Q128" i="10" s="1"/>
  <c r="S128" i="10" s="1"/>
  <c r="G232" i="18" l="1"/>
  <c r="K232" i="18" s="1"/>
  <c r="I244" i="28"/>
  <c r="G244" i="28"/>
  <c r="K244" i="28" s="1"/>
  <c r="D244" i="28"/>
  <c r="F244" i="28" s="1"/>
  <c r="J244" i="28" s="1"/>
  <c r="B245" i="28"/>
  <c r="E245" i="28"/>
  <c r="C245" i="28"/>
  <c r="I237" i="26"/>
  <c r="G237" i="26"/>
  <c r="K237" i="26" s="1"/>
  <c r="E238" i="26"/>
  <c r="C238" i="26"/>
  <c r="B238" i="26"/>
  <c r="D237" i="26"/>
  <c r="F237" i="26" s="1"/>
  <c r="J237" i="26" s="1"/>
  <c r="C231" i="24"/>
  <c r="B231" i="24"/>
  <c r="E231" i="24"/>
  <c r="D230" i="24"/>
  <c r="F230" i="24" s="1"/>
  <c r="J230" i="24" s="1"/>
  <c r="I230" i="24"/>
  <c r="G230" i="24"/>
  <c r="K230" i="24" s="1"/>
  <c r="D235" i="22"/>
  <c r="F235" i="22" s="1"/>
  <c r="J235" i="22" s="1"/>
  <c r="E236" i="22"/>
  <c r="B236" i="22"/>
  <c r="C236" i="22"/>
  <c r="G235" i="22"/>
  <c r="K235" i="22" s="1"/>
  <c r="I235" i="22"/>
  <c r="H234" i="20"/>
  <c r="D234" i="20"/>
  <c r="F234" i="20" s="1"/>
  <c r="I234" i="20"/>
  <c r="G234" i="20"/>
  <c r="K234" i="20" s="1"/>
  <c r="C235" i="20"/>
  <c r="B235" i="20"/>
  <c r="E235" i="20"/>
  <c r="H232" i="18"/>
  <c r="D232" i="18"/>
  <c r="F232" i="18" s="1"/>
  <c r="B233" i="18"/>
  <c r="C233" i="18"/>
  <c r="I232" i="18"/>
  <c r="K127" i="10"/>
  <c r="V127" i="10"/>
  <c r="M193" i="14"/>
  <c r="O193" i="14"/>
  <c r="L193" i="14"/>
  <c r="N193" i="14" s="1"/>
  <c r="Q193" i="14" s="1"/>
  <c r="P192" i="14"/>
  <c r="M192" i="12"/>
  <c r="O192" i="12"/>
  <c r="P191" i="12"/>
  <c r="R191" i="12" s="1"/>
  <c r="V191" i="12" s="1"/>
  <c r="Q191" i="12"/>
  <c r="L192" i="12"/>
  <c r="N192" i="12" s="1"/>
  <c r="Q192" i="12" s="1"/>
  <c r="L129" i="10"/>
  <c r="P128" i="10"/>
  <c r="R128" i="10" s="1"/>
  <c r="M129" i="10"/>
  <c r="O129" i="10"/>
  <c r="D245" i="28" l="1"/>
  <c r="F245" i="28" s="1"/>
  <c r="J245" i="28" s="1"/>
  <c r="I245" i="28"/>
  <c r="G245" i="28"/>
  <c r="K245" i="28" s="1"/>
  <c r="E246" i="28"/>
  <c r="C246" i="28"/>
  <c r="B246" i="28"/>
  <c r="C239" i="26"/>
  <c r="B239" i="26"/>
  <c r="E239" i="26"/>
  <c r="I238" i="26"/>
  <c r="G238" i="26"/>
  <c r="K238" i="26" s="1"/>
  <c r="D238" i="26"/>
  <c r="F238" i="26" s="1"/>
  <c r="J238" i="26" s="1"/>
  <c r="E232" i="24"/>
  <c r="C232" i="24"/>
  <c r="B232" i="24"/>
  <c r="I231" i="24"/>
  <c r="G231" i="24"/>
  <c r="K231" i="24" s="1"/>
  <c r="D231" i="24"/>
  <c r="F231" i="24" s="1"/>
  <c r="J231" i="24" s="1"/>
  <c r="D236" i="22"/>
  <c r="F236" i="22" s="1"/>
  <c r="J236" i="22" s="1"/>
  <c r="I236" i="22"/>
  <c r="G236" i="22"/>
  <c r="K236" i="22" s="1"/>
  <c r="C237" i="22"/>
  <c r="E237" i="22"/>
  <c r="B237" i="22"/>
  <c r="H235" i="20"/>
  <c r="D235" i="20"/>
  <c r="F235" i="20" s="1"/>
  <c r="E236" i="20"/>
  <c r="C236" i="20"/>
  <c r="B236" i="20"/>
  <c r="I235" i="20"/>
  <c r="G235" i="20"/>
  <c r="K235" i="20" s="1"/>
  <c r="E233" i="18"/>
  <c r="G233" i="18" s="1"/>
  <c r="K233" i="18" s="1"/>
  <c r="I233" i="18"/>
  <c r="H233" i="18"/>
  <c r="D233" i="18"/>
  <c r="F233" i="18" s="1"/>
  <c r="K128" i="10"/>
  <c r="V128" i="10"/>
  <c r="M194" i="14"/>
  <c r="O194" i="14"/>
  <c r="L194" i="14"/>
  <c r="N194" i="14" s="1"/>
  <c r="Q194" i="14" s="1"/>
  <c r="P193" i="14"/>
  <c r="O193" i="12"/>
  <c r="M193" i="12"/>
  <c r="K191" i="12"/>
  <c r="L193" i="12"/>
  <c r="N193" i="12" s="1"/>
  <c r="Q193" i="12" s="1"/>
  <c r="P192" i="12"/>
  <c r="R192" i="12" s="1"/>
  <c r="P129" i="10"/>
  <c r="R129" i="10" s="1"/>
  <c r="L130" i="10"/>
  <c r="M130" i="10"/>
  <c r="O130" i="10"/>
  <c r="N129" i="10"/>
  <c r="Q129" i="10" s="1"/>
  <c r="S129" i="10" s="1"/>
  <c r="I246" i="28" l="1"/>
  <c r="G246" i="28"/>
  <c r="K246" i="28" s="1"/>
  <c r="E247" i="28"/>
  <c r="C247" i="28"/>
  <c r="B247" i="28"/>
  <c r="D246" i="28"/>
  <c r="F246" i="28" s="1"/>
  <c r="J246" i="28" s="1"/>
  <c r="I239" i="26"/>
  <c r="G239" i="26"/>
  <c r="K239" i="26" s="1"/>
  <c r="E240" i="26"/>
  <c r="B240" i="26"/>
  <c r="C240" i="26"/>
  <c r="D239" i="26"/>
  <c r="F239" i="26" s="1"/>
  <c r="J239" i="26" s="1"/>
  <c r="D232" i="24"/>
  <c r="F232" i="24" s="1"/>
  <c r="J232" i="24" s="1"/>
  <c r="I232" i="24"/>
  <c r="G232" i="24"/>
  <c r="K232" i="24" s="1"/>
  <c r="E233" i="24"/>
  <c r="C233" i="24"/>
  <c r="B233" i="24"/>
  <c r="I237" i="22"/>
  <c r="G237" i="22"/>
  <c r="K237" i="22" s="1"/>
  <c r="E238" i="22"/>
  <c r="C238" i="22"/>
  <c r="B238" i="22"/>
  <c r="D237" i="22"/>
  <c r="F237" i="22" s="1"/>
  <c r="J237" i="22" s="1"/>
  <c r="E237" i="20"/>
  <c r="C237" i="20"/>
  <c r="B237" i="20"/>
  <c r="I236" i="20"/>
  <c r="G236" i="20"/>
  <c r="K236" i="20" s="1"/>
  <c r="D236" i="20"/>
  <c r="F236" i="20" s="1"/>
  <c r="H236" i="20"/>
  <c r="E234" i="18"/>
  <c r="B234" i="18"/>
  <c r="C234" i="18"/>
  <c r="V129" i="10"/>
  <c r="K192" i="12"/>
  <c r="V192" i="12"/>
  <c r="M195" i="14"/>
  <c r="L195" i="14"/>
  <c r="P194" i="14"/>
  <c r="P193" i="12"/>
  <c r="R193" i="12" s="1"/>
  <c r="L194" i="12"/>
  <c r="N194" i="12" s="1"/>
  <c r="M194" i="12"/>
  <c r="O194" i="12"/>
  <c r="K129" i="10"/>
  <c r="P130" i="10"/>
  <c r="R130" i="10" s="1"/>
  <c r="L131" i="10"/>
  <c r="N131" i="10" s="1"/>
  <c r="M131" i="10"/>
  <c r="O131" i="10"/>
  <c r="M132" i="10" s="1"/>
  <c r="N130" i="10"/>
  <c r="Q130" i="10" s="1"/>
  <c r="S130" i="10" s="1"/>
  <c r="G234" i="18" l="1"/>
  <c r="K234" i="18" s="1"/>
  <c r="I247" i="28"/>
  <c r="G247" i="28"/>
  <c r="K247" i="28" s="1"/>
  <c r="D247" i="28"/>
  <c r="F247" i="28" s="1"/>
  <c r="J247" i="28" s="1"/>
  <c r="E248" i="28"/>
  <c r="B248" i="28"/>
  <c r="C248" i="28"/>
  <c r="C241" i="26"/>
  <c r="B241" i="26"/>
  <c r="D240" i="26"/>
  <c r="F240" i="26" s="1"/>
  <c r="J240" i="26" s="1"/>
  <c r="I240" i="26"/>
  <c r="G240" i="26"/>
  <c r="K240" i="26" s="1"/>
  <c r="E234" i="24"/>
  <c r="C234" i="24"/>
  <c r="B234" i="24"/>
  <c r="I233" i="24"/>
  <c r="G233" i="24"/>
  <c r="K233" i="24" s="1"/>
  <c r="D233" i="24"/>
  <c r="F233" i="24" s="1"/>
  <c r="J233" i="24" s="1"/>
  <c r="G238" i="22"/>
  <c r="K238" i="22" s="1"/>
  <c r="I238" i="22"/>
  <c r="D238" i="22"/>
  <c r="F238" i="22" s="1"/>
  <c r="J238" i="22" s="1"/>
  <c r="B239" i="22"/>
  <c r="E239" i="22"/>
  <c r="C239" i="22"/>
  <c r="H237" i="20"/>
  <c r="D237" i="20"/>
  <c r="F237" i="20" s="1"/>
  <c r="I237" i="20"/>
  <c r="G237" i="20"/>
  <c r="K237" i="20" s="1"/>
  <c r="E238" i="20"/>
  <c r="C238" i="20"/>
  <c r="B238" i="20"/>
  <c r="I234" i="18"/>
  <c r="H234" i="18"/>
  <c r="D234" i="18"/>
  <c r="F234" i="18" s="1"/>
  <c r="C235" i="18"/>
  <c r="E235" i="18"/>
  <c r="B235" i="18"/>
  <c r="V130" i="10"/>
  <c r="K193" i="12"/>
  <c r="V193" i="12"/>
  <c r="N195" i="14"/>
  <c r="M195" i="12"/>
  <c r="Q194" i="12"/>
  <c r="L195" i="12"/>
  <c r="N195" i="12" s="1"/>
  <c r="P194" i="12"/>
  <c r="R194" i="12" s="1"/>
  <c r="Q131" i="10"/>
  <c r="S131" i="10" s="1"/>
  <c r="K130" i="10"/>
  <c r="P131" i="10"/>
  <c r="R131" i="10" s="1"/>
  <c r="L132" i="10"/>
  <c r="N132" i="10" s="1"/>
  <c r="I235" i="18" l="1"/>
  <c r="G235" i="18"/>
  <c r="K235" i="18" s="1"/>
  <c r="G248" i="28"/>
  <c r="K248" i="28" s="1"/>
  <c r="I248" i="28"/>
  <c r="D248" i="28"/>
  <c r="F248" i="28" s="1"/>
  <c r="J248" i="28" s="1"/>
  <c r="B249" i="28"/>
  <c r="C249" i="28"/>
  <c r="E249" i="28"/>
  <c r="I241" i="26"/>
  <c r="D241" i="26"/>
  <c r="E241" i="26"/>
  <c r="D234" i="24"/>
  <c r="F234" i="24" s="1"/>
  <c r="J234" i="24" s="1"/>
  <c r="G234" i="24"/>
  <c r="K234" i="24" s="1"/>
  <c r="I234" i="24"/>
  <c r="E235" i="24"/>
  <c r="C235" i="24"/>
  <c r="B235" i="24"/>
  <c r="E240" i="22"/>
  <c r="B240" i="22"/>
  <c r="C240" i="22"/>
  <c r="I239" i="22"/>
  <c r="G239" i="22"/>
  <c r="K239" i="22" s="1"/>
  <c r="D239" i="22"/>
  <c r="F239" i="22" s="1"/>
  <c r="J239" i="22" s="1"/>
  <c r="I238" i="20"/>
  <c r="G238" i="20"/>
  <c r="K238" i="20" s="1"/>
  <c r="D238" i="20"/>
  <c r="F238" i="20" s="1"/>
  <c r="H238" i="20"/>
  <c r="E239" i="20"/>
  <c r="C239" i="20"/>
  <c r="B239" i="20"/>
  <c r="H235" i="18"/>
  <c r="D235" i="18"/>
  <c r="F235" i="18" s="1"/>
  <c r="E236" i="18"/>
  <c r="C236" i="18"/>
  <c r="B236" i="18"/>
  <c r="G236" i="18" s="1"/>
  <c r="K236" i="18" s="1"/>
  <c r="K194" i="12"/>
  <c r="J191" i="12" s="1"/>
  <c r="F68" i="12" s="1"/>
  <c r="H68" i="12" s="1"/>
  <c r="V194" i="12"/>
  <c r="K131" i="10"/>
  <c r="J125" i="10" s="1"/>
  <c r="F54" i="10" s="1"/>
  <c r="H54" i="10" s="1"/>
  <c r="V131" i="10"/>
  <c r="O195" i="14"/>
  <c r="O195" i="12"/>
  <c r="O132" i="10"/>
  <c r="Q132" i="10" s="1"/>
  <c r="S132" i="10" s="1"/>
  <c r="M133" i="10"/>
  <c r="O133" i="10"/>
  <c r="L133" i="10"/>
  <c r="N133" i="10" s="1"/>
  <c r="Q133" i="10" s="1"/>
  <c r="S133" i="10" s="1"/>
  <c r="P132" i="10"/>
  <c r="R132" i="10" s="1"/>
  <c r="V132" i="10" s="1"/>
  <c r="D249" i="28" l="1"/>
  <c r="F249" i="28" s="1"/>
  <c r="J249" i="28" s="1"/>
  <c r="B250" i="28"/>
  <c r="E250" i="28"/>
  <c r="C250" i="28"/>
  <c r="I249" i="28"/>
  <c r="G249" i="28"/>
  <c r="K249" i="28" s="1"/>
  <c r="E242" i="26"/>
  <c r="C242" i="26"/>
  <c r="B242" i="26"/>
  <c r="G241" i="26"/>
  <c r="K241" i="26" s="1"/>
  <c r="F241" i="26"/>
  <c r="J241" i="26" s="1"/>
  <c r="I235" i="24"/>
  <c r="G235" i="24"/>
  <c r="K235" i="24" s="1"/>
  <c r="D235" i="24"/>
  <c r="F235" i="24" s="1"/>
  <c r="J235" i="24" s="1"/>
  <c r="E236" i="24"/>
  <c r="C236" i="24"/>
  <c r="B236" i="24"/>
  <c r="D240" i="22"/>
  <c r="F240" i="22" s="1"/>
  <c r="J240" i="22" s="1"/>
  <c r="G240" i="22"/>
  <c r="K240" i="22" s="1"/>
  <c r="I240" i="22"/>
  <c r="C241" i="22"/>
  <c r="B241" i="22"/>
  <c r="H239" i="20"/>
  <c r="D239" i="20"/>
  <c r="F239" i="20" s="1"/>
  <c r="E240" i="20"/>
  <c r="C240" i="20"/>
  <c r="B240" i="20"/>
  <c r="I239" i="20"/>
  <c r="G239" i="20"/>
  <c r="K239" i="20" s="1"/>
  <c r="I236" i="18"/>
  <c r="E237" i="18"/>
  <c r="B237" i="18"/>
  <c r="G237" i="18" s="1"/>
  <c r="K237" i="18" s="1"/>
  <c r="C237" i="18"/>
  <c r="D236" i="18"/>
  <c r="F236" i="18" s="1"/>
  <c r="H236" i="18"/>
  <c r="O196" i="14"/>
  <c r="M196" i="14"/>
  <c r="L196" i="14"/>
  <c r="N196" i="14" s="1"/>
  <c r="Q196" i="14" s="1"/>
  <c r="P195" i="14"/>
  <c r="Q195" i="14"/>
  <c r="O196" i="12"/>
  <c r="M196" i="12"/>
  <c r="L196" i="12"/>
  <c r="N196" i="12" s="1"/>
  <c r="Q196" i="12" s="1"/>
  <c r="P195" i="12"/>
  <c r="R195" i="12" s="1"/>
  <c r="V195" i="12" s="1"/>
  <c r="Q195" i="12"/>
  <c r="K132" i="10"/>
  <c r="M134" i="10"/>
  <c r="O134" i="10"/>
  <c r="L134" i="10"/>
  <c r="N134" i="10" s="1"/>
  <c r="P133" i="10"/>
  <c r="R133" i="10" s="1"/>
  <c r="I250" i="28" l="1"/>
  <c r="G250" i="28"/>
  <c r="K250" i="28" s="1"/>
  <c r="D250" i="28"/>
  <c r="F250" i="28" s="1"/>
  <c r="J250" i="28" s="1"/>
  <c r="E251" i="28"/>
  <c r="C251" i="28"/>
  <c r="B251" i="28"/>
  <c r="I242" i="26"/>
  <c r="G242" i="26"/>
  <c r="K242" i="26" s="1"/>
  <c r="D242" i="26"/>
  <c r="F242" i="26" s="1"/>
  <c r="J242" i="26" s="1"/>
  <c r="E243" i="26"/>
  <c r="C243" i="26"/>
  <c r="B243" i="26"/>
  <c r="E237" i="24"/>
  <c r="C237" i="24"/>
  <c r="B237" i="24"/>
  <c r="G236" i="24"/>
  <c r="K236" i="24" s="1"/>
  <c r="I236" i="24"/>
  <c r="D236" i="24"/>
  <c r="F236" i="24" s="1"/>
  <c r="J236" i="24" s="1"/>
  <c r="D241" i="22"/>
  <c r="I241" i="22"/>
  <c r="E241" i="22"/>
  <c r="G241" i="22" s="1"/>
  <c r="K241" i="22" s="1"/>
  <c r="D240" i="20"/>
  <c r="F240" i="20" s="1"/>
  <c r="H240" i="20"/>
  <c r="E241" i="20"/>
  <c r="C241" i="20"/>
  <c r="B241" i="20"/>
  <c r="I240" i="20"/>
  <c r="G240" i="20"/>
  <c r="K240" i="20" s="1"/>
  <c r="C238" i="18"/>
  <c r="E238" i="18"/>
  <c r="B238" i="18"/>
  <c r="D237" i="18"/>
  <c r="F237" i="18" s="1"/>
  <c r="H237" i="18"/>
  <c r="I237" i="18"/>
  <c r="K133" i="10"/>
  <c r="V133" i="10"/>
  <c r="P196" i="14"/>
  <c r="L197" i="14"/>
  <c r="O197" i="14"/>
  <c r="M197" i="14"/>
  <c r="K195" i="12"/>
  <c r="L197" i="12"/>
  <c r="P196" i="12"/>
  <c r="R196" i="12" s="1"/>
  <c r="O197" i="12"/>
  <c r="M197" i="12"/>
  <c r="Q134" i="10"/>
  <c r="S134" i="10" s="1"/>
  <c r="M135" i="10"/>
  <c r="O135" i="10"/>
  <c r="P134" i="10"/>
  <c r="R134" i="10" s="1"/>
  <c r="L135" i="10"/>
  <c r="N135" i="10" s="1"/>
  <c r="Q135" i="10" s="1"/>
  <c r="S135" i="10" s="1"/>
  <c r="I238" i="18" l="1"/>
  <c r="G238" i="18"/>
  <c r="K238" i="18" s="1"/>
  <c r="D251" i="28"/>
  <c r="F251" i="28" s="1"/>
  <c r="J251" i="28" s="1"/>
  <c r="E252" i="28"/>
  <c r="B252" i="28"/>
  <c r="C252" i="28"/>
  <c r="I251" i="28"/>
  <c r="G251" i="28"/>
  <c r="K251" i="28" s="1"/>
  <c r="I243" i="26"/>
  <c r="G243" i="26"/>
  <c r="K243" i="26" s="1"/>
  <c r="D243" i="26"/>
  <c r="F243" i="26" s="1"/>
  <c r="J243" i="26" s="1"/>
  <c r="E244" i="26"/>
  <c r="B244" i="26"/>
  <c r="C244" i="26"/>
  <c r="D237" i="24"/>
  <c r="F237" i="24" s="1"/>
  <c r="J237" i="24" s="1"/>
  <c r="I237" i="24"/>
  <c r="G237" i="24"/>
  <c r="K237" i="24" s="1"/>
  <c r="C238" i="24"/>
  <c r="B238" i="24"/>
  <c r="E238" i="24"/>
  <c r="C242" i="22"/>
  <c r="B242" i="22"/>
  <c r="E242" i="22"/>
  <c r="F241" i="22"/>
  <c r="J241" i="22" s="1"/>
  <c r="E242" i="20"/>
  <c r="C242" i="20"/>
  <c r="B242" i="20"/>
  <c r="I241" i="20"/>
  <c r="G241" i="20"/>
  <c r="K241" i="20" s="1"/>
  <c r="H241" i="20"/>
  <c r="D241" i="20"/>
  <c r="F241" i="20" s="1"/>
  <c r="D238" i="18"/>
  <c r="F238" i="18" s="1"/>
  <c r="H238" i="18"/>
  <c r="B239" i="18"/>
  <c r="C239" i="18"/>
  <c r="E239" i="18"/>
  <c r="V134" i="10"/>
  <c r="K196" i="12"/>
  <c r="V196" i="12"/>
  <c r="O198" i="14"/>
  <c r="M198" i="14"/>
  <c r="L198" i="14"/>
  <c r="N198" i="14" s="1"/>
  <c r="Q198" i="14" s="1"/>
  <c r="P197" i="14"/>
  <c r="N197" i="14"/>
  <c r="Q197" i="14" s="1"/>
  <c r="O198" i="12"/>
  <c r="M198" i="12"/>
  <c r="N197" i="12"/>
  <c r="Q197" i="12" s="1"/>
  <c r="L198" i="12"/>
  <c r="N198" i="12" s="1"/>
  <c r="Q198" i="12" s="1"/>
  <c r="P197" i="12"/>
  <c r="R197" i="12" s="1"/>
  <c r="V197" i="12" s="1"/>
  <c r="K134" i="10"/>
  <c r="O136" i="10"/>
  <c r="M136" i="10"/>
  <c r="P135" i="10"/>
  <c r="R135" i="10" s="1"/>
  <c r="L136" i="10"/>
  <c r="N136" i="10" s="1"/>
  <c r="Q136" i="10" s="1"/>
  <c r="S136" i="10" s="1"/>
  <c r="G239" i="18" l="1"/>
  <c r="K239" i="18" s="1"/>
  <c r="D252" i="28"/>
  <c r="F252" i="28" s="1"/>
  <c r="J252" i="28" s="1"/>
  <c r="I252" i="28"/>
  <c r="G252" i="28"/>
  <c r="K252" i="28" s="1"/>
  <c r="E253" i="28"/>
  <c r="C253" i="28"/>
  <c r="B253" i="28"/>
  <c r="D244" i="26"/>
  <c r="F244" i="26" s="1"/>
  <c r="J244" i="26" s="1"/>
  <c r="I244" i="26"/>
  <c r="G244" i="26"/>
  <c r="K244" i="26" s="1"/>
  <c r="E245" i="26"/>
  <c r="C245" i="26"/>
  <c r="B245" i="26"/>
  <c r="C239" i="24"/>
  <c r="B239" i="24"/>
  <c r="E239" i="24"/>
  <c r="D238" i="24"/>
  <c r="F238" i="24" s="1"/>
  <c r="J238" i="24" s="1"/>
  <c r="I238" i="24"/>
  <c r="G238" i="24"/>
  <c r="K238" i="24" s="1"/>
  <c r="E243" i="22"/>
  <c r="B243" i="22"/>
  <c r="C243" i="22"/>
  <c r="G242" i="22"/>
  <c r="K242" i="22" s="1"/>
  <c r="I242" i="22"/>
  <c r="D242" i="22"/>
  <c r="F242" i="22" s="1"/>
  <c r="J242" i="22" s="1"/>
  <c r="I242" i="20"/>
  <c r="G242" i="20"/>
  <c r="K242" i="20" s="1"/>
  <c r="D242" i="20"/>
  <c r="F242" i="20" s="1"/>
  <c r="H242" i="20"/>
  <c r="E243" i="20"/>
  <c r="C243" i="20"/>
  <c r="B243" i="20"/>
  <c r="D239" i="18"/>
  <c r="F239" i="18" s="1"/>
  <c r="H239" i="18"/>
  <c r="B240" i="18"/>
  <c r="E240" i="18"/>
  <c r="C240" i="18"/>
  <c r="I239" i="18"/>
  <c r="K135" i="10"/>
  <c r="V135" i="10"/>
  <c r="K197" i="12"/>
  <c r="L199" i="14"/>
  <c r="P198" i="14"/>
  <c r="M199" i="14"/>
  <c r="O199" i="14"/>
  <c r="L199" i="12"/>
  <c r="P198" i="12"/>
  <c r="R198" i="12" s="1"/>
  <c r="M199" i="12"/>
  <c r="O199" i="12"/>
  <c r="P136" i="10"/>
  <c r="R136" i="10" s="1"/>
  <c r="L137" i="10"/>
  <c r="M137" i="10"/>
  <c r="O137" i="10"/>
  <c r="G240" i="18" l="1"/>
  <c r="K240" i="18" s="1"/>
  <c r="I253" i="28"/>
  <c r="G253" i="28"/>
  <c r="K253" i="28" s="1"/>
  <c r="D253" i="28"/>
  <c r="F253" i="28" s="1"/>
  <c r="J253" i="28" s="1"/>
  <c r="E254" i="28"/>
  <c r="C254" i="28"/>
  <c r="B254" i="28"/>
  <c r="I245" i="26"/>
  <c r="G245" i="26"/>
  <c r="K245" i="26" s="1"/>
  <c r="D245" i="26"/>
  <c r="F245" i="26" s="1"/>
  <c r="J245" i="26" s="1"/>
  <c r="E246" i="26"/>
  <c r="C246" i="26"/>
  <c r="B246" i="26"/>
  <c r="I239" i="24"/>
  <c r="G239" i="24"/>
  <c r="K239" i="24" s="1"/>
  <c r="E240" i="24"/>
  <c r="C240" i="24"/>
  <c r="B240" i="24"/>
  <c r="D239" i="24"/>
  <c r="F239" i="24" s="1"/>
  <c r="J239" i="24" s="1"/>
  <c r="D243" i="22"/>
  <c r="F243" i="22" s="1"/>
  <c r="J243" i="22" s="1"/>
  <c r="I243" i="22"/>
  <c r="G243" i="22"/>
  <c r="K243" i="22" s="1"/>
  <c r="E244" i="22"/>
  <c r="B244" i="22"/>
  <c r="C244" i="22"/>
  <c r="E244" i="20"/>
  <c r="C244" i="20"/>
  <c r="B244" i="20"/>
  <c r="I243" i="20"/>
  <c r="G243" i="20"/>
  <c r="K243" i="20" s="1"/>
  <c r="H243" i="20"/>
  <c r="D243" i="20"/>
  <c r="F243" i="20" s="1"/>
  <c r="B241" i="18"/>
  <c r="C241" i="18"/>
  <c r="I240" i="18"/>
  <c r="D240" i="18"/>
  <c r="F240" i="18" s="1"/>
  <c r="H240" i="18"/>
  <c r="K198" i="12"/>
  <c r="V198" i="12"/>
  <c r="K136" i="10"/>
  <c r="V136" i="10"/>
  <c r="M200" i="14"/>
  <c r="P199" i="14"/>
  <c r="L200" i="14"/>
  <c r="N200" i="14" s="1"/>
  <c r="N199" i="14"/>
  <c r="Q199" i="14" s="1"/>
  <c r="M200" i="12"/>
  <c r="L200" i="12"/>
  <c r="N200" i="12" s="1"/>
  <c r="O200" i="12" s="1"/>
  <c r="P199" i="12"/>
  <c r="R199" i="12" s="1"/>
  <c r="V199" i="12" s="1"/>
  <c r="N199" i="12"/>
  <c r="Q199" i="12" s="1"/>
  <c r="P137" i="10"/>
  <c r="R137" i="10" s="1"/>
  <c r="L138" i="10"/>
  <c r="O138" i="10"/>
  <c r="M138" i="10"/>
  <c r="N137" i="10"/>
  <c r="Q137" i="10" s="1"/>
  <c r="S137" i="10" s="1"/>
  <c r="V137" i="10" l="1"/>
  <c r="E241" i="18"/>
  <c r="G241" i="18"/>
  <c r="K241" i="18" s="1"/>
  <c r="I254" i="28"/>
  <c r="G254" i="28"/>
  <c r="K254" i="28" s="1"/>
  <c r="D254" i="28"/>
  <c r="F254" i="28" s="1"/>
  <c r="J254" i="28" s="1"/>
  <c r="B255" i="28"/>
  <c r="E255" i="28"/>
  <c r="C255" i="28"/>
  <c r="I246" i="26"/>
  <c r="G246" i="26"/>
  <c r="K246" i="26" s="1"/>
  <c r="D246" i="26"/>
  <c r="F246" i="26" s="1"/>
  <c r="J246" i="26" s="1"/>
  <c r="E247" i="26"/>
  <c r="C247" i="26"/>
  <c r="B247" i="26"/>
  <c r="I240" i="24"/>
  <c r="G240" i="24"/>
  <c r="K240" i="24" s="1"/>
  <c r="D240" i="24"/>
  <c r="F240" i="24" s="1"/>
  <c r="J240" i="24" s="1"/>
  <c r="C241" i="24"/>
  <c r="B241" i="24"/>
  <c r="D244" i="22"/>
  <c r="F244" i="22" s="1"/>
  <c r="J244" i="22" s="1"/>
  <c r="I244" i="22"/>
  <c r="G244" i="22"/>
  <c r="K244" i="22" s="1"/>
  <c r="C245" i="22"/>
  <c r="E245" i="22"/>
  <c r="B245" i="22"/>
  <c r="G244" i="20"/>
  <c r="K244" i="20" s="1"/>
  <c r="I244" i="20"/>
  <c r="D244" i="20"/>
  <c r="F244" i="20" s="1"/>
  <c r="H244" i="20"/>
  <c r="E245" i="20"/>
  <c r="C245" i="20"/>
  <c r="B245" i="20"/>
  <c r="E242" i="18"/>
  <c r="C242" i="18"/>
  <c r="B242" i="18"/>
  <c r="D241" i="18"/>
  <c r="F241" i="18" s="1"/>
  <c r="H241" i="18"/>
  <c r="I241" i="18"/>
  <c r="O200" i="14"/>
  <c r="K199" i="12"/>
  <c r="J195" i="12" s="1"/>
  <c r="F69" i="12" s="1"/>
  <c r="H69" i="12" s="1"/>
  <c r="O201" i="12"/>
  <c r="M201" i="12"/>
  <c r="Q200" i="12"/>
  <c r="P200" i="12"/>
  <c r="R200" i="12" s="1"/>
  <c r="V200" i="12" s="1"/>
  <c r="L201" i="12"/>
  <c r="N201" i="12" s="1"/>
  <c r="Q201" i="12" s="1"/>
  <c r="N138" i="10"/>
  <c r="Q138" i="10" s="1"/>
  <c r="S138" i="10" s="1"/>
  <c r="K137" i="10"/>
  <c r="P138" i="10"/>
  <c r="R138" i="10" s="1"/>
  <c r="L139" i="10"/>
  <c r="M139" i="10"/>
  <c r="O139" i="10"/>
  <c r="V138" i="10" l="1"/>
  <c r="I242" i="18"/>
  <c r="G242" i="18"/>
  <c r="K242" i="18" s="1"/>
  <c r="E256" i="28"/>
  <c r="B256" i="28"/>
  <c r="C256" i="28"/>
  <c r="I255" i="28"/>
  <c r="G255" i="28"/>
  <c r="K255" i="28" s="1"/>
  <c r="D255" i="28"/>
  <c r="F255" i="28" s="1"/>
  <c r="J255" i="28" s="1"/>
  <c r="D247" i="26"/>
  <c r="F247" i="26" s="1"/>
  <c r="J247" i="26" s="1"/>
  <c r="I247" i="26"/>
  <c r="G247" i="26"/>
  <c r="K247" i="26" s="1"/>
  <c r="E248" i="26"/>
  <c r="B248" i="26"/>
  <c r="C248" i="26"/>
  <c r="D241" i="24"/>
  <c r="I241" i="24"/>
  <c r="E241" i="24"/>
  <c r="G241" i="24" s="1"/>
  <c r="K241" i="24" s="1"/>
  <c r="I245" i="22"/>
  <c r="G245" i="22"/>
  <c r="K245" i="22" s="1"/>
  <c r="C246" i="22"/>
  <c r="B246" i="22"/>
  <c r="E246" i="22"/>
  <c r="D245" i="22"/>
  <c r="F245" i="22" s="1"/>
  <c r="J245" i="22" s="1"/>
  <c r="E246" i="20"/>
  <c r="C246" i="20"/>
  <c r="B246" i="20"/>
  <c r="I245" i="20"/>
  <c r="G245" i="20"/>
  <c r="K245" i="20" s="1"/>
  <c r="H245" i="20"/>
  <c r="D245" i="20"/>
  <c r="F245" i="20" s="1"/>
  <c r="B243" i="18"/>
  <c r="G243" i="18" s="1"/>
  <c r="K243" i="18" s="1"/>
  <c r="C243" i="18"/>
  <c r="E243" i="18"/>
  <c r="D242" i="18"/>
  <c r="F242" i="18" s="1"/>
  <c r="H242" i="18"/>
  <c r="K200" i="12"/>
  <c r="K138" i="10"/>
  <c r="O201" i="14"/>
  <c r="M201" i="14"/>
  <c r="P200" i="14"/>
  <c r="L201" i="14"/>
  <c r="N201" i="14" s="1"/>
  <c r="Q201" i="14" s="1"/>
  <c r="Q200" i="14"/>
  <c r="L202" i="12"/>
  <c r="P201" i="12"/>
  <c r="R201" i="12" s="1"/>
  <c r="M202" i="12"/>
  <c r="O202" i="12"/>
  <c r="N139" i="10"/>
  <c r="Q139" i="10"/>
  <c r="S139" i="10" s="1"/>
  <c r="L140" i="10"/>
  <c r="P139" i="10"/>
  <c r="R139" i="10" s="1"/>
  <c r="D256" i="28" l="1"/>
  <c r="F256" i="28" s="1"/>
  <c r="J256" i="28" s="1"/>
  <c r="I256" i="28"/>
  <c r="G256" i="28"/>
  <c r="K256" i="28" s="1"/>
  <c r="E257" i="28"/>
  <c r="C257" i="28"/>
  <c r="B257" i="28"/>
  <c r="D248" i="26"/>
  <c r="F248" i="26" s="1"/>
  <c r="J248" i="26" s="1"/>
  <c r="I248" i="26"/>
  <c r="G248" i="26"/>
  <c r="K248" i="26" s="1"/>
  <c r="C249" i="26"/>
  <c r="B249" i="26"/>
  <c r="F241" i="24"/>
  <c r="J241" i="24" s="1"/>
  <c r="E242" i="24"/>
  <c r="C242" i="24"/>
  <c r="B242" i="24"/>
  <c r="D246" i="22"/>
  <c r="F246" i="22" s="1"/>
  <c r="J246" i="22" s="1"/>
  <c r="E247" i="22"/>
  <c r="C247" i="22"/>
  <c r="B247" i="22"/>
  <c r="G246" i="22"/>
  <c r="K246" i="22" s="1"/>
  <c r="I246" i="22"/>
  <c r="I246" i="20"/>
  <c r="G246" i="20"/>
  <c r="K246" i="20" s="1"/>
  <c r="H246" i="20"/>
  <c r="D246" i="20"/>
  <c r="F246" i="20" s="1"/>
  <c r="B247" i="20"/>
  <c r="E247" i="20"/>
  <c r="C247" i="20"/>
  <c r="C244" i="18"/>
  <c r="E244" i="18"/>
  <c r="B244" i="18"/>
  <c r="D243" i="18"/>
  <c r="F243" i="18" s="1"/>
  <c r="H243" i="18"/>
  <c r="I243" i="18"/>
  <c r="V139" i="10"/>
  <c r="E13" i="10" s="1"/>
  <c r="K201" i="12"/>
  <c r="V201" i="12"/>
  <c r="K139" i="10"/>
  <c r="J132" i="10" s="1"/>
  <c r="F55" i="10" s="1"/>
  <c r="H55" i="10" s="1"/>
  <c r="B13" i="10" s="1"/>
  <c r="K13" i="21" s="1"/>
  <c r="L202" i="14"/>
  <c r="P201" i="14"/>
  <c r="O202" i="14"/>
  <c r="M202" i="14"/>
  <c r="O203" i="12"/>
  <c r="M203" i="12"/>
  <c r="P202" i="12"/>
  <c r="R202" i="12" s="1"/>
  <c r="V202" i="12" s="1"/>
  <c r="L203" i="12"/>
  <c r="N203" i="12" s="1"/>
  <c r="Q203" i="12" s="1"/>
  <c r="N202" i="12"/>
  <c r="Q202" i="12" s="1"/>
  <c r="M140" i="10"/>
  <c r="I244" i="18" l="1"/>
  <c r="G244" i="18"/>
  <c r="K244" i="18" s="1"/>
  <c r="D257" i="28"/>
  <c r="F257" i="28" s="1"/>
  <c r="J257" i="28" s="1"/>
  <c r="I257" i="28"/>
  <c r="G257" i="28"/>
  <c r="K257" i="28" s="1"/>
  <c r="C258" i="28"/>
  <c r="B258" i="28"/>
  <c r="I249" i="26"/>
  <c r="E249" i="26"/>
  <c r="D249" i="26"/>
  <c r="F249" i="26" s="1"/>
  <c r="J249" i="26" s="1"/>
  <c r="D242" i="24"/>
  <c r="F242" i="24" s="1"/>
  <c r="J242" i="24" s="1"/>
  <c r="E243" i="24"/>
  <c r="C243" i="24"/>
  <c r="B243" i="24"/>
  <c r="G242" i="24"/>
  <c r="K242" i="24" s="1"/>
  <c r="I242" i="24"/>
  <c r="E248" i="22"/>
  <c r="B248" i="22"/>
  <c r="C248" i="22"/>
  <c r="G247" i="22"/>
  <c r="K247" i="22" s="1"/>
  <c r="I247" i="22"/>
  <c r="D247" i="22"/>
  <c r="F247" i="22" s="1"/>
  <c r="J247" i="22" s="1"/>
  <c r="H247" i="20"/>
  <c r="D247" i="20"/>
  <c r="F247" i="20" s="1"/>
  <c r="E248" i="20"/>
  <c r="C248" i="20"/>
  <c r="B248" i="20"/>
  <c r="I247" i="20"/>
  <c r="G247" i="20"/>
  <c r="K247" i="20" s="1"/>
  <c r="H244" i="18"/>
  <c r="D244" i="18"/>
  <c r="F244" i="18" s="1"/>
  <c r="C245" i="18"/>
  <c r="E245" i="18"/>
  <c r="B245" i="18"/>
  <c r="C13" i="10"/>
  <c r="K12" i="11"/>
  <c r="M203" i="14"/>
  <c r="O203" i="14"/>
  <c r="P202" i="14"/>
  <c r="L203" i="14"/>
  <c r="N203" i="14" s="1"/>
  <c r="Q203" i="14" s="1"/>
  <c r="N202" i="14"/>
  <c r="Q202" i="14" s="1"/>
  <c r="K202" i="12"/>
  <c r="L204" i="12"/>
  <c r="P203" i="12"/>
  <c r="R203" i="12" s="1"/>
  <c r="O204" i="12"/>
  <c r="M204" i="12"/>
  <c r="N140" i="10"/>
  <c r="I245" i="18" l="1"/>
  <c r="G245" i="18"/>
  <c r="K245" i="18" s="1"/>
  <c r="I258" i="28"/>
  <c r="D258" i="28"/>
  <c r="E258" i="28"/>
  <c r="E250" i="26"/>
  <c r="C250" i="26"/>
  <c r="B250" i="26"/>
  <c r="G249" i="26"/>
  <c r="K249" i="26" s="1"/>
  <c r="E244" i="24"/>
  <c r="C244" i="24"/>
  <c r="B244" i="24"/>
  <c r="I243" i="24"/>
  <c r="G243" i="24"/>
  <c r="K243" i="24" s="1"/>
  <c r="D243" i="24"/>
  <c r="F243" i="24" s="1"/>
  <c r="J243" i="24" s="1"/>
  <c r="I248" i="22"/>
  <c r="G248" i="22"/>
  <c r="K248" i="22" s="1"/>
  <c r="D248" i="22"/>
  <c r="F248" i="22" s="1"/>
  <c r="J248" i="22" s="1"/>
  <c r="C249" i="22"/>
  <c r="B249" i="22"/>
  <c r="E249" i="22"/>
  <c r="D248" i="20"/>
  <c r="F248" i="20" s="1"/>
  <c r="H248" i="20"/>
  <c r="C249" i="20"/>
  <c r="B249" i="20"/>
  <c r="I248" i="20"/>
  <c r="G248" i="20"/>
  <c r="K248" i="20" s="1"/>
  <c r="C246" i="18"/>
  <c r="E246" i="18"/>
  <c r="B246" i="18"/>
  <c r="H245" i="18"/>
  <c r="D245" i="18"/>
  <c r="F245" i="18" s="1"/>
  <c r="E52" i="11"/>
  <c r="H52" i="11" s="1"/>
  <c r="I52" i="11" s="1"/>
  <c r="E22" i="11"/>
  <c r="H22" i="11" s="1"/>
  <c r="I22" i="11" s="1"/>
  <c r="E60" i="11"/>
  <c r="H60" i="11" s="1"/>
  <c r="I60" i="11" s="1"/>
  <c r="E73" i="11"/>
  <c r="H73" i="11" s="1"/>
  <c r="I73" i="11" s="1"/>
  <c r="E43" i="11"/>
  <c r="H43" i="11" s="1"/>
  <c r="I43" i="11" s="1"/>
  <c r="E78" i="11"/>
  <c r="H78" i="11" s="1"/>
  <c r="I78" i="11" s="1"/>
  <c r="E67" i="11"/>
  <c r="H67" i="11" s="1"/>
  <c r="I67" i="11" s="1"/>
  <c r="E33" i="11"/>
  <c r="H33" i="11" s="1"/>
  <c r="I33" i="11" s="1"/>
  <c r="K203" i="12"/>
  <c r="V203" i="12"/>
  <c r="O204" i="14"/>
  <c r="M204" i="14"/>
  <c r="L204" i="14"/>
  <c r="N204" i="14" s="1"/>
  <c r="Q204" i="14" s="1"/>
  <c r="P203" i="14"/>
  <c r="L205" i="12"/>
  <c r="P204" i="12"/>
  <c r="R204" i="12" s="1"/>
  <c r="V204" i="12" s="1"/>
  <c r="O205" i="12"/>
  <c r="M205" i="12"/>
  <c r="N204" i="12"/>
  <c r="Q204" i="12" s="1"/>
  <c r="O140" i="10"/>
  <c r="M141" i="10" s="1"/>
  <c r="Q140" i="10"/>
  <c r="S140" i="10" s="1"/>
  <c r="L141" i="10"/>
  <c r="N141" i="10" s="1"/>
  <c r="P140" i="10"/>
  <c r="R140" i="10" s="1"/>
  <c r="V140" i="10" l="1"/>
  <c r="I246" i="18"/>
  <c r="G246" i="18"/>
  <c r="K246" i="18" s="1"/>
  <c r="E259" i="28"/>
  <c r="C259" i="28"/>
  <c r="B259" i="28"/>
  <c r="F258" i="28"/>
  <c r="J258" i="28" s="1"/>
  <c r="G258" i="28"/>
  <c r="K258" i="28" s="1"/>
  <c r="D250" i="26"/>
  <c r="F250" i="26" s="1"/>
  <c r="J250" i="26" s="1"/>
  <c r="I250" i="26"/>
  <c r="G250" i="26"/>
  <c r="K250" i="26" s="1"/>
  <c r="C251" i="26"/>
  <c r="B251" i="26"/>
  <c r="E251" i="26"/>
  <c r="D244" i="24"/>
  <c r="F244" i="24" s="1"/>
  <c r="J244" i="24" s="1"/>
  <c r="G244" i="24"/>
  <c r="K244" i="24" s="1"/>
  <c r="I244" i="24"/>
  <c r="C245" i="24"/>
  <c r="E245" i="24"/>
  <c r="B245" i="24"/>
  <c r="I249" i="22"/>
  <c r="G249" i="22"/>
  <c r="K249" i="22" s="1"/>
  <c r="E250" i="22"/>
  <c r="C250" i="22"/>
  <c r="B250" i="22"/>
  <c r="D249" i="22"/>
  <c r="F249" i="22" s="1"/>
  <c r="J249" i="22" s="1"/>
  <c r="I249" i="20"/>
  <c r="H249" i="20"/>
  <c r="D249" i="20"/>
  <c r="E249" i="20"/>
  <c r="B247" i="18"/>
  <c r="G247" i="18" s="1"/>
  <c r="K247" i="18" s="1"/>
  <c r="E247" i="18"/>
  <c r="C247" i="18"/>
  <c r="D246" i="18"/>
  <c r="F246" i="18" s="1"/>
  <c r="H246" i="18"/>
  <c r="K140" i="10"/>
  <c r="J140" i="10" s="1"/>
  <c r="F56" i="10" s="1"/>
  <c r="H56" i="10" s="1"/>
  <c r="O205" i="14"/>
  <c r="M205" i="14"/>
  <c r="P204" i="14"/>
  <c r="L205" i="14"/>
  <c r="N205" i="14" s="1"/>
  <c r="Q205" i="14" s="1"/>
  <c r="K204" i="12"/>
  <c r="L206" i="12"/>
  <c r="P205" i="12"/>
  <c r="R205" i="12" s="1"/>
  <c r="V205" i="12" s="1"/>
  <c r="M206" i="12"/>
  <c r="N205" i="12"/>
  <c r="Q205" i="12" s="1"/>
  <c r="O141" i="10"/>
  <c r="Q141" i="10"/>
  <c r="S141" i="10" s="1"/>
  <c r="M142" i="10"/>
  <c r="O142" i="10"/>
  <c r="L142" i="10"/>
  <c r="N142" i="10" s="1"/>
  <c r="Q142" i="10" s="1"/>
  <c r="S142" i="10" s="1"/>
  <c r="P141" i="10"/>
  <c r="R141" i="10" s="1"/>
  <c r="V141" i="10" l="1"/>
  <c r="E260" i="28"/>
  <c r="B260" i="28"/>
  <c r="C260" i="28"/>
  <c r="I259" i="28"/>
  <c r="G259" i="28"/>
  <c r="K259" i="28" s="1"/>
  <c r="D259" i="28"/>
  <c r="F259" i="28" s="1"/>
  <c r="J259" i="28" s="1"/>
  <c r="D251" i="26"/>
  <c r="F251" i="26" s="1"/>
  <c r="J251" i="26" s="1"/>
  <c r="E252" i="26"/>
  <c r="B252" i="26"/>
  <c r="C252" i="26"/>
  <c r="G251" i="26"/>
  <c r="K251" i="26" s="1"/>
  <c r="I251" i="26"/>
  <c r="D245" i="24"/>
  <c r="F245" i="24" s="1"/>
  <c r="J245" i="24" s="1"/>
  <c r="E246" i="24"/>
  <c r="C246" i="24"/>
  <c r="B246" i="24"/>
  <c r="I245" i="24"/>
  <c r="G245" i="24"/>
  <c r="K245" i="24" s="1"/>
  <c r="G250" i="22"/>
  <c r="K250" i="22" s="1"/>
  <c r="I250" i="22"/>
  <c r="D250" i="22"/>
  <c r="F250" i="22" s="1"/>
  <c r="J250" i="22" s="1"/>
  <c r="C251" i="22"/>
  <c r="B251" i="22"/>
  <c r="E251" i="22"/>
  <c r="E250" i="20"/>
  <c r="B250" i="20"/>
  <c r="C250" i="20"/>
  <c r="F249" i="20"/>
  <c r="G249" i="20"/>
  <c r="K249" i="20" s="1"/>
  <c r="C248" i="18"/>
  <c r="E248" i="18"/>
  <c r="B248" i="18"/>
  <c r="I247" i="18"/>
  <c r="H247" i="18"/>
  <c r="D247" i="18"/>
  <c r="F247" i="18" s="1"/>
  <c r="K141" i="10"/>
  <c r="L206" i="14"/>
  <c r="P205" i="14"/>
  <c r="M206" i="14"/>
  <c r="K205" i="12"/>
  <c r="J200" i="12" s="1"/>
  <c r="F70" i="12" s="1"/>
  <c r="H70" i="12" s="1"/>
  <c r="N206" i="12"/>
  <c r="M143" i="10"/>
  <c r="P142" i="10"/>
  <c r="R142" i="10" s="1"/>
  <c r="L143" i="10"/>
  <c r="N143" i="10" s="1"/>
  <c r="I248" i="18" l="1"/>
  <c r="G248" i="18"/>
  <c r="K248" i="18" s="1"/>
  <c r="I260" i="28"/>
  <c r="G260" i="28"/>
  <c r="K260" i="28" s="1"/>
  <c r="D260" i="28"/>
  <c r="F260" i="28" s="1"/>
  <c r="J260" i="28" s="1"/>
  <c r="E261" i="28"/>
  <c r="B261" i="28"/>
  <c r="C261" i="28"/>
  <c r="E253" i="26"/>
  <c r="C253" i="26"/>
  <c r="B253" i="26"/>
  <c r="D252" i="26"/>
  <c r="F252" i="26" s="1"/>
  <c r="J252" i="26" s="1"/>
  <c r="I252" i="26"/>
  <c r="G252" i="26"/>
  <c r="K252" i="26" s="1"/>
  <c r="B247" i="24"/>
  <c r="E247" i="24"/>
  <c r="C247" i="24"/>
  <c r="I246" i="24"/>
  <c r="G246" i="24"/>
  <c r="K246" i="24" s="1"/>
  <c r="D246" i="24"/>
  <c r="F246" i="24" s="1"/>
  <c r="J246" i="24" s="1"/>
  <c r="E252" i="22"/>
  <c r="B252" i="22"/>
  <c r="C252" i="22"/>
  <c r="G251" i="22"/>
  <c r="K251" i="22" s="1"/>
  <c r="I251" i="22"/>
  <c r="D251" i="22"/>
  <c r="F251" i="22" s="1"/>
  <c r="J251" i="22" s="1"/>
  <c r="H250" i="20"/>
  <c r="D250" i="20"/>
  <c r="F250" i="20" s="1"/>
  <c r="I250" i="20"/>
  <c r="G250" i="20"/>
  <c r="K250" i="20" s="1"/>
  <c r="E251" i="20"/>
  <c r="C251" i="20"/>
  <c r="B251" i="20"/>
  <c r="H248" i="18"/>
  <c r="D248" i="18"/>
  <c r="F248" i="18" s="1"/>
  <c r="B249" i="18"/>
  <c r="C249" i="18"/>
  <c r="K142" i="10"/>
  <c r="J141" i="10" s="1"/>
  <c r="F57" i="10" s="1"/>
  <c r="H57" i="10" s="1"/>
  <c r="V142" i="10"/>
  <c r="N206" i="14"/>
  <c r="O206" i="12"/>
  <c r="O143" i="10"/>
  <c r="Q143" i="10"/>
  <c r="S143" i="10" s="1"/>
  <c r="O144" i="10"/>
  <c r="M144" i="10"/>
  <c r="L144" i="10"/>
  <c r="N144" i="10" s="1"/>
  <c r="P143" i="10"/>
  <c r="R143" i="10" s="1"/>
  <c r="I261" i="28" l="1"/>
  <c r="G261" i="28"/>
  <c r="K261" i="28" s="1"/>
  <c r="D261" i="28"/>
  <c r="F261" i="28" s="1"/>
  <c r="J261" i="28" s="1"/>
  <c r="B262" i="28"/>
  <c r="E262" i="28"/>
  <c r="C262" i="28"/>
  <c r="D253" i="26"/>
  <c r="F253" i="26" s="1"/>
  <c r="J253" i="26" s="1"/>
  <c r="I253" i="26"/>
  <c r="G253" i="26"/>
  <c r="K253" i="26" s="1"/>
  <c r="E254" i="26"/>
  <c r="C254" i="26"/>
  <c r="B254" i="26"/>
  <c r="E248" i="24"/>
  <c r="C248" i="24"/>
  <c r="B248" i="24"/>
  <c r="D247" i="24"/>
  <c r="F247" i="24" s="1"/>
  <c r="J247" i="24" s="1"/>
  <c r="I247" i="24"/>
  <c r="G247" i="24"/>
  <c r="K247" i="24" s="1"/>
  <c r="D252" i="22"/>
  <c r="F252" i="22" s="1"/>
  <c r="J252" i="22" s="1"/>
  <c r="I252" i="22"/>
  <c r="G252" i="22"/>
  <c r="K252" i="22" s="1"/>
  <c r="C253" i="22"/>
  <c r="E253" i="22"/>
  <c r="B253" i="22"/>
  <c r="I251" i="20"/>
  <c r="G251" i="20"/>
  <c r="K251" i="20" s="1"/>
  <c r="H251" i="20"/>
  <c r="D251" i="20"/>
  <c r="F251" i="20" s="1"/>
  <c r="E252" i="20"/>
  <c r="C252" i="20"/>
  <c r="B252" i="20"/>
  <c r="I249" i="18"/>
  <c r="D249" i="18"/>
  <c r="H249" i="18"/>
  <c r="E249" i="18"/>
  <c r="G249" i="18" s="1"/>
  <c r="K249" i="18" s="1"/>
  <c r="K143" i="10"/>
  <c r="V143" i="10"/>
  <c r="O206" i="14"/>
  <c r="O207" i="12"/>
  <c r="M207" i="12"/>
  <c r="P206" i="12"/>
  <c r="R206" i="12" s="1"/>
  <c r="V206" i="12" s="1"/>
  <c r="L207" i="12"/>
  <c r="N207" i="12" s="1"/>
  <c r="Q207" i="12" s="1"/>
  <c r="Q206" i="12"/>
  <c r="Q144" i="10"/>
  <c r="S144" i="10" s="1"/>
  <c r="P144" i="10"/>
  <c r="R144" i="10" s="1"/>
  <c r="L145" i="10"/>
  <c r="O145" i="10"/>
  <c r="M145" i="10"/>
  <c r="E263" i="28" l="1"/>
  <c r="C263" i="28"/>
  <c r="B263" i="28"/>
  <c r="D262" i="28"/>
  <c r="F262" i="28" s="1"/>
  <c r="J262" i="28" s="1"/>
  <c r="I262" i="28"/>
  <c r="G262" i="28"/>
  <c r="K262" i="28" s="1"/>
  <c r="D254" i="26"/>
  <c r="F254" i="26" s="1"/>
  <c r="J254" i="26" s="1"/>
  <c r="I254" i="26"/>
  <c r="G254" i="26"/>
  <c r="K254" i="26" s="1"/>
  <c r="E255" i="26"/>
  <c r="C255" i="26"/>
  <c r="B255" i="26"/>
  <c r="D248" i="24"/>
  <c r="F248" i="24" s="1"/>
  <c r="J248" i="24" s="1"/>
  <c r="I248" i="24"/>
  <c r="G248" i="24"/>
  <c r="K248" i="24" s="1"/>
  <c r="C249" i="24"/>
  <c r="B249" i="24"/>
  <c r="E254" i="22"/>
  <c r="C254" i="22"/>
  <c r="B254" i="22"/>
  <c r="I253" i="22"/>
  <c r="G253" i="22"/>
  <c r="K253" i="22" s="1"/>
  <c r="D253" i="22"/>
  <c r="F253" i="22" s="1"/>
  <c r="J253" i="22" s="1"/>
  <c r="G252" i="20"/>
  <c r="K252" i="20" s="1"/>
  <c r="I252" i="20"/>
  <c r="E253" i="20"/>
  <c r="C253" i="20"/>
  <c r="B253" i="20"/>
  <c r="D252" i="20"/>
  <c r="F252" i="20" s="1"/>
  <c r="H252" i="20"/>
  <c r="C250" i="18"/>
  <c r="E250" i="18"/>
  <c r="B250" i="18"/>
  <c r="F249" i="18"/>
  <c r="V144" i="10"/>
  <c r="K144" i="10"/>
  <c r="O207" i="14"/>
  <c r="M207" i="14"/>
  <c r="L207" i="14"/>
  <c r="N207" i="14" s="1"/>
  <c r="Q207" i="14" s="1"/>
  <c r="P206" i="14"/>
  <c r="Q206" i="14"/>
  <c r="P207" i="12"/>
  <c r="R207" i="12" s="1"/>
  <c r="L208" i="12"/>
  <c r="K206" i="12"/>
  <c r="O208" i="12"/>
  <c r="M208" i="12"/>
  <c r="N145" i="10"/>
  <c r="Q145" i="10" s="1"/>
  <c r="S145" i="10" s="1"/>
  <c r="L146" i="10"/>
  <c r="P145" i="10"/>
  <c r="R145" i="10" s="1"/>
  <c r="M146" i="10"/>
  <c r="G250" i="18" l="1"/>
  <c r="K250" i="18" s="1"/>
  <c r="E264" i="28"/>
  <c r="B264" i="28"/>
  <c r="C264" i="28"/>
  <c r="I263" i="28"/>
  <c r="G263" i="28"/>
  <c r="K263" i="28" s="1"/>
  <c r="D263" i="28"/>
  <c r="F263" i="28" s="1"/>
  <c r="J263" i="28" s="1"/>
  <c r="D255" i="26"/>
  <c r="F255" i="26" s="1"/>
  <c r="J255" i="26" s="1"/>
  <c r="E256" i="26"/>
  <c r="B256" i="26"/>
  <c r="C256" i="26"/>
  <c r="G255" i="26"/>
  <c r="K255" i="26" s="1"/>
  <c r="I255" i="26"/>
  <c r="D249" i="24"/>
  <c r="I249" i="24"/>
  <c r="E249" i="24"/>
  <c r="G254" i="22"/>
  <c r="K254" i="22" s="1"/>
  <c r="I254" i="22"/>
  <c r="D254" i="22"/>
  <c r="F254" i="22" s="1"/>
  <c r="J254" i="22" s="1"/>
  <c r="E255" i="22"/>
  <c r="C255" i="22"/>
  <c r="B255" i="22"/>
  <c r="H253" i="20"/>
  <c r="D253" i="20"/>
  <c r="F253" i="20" s="1"/>
  <c r="E254" i="20"/>
  <c r="C254" i="20"/>
  <c r="B254" i="20"/>
  <c r="I253" i="20"/>
  <c r="G253" i="20"/>
  <c r="K253" i="20" s="1"/>
  <c r="I250" i="18"/>
  <c r="E251" i="18"/>
  <c r="B251" i="18"/>
  <c r="C251" i="18"/>
  <c r="D250" i="18"/>
  <c r="F250" i="18" s="1"/>
  <c r="H250" i="18"/>
  <c r="V145" i="10"/>
  <c r="K207" i="12"/>
  <c r="V207" i="12"/>
  <c r="K145" i="10"/>
  <c r="J143" i="10" s="1"/>
  <c r="F58" i="10" s="1"/>
  <c r="H58" i="10" s="1"/>
  <c r="P207" i="14"/>
  <c r="L208" i="14"/>
  <c r="N208" i="14" s="1"/>
  <c r="O208" i="14"/>
  <c r="M208" i="14"/>
  <c r="L209" i="12"/>
  <c r="P208" i="12"/>
  <c r="R208" i="12" s="1"/>
  <c r="V208" i="12" s="1"/>
  <c r="N208" i="12"/>
  <c r="Q208" i="12" s="1"/>
  <c r="M209" i="12"/>
  <c r="O209" i="12"/>
  <c r="N146" i="10"/>
  <c r="G251" i="18" l="1"/>
  <c r="K251" i="18" s="1"/>
  <c r="G264" i="28"/>
  <c r="K264" i="28" s="1"/>
  <c r="I264" i="28"/>
  <c r="E265" i="28"/>
  <c r="C265" i="28"/>
  <c r="B265" i="28"/>
  <c r="D264" i="28"/>
  <c r="F264" i="28" s="1"/>
  <c r="J264" i="28" s="1"/>
  <c r="E257" i="26"/>
  <c r="C257" i="26"/>
  <c r="B257" i="26"/>
  <c r="D256" i="26"/>
  <c r="F256" i="26" s="1"/>
  <c r="J256" i="26" s="1"/>
  <c r="I256" i="26"/>
  <c r="G256" i="26"/>
  <c r="K256" i="26" s="1"/>
  <c r="C250" i="24"/>
  <c r="B250" i="24"/>
  <c r="E250" i="24"/>
  <c r="F249" i="24"/>
  <c r="J249" i="24" s="1"/>
  <c r="G249" i="24"/>
  <c r="K249" i="24" s="1"/>
  <c r="I255" i="22"/>
  <c r="G255" i="22"/>
  <c r="K255" i="22" s="1"/>
  <c r="E256" i="22"/>
  <c r="B256" i="22"/>
  <c r="C256" i="22"/>
  <c r="D255" i="22"/>
  <c r="F255" i="22" s="1"/>
  <c r="J255" i="22" s="1"/>
  <c r="B255" i="20"/>
  <c r="E255" i="20"/>
  <c r="C255" i="20"/>
  <c r="I254" i="20"/>
  <c r="G254" i="20"/>
  <c r="K254" i="20" s="1"/>
  <c r="H254" i="20"/>
  <c r="D254" i="20"/>
  <c r="F254" i="20" s="1"/>
  <c r="E252" i="18"/>
  <c r="C252" i="18"/>
  <c r="B252" i="18"/>
  <c r="H251" i="18"/>
  <c r="D251" i="18"/>
  <c r="F251" i="18" s="1"/>
  <c r="I251" i="18"/>
  <c r="O209" i="14"/>
  <c r="M209" i="14"/>
  <c r="Q208" i="14"/>
  <c r="L209" i="14"/>
  <c r="N209" i="14" s="1"/>
  <c r="Q209" i="14" s="1"/>
  <c r="P208" i="14"/>
  <c r="P209" i="12"/>
  <c r="R209" i="12" s="1"/>
  <c r="V209" i="12" s="1"/>
  <c r="L210" i="12"/>
  <c r="N210" i="12" s="1"/>
  <c r="Q210" i="12" s="1"/>
  <c r="O210" i="12"/>
  <c r="M210" i="12"/>
  <c r="K208" i="12"/>
  <c r="N209" i="12"/>
  <c r="Q209" i="12" s="1"/>
  <c r="O146" i="10"/>
  <c r="Q146" i="10"/>
  <c r="S146" i="10" s="1"/>
  <c r="M147" i="10"/>
  <c r="O147" i="10"/>
  <c r="L147" i="10"/>
  <c r="P146" i="10"/>
  <c r="R146" i="10" s="1"/>
  <c r="G252" i="18" l="1"/>
  <c r="K252" i="18" s="1"/>
  <c r="D265" i="28"/>
  <c r="F265" i="28" s="1"/>
  <c r="J265" i="28" s="1"/>
  <c r="I265" i="28"/>
  <c r="G265" i="28"/>
  <c r="K265" i="28" s="1"/>
  <c r="E266" i="28"/>
  <c r="C266" i="28"/>
  <c r="B266" i="28"/>
  <c r="D257" i="26"/>
  <c r="F257" i="26" s="1"/>
  <c r="J257" i="26" s="1"/>
  <c r="I257" i="26"/>
  <c r="G257" i="26"/>
  <c r="K257" i="26" s="1"/>
  <c r="C258" i="26"/>
  <c r="B258" i="26"/>
  <c r="E258" i="26"/>
  <c r="I250" i="24"/>
  <c r="G250" i="24"/>
  <c r="K250" i="24" s="1"/>
  <c r="E251" i="24"/>
  <c r="C251" i="24"/>
  <c r="B251" i="24"/>
  <c r="D250" i="24"/>
  <c r="F250" i="24" s="1"/>
  <c r="J250" i="24" s="1"/>
  <c r="C257" i="22"/>
  <c r="E257" i="22"/>
  <c r="B257" i="22"/>
  <c r="D256" i="22"/>
  <c r="F256" i="22" s="1"/>
  <c r="J256" i="22" s="1"/>
  <c r="G256" i="22"/>
  <c r="K256" i="22" s="1"/>
  <c r="I256" i="22"/>
  <c r="H255" i="20"/>
  <c r="D255" i="20"/>
  <c r="F255" i="20" s="1"/>
  <c r="E256" i="20"/>
  <c r="C256" i="20"/>
  <c r="B256" i="20"/>
  <c r="I255" i="20"/>
  <c r="G255" i="20"/>
  <c r="K255" i="20" s="1"/>
  <c r="I252" i="18"/>
  <c r="B253" i="18"/>
  <c r="C253" i="18"/>
  <c r="E253" i="18"/>
  <c r="H252" i="18"/>
  <c r="D252" i="18"/>
  <c r="F252" i="18" s="1"/>
  <c r="V146" i="10"/>
  <c r="K146" i="10"/>
  <c r="P209" i="14"/>
  <c r="L210" i="14"/>
  <c r="O210" i="14"/>
  <c r="M210" i="14"/>
  <c r="L211" i="12"/>
  <c r="P210" i="12"/>
  <c r="R210" i="12" s="1"/>
  <c r="O211" i="12"/>
  <c r="M211" i="12"/>
  <c r="K209" i="12"/>
  <c r="N147" i="10"/>
  <c r="Q147" i="10" s="1"/>
  <c r="S147" i="10" s="1"/>
  <c r="M148" i="10"/>
  <c r="O148" i="10"/>
  <c r="P147" i="10"/>
  <c r="R147" i="10" s="1"/>
  <c r="L148" i="10"/>
  <c r="N148" i="10" s="1"/>
  <c r="Q148" i="10" s="1"/>
  <c r="S148" i="10" s="1"/>
  <c r="V147" i="10" l="1"/>
  <c r="G253" i="18"/>
  <c r="K253" i="18" s="1"/>
  <c r="D266" i="28"/>
  <c r="F266" i="28" s="1"/>
  <c r="J266" i="28" s="1"/>
  <c r="I266" i="28"/>
  <c r="G266" i="28"/>
  <c r="K266" i="28" s="1"/>
  <c r="C267" i="28"/>
  <c r="B267" i="28"/>
  <c r="E267" i="28" s="1"/>
  <c r="E259" i="26"/>
  <c r="C259" i="26"/>
  <c r="B259" i="26"/>
  <c r="D258" i="26"/>
  <c r="F258" i="26" s="1"/>
  <c r="J258" i="26" s="1"/>
  <c r="I258" i="26"/>
  <c r="G258" i="26"/>
  <c r="K258" i="26" s="1"/>
  <c r="E252" i="24"/>
  <c r="C252" i="24"/>
  <c r="B252" i="24"/>
  <c r="I251" i="24"/>
  <c r="G251" i="24"/>
  <c r="K251" i="24" s="1"/>
  <c r="D251" i="24"/>
  <c r="F251" i="24" s="1"/>
  <c r="J251" i="24" s="1"/>
  <c r="I257" i="22"/>
  <c r="G257" i="22"/>
  <c r="K257" i="22" s="1"/>
  <c r="C258" i="22"/>
  <c r="B258" i="22"/>
  <c r="E258" i="22"/>
  <c r="D257" i="22"/>
  <c r="F257" i="22" s="1"/>
  <c r="J257" i="22" s="1"/>
  <c r="E257" i="20"/>
  <c r="C257" i="20"/>
  <c r="B257" i="20"/>
  <c r="I256" i="20"/>
  <c r="G256" i="20"/>
  <c r="K256" i="20" s="1"/>
  <c r="D256" i="20"/>
  <c r="F256" i="20" s="1"/>
  <c r="H256" i="20"/>
  <c r="E254" i="18"/>
  <c r="C254" i="18"/>
  <c r="B254" i="18"/>
  <c r="H253" i="18"/>
  <c r="D253" i="18"/>
  <c r="F253" i="18" s="1"/>
  <c r="I253" i="18"/>
  <c r="K210" i="12"/>
  <c r="V210" i="12"/>
  <c r="L211" i="14"/>
  <c r="P210" i="14"/>
  <c r="O211" i="14"/>
  <c r="M211" i="14"/>
  <c r="N210" i="14"/>
  <c r="Q210" i="14" s="1"/>
  <c r="N211" i="12"/>
  <c r="Q211" i="12" s="1"/>
  <c r="L212" i="12"/>
  <c r="P211" i="12"/>
  <c r="R211" i="12" s="1"/>
  <c r="V211" i="12" s="1"/>
  <c r="O212" i="12"/>
  <c r="M212" i="12"/>
  <c r="K147" i="10"/>
  <c r="M149" i="10"/>
  <c r="O149" i="10"/>
  <c r="P148" i="10"/>
  <c r="R148" i="10" s="1"/>
  <c r="L149" i="10"/>
  <c r="N149" i="10" s="1"/>
  <c r="Q149" i="10" s="1"/>
  <c r="S149" i="10" s="1"/>
  <c r="I254" i="18" l="1"/>
  <c r="G254" i="18"/>
  <c r="K254" i="18" s="1"/>
  <c r="E268" i="28"/>
  <c r="B268" i="28"/>
  <c r="C268" i="28"/>
  <c r="I267" i="28"/>
  <c r="G267" i="28"/>
  <c r="K267" i="28" s="1"/>
  <c r="D267" i="28"/>
  <c r="F267" i="28" s="1"/>
  <c r="J267" i="28" s="1"/>
  <c r="D259" i="26"/>
  <c r="F259" i="26" s="1"/>
  <c r="J259" i="26" s="1"/>
  <c r="G259" i="26"/>
  <c r="K259" i="26" s="1"/>
  <c r="I259" i="26"/>
  <c r="E260" i="26"/>
  <c r="B260" i="26"/>
  <c r="C260" i="26"/>
  <c r="D252" i="24"/>
  <c r="F252" i="24" s="1"/>
  <c r="J252" i="24" s="1"/>
  <c r="I252" i="24"/>
  <c r="G252" i="24"/>
  <c r="K252" i="24" s="1"/>
  <c r="E253" i="24"/>
  <c r="C253" i="24"/>
  <c r="B253" i="24"/>
  <c r="D258" i="22"/>
  <c r="F258" i="22" s="1"/>
  <c r="J258" i="22" s="1"/>
  <c r="E259" i="22"/>
  <c r="C259" i="22"/>
  <c r="B259" i="22"/>
  <c r="G258" i="22"/>
  <c r="K258" i="22" s="1"/>
  <c r="I258" i="22"/>
  <c r="H257" i="20"/>
  <c r="D257" i="20"/>
  <c r="F257" i="20" s="1"/>
  <c r="I257" i="20"/>
  <c r="G257" i="20"/>
  <c r="K257" i="20" s="1"/>
  <c r="C258" i="20"/>
  <c r="B258" i="20"/>
  <c r="B255" i="18"/>
  <c r="C255" i="18"/>
  <c r="E255" i="18"/>
  <c r="H254" i="18"/>
  <c r="D254" i="18"/>
  <c r="F254" i="18" s="1"/>
  <c r="K148" i="10"/>
  <c r="V148" i="10"/>
  <c r="K211" i="12"/>
  <c r="O212" i="14"/>
  <c r="M212" i="14"/>
  <c r="N211" i="14"/>
  <c r="Q211" i="14" s="1"/>
  <c r="P211" i="14"/>
  <c r="L212" i="14"/>
  <c r="N212" i="14" s="1"/>
  <c r="Q212" i="14" s="1"/>
  <c r="L213" i="12"/>
  <c r="P212" i="12"/>
  <c r="R212" i="12" s="1"/>
  <c r="V212" i="12" s="1"/>
  <c r="N212" i="12"/>
  <c r="Q212" i="12" s="1"/>
  <c r="M213" i="12"/>
  <c r="M150" i="10"/>
  <c r="L150" i="10"/>
  <c r="N150" i="10" s="1"/>
  <c r="P149" i="10"/>
  <c r="R149" i="10" s="1"/>
  <c r="G255" i="18" l="1"/>
  <c r="K255" i="18" s="1"/>
  <c r="I268" i="28"/>
  <c r="G268" i="28"/>
  <c r="K268" i="28" s="1"/>
  <c r="D268" i="28"/>
  <c r="F268" i="28" s="1"/>
  <c r="J268" i="28" s="1"/>
  <c r="B269" i="28"/>
  <c r="E269" i="28"/>
  <c r="C269" i="28"/>
  <c r="E261" i="26"/>
  <c r="C261" i="26"/>
  <c r="B261" i="26"/>
  <c r="I260" i="26"/>
  <c r="G260" i="26"/>
  <c r="K260" i="26" s="1"/>
  <c r="D260" i="26"/>
  <c r="F260" i="26" s="1"/>
  <c r="J260" i="26" s="1"/>
  <c r="E254" i="24"/>
  <c r="C254" i="24"/>
  <c r="B254" i="24"/>
  <c r="D253" i="24"/>
  <c r="F253" i="24" s="1"/>
  <c r="J253" i="24" s="1"/>
  <c r="I253" i="24"/>
  <c r="G253" i="24"/>
  <c r="K253" i="24" s="1"/>
  <c r="E260" i="22"/>
  <c r="B260" i="22"/>
  <c r="C260" i="22"/>
  <c r="I259" i="22"/>
  <c r="G259" i="22"/>
  <c r="K259" i="22" s="1"/>
  <c r="D259" i="22"/>
  <c r="F259" i="22" s="1"/>
  <c r="J259" i="22" s="1"/>
  <c r="I258" i="20"/>
  <c r="E258" i="20"/>
  <c r="G258" i="20" s="1"/>
  <c r="K258" i="20" s="1"/>
  <c r="H258" i="20"/>
  <c r="D258" i="20"/>
  <c r="F258" i="20" s="1"/>
  <c r="B256" i="18"/>
  <c r="C256" i="18"/>
  <c r="E256" i="18"/>
  <c r="I255" i="18"/>
  <c r="H255" i="18"/>
  <c r="D255" i="18"/>
  <c r="F255" i="18" s="1"/>
  <c r="K149" i="10"/>
  <c r="J146" i="10" s="1"/>
  <c r="F59" i="10" s="1"/>
  <c r="H59" i="10" s="1"/>
  <c r="V149" i="10"/>
  <c r="L213" i="14"/>
  <c r="P212" i="14"/>
  <c r="M213" i="14"/>
  <c r="K212" i="12"/>
  <c r="J206" i="12" s="1"/>
  <c r="F71" i="12" s="1"/>
  <c r="H71" i="12" s="1"/>
  <c r="N213" i="12"/>
  <c r="O150" i="10"/>
  <c r="Q150" i="10"/>
  <c r="S150" i="10" s="1"/>
  <c r="M151" i="10"/>
  <c r="O151" i="10"/>
  <c r="P150" i="10"/>
  <c r="R150" i="10" s="1"/>
  <c r="L151" i="10"/>
  <c r="N151" i="10" s="1"/>
  <c r="Q151" i="10" s="1"/>
  <c r="S151" i="10" s="1"/>
  <c r="G256" i="18" l="1"/>
  <c r="K256" i="18" s="1"/>
  <c r="D269" i="28"/>
  <c r="F269" i="28" s="1"/>
  <c r="J269" i="28" s="1"/>
  <c r="E270" i="28"/>
  <c r="C270" i="28"/>
  <c r="B270" i="28"/>
  <c r="I269" i="28"/>
  <c r="G269" i="28"/>
  <c r="K269" i="28" s="1"/>
  <c r="D261" i="26"/>
  <c r="F261" i="26" s="1"/>
  <c r="J261" i="26" s="1"/>
  <c r="I261" i="26"/>
  <c r="G261" i="26"/>
  <c r="K261" i="26" s="1"/>
  <c r="E262" i="26"/>
  <c r="C262" i="26"/>
  <c r="B262" i="26"/>
  <c r="D254" i="24"/>
  <c r="F254" i="24" s="1"/>
  <c r="J254" i="24" s="1"/>
  <c r="I254" i="24"/>
  <c r="G254" i="24"/>
  <c r="K254" i="24" s="1"/>
  <c r="E255" i="24"/>
  <c r="C255" i="24"/>
  <c r="B255" i="24"/>
  <c r="I260" i="22"/>
  <c r="G260" i="22"/>
  <c r="K260" i="22" s="1"/>
  <c r="D260" i="22"/>
  <c r="F260" i="22" s="1"/>
  <c r="J260" i="22" s="1"/>
  <c r="C261" i="22"/>
  <c r="E261" i="22"/>
  <c r="B261" i="22"/>
  <c r="E259" i="20"/>
  <c r="C259" i="20"/>
  <c r="B259" i="20"/>
  <c r="H256" i="18"/>
  <c r="D256" i="18"/>
  <c r="F256" i="18" s="1"/>
  <c r="I256" i="18"/>
  <c r="C257" i="18"/>
  <c r="E257" i="18"/>
  <c r="B257" i="18"/>
  <c r="G257" i="18" s="1"/>
  <c r="K257" i="18" s="1"/>
  <c r="K150" i="10"/>
  <c r="V150" i="10"/>
  <c r="N213" i="14"/>
  <c r="O213" i="12"/>
  <c r="M152" i="10"/>
  <c r="O152" i="10"/>
  <c r="P151" i="10"/>
  <c r="R151" i="10" s="1"/>
  <c r="L152" i="10"/>
  <c r="N152" i="10" s="1"/>
  <c r="Q152" i="10" s="1"/>
  <c r="S152" i="10" s="1"/>
  <c r="I270" i="28" l="1"/>
  <c r="G270" i="28"/>
  <c r="K270" i="28" s="1"/>
  <c r="D270" i="28"/>
  <c r="F270" i="28" s="1"/>
  <c r="J270" i="28" s="1"/>
  <c r="B271" i="28"/>
  <c r="C271" i="28"/>
  <c r="E271" i="28"/>
  <c r="E263" i="26"/>
  <c r="C263" i="26"/>
  <c r="B263" i="26"/>
  <c r="I262" i="26"/>
  <c r="G262" i="26"/>
  <c r="K262" i="26" s="1"/>
  <c r="D262" i="26"/>
  <c r="F262" i="26" s="1"/>
  <c r="J262" i="26" s="1"/>
  <c r="I255" i="24"/>
  <c r="G255" i="24"/>
  <c r="K255" i="24" s="1"/>
  <c r="D255" i="24"/>
  <c r="F255" i="24" s="1"/>
  <c r="J255" i="24" s="1"/>
  <c r="E256" i="24"/>
  <c r="C256" i="24"/>
  <c r="B256" i="24"/>
  <c r="B262" i="22"/>
  <c r="E262" i="22"/>
  <c r="C262" i="22"/>
  <c r="I261" i="22"/>
  <c r="G261" i="22"/>
  <c r="K261" i="22" s="1"/>
  <c r="D261" i="22"/>
  <c r="F261" i="22" s="1"/>
  <c r="J261" i="22" s="1"/>
  <c r="I259" i="20"/>
  <c r="G259" i="20"/>
  <c r="K259" i="20" s="1"/>
  <c r="H259" i="20"/>
  <c r="D259" i="20"/>
  <c r="F259" i="20" s="1"/>
  <c r="E260" i="20"/>
  <c r="C260" i="20"/>
  <c r="B260" i="20"/>
  <c r="I257" i="18"/>
  <c r="B258" i="18"/>
  <c r="C258" i="18"/>
  <c r="H257" i="18"/>
  <c r="D257" i="18"/>
  <c r="F257" i="18" s="1"/>
  <c r="K151" i="10"/>
  <c r="V151" i="10"/>
  <c r="O213" i="14"/>
  <c r="O214" i="12"/>
  <c r="M214" i="12"/>
  <c r="L214" i="12"/>
  <c r="N214" i="12" s="1"/>
  <c r="Q214" i="12" s="1"/>
  <c r="P213" i="12"/>
  <c r="R213" i="12" s="1"/>
  <c r="V213" i="12" s="1"/>
  <c r="Q213" i="12"/>
  <c r="M153" i="10"/>
  <c r="O153" i="10"/>
  <c r="P152" i="10"/>
  <c r="R152" i="10" s="1"/>
  <c r="L153" i="10"/>
  <c r="N153" i="10" s="1"/>
  <c r="Q153" i="10" s="1"/>
  <c r="S153" i="10" s="1"/>
  <c r="D271" i="28" l="1"/>
  <c r="F271" i="28" s="1"/>
  <c r="J271" i="28" s="1"/>
  <c r="E272" i="28"/>
  <c r="B272" i="28"/>
  <c r="C272" i="28"/>
  <c r="I271" i="28"/>
  <c r="G271" i="28"/>
  <c r="K271" i="28" s="1"/>
  <c r="D263" i="26"/>
  <c r="F263" i="26" s="1"/>
  <c r="J263" i="26" s="1"/>
  <c r="I263" i="26"/>
  <c r="G263" i="26"/>
  <c r="K263" i="26" s="1"/>
  <c r="E264" i="26"/>
  <c r="B264" i="26"/>
  <c r="C264" i="26"/>
  <c r="D256" i="24"/>
  <c r="F256" i="24" s="1"/>
  <c r="J256" i="24" s="1"/>
  <c r="I256" i="24"/>
  <c r="G256" i="24"/>
  <c r="K256" i="24" s="1"/>
  <c r="E257" i="24"/>
  <c r="C257" i="24"/>
  <c r="B257" i="24"/>
  <c r="E263" i="22"/>
  <c r="C263" i="22"/>
  <c r="B263" i="22"/>
  <c r="D262" i="22"/>
  <c r="F262" i="22" s="1"/>
  <c r="J262" i="22" s="1"/>
  <c r="G262" i="22"/>
  <c r="K262" i="22" s="1"/>
  <c r="I262" i="22"/>
  <c r="I260" i="20"/>
  <c r="G260" i="20"/>
  <c r="K260" i="20" s="1"/>
  <c r="D260" i="20"/>
  <c r="F260" i="20" s="1"/>
  <c r="H260" i="20"/>
  <c r="E261" i="20"/>
  <c r="C261" i="20"/>
  <c r="B261" i="20"/>
  <c r="I258" i="18"/>
  <c r="H258" i="18"/>
  <c r="D258" i="18"/>
  <c r="E258" i="18"/>
  <c r="G258" i="18" s="1"/>
  <c r="K258" i="18" s="1"/>
  <c r="K152" i="10"/>
  <c r="V152" i="10"/>
  <c r="M214" i="14"/>
  <c r="O214" i="14"/>
  <c r="P213" i="14"/>
  <c r="L214" i="14"/>
  <c r="N214" i="14" s="1"/>
  <c r="Q214" i="14" s="1"/>
  <c r="Q213" i="14"/>
  <c r="K213" i="12"/>
  <c r="P214" i="12"/>
  <c r="R214" i="12" s="1"/>
  <c r="L215" i="12"/>
  <c r="N215" i="12" s="1"/>
  <c r="Q215" i="12" s="1"/>
  <c r="O215" i="12"/>
  <c r="M215" i="12"/>
  <c r="M154" i="10"/>
  <c r="O154" i="10"/>
  <c r="M155" i="10" s="1"/>
  <c r="P153" i="10"/>
  <c r="R153" i="10" s="1"/>
  <c r="L154" i="10"/>
  <c r="N154" i="10" s="1"/>
  <c r="Q154" i="10" s="1"/>
  <c r="S154" i="10" s="1"/>
  <c r="E273" i="28" l="1"/>
  <c r="C273" i="28"/>
  <c r="B273" i="28"/>
  <c r="D272" i="28"/>
  <c r="F272" i="28" s="1"/>
  <c r="J272" i="28" s="1"/>
  <c r="I272" i="28"/>
  <c r="G272" i="28"/>
  <c r="K272" i="28" s="1"/>
  <c r="D264" i="26"/>
  <c r="F264" i="26" s="1"/>
  <c r="J264" i="26" s="1"/>
  <c r="I264" i="26"/>
  <c r="G264" i="26"/>
  <c r="K264" i="26" s="1"/>
  <c r="E265" i="26"/>
  <c r="C265" i="26"/>
  <c r="B265" i="26"/>
  <c r="D257" i="24"/>
  <c r="F257" i="24" s="1"/>
  <c r="J257" i="24" s="1"/>
  <c r="C258" i="24"/>
  <c r="B258" i="24"/>
  <c r="E258" i="24" s="1"/>
  <c r="I257" i="24"/>
  <c r="G257" i="24"/>
  <c r="K257" i="24" s="1"/>
  <c r="E264" i="22"/>
  <c r="B264" i="22"/>
  <c r="C264" i="22"/>
  <c r="I263" i="22"/>
  <c r="G263" i="22"/>
  <c r="K263" i="22" s="1"/>
  <c r="D263" i="22"/>
  <c r="F263" i="22" s="1"/>
  <c r="J263" i="22" s="1"/>
  <c r="H261" i="20"/>
  <c r="D261" i="20"/>
  <c r="F261" i="20" s="1"/>
  <c r="I261" i="20"/>
  <c r="G261" i="20"/>
  <c r="K261" i="20" s="1"/>
  <c r="E262" i="20"/>
  <c r="C262" i="20"/>
  <c r="B262" i="20"/>
  <c r="C259" i="18"/>
  <c r="E259" i="18"/>
  <c r="B259" i="18"/>
  <c r="F258" i="18"/>
  <c r="K214" i="12"/>
  <c r="V214" i="12"/>
  <c r="K153" i="10"/>
  <c r="V153" i="10"/>
  <c r="O215" i="14"/>
  <c r="M215" i="14"/>
  <c r="P214" i="14"/>
  <c r="L215" i="14"/>
  <c r="N215" i="14" s="1"/>
  <c r="Q215" i="14" s="1"/>
  <c r="L216" i="12"/>
  <c r="P215" i="12"/>
  <c r="R215" i="12" s="1"/>
  <c r="M216" i="12"/>
  <c r="O216" i="12"/>
  <c r="P154" i="10"/>
  <c r="R154" i="10" s="1"/>
  <c r="L155" i="10"/>
  <c r="N155" i="10" s="1"/>
  <c r="G259" i="18" l="1"/>
  <c r="K259" i="18" s="1"/>
  <c r="D273" i="28"/>
  <c r="F273" i="28" s="1"/>
  <c r="J273" i="28" s="1"/>
  <c r="I273" i="28"/>
  <c r="G273" i="28"/>
  <c r="K273" i="28" s="1"/>
  <c r="E274" i="28"/>
  <c r="C274" i="28"/>
  <c r="B274" i="28"/>
  <c r="D265" i="26"/>
  <c r="F265" i="26" s="1"/>
  <c r="J265" i="26" s="1"/>
  <c r="I265" i="26"/>
  <c r="G265" i="26"/>
  <c r="K265" i="26" s="1"/>
  <c r="C266" i="26"/>
  <c r="B266" i="26"/>
  <c r="E266" i="26"/>
  <c r="E259" i="24"/>
  <c r="C259" i="24"/>
  <c r="B259" i="24"/>
  <c r="I258" i="24"/>
  <c r="G258" i="24"/>
  <c r="K258" i="24" s="1"/>
  <c r="D258" i="24"/>
  <c r="F258" i="24" s="1"/>
  <c r="J258" i="24" s="1"/>
  <c r="C265" i="22"/>
  <c r="E265" i="22"/>
  <c r="B265" i="22"/>
  <c r="D264" i="22"/>
  <c r="F264" i="22" s="1"/>
  <c r="J264" i="22" s="1"/>
  <c r="I264" i="22"/>
  <c r="G264" i="22"/>
  <c r="K264" i="22" s="1"/>
  <c r="H262" i="20"/>
  <c r="D262" i="20"/>
  <c r="F262" i="20" s="1"/>
  <c r="I262" i="20"/>
  <c r="G262" i="20"/>
  <c r="K262" i="20" s="1"/>
  <c r="B263" i="20"/>
  <c r="E263" i="20"/>
  <c r="C263" i="20"/>
  <c r="I259" i="18"/>
  <c r="H259" i="18"/>
  <c r="D259" i="18"/>
  <c r="F259" i="18" s="1"/>
  <c r="E260" i="18"/>
  <c r="B260" i="18"/>
  <c r="G260" i="18" s="1"/>
  <c r="K260" i="18" s="1"/>
  <c r="C260" i="18"/>
  <c r="K215" i="12"/>
  <c r="V215" i="12"/>
  <c r="K154" i="10"/>
  <c r="J150" i="10" s="1"/>
  <c r="F60" i="10" s="1"/>
  <c r="H60" i="10" s="1"/>
  <c r="V154" i="10"/>
  <c r="L216" i="14"/>
  <c r="P215" i="14"/>
  <c r="O216" i="14"/>
  <c r="M216" i="14"/>
  <c r="O217" i="12"/>
  <c r="M217" i="12"/>
  <c r="P216" i="12"/>
  <c r="R216" i="12" s="1"/>
  <c r="V216" i="12" s="1"/>
  <c r="L217" i="12"/>
  <c r="N217" i="12" s="1"/>
  <c r="Q217" i="12" s="1"/>
  <c r="N216" i="12"/>
  <c r="Q216" i="12" s="1"/>
  <c r="O155" i="10"/>
  <c r="Q155" i="10"/>
  <c r="S155" i="10" s="1"/>
  <c r="M156" i="10"/>
  <c r="O156" i="10"/>
  <c r="L156" i="10"/>
  <c r="P155" i="10"/>
  <c r="R155" i="10" s="1"/>
  <c r="G274" i="28" l="1"/>
  <c r="K274" i="28" s="1"/>
  <c r="I274" i="28"/>
  <c r="D274" i="28"/>
  <c r="F274" i="28" s="1"/>
  <c r="J274" i="28" s="1"/>
  <c r="E275" i="28"/>
  <c r="C275" i="28"/>
  <c r="B275" i="28"/>
  <c r="D266" i="26"/>
  <c r="F266" i="26" s="1"/>
  <c r="J266" i="26" s="1"/>
  <c r="I266" i="26"/>
  <c r="G266" i="26"/>
  <c r="K266" i="26" s="1"/>
  <c r="C267" i="26"/>
  <c r="B267" i="26"/>
  <c r="E267" i="26" s="1"/>
  <c r="D259" i="24"/>
  <c r="F259" i="24" s="1"/>
  <c r="J259" i="24" s="1"/>
  <c r="I259" i="24"/>
  <c r="G259" i="24"/>
  <c r="K259" i="24" s="1"/>
  <c r="E260" i="24"/>
  <c r="C260" i="24"/>
  <c r="B260" i="24"/>
  <c r="D265" i="22"/>
  <c r="F265" i="22" s="1"/>
  <c r="J265" i="22" s="1"/>
  <c r="I265" i="22"/>
  <c r="G265" i="22"/>
  <c r="K265" i="22" s="1"/>
  <c r="E266" i="22"/>
  <c r="C266" i="22"/>
  <c r="B266" i="22"/>
  <c r="E264" i="20"/>
  <c r="C264" i="20"/>
  <c r="B264" i="20"/>
  <c r="I263" i="20"/>
  <c r="G263" i="20"/>
  <c r="K263" i="20" s="1"/>
  <c r="D263" i="20"/>
  <c r="F263" i="20" s="1"/>
  <c r="H263" i="20"/>
  <c r="B261" i="18"/>
  <c r="E261" i="18"/>
  <c r="C261" i="18"/>
  <c r="H260" i="18"/>
  <c r="D260" i="18"/>
  <c r="F260" i="18" s="1"/>
  <c r="I260" i="18"/>
  <c r="V155" i="10"/>
  <c r="K155" i="10"/>
  <c r="P216" i="14"/>
  <c r="L217" i="14"/>
  <c r="O217" i="14"/>
  <c r="M217" i="14"/>
  <c r="N216" i="14"/>
  <c r="Q216" i="14" s="1"/>
  <c r="O218" i="12"/>
  <c r="M218" i="12"/>
  <c r="K216" i="12"/>
  <c r="L218" i="12"/>
  <c r="N218" i="12" s="1"/>
  <c r="Q218" i="12" s="1"/>
  <c r="P217" i="12"/>
  <c r="R217" i="12" s="1"/>
  <c r="N156" i="10"/>
  <c r="Q156" i="10"/>
  <c r="S156" i="10" s="1"/>
  <c r="O157" i="10"/>
  <c r="M157" i="10"/>
  <c r="P156" i="10"/>
  <c r="R156" i="10" s="1"/>
  <c r="L157" i="10"/>
  <c r="G261" i="18" l="1"/>
  <c r="K261" i="18" s="1"/>
  <c r="I275" i="28"/>
  <c r="G275" i="28"/>
  <c r="K275" i="28" s="1"/>
  <c r="B276" i="28"/>
  <c r="C276" i="28"/>
  <c r="D275" i="28"/>
  <c r="F275" i="28" s="1"/>
  <c r="J275" i="28" s="1"/>
  <c r="E268" i="26"/>
  <c r="B268" i="26"/>
  <c r="C268" i="26"/>
  <c r="D267" i="26"/>
  <c r="F267" i="26" s="1"/>
  <c r="J267" i="26" s="1"/>
  <c r="I267" i="26"/>
  <c r="G267" i="26"/>
  <c r="K267" i="26" s="1"/>
  <c r="E261" i="24"/>
  <c r="C261" i="24"/>
  <c r="B261" i="24"/>
  <c r="I260" i="24"/>
  <c r="G260" i="24"/>
  <c r="K260" i="24" s="1"/>
  <c r="D260" i="24"/>
  <c r="F260" i="24" s="1"/>
  <c r="J260" i="24" s="1"/>
  <c r="D266" i="22"/>
  <c r="F266" i="22" s="1"/>
  <c r="J266" i="22" s="1"/>
  <c r="C267" i="22"/>
  <c r="B267" i="22"/>
  <c r="I266" i="22"/>
  <c r="G266" i="22"/>
  <c r="K266" i="22" s="1"/>
  <c r="D264" i="20"/>
  <c r="F264" i="20" s="1"/>
  <c r="H264" i="20"/>
  <c r="I264" i="20"/>
  <c r="G264" i="20"/>
  <c r="K264" i="20" s="1"/>
  <c r="E265" i="20"/>
  <c r="C265" i="20"/>
  <c r="B265" i="20"/>
  <c r="I261" i="18"/>
  <c r="H261" i="18"/>
  <c r="D261" i="18"/>
  <c r="F261" i="18" s="1"/>
  <c r="B262" i="18"/>
  <c r="C262" i="18"/>
  <c r="E262" i="18"/>
  <c r="V156" i="10"/>
  <c r="K217" i="12"/>
  <c r="V217" i="12"/>
  <c r="K156" i="10"/>
  <c r="L218" i="14"/>
  <c r="P217" i="14"/>
  <c r="O218" i="14"/>
  <c r="M218" i="14"/>
  <c r="N217" i="14"/>
  <c r="Q217" i="14" s="1"/>
  <c r="L219" i="12"/>
  <c r="P218" i="12"/>
  <c r="R218" i="12" s="1"/>
  <c r="O219" i="12"/>
  <c r="M219" i="12"/>
  <c r="N157" i="10"/>
  <c r="Q157" i="10" s="1"/>
  <c r="S157" i="10" s="1"/>
  <c r="P157" i="10"/>
  <c r="R157" i="10" s="1"/>
  <c r="L158" i="10"/>
  <c r="M158" i="10"/>
  <c r="O158" i="10"/>
  <c r="G262" i="18" l="1"/>
  <c r="K262" i="18" s="1"/>
  <c r="D276" i="28"/>
  <c r="I276" i="28"/>
  <c r="E276" i="28"/>
  <c r="G276" i="28" s="1"/>
  <c r="K276" i="28" s="1"/>
  <c r="I268" i="26"/>
  <c r="G268" i="26"/>
  <c r="K268" i="26" s="1"/>
  <c r="D268" i="26"/>
  <c r="F268" i="26" s="1"/>
  <c r="J268" i="26" s="1"/>
  <c r="E269" i="26"/>
  <c r="C269" i="26"/>
  <c r="B269" i="26"/>
  <c r="D261" i="24"/>
  <c r="F261" i="24" s="1"/>
  <c r="J261" i="24" s="1"/>
  <c r="I261" i="24"/>
  <c r="G261" i="24"/>
  <c r="K261" i="24" s="1"/>
  <c r="E262" i="24"/>
  <c r="C262" i="24"/>
  <c r="B262" i="24"/>
  <c r="D267" i="22"/>
  <c r="I267" i="22"/>
  <c r="E267" i="22"/>
  <c r="E266" i="20"/>
  <c r="C266" i="20"/>
  <c r="B266" i="20"/>
  <c r="I265" i="20"/>
  <c r="G265" i="20"/>
  <c r="K265" i="20" s="1"/>
  <c r="H265" i="20"/>
  <c r="D265" i="20"/>
  <c r="F265" i="20" s="1"/>
  <c r="I262" i="18"/>
  <c r="H262" i="18"/>
  <c r="D262" i="18"/>
  <c r="F262" i="18" s="1"/>
  <c r="B263" i="18"/>
  <c r="E263" i="18"/>
  <c r="C263" i="18"/>
  <c r="V157" i="10"/>
  <c r="K218" i="12"/>
  <c r="V218" i="12"/>
  <c r="K157" i="10"/>
  <c r="P218" i="14"/>
  <c r="L219" i="14"/>
  <c r="N218" i="14"/>
  <c r="Q218" i="14" s="1"/>
  <c r="O219" i="14"/>
  <c r="M219" i="14"/>
  <c r="L220" i="12"/>
  <c r="P219" i="12"/>
  <c r="R219" i="12" s="1"/>
  <c r="V219" i="12" s="1"/>
  <c r="M220" i="12"/>
  <c r="O220" i="12"/>
  <c r="N219" i="12"/>
  <c r="Q219" i="12" s="1"/>
  <c r="N158" i="10"/>
  <c r="Q158" i="10" s="1"/>
  <c r="S158" i="10" s="1"/>
  <c r="M159" i="10"/>
  <c r="O159" i="10"/>
  <c r="L159" i="10"/>
  <c r="P158" i="10"/>
  <c r="R158" i="10" s="1"/>
  <c r="G263" i="18" l="1"/>
  <c r="K263" i="18" s="1"/>
  <c r="E277" i="28"/>
  <c r="C277" i="28"/>
  <c r="B277" i="28"/>
  <c r="F276" i="28"/>
  <c r="J276" i="28" s="1"/>
  <c r="D269" i="26"/>
  <c r="F269" i="26" s="1"/>
  <c r="J269" i="26" s="1"/>
  <c r="I269" i="26"/>
  <c r="G269" i="26"/>
  <c r="K269" i="26" s="1"/>
  <c r="C270" i="26"/>
  <c r="B270" i="26"/>
  <c r="E270" i="26"/>
  <c r="E263" i="24"/>
  <c r="C263" i="24"/>
  <c r="B263" i="24"/>
  <c r="D262" i="24"/>
  <c r="F262" i="24" s="1"/>
  <c r="J262" i="24" s="1"/>
  <c r="I262" i="24"/>
  <c r="G262" i="24"/>
  <c r="K262" i="24" s="1"/>
  <c r="E268" i="22"/>
  <c r="B268" i="22"/>
  <c r="C268" i="22"/>
  <c r="F267" i="22"/>
  <c r="J267" i="22" s="1"/>
  <c r="G267" i="22"/>
  <c r="K267" i="22" s="1"/>
  <c r="I266" i="20"/>
  <c r="G266" i="20"/>
  <c r="K266" i="20" s="1"/>
  <c r="H266" i="20"/>
  <c r="D266" i="20"/>
  <c r="F266" i="20" s="1"/>
  <c r="C267" i="20"/>
  <c r="B267" i="20"/>
  <c r="E267" i="20"/>
  <c r="C264" i="18"/>
  <c r="E264" i="18"/>
  <c r="B264" i="18"/>
  <c r="H263" i="18"/>
  <c r="D263" i="18"/>
  <c r="F263" i="18" s="1"/>
  <c r="I263" i="18"/>
  <c r="V158" i="10"/>
  <c r="K158" i="10"/>
  <c r="L220" i="14"/>
  <c r="P219" i="14"/>
  <c r="N219" i="14"/>
  <c r="Q219" i="14" s="1"/>
  <c r="M220" i="14"/>
  <c r="O220" i="14"/>
  <c r="K219" i="12"/>
  <c r="O221" i="12"/>
  <c r="M221" i="12"/>
  <c r="L221" i="12"/>
  <c r="N221" i="12" s="1"/>
  <c r="P220" i="12"/>
  <c r="R220" i="12" s="1"/>
  <c r="V220" i="12" s="1"/>
  <c r="N220" i="12"/>
  <c r="Q220" i="12" s="1"/>
  <c r="N159" i="10"/>
  <c r="Q159" i="10" s="1"/>
  <c r="S159" i="10" s="1"/>
  <c r="M160" i="10"/>
  <c r="O160" i="10"/>
  <c r="P159" i="10"/>
  <c r="R159" i="10" s="1"/>
  <c r="L160" i="10"/>
  <c r="N160" i="10" s="1"/>
  <c r="Q160" i="10" s="1"/>
  <c r="S160" i="10" s="1"/>
  <c r="I264" i="18" l="1"/>
  <c r="G264" i="18"/>
  <c r="K264" i="18" s="1"/>
  <c r="D277" i="28"/>
  <c r="F277" i="28" s="1"/>
  <c r="J277" i="28" s="1"/>
  <c r="I277" i="28"/>
  <c r="G277" i="28"/>
  <c r="K277" i="28" s="1"/>
  <c r="B278" i="28"/>
  <c r="E278" i="28"/>
  <c r="C278" i="28"/>
  <c r="I270" i="26"/>
  <c r="G270" i="26"/>
  <c r="K270" i="26" s="1"/>
  <c r="E271" i="26"/>
  <c r="C271" i="26"/>
  <c r="B271" i="26"/>
  <c r="D270" i="26"/>
  <c r="F270" i="26" s="1"/>
  <c r="J270" i="26" s="1"/>
  <c r="D263" i="24"/>
  <c r="F263" i="24" s="1"/>
  <c r="J263" i="24" s="1"/>
  <c r="I263" i="24"/>
  <c r="G263" i="24"/>
  <c r="K263" i="24" s="1"/>
  <c r="E264" i="24"/>
  <c r="C264" i="24"/>
  <c r="B264" i="24"/>
  <c r="G268" i="22"/>
  <c r="K268" i="22" s="1"/>
  <c r="I268" i="22"/>
  <c r="D268" i="22"/>
  <c r="F268" i="22" s="1"/>
  <c r="J268" i="22" s="1"/>
  <c r="E269" i="22"/>
  <c r="C269" i="22"/>
  <c r="B269" i="22"/>
  <c r="H267" i="20"/>
  <c r="D267" i="20"/>
  <c r="F267" i="20" s="1"/>
  <c r="E268" i="20"/>
  <c r="C268" i="20"/>
  <c r="B268" i="20"/>
  <c r="I267" i="20"/>
  <c r="G267" i="20"/>
  <c r="K267" i="20" s="1"/>
  <c r="C265" i="18"/>
  <c r="B265" i="18"/>
  <c r="E265" i="18"/>
  <c r="D264" i="18"/>
  <c r="F264" i="18" s="1"/>
  <c r="H264" i="18"/>
  <c r="V159" i="10"/>
  <c r="K159" i="10"/>
  <c r="P220" i="14"/>
  <c r="L221" i="14"/>
  <c r="N221" i="14" s="1"/>
  <c r="M221" i="14"/>
  <c r="N220" i="14"/>
  <c r="Q220" i="14" s="1"/>
  <c r="O222" i="12"/>
  <c r="M222" i="12"/>
  <c r="K220" i="12"/>
  <c r="J213" i="12" s="1"/>
  <c r="F72" i="12" s="1"/>
  <c r="H72" i="12" s="1"/>
  <c r="Q221" i="12"/>
  <c r="P221" i="12"/>
  <c r="R221" i="12" s="1"/>
  <c r="V221" i="12" s="1"/>
  <c r="L222" i="12"/>
  <c r="N222" i="12" s="1"/>
  <c r="Q222" i="12" s="1"/>
  <c r="M161" i="10"/>
  <c r="P160" i="10"/>
  <c r="R160" i="10" s="1"/>
  <c r="L161" i="10"/>
  <c r="N161" i="10" s="1"/>
  <c r="I265" i="18" l="1"/>
  <c r="G265" i="18"/>
  <c r="K265" i="18" s="1"/>
  <c r="E279" i="28"/>
  <c r="C279" i="28"/>
  <c r="B279" i="28"/>
  <c r="I278" i="28"/>
  <c r="G278" i="28"/>
  <c r="K278" i="28" s="1"/>
  <c r="D278" i="28"/>
  <c r="F278" i="28" s="1"/>
  <c r="J278" i="28" s="1"/>
  <c r="E272" i="26"/>
  <c r="B272" i="26"/>
  <c r="C272" i="26"/>
  <c r="I271" i="26"/>
  <c r="G271" i="26"/>
  <c r="K271" i="26" s="1"/>
  <c r="D271" i="26"/>
  <c r="F271" i="26" s="1"/>
  <c r="J271" i="26" s="1"/>
  <c r="D264" i="24"/>
  <c r="F264" i="24" s="1"/>
  <c r="J264" i="24" s="1"/>
  <c r="I264" i="24"/>
  <c r="G264" i="24"/>
  <c r="K264" i="24" s="1"/>
  <c r="E265" i="24"/>
  <c r="C265" i="24"/>
  <c r="B265" i="24"/>
  <c r="D269" i="22"/>
  <c r="F269" i="22" s="1"/>
  <c r="J269" i="22" s="1"/>
  <c r="C270" i="22"/>
  <c r="B270" i="22"/>
  <c r="E270" i="22"/>
  <c r="I269" i="22"/>
  <c r="G269" i="22"/>
  <c r="K269" i="22" s="1"/>
  <c r="D268" i="20"/>
  <c r="F268" i="20" s="1"/>
  <c r="H268" i="20"/>
  <c r="G268" i="20"/>
  <c r="K268" i="20" s="1"/>
  <c r="I268" i="20"/>
  <c r="E269" i="20"/>
  <c r="C269" i="20"/>
  <c r="B269" i="20"/>
  <c r="E266" i="18"/>
  <c r="C266" i="18"/>
  <c r="B266" i="18"/>
  <c r="D265" i="18"/>
  <c r="F265" i="18" s="1"/>
  <c r="H265" i="18"/>
  <c r="K160" i="10"/>
  <c r="J155" i="10" s="1"/>
  <c r="F61" i="10" s="1"/>
  <c r="H61" i="10" s="1"/>
  <c r="V160" i="10"/>
  <c r="O221" i="14"/>
  <c r="L222" i="14"/>
  <c r="P221" i="14"/>
  <c r="K221" i="12"/>
  <c r="L223" i="12"/>
  <c r="P222" i="12"/>
  <c r="R222" i="12" s="1"/>
  <c r="M223" i="12"/>
  <c r="O223" i="12"/>
  <c r="O161" i="10"/>
  <c r="Q161" i="10" s="1"/>
  <c r="S161" i="10" s="1"/>
  <c r="M162" i="10"/>
  <c r="O162" i="10"/>
  <c r="L162" i="10"/>
  <c r="P161" i="10"/>
  <c r="R161" i="10" s="1"/>
  <c r="V161" i="10" l="1"/>
  <c r="I266" i="18"/>
  <c r="G266" i="18"/>
  <c r="K266" i="18" s="1"/>
  <c r="D279" i="28"/>
  <c r="F279" i="28" s="1"/>
  <c r="J279" i="28" s="1"/>
  <c r="I279" i="28"/>
  <c r="G279" i="28"/>
  <c r="K279" i="28" s="1"/>
  <c r="E280" i="28"/>
  <c r="B280" i="28"/>
  <c r="C280" i="28"/>
  <c r="G272" i="26"/>
  <c r="K272" i="26" s="1"/>
  <c r="I272" i="26"/>
  <c r="D272" i="26"/>
  <c r="F272" i="26" s="1"/>
  <c r="J272" i="26" s="1"/>
  <c r="E273" i="26"/>
  <c r="C273" i="26"/>
  <c r="B273" i="26"/>
  <c r="I265" i="24"/>
  <c r="G265" i="24"/>
  <c r="K265" i="24" s="1"/>
  <c r="C266" i="24"/>
  <c r="B266" i="24"/>
  <c r="E266" i="24"/>
  <c r="D265" i="24"/>
  <c r="F265" i="24" s="1"/>
  <c r="J265" i="24" s="1"/>
  <c r="D270" i="22"/>
  <c r="F270" i="22" s="1"/>
  <c r="J270" i="22" s="1"/>
  <c r="E271" i="22"/>
  <c r="C271" i="22"/>
  <c r="B271" i="22"/>
  <c r="I270" i="22"/>
  <c r="G270" i="22"/>
  <c r="K270" i="22" s="1"/>
  <c r="H269" i="20"/>
  <c r="D269" i="20"/>
  <c r="F269" i="20" s="1"/>
  <c r="I269" i="20"/>
  <c r="G269" i="20"/>
  <c r="K269" i="20" s="1"/>
  <c r="E270" i="20"/>
  <c r="C270" i="20"/>
  <c r="B270" i="20"/>
  <c r="C267" i="18"/>
  <c r="B267" i="18"/>
  <c r="D266" i="18"/>
  <c r="F266" i="18" s="1"/>
  <c r="H266" i="18"/>
  <c r="K222" i="12"/>
  <c r="V222" i="12"/>
  <c r="M222" i="14"/>
  <c r="O222" i="14"/>
  <c r="Q221" i="14"/>
  <c r="O224" i="12"/>
  <c r="M224" i="12"/>
  <c r="N223" i="12"/>
  <c r="Q223" i="12" s="1"/>
  <c r="P223" i="12"/>
  <c r="R223" i="12" s="1"/>
  <c r="V223" i="12" s="1"/>
  <c r="L224" i="12"/>
  <c r="N224" i="12" s="1"/>
  <c r="Q224" i="12" s="1"/>
  <c r="K161" i="10"/>
  <c r="N162" i="10"/>
  <c r="Q162" i="10" s="1"/>
  <c r="S162" i="10" s="1"/>
  <c r="M163" i="10"/>
  <c r="O163" i="10"/>
  <c r="P162" i="10"/>
  <c r="R162" i="10" s="1"/>
  <c r="L163" i="10"/>
  <c r="N163" i="10" s="1"/>
  <c r="Q163" i="10" s="1"/>
  <c r="S163" i="10" s="1"/>
  <c r="D280" i="28" l="1"/>
  <c r="F280" i="28" s="1"/>
  <c r="J280" i="28" s="1"/>
  <c r="E281" i="28"/>
  <c r="C281" i="28"/>
  <c r="B281" i="28"/>
  <c r="G280" i="28"/>
  <c r="K280" i="28" s="1"/>
  <c r="I280" i="28"/>
  <c r="D273" i="26"/>
  <c r="F273" i="26" s="1"/>
  <c r="J273" i="26" s="1"/>
  <c r="I273" i="26"/>
  <c r="G273" i="26"/>
  <c r="K273" i="26" s="1"/>
  <c r="E274" i="26"/>
  <c r="C274" i="26"/>
  <c r="B274" i="26"/>
  <c r="C267" i="24"/>
  <c r="B267" i="24"/>
  <c r="E267" i="24"/>
  <c r="D266" i="24"/>
  <c r="F266" i="24" s="1"/>
  <c r="J266" i="24" s="1"/>
  <c r="I266" i="24"/>
  <c r="G266" i="24"/>
  <c r="K266" i="24" s="1"/>
  <c r="I271" i="22"/>
  <c r="G271" i="22"/>
  <c r="K271" i="22" s="1"/>
  <c r="D271" i="22"/>
  <c r="F271" i="22" s="1"/>
  <c r="J271" i="22" s="1"/>
  <c r="E272" i="22"/>
  <c r="B272" i="22"/>
  <c r="C272" i="22"/>
  <c r="H270" i="20"/>
  <c r="D270" i="20"/>
  <c r="F270" i="20" s="1"/>
  <c r="B271" i="20"/>
  <c r="E271" i="20"/>
  <c r="C271" i="20"/>
  <c r="I270" i="20"/>
  <c r="G270" i="20"/>
  <c r="K270" i="20" s="1"/>
  <c r="H267" i="18"/>
  <c r="D267" i="18"/>
  <c r="E267" i="18"/>
  <c r="G267" i="18" s="1"/>
  <c r="K267" i="18" s="1"/>
  <c r="I267" i="18"/>
  <c r="V162" i="10"/>
  <c r="K223" i="12"/>
  <c r="O223" i="14"/>
  <c r="M223" i="14"/>
  <c r="L223" i="14"/>
  <c r="N223" i="14" s="1"/>
  <c r="Q223" i="14" s="1"/>
  <c r="P222" i="14"/>
  <c r="N222" i="14"/>
  <c r="Q222" i="14" s="1"/>
  <c r="O225" i="12"/>
  <c r="M225" i="12"/>
  <c r="L225" i="12"/>
  <c r="N225" i="12" s="1"/>
  <c r="Q225" i="12" s="1"/>
  <c r="P224" i="12"/>
  <c r="R224" i="12" s="1"/>
  <c r="K162" i="10"/>
  <c r="M164" i="10"/>
  <c r="O164" i="10"/>
  <c r="P163" i="10"/>
  <c r="R163" i="10" s="1"/>
  <c r="L164" i="10"/>
  <c r="N164" i="10" s="1"/>
  <c r="Q164" i="10" s="1"/>
  <c r="S164" i="10" s="1"/>
  <c r="D281" i="28" l="1"/>
  <c r="F281" i="28" s="1"/>
  <c r="J281" i="28" s="1"/>
  <c r="E282" i="28"/>
  <c r="C282" i="28"/>
  <c r="B282" i="28"/>
  <c r="I281" i="28"/>
  <c r="G281" i="28"/>
  <c r="K281" i="28" s="1"/>
  <c r="D274" i="26"/>
  <c r="F274" i="26" s="1"/>
  <c r="J274" i="26" s="1"/>
  <c r="I274" i="26"/>
  <c r="G274" i="26"/>
  <c r="K274" i="26" s="1"/>
  <c r="E275" i="26"/>
  <c r="C275" i="26"/>
  <c r="B275" i="26"/>
  <c r="E268" i="24"/>
  <c r="C268" i="24"/>
  <c r="B268" i="24"/>
  <c r="I267" i="24"/>
  <c r="G267" i="24"/>
  <c r="K267" i="24" s="1"/>
  <c r="D267" i="24"/>
  <c r="F267" i="24" s="1"/>
  <c r="J267" i="24" s="1"/>
  <c r="D272" i="22"/>
  <c r="F272" i="22" s="1"/>
  <c r="J272" i="22" s="1"/>
  <c r="G272" i="22"/>
  <c r="K272" i="22" s="1"/>
  <c r="I272" i="22"/>
  <c r="E273" i="22"/>
  <c r="C273" i="22"/>
  <c r="B273" i="22"/>
  <c r="D271" i="20"/>
  <c r="F271" i="20" s="1"/>
  <c r="H271" i="20"/>
  <c r="E272" i="20"/>
  <c r="C272" i="20"/>
  <c r="B272" i="20"/>
  <c r="I271" i="20"/>
  <c r="G271" i="20"/>
  <c r="K271" i="20" s="1"/>
  <c r="B268" i="18"/>
  <c r="E268" i="18"/>
  <c r="C268" i="18"/>
  <c r="F267" i="18"/>
  <c r="K224" i="12"/>
  <c r="V224" i="12"/>
  <c r="K163" i="10"/>
  <c r="V163" i="10"/>
  <c r="O224" i="14"/>
  <c r="M224" i="14"/>
  <c r="P223" i="14"/>
  <c r="L224" i="14"/>
  <c r="N224" i="14" s="1"/>
  <c r="Q224" i="14" s="1"/>
  <c r="O226" i="12"/>
  <c r="M226" i="12"/>
  <c r="L226" i="12"/>
  <c r="N226" i="12" s="1"/>
  <c r="Q226" i="12" s="1"/>
  <c r="P225" i="12"/>
  <c r="R225" i="12" s="1"/>
  <c r="O165" i="10"/>
  <c r="M165" i="10"/>
  <c r="P164" i="10"/>
  <c r="R164" i="10" s="1"/>
  <c r="L165" i="10"/>
  <c r="N165" i="10" s="1"/>
  <c r="Q165" i="10" s="1"/>
  <c r="S165" i="10" s="1"/>
  <c r="I268" i="18" l="1"/>
  <c r="G268" i="18"/>
  <c r="K268" i="18" s="1"/>
  <c r="D282" i="28"/>
  <c r="F282" i="28" s="1"/>
  <c r="J282" i="28" s="1"/>
  <c r="E283" i="28"/>
  <c r="C283" i="28"/>
  <c r="B283" i="28"/>
  <c r="I282" i="28"/>
  <c r="G282" i="28"/>
  <c r="K282" i="28" s="1"/>
  <c r="I275" i="26"/>
  <c r="G275" i="26"/>
  <c r="K275" i="26" s="1"/>
  <c r="B276" i="26"/>
  <c r="C276" i="26"/>
  <c r="D275" i="26"/>
  <c r="F275" i="26" s="1"/>
  <c r="J275" i="26" s="1"/>
  <c r="D268" i="24"/>
  <c r="F268" i="24" s="1"/>
  <c r="J268" i="24" s="1"/>
  <c r="I268" i="24"/>
  <c r="G268" i="24"/>
  <c r="K268" i="24" s="1"/>
  <c r="E269" i="24"/>
  <c r="C269" i="24"/>
  <c r="B269" i="24"/>
  <c r="E274" i="22"/>
  <c r="C274" i="22"/>
  <c r="B274" i="22"/>
  <c r="D273" i="22"/>
  <c r="F273" i="22" s="1"/>
  <c r="J273" i="22" s="1"/>
  <c r="I273" i="22"/>
  <c r="G273" i="22"/>
  <c r="K273" i="22" s="1"/>
  <c r="I272" i="20"/>
  <c r="G272" i="20"/>
  <c r="K272" i="20" s="1"/>
  <c r="D272" i="20"/>
  <c r="F272" i="20" s="1"/>
  <c r="H272" i="20"/>
  <c r="E273" i="20"/>
  <c r="C273" i="20"/>
  <c r="B273" i="20"/>
  <c r="H268" i="18"/>
  <c r="D268" i="18"/>
  <c r="F268" i="18" s="1"/>
  <c r="C269" i="18"/>
  <c r="E269" i="18"/>
  <c r="B269" i="18"/>
  <c r="G269" i="18" s="1"/>
  <c r="K269" i="18" s="1"/>
  <c r="K225" i="12"/>
  <c r="V225" i="12"/>
  <c r="K164" i="10"/>
  <c r="V164" i="10"/>
  <c r="L225" i="14"/>
  <c r="P224" i="14"/>
  <c r="O225" i="14"/>
  <c r="M225" i="14"/>
  <c r="L227" i="12"/>
  <c r="P226" i="12"/>
  <c r="R226" i="12" s="1"/>
  <c r="M227" i="12"/>
  <c r="O227" i="12"/>
  <c r="L166" i="10"/>
  <c r="P165" i="10"/>
  <c r="R165" i="10" s="1"/>
  <c r="M166" i="10"/>
  <c r="O166" i="10"/>
  <c r="E284" i="28" l="1"/>
  <c r="C284" i="28"/>
  <c r="B284" i="28"/>
  <c r="G283" i="28"/>
  <c r="K283" i="28" s="1"/>
  <c r="I283" i="28"/>
  <c r="D283" i="28"/>
  <c r="F283" i="28" s="1"/>
  <c r="J283" i="28" s="1"/>
  <c r="D276" i="26"/>
  <c r="I276" i="26"/>
  <c r="E276" i="26"/>
  <c r="G276" i="26" s="1"/>
  <c r="K276" i="26" s="1"/>
  <c r="C270" i="24"/>
  <c r="B270" i="24"/>
  <c r="E270" i="24"/>
  <c r="I269" i="24"/>
  <c r="G269" i="24"/>
  <c r="K269" i="24" s="1"/>
  <c r="D269" i="24"/>
  <c r="F269" i="24" s="1"/>
  <c r="J269" i="24" s="1"/>
  <c r="I274" i="22"/>
  <c r="G274" i="22"/>
  <c r="K274" i="22" s="1"/>
  <c r="D274" i="22"/>
  <c r="F274" i="22" s="1"/>
  <c r="J274" i="22" s="1"/>
  <c r="E275" i="22"/>
  <c r="C275" i="22"/>
  <c r="B275" i="22"/>
  <c r="I273" i="20"/>
  <c r="G273" i="20"/>
  <c r="K273" i="20" s="1"/>
  <c r="H273" i="20"/>
  <c r="D273" i="20"/>
  <c r="F273" i="20" s="1"/>
  <c r="E274" i="20"/>
  <c r="C274" i="20"/>
  <c r="B274" i="20"/>
  <c r="H269" i="18"/>
  <c r="D269" i="18"/>
  <c r="F269" i="18" s="1"/>
  <c r="I269" i="18"/>
  <c r="B270" i="18"/>
  <c r="G270" i="18" s="1"/>
  <c r="K270" i="18" s="1"/>
  <c r="C270" i="18"/>
  <c r="E270" i="18"/>
  <c r="K226" i="12"/>
  <c r="V226" i="12"/>
  <c r="K165" i="10"/>
  <c r="V165" i="10"/>
  <c r="N225" i="14"/>
  <c r="Q225" i="14" s="1"/>
  <c r="P225" i="14"/>
  <c r="L226" i="14"/>
  <c r="M226" i="14"/>
  <c r="O226" i="14"/>
  <c r="O228" i="12"/>
  <c r="M228" i="12"/>
  <c r="L228" i="12"/>
  <c r="P227" i="12"/>
  <c r="R227" i="12" s="1"/>
  <c r="V227" i="12" s="1"/>
  <c r="N227" i="12"/>
  <c r="Q227" i="12" s="1"/>
  <c r="M167" i="10"/>
  <c r="O167" i="10"/>
  <c r="P166" i="10"/>
  <c r="R166" i="10" s="1"/>
  <c r="L167" i="10"/>
  <c r="N167" i="10" s="1"/>
  <c r="Q167" i="10" s="1"/>
  <c r="S167" i="10" s="1"/>
  <c r="N166" i="10"/>
  <c r="Q166" i="10" s="1"/>
  <c r="S166" i="10" s="1"/>
  <c r="D284" i="28" l="1"/>
  <c r="F284" i="28" s="1"/>
  <c r="J284" i="28" s="1"/>
  <c r="G284" i="28"/>
  <c r="K284" i="28" s="1"/>
  <c r="I284" i="28"/>
  <c r="E285" i="28"/>
  <c r="C285" i="28"/>
  <c r="B285" i="28"/>
  <c r="E277" i="26"/>
  <c r="C277" i="26"/>
  <c r="B277" i="26"/>
  <c r="F276" i="26"/>
  <c r="J276" i="26" s="1"/>
  <c r="C271" i="24"/>
  <c r="B271" i="24"/>
  <c r="E271" i="24"/>
  <c r="I270" i="24"/>
  <c r="G270" i="24"/>
  <c r="K270" i="24" s="1"/>
  <c r="D270" i="24"/>
  <c r="F270" i="24" s="1"/>
  <c r="J270" i="24" s="1"/>
  <c r="I275" i="22"/>
  <c r="G275" i="22"/>
  <c r="K275" i="22" s="1"/>
  <c r="D275" i="22"/>
  <c r="F275" i="22" s="1"/>
  <c r="J275" i="22" s="1"/>
  <c r="E276" i="22"/>
  <c r="B276" i="22"/>
  <c r="C276" i="22"/>
  <c r="H274" i="20"/>
  <c r="D274" i="20"/>
  <c r="F274" i="20" s="1"/>
  <c r="C275" i="20"/>
  <c r="B275" i="20"/>
  <c r="E275" i="20"/>
  <c r="I274" i="20"/>
  <c r="G274" i="20"/>
  <c r="K274" i="20" s="1"/>
  <c r="D270" i="18"/>
  <c r="F270" i="18" s="1"/>
  <c r="H270" i="18"/>
  <c r="B271" i="18"/>
  <c r="G271" i="18" s="1"/>
  <c r="K271" i="18" s="1"/>
  <c r="E271" i="18"/>
  <c r="C271" i="18"/>
  <c r="I270" i="18"/>
  <c r="V166" i="10"/>
  <c r="L227" i="14"/>
  <c r="P226" i="14"/>
  <c r="M227" i="14"/>
  <c r="O227" i="14"/>
  <c r="N226" i="14"/>
  <c r="Q226" i="14" s="1"/>
  <c r="P228" i="12"/>
  <c r="R228" i="12" s="1"/>
  <c r="V228" i="12" s="1"/>
  <c r="L229" i="12"/>
  <c r="K227" i="12"/>
  <c r="N228" i="12"/>
  <c r="Q228" i="12" s="1"/>
  <c r="O229" i="12"/>
  <c r="M229" i="12"/>
  <c r="K166" i="10"/>
  <c r="M168" i="10"/>
  <c r="P167" i="10"/>
  <c r="R167" i="10" s="1"/>
  <c r="L168" i="10"/>
  <c r="N168" i="10" s="1"/>
  <c r="D285" i="28" l="1"/>
  <c r="F285" i="28" s="1"/>
  <c r="J285" i="28" s="1"/>
  <c r="I285" i="28"/>
  <c r="G285" i="28"/>
  <c r="K285" i="28" s="1"/>
  <c r="C286" i="28"/>
  <c r="B286" i="28"/>
  <c r="D277" i="26"/>
  <c r="F277" i="26" s="1"/>
  <c r="J277" i="26" s="1"/>
  <c r="I277" i="26"/>
  <c r="G277" i="26"/>
  <c r="K277" i="26" s="1"/>
  <c r="E278" i="26"/>
  <c r="C278" i="26"/>
  <c r="B278" i="26"/>
  <c r="I271" i="24"/>
  <c r="G271" i="24"/>
  <c r="K271" i="24" s="1"/>
  <c r="E272" i="24"/>
  <c r="C272" i="24"/>
  <c r="B272" i="24"/>
  <c r="D271" i="24"/>
  <c r="F271" i="24" s="1"/>
  <c r="J271" i="24" s="1"/>
  <c r="E277" i="22"/>
  <c r="C277" i="22"/>
  <c r="B277" i="22"/>
  <c r="I276" i="22"/>
  <c r="G276" i="22"/>
  <c r="K276" i="22" s="1"/>
  <c r="D276" i="22"/>
  <c r="F276" i="22" s="1"/>
  <c r="J276" i="22" s="1"/>
  <c r="C276" i="20"/>
  <c r="B276" i="20"/>
  <c r="I275" i="20"/>
  <c r="G275" i="20"/>
  <c r="K275" i="20" s="1"/>
  <c r="H275" i="20"/>
  <c r="D275" i="20"/>
  <c r="F275" i="20" s="1"/>
  <c r="I271" i="18"/>
  <c r="H271" i="18"/>
  <c r="D271" i="18"/>
  <c r="F271" i="18" s="1"/>
  <c r="B272" i="18"/>
  <c r="G272" i="18" s="1"/>
  <c r="K272" i="18" s="1"/>
  <c r="E272" i="18"/>
  <c r="C272" i="18"/>
  <c r="K167" i="10"/>
  <c r="J161" i="10" s="1"/>
  <c r="F62" i="10" s="1"/>
  <c r="H62" i="10" s="1"/>
  <c r="V167" i="10"/>
  <c r="O228" i="14"/>
  <c r="M228" i="14"/>
  <c r="L228" i="14"/>
  <c r="N228" i="14" s="1"/>
  <c r="Q228" i="14" s="1"/>
  <c r="P227" i="14"/>
  <c r="N227" i="14"/>
  <c r="Q227" i="14" s="1"/>
  <c r="L230" i="12"/>
  <c r="P229" i="12"/>
  <c r="R229" i="12" s="1"/>
  <c r="V229" i="12" s="1"/>
  <c r="M230" i="12"/>
  <c r="N229" i="12"/>
  <c r="Q229" i="12" s="1"/>
  <c r="K228" i="12"/>
  <c r="O168" i="10"/>
  <c r="Q168" i="10" s="1"/>
  <c r="S168" i="10" s="1"/>
  <c r="O169" i="10"/>
  <c r="M169" i="10"/>
  <c r="P168" i="10"/>
  <c r="R168" i="10" s="1"/>
  <c r="L169" i="10"/>
  <c r="N169" i="10" s="1"/>
  <c r="Q169" i="10" s="1"/>
  <c r="S169" i="10" s="1"/>
  <c r="V168" i="10" l="1"/>
  <c r="D286" i="28"/>
  <c r="I286" i="28"/>
  <c r="E286" i="28"/>
  <c r="D278" i="26"/>
  <c r="F278" i="26" s="1"/>
  <c r="J278" i="26" s="1"/>
  <c r="I278" i="26"/>
  <c r="G278" i="26"/>
  <c r="K278" i="26" s="1"/>
  <c r="C279" i="26"/>
  <c r="B279" i="26"/>
  <c r="E279" i="26"/>
  <c r="E273" i="24"/>
  <c r="C273" i="24"/>
  <c r="B273" i="24"/>
  <c r="I272" i="24"/>
  <c r="G272" i="24"/>
  <c r="K272" i="24" s="1"/>
  <c r="D272" i="24"/>
  <c r="F272" i="24" s="1"/>
  <c r="J272" i="24" s="1"/>
  <c r="I277" i="22"/>
  <c r="G277" i="22"/>
  <c r="K277" i="22" s="1"/>
  <c r="D277" i="22"/>
  <c r="F277" i="22" s="1"/>
  <c r="J277" i="22" s="1"/>
  <c r="E278" i="22"/>
  <c r="C278" i="22"/>
  <c r="B278" i="22"/>
  <c r="D276" i="20"/>
  <c r="H276" i="20"/>
  <c r="I276" i="20"/>
  <c r="E276" i="20"/>
  <c r="G276" i="20" s="1"/>
  <c r="K276" i="20" s="1"/>
  <c r="I272" i="18"/>
  <c r="H272" i="18"/>
  <c r="D272" i="18"/>
  <c r="F272" i="18" s="1"/>
  <c r="E273" i="18"/>
  <c r="B273" i="18"/>
  <c r="G273" i="18" s="1"/>
  <c r="K273" i="18" s="1"/>
  <c r="C273" i="18"/>
  <c r="L229" i="14"/>
  <c r="P228" i="14"/>
  <c r="O229" i="14"/>
  <c r="M229" i="14"/>
  <c r="K229" i="12"/>
  <c r="J221" i="12" s="1"/>
  <c r="F73" i="12" s="1"/>
  <c r="H73" i="12" s="1"/>
  <c r="N230" i="12"/>
  <c r="K168" i="10"/>
  <c r="P169" i="10"/>
  <c r="R169" i="10" s="1"/>
  <c r="L170" i="10"/>
  <c r="M170" i="10"/>
  <c r="O170" i="10"/>
  <c r="E287" i="28" l="1"/>
  <c r="C287" i="28"/>
  <c r="B287" i="28"/>
  <c r="F286" i="28"/>
  <c r="J286" i="28" s="1"/>
  <c r="G286" i="28"/>
  <c r="K286" i="28" s="1"/>
  <c r="D279" i="26"/>
  <c r="F279" i="26" s="1"/>
  <c r="J279" i="26" s="1"/>
  <c r="E280" i="26"/>
  <c r="B280" i="26"/>
  <c r="C280" i="26"/>
  <c r="I279" i="26"/>
  <c r="G279" i="26"/>
  <c r="K279" i="26" s="1"/>
  <c r="D273" i="24"/>
  <c r="F273" i="24" s="1"/>
  <c r="J273" i="24" s="1"/>
  <c r="I273" i="24"/>
  <c r="G273" i="24"/>
  <c r="K273" i="24" s="1"/>
  <c r="C274" i="24"/>
  <c r="B274" i="24"/>
  <c r="E274" i="24"/>
  <c r="D278" i="22"/>
  <c r="F278" i="22" s="1"/>
  <c r="J278" i="22" s="1"/>
  <c r="I278" i="22"/>
  <c r="G278" i="22"/>
  <c r="K278" i="22" s="1"/>
  <c r="B279" i="22"/>
  <c r="E279" i="22"/>
  <c r="C279" i="22"/>
  <c r="E277" i="20"/>
  <c r="C277" i="20"/>
  <c r="B277" i="20"/>
  <c r="F276" i="20"/>
  <c r="D273" i="18"/>
  <c r="F273" i="18" s="1"/>
  <c r="H273" i="18"/>
  <c r="I273" i="18"/>
  <c r="E274" i="18"/>
  <c r="B274" i="18"/>
  <c r="G274" i="18" s="1"/>
  <c r="K274" i="18" s="1"/>
  <c r="C274" i="18"/>
  <c r="K169" i="10"/>
  <c r="V169" i="10"/>
  <c r="L230" i="14"/>
  <c r="P229" i="14"/>
  <c r="M230" i="14"/>
  <c r="N229" i="14"/>
  <c r="Q229" i="14" s="1"/>
  <c r="O230" i="12"/>
  <c r="L171" i="10"/>
  <c r="P170" i="10"/>
  <c r="R170" i="10" s="1"/>
  <c r="M171" i="10"/>
  <c r="O171" i="10"/>
  <c r="N170" i="10"/>
  <c r="Q170" i="10" s="1"/>
  <c r="S170" i="10" s="1"/>
  <c r="D287" i="28" l="1"/>
  <c r="F287" i="28" s="1"/>
  <c r="J287" i="28" s="1"/>
  <c r="G287" i="28"/>
  <c r="K287" i="28" s="1"/>
  <c r="I287" i="28"/>
  <c r="E288" i="28"/>
  <c r="C288" i="28"/>
  <c r="B288" i="28"/>
  <c r="D280" i="26"/>
  <c r="F280" i="26" s="1"/>
  <c r="J280" i="26" s="1"/>
  <c r="I280" i="26"/>
  <c r="G280" i="26"/>
  <c r="K280" i="26" s="1"/>
  <c r="E281" i="26"/>
  <c r="C281" i="26"/>
  <c r="B281" i="26"/>
  <c r="I274" i="24"/>
  <c r="G274" i="24"/>
  <c r="K274" i="24" s="1"/>
  <c r="D274" i="24"/>
  <c r="F274" i="24" s="1"/>
  <c r="J274" i="24" s="1"/>
  <c r="C275" i="24"/>
  <c r="B275" i="24"/>
  <c r="E275" i="24"/>
  <c r="D279" i="22"/>
  <c r="F279" i="22" s="1"/>
  <c r="J279" i="22" s="1"/>
  <c r="E280" i="22"/>
  <c r="B280" i="22"/>
  <c r="C280" i="22"/>
  <c r="I279" i="22"/>
  <c r="G279" i="22"/>
  <c r="K279" i="22" s="1"/>
  <c r="I277" i="20"/>
  <c r="G277" i="20"/>
  <c r="K277" i="20" s="1"/>
  <c r="H277" i="20"/>
  <c r="D277" i="20"/>
  <c r="F277" i="20" s="1"/>
  <c r="E278" i="20"/>
  <c r="C278" i="20"/>
  <c r="B278" i="20"/>
  <c r="B275" i="18"/>
  <c r="G275" i="18" s="1"/>
  <c r="K275" i="18" s="1"/>
  <c r="C275" i="18"/>
  <c r="E275" i="18"/>
  <c r="I274" i="18"/>
  <c r="H274" i="18"/>
  <c r="D274" i="18"/>
  <c r="F274" i="18" s="1"/>
  <c r="V170" i="10"/>
  <c r="N230" i="14"/>
  <c r="O231" i="12"/>
  <c r="M231" i="12"/>
  <c r="L231" i="12"/>
  <c r="N231" i="12" s="1"/>
  <c r="Q231" i="12" s="1"/>
  <c r="P230" i="12"/>
  <c r="R230" i="12" s="1"/>
  <c r="V230" i="12" s="1"/>
  <c r="Q230" i="12"/>
  <c r="K170" i="10"/>
  <c r="P171" i="10"/>
  <c r="R171" i="10" s="1"/>
  <c r="L172" i="10"/>
  <c r="N172" i="10" s="1"/>
  <c r="Q172" i="10" s="1"/>
  <c r="S172" i="10" s="1"/>
  <c r="M172" i="10"/>
  <c r="O172" i="10"/>
  <c r="N171" i="10"/>
  <c r="Q171" i="10" s="1"/>
  <c r="S171" i="10" s="1"/>
  <c r="I288" i="28" l="1"/>
  <c r="G288" i="28"/>
  <c r="K288" i="28" s="1"/>
  <c r="E289" i="28"/>
  <c r="C289" i="28"/>
  <c r="B289" i="28"/>
  <c r="D288" i="28"/>
  <c r="F288" i="28" s="1"/>
  <c r="J288" i="28" s="1"/>
  <c r="D281" i="26"/>
  <c r="F281" i="26" s="1"/>
  <c r="J281" i="26" s="1"/>
  <c r="I281" i="26"/>
  <c r="G281" i="26"/>
  <c r="K281" i="26" s="1"/>
  <c r="E282" i="26"/>
  <c r="C282" i="26"/>
  <c r="B282" i="26"/>
  <c r="C276" i="24"/>
  <c r="B276" i="24"/>
  <c r="D275" i="24"/>
  <c r="F275" i="24" s="1"/>
  <c r="J275" i="24" s="1"/>
  <c r="I275" i="24"/>
  <c r="G275" i="24"/>
  <c r="K275" i="24" s="1"/>
  <c r="I280" i="22"/>
  <c r="G280" i="22"/>
  <c r="K280" i="22" s="1"/>
  <c r="E281" i="22"/>
  <c r="C281" i="22"/>
  <c r="B281" i="22"/>
  <c r="D280" i="22"/>
  <c r="F280" i="22" s="1"/>
  <c r="J280" i="22" s="1"/>
  <c r="H278" i="20"/>
  <c r="D278" i="20"/>
  <c r="F278" i="20" s="1"/>
  <c r="I278" i="20"/>
  <c r="G278" i="20"/>
  <c r="K278" i="20" s="1"/>
  <c r="C279" i="20"/>
  <c r="B279" i="20"/>
  <c r="E279" i="20"/>
  <c r="B276" i="18"/>
  <c r="C276" i="18"/>
  <c r="I275" i="18"/>
  <c r="H275" i="18"/>
  <c r="D275" i="18"/>
  <c r="F275" i="18" s="1"/>
  <c r="V171" i="10"/>
  <c r="O230" i="14"/>
  <c r="K230" i="12"/>
  <c r="L232" i="12"/>
  <c r="P231" i="12"/>
  <c r="R231" i="12" s="1"/>
  <c r="O232" i="12"/>
  <c r="M232" i="12"/>
  <c r="K171" i="10"/>
  <c r="O173" i="10"/>
  <c r="M173" i="10"/>
  <c r="L173" i="10"/>
  <c r="P172" i="10"/>
  <c r="R172" i="10" s="1"/>
  <c r="E290" i="28" l="1"/>
  <c r="C290" i="28"/>
  <c r="B290" i="28"/>
  <c r="I289" i="28"/>
  <c r="G289" i="28"/>
  <c r="K289" i="28" s="1"/>
  <c r="D289" i="28"/>
  <c r="F289" i="28" s="1"/>
  <c r="J289" i="28" s="1"/>
  <c r="D282" i="26"/>
  <c r="F282" i="26" s="1"/>
  <c r="J282" i="26" s="1"/>
  <c r="I282" i="26"/>
  <c r="G282" i="26"/>
  <c r="K282" i="26" s="1"/>
  <c r="C283" i="26"/>
  <c r="B283" i="26"/>
  <c r="E283" i="26"/>
  <c r="D276" i="24"/>
  <c r="I276" i="24"/>
  <c r="E276" i="24"/>
  <c r="I281" i="22"/>
  <c r="G281" i="22"/>
  <c r="K281" i="22" s="1"/>
  <c r="D281" i="22"/>
  <c r="F281" i="22" s="1"/>
  <c r="J281" i="22" s="1"/>
  <c r="E282" i="22"/>
  <c r="C282" i="22"/>
  <c r="B282" i="22"/>
  <c r="I279" i="20"/>
  <c r="G279" i="20"/>
  <c r="K279" i="20" s="1"/>
  <c r="E280" i="20"/>
  <c r="C280" i="20"/>
  <c r="B280" i="20"/>
  <c r="D279" i="20"/>
  <c r="F279" i="20" s="1"/>
  <c r="H279" i="20"/>
  <c r="H276" i="18"/>
  <c r="D276" i="18"/>
  <c r="E276" i="18"/>
  <c r="G276" i="18" s="1"/>
  <c r="K276" i="18" s="1"/>
  <c r="I276" i="18"/>
  <c r="K231" i="12"/>
  <c r="V231" i="12"/>
  <c r="K172" i="10"/>
  <c r="V172" i="10"/>
  <c r="M231" i="14"/>
  <c r="O231" i="14"/>
  <c r="P230" i="14"/>
  <c r="L231" i="14"/>
  <c r="N231" i="14" s="1"/>
  <c r="Q231" i="14" s="1"/>
  <c r="Q230" i="14"/>
  <c r="N232" i="12"/>
  <c r="Q232" i="12" s="1"/>
  <c r="L233" i="12"/>
  <c r="P232" i="12"/>
  <c r="R232" i="12" s="1"/>
  <c r="V232" i="12" s="1"/>
  <c r="O233" i="12"/>
  <c r="M233" i="12"/>
  <c r="N173" i="10"/>
  <c r="Q173" i="10" s="1"/>
  <c r="S173" i="10" s="1"/>
  <c r="L174" i="10"/>
  <c r="P173" i="10"/>
  <c r="R173" i="10" s="1"/>
  <c r="M174" i="10"/>
  <c r="O174" i="10"/>
  <c r="I290" i="28" l="1"/>
  <c r="G290" i="28"/>
  <c r="K290" i="28" s="1"/>
  <c r="D290" i="28"/>
  <c r="F290" i="28" s="1"/>
  <c r="J290" i="28" s="1"/>
  <c r="E291" i="28"/>
  <c r="C291" i="28"/>
  <c r="B291" i="28"/>
  <c r="I283" i="26"/>
  <c r="G283" i="26"/>
  <c r="K283" i="26" s="1"/>
  <c r="E284" i="26"/>
  <c r="B284" i="26"/>
  <c r="C284" i="26"/>
  <c r="D283" i="26"/>
  <c r="F283" i="26" s="1"/>
  <c r="J283" i="26" s="1"/>
  <c r="E277" i="24"/>
  <c r="C277" i="24"/>
  <c r="B277" i="24"/>
  <c r="G276" i="24"/>
  <c r="K276" i="24" s="1"/>
  <c r="F276" i="24"/>
  <c r="J276" i="24" s="1"/>
  <c r="E283" i="22"/>
  <c r="C283" i="22"/>
  <c r="B283" i="22"/>
  <c r="I282" i="22"/>
  <c r="G282" i="22"/>
  <c r="K282" i="22" s="1"/>
  <c r="D282" i="22"/>
  <c r="F282" i="22" s="1"/>
  <c r="J282" i="22" s="1"/>
  <c r="D280" i="20"/>
  <c r="F280" i="20" s="1"/>
  <c r="H280" i="20"/>
  <c r="E281" i="20"/>
  <c r="C281" i="20"/>
  <c r="B281" i="20"/>
  <c r="I280" i="20"/>
  <c r="G280" i="20"/>
  <c r="K280" i="20" s="1"/>
  <c r="F276" i="18"/>
  <c r="B277" i="18"/>
  <c r="G277" i="18" s="1"/>
  <c r="K277" i="18" s="1"/>
  <c r="C277" i="18"/>
  <c r="E277" i="18"/>
  <c r="V173" i="10"/>
  <c r="K232" i="12"/>
  <c r="K173" i="10"/>
  <c r="O232" i="14"/>
  <c r="M232" i="14"/>
  <c r="L232" i="14"/>
  <c r="N232" i="14" s="1"/>
  <c r="Q232" i="14" s="1"/>
  <c r="P231" i="14"/>
  <c r="L234" i="12"/>
  <c r="P233" i="12"/>
  <c r="R233" i="12" s="1"/>
  <c r="V233" i="12" s="1"/>
  <c r="M234" i="12"/>
  <c r="O234" i="12"/>
  <c r="N233" i="12"/>
  <c r="Q233" i="12" s="1"/>
  <c r="P174" i="10"/>
  <c r="R174" i="10" s="1"/>
  <c r="L175" i="10"/>
  <c r="M175" i="10"/>
  <c r="O175" i="10"/>
  <c r="N174" i="10"/>
  <c r="Q174" i="10" s="1"/>
  <c r="S174" i="10" s="1"/>
  <c r="V174" i="10" l="1"/>
  <c r="D291" i="28"/>
  <c r="F291" i="28" s="1"/>
  <c r="J291" i="28" s="1"/>
  <c r="I291" i="28"/>
  <c r="G291" i="28"/>
  <c r="K291" i="28" s="1"/>
  <c r="E292" i="28"/>
  <c r="C292" i="28"/>
  <c r="B292" i="28"/>
  <c r="D284" i="26"/>
  <c r="F284" i="26" s="1"/>
  <c r="J284" i="26" s="1"/>
  <c r="I284" i="26"/>
  <c r="G284" i="26"/>
  <c r="K284" i="26" s="1"/>
  <c r="E285" i="26"/>
  <c r="C285" i="26"/>
  <c r="B285" i="26"/>
  <c r="D277" i="24"/>
  <c r="F277" i="24" s="1"/>
  <c r="J277" i="24" s="1"/>
  <c r="I277" i="24"/>
  <c r="G277" i="24"/>
  <c r="K277" i="24" s="1"/>
  <c r="C278" i="24"/>
  <c r="B278" i="24"/>
  <c r="E278" i="24"/>
  <c r="G283" i="22"/>
  <c r="K283" i="22" s="1"/>
  <c r="I283" i="22"/>
  <c r="D283" i="22"/>
  <c r="F283" i="22" s="1"/>
  <c r="J283" i="22" s="1"/>
  <c r="E284" i="22"/>
  <c r="B284" i="22"/>
  <c r="C284" i="22"/>
  <c r="E282" i="20"/>
  <c r="B282" i="20"/>
  <c r="C282" i="20"/>
  <c r="I281" i="20"/>
  <c r="G281" i="20"/>
  <c r="K281" i="20" s="1"/>
  <c r="H281" i="20"/>
  <c r="D281" i="20"/>
  <c r="F281" i="20" s="1"/>
  <c r="C278" i="18"/>
  <c r="B278" i="18"/>
  <c r="E278" i="18"/>
  <c r="H277" i="18"/>
  <c r="D277" i="18"/>
  <c r="F277" i="18" s="1"/>
  <c r="I277" i="18"/>
  <c r="P232" i="14"/>
  <c r="L233" i="14"/>
  <c r="O233" i="14"/>
  <c r="M233" i="14"/>
  <c r="O235" i="12"/>
  <c r="M235" i="12"/>
  <c r="L235" i="12"/>
  <c r="P234" i="12"/>
  <c r="R234" i="12" s="1"/>
  <c r="V234" i="12" s="1"/>
  <c r="N234" i="12"/>
  <c r="Q234" i="12" s="1"/>
  <c r="K233" i="12"/>
  <c r="N175" i="10"/>
  <c r="Q175" i="10" s="1"/>
  <c r="S175" i="10" s="1"/>
  <c r="M176" i="10"/>
  <c r="K174" i="10"/>
  <c r="L176" i="10"/>
  <c r="P175" i="10"/>
  <c r="R175" i="10" s="1"/>
  <c r="I278" i="18" l="1"/>
  <c r="G278" i="18"/>
  <c r="K278" i="18" s="1"/>
  <c r="I292" i="28"/>
  <c r="G292" i="28"/>
  <c r="K292" i="28" s="1"/>
  <c r="C293" i="28"/>
  <c r="B293" i="28"/>
  <c r="E293" i="28"/>
  <c r="D292" i="28"/>
  <c r="F292" i="28" s="1"/>
  <c r="J292" i="28" s="1"/>
  <c r="D285" i="26"/>
  <c r="F285" i="26" s="1"/>
  <c r="J285" i="26" s="1"/>
  <c r="I285" i="26"/>
  <c r="G285" i="26"/>
  <c r="K285" i="26" s="1"/>
  <c r="C286" i="26"/>
  <c r="B286" i="26"/>
  <c r="I278" i="24"/>
  <c r="G278" i="24"/>
  <c r="K278" i="24" s="1"/>
  <c r="D278" i="24"/>
  <c r="F278" i="24" s="1"/>
  <c r="J278" i="24" s="1"/>
  <c r="E279" i="24"/>
  <c r="C279" i="24"/>
  <c r="B279" i="24"/>
  <c r="I284" i="22"/>
  <c r="G284" i="22"/>
  <c r="K284" i="22" s="1"/>
  <c r="D284" i="22"/>
  <c r="F284" i="22" s="1"/>
  <c r="J284" i="22" s="1"/>
  <c r="E285" i="22"/>
  <c r="C285" i="22"/>
  <c r="B285" i="22"/>
  <c r="H282" i="20"/>
  <c r="D282" i="20"/>
  <c r="F282" i="20" s="1"/>
  <c r="I282" i="20"/>
  <c r="G282" i="20"/>
  <c r="K282" i="20" s="1"/>
  <c r="E283" i="20"/>
  <c r="C283" i="20"/>
  <c r="B283" i="20"/>
  <c r="C279" i="18"/>
  <c r="E279" i="18"/>
  <c r="B279" i="18"/>
  <c r="D278" i="18"/>
  <c r="F278" i="18" s="1"/>
  <c r="H278" i="18"/>
  <c r="K175" i="10"/>
  <c r="J168" i="10" s="1"/>
  <c r="F63" i="10" s="1"/>
  <c r="H63" i="10" s="1"/>
  <c r="V175" i="10"/>
  <c r="N233" i="14"/>
  <c r="Q233" i="14" s="1"/>
  <c r="L234" i="14"/>
  <c r="P233" i="14"/>
  <c r="M234" i="14"/>
  <c r="O234" i="14"/>
  <c r="P235" i="12"/>
  <c r="R235" i="12" s="1"/>
  <c r="V235" i="12" s="1"/>
  <c r="L236" i="12"/>
  <c r="K234" i="12"/>
  <c r="N235" i="12"/>
  <c r="Q235" i="12" s="1"/>
  <c r="O236" i="12"/>
  <c r="M236" i="12"/>
  <c r="N176" i="10"/>
  <c r="O176" i="10"/>
  <c r="Q176" i="10" s="1"/>
  <c r="S176" i="10" s="1"/>
  <c r="L177" i="10"/>
  <c r="P176" i="10"/>
  <c r="R176" i="10" s="1"/>
  <c r="I279" i="18" l="1"/>
  <c r="G279" i="18"/>
  <c r="K279" i="18" s="1"/>
  <c r="D293" i="28"/>
  <c r="F293" i="28" s="1"/>
  <c r="J293" i="28" s="1"/>
  <c r="B294" i="28"/>
  <c r="E294" i="28"/>
  <c r="C294" i="28"/>
  <c r="I293" i="28"/>
  <c r="G293" i="28"/>
  <c r="K293" i="28" s="1"/>
  <c r="I286" i="26"/>
  <c r="E286" i="26"/>
  <c r="G286" i="26" s="1"/>
  <c r="K286" i="26" s="1"/>
  <c r="D286" i="26"/>
  <c r="F286" i="26" s="1"/>
  <c r="J286" i="26" s="1"/>
  <c r="E280" i="24"/>
  <c r="C280" i="24"/>
  <c r="B280" i="24"/>
  <c r="I279" i="24"/>
  <c r="G279" i="24"/>
  <c r="K279" i="24" s="1"/>
  <c r="D279" i="24"/>
  <c r="F279" i="24" s="1"/>
  <c r="J279" i="24" s="1"/>
  <c r="B286" i="22"/>
  <c r="E286" i="22"/>
  <c r="C286" i="22"/>
  <c r="I285" i="22"/>
  <c r="G285" i="22"/>
  <c r="K285" i="22" s="1"/>
  <c r="D285" i="22"/>
  <c r="F285" i="22" s="1"/>
  <c r="J285" i="22" s="1"/>
  <c r="D283" i="20"/>
  <c r="F283" i="20" s="1"/>
  <c r="H283" i="20"/>
  <c r="I283" i="20"/>
  <c r="G283" i="20"/>
  <c r="K283" i="20" s="1"/>
  <c r="E284" i="20"/>
  <c r="C284" i="20"/>
  <c r="B284" i="20"/>
  <c r="C280" i="18"/>
  <c r="B280" i="18"/>
  <c r="E280" i="18"/>
  <c r="D279" i="18"/>
  <c r="F279" i="18" s="1"/>
  <c r="H279" i="18"/>
  <c r="V176" i="10"/>
  <c r="O235" i="14"/>
  <c r="M235" i="14"/>
  <c r="N234" i="14"/>
  <c r="Q234" i="14" s="1"/>
  <c r="P234" i="14"/>
  <c r="L235" i="14"/>
  <c r="N235" i="14" s="1"/>
  <c r="Q235" i="14" s="1"/>
  <c r="O237" i="12"/>
  <c r="M237" i="12"/>
  <c r="N236" i="12"/>
  <c r="Q236" i="12" s="1"/>
  <c r="L237" i="12"/>
  <c r="N237" i="12" s="1"/>
  <c r="Q237" i="12" s="1"/>
  <c r="P236" i="12"/>
  <c r="R236" i="12" s="1"/>
  <c r="K235" i="12"/>
  <c r="K176" i="10"/>
  <c r="M177" i="10"/>
  <c r="N177" i="10" s="1"/>
  <c r="O177" i="10"/>
  <c r="M178" i="10" s="1"/>
  <c r="I280" i="18" l="1"/>
  <c r="G280" i="18"/>
  <c r="K280" i="18" s="1"/>
  <c r="E295" i="28"/>
  <c r="C295" i="28"/>
  <c r="B295" i="28"/>
  <c r="D294" i="28"/>
  <c r="F294" i="28" s="1"/>
  <c r="J294" i="28" s="1"/>
  <c r="G294" i="28"/>
  <c r="K294" i="28" s="1"/>
  <c r="I294" i="28"/>
  <c r="E287" i="26"/>
  <c r="C287" i="26"/>
  <c r="B287" i="26"/>
  <c r="D280" i="24"/>
  <c r="F280" i="24" s="1"/>
  <c r="J280" i="24" s="1"/>
  <c r="I280" i="24"/>
  <c r="G280" i="24"/>
  <c r="K280" i="24" s="1"/>
  <c r="E281" i="24"/>
  <c r="C281" i="24"/>
  <c r="B281" i="24"/>
  <c r="D286" i="22"/>
  <c r="F286" i="22" s="1"/>
  <c r="J286" i="22" s="1"/>
  <c r="E287" i="22"/>
  <c r="C287" i="22"/>
  <c r="B287" i="22"/>
  <c r="I286" i="22"/>
  <c r="G286" i="22"/>
  <c r="K286" i="22" s="1"/>
  <c r="D284" i="20"/>
  <c r="F284" i="20" s="1"/>
  <c r="H284" i="20"/>
  <c r="I284" i="20"/>
  <c r="G284" i="20"/>
  <c r="K284" i="20" s="1"/>
  <c r="E285" i="20"/>
  <c r="C285" i="20"/>
  <c r="B285" i="20"/>
  <c r="E281" i="18"/>
  <c r="B281" i="18"/>
  <c r="C281" i="18"/>
  <c r="H280" i="18"/>
  <c r="D280" i="18"/>
  <c r="F280" i="18" s="1"/>
  <c r="K236" i="12"/>
  <c r="V236" i="12"/>
  <c r="M236" i="14"/>
  <c r="O236" i="14"/>
  <c r="P235" i="14"/>
  <c r="L236" i="14"/>
  <c r="N236" i="14" s="1"/>
  <c r="Q236" i="14" s="1"/>
  <c r="P237" i="12"/>
  <c r="R237" i="12" s="1"/>
  <c r="L238" i="12"/>
  <c r="O238" i="12"/>
  <c r="M238" i="12"/>
  <c r="O178" i="10"/>
  <c r="Q177" i="10"/>
  <c r="S177" i="10" s="1"/>
  <c r="P177" i="10"/>
  <c r="R177" i="10" s="1"/>
  <c r="L178" i="10"/>
  <c r="M179" i="10"/>
  <c r="O179" i="10"/>
  <c r="P178" i="10"/>
  <c r="R178" i="10" s="1"/>
  <c r="L179" i="10"/>
  <c r="N179" i="10" s="1"/>
  <c r="Q179" i="10" s="1"/>
  <c r="S179" i="10" s="1"/>
  <c r="N178" i="10"/>
  <c r="Q178" i="10" s="1"/>
  <c r="S178" i="10" s="1"/>
  <c r="G281" i="18" l="1"/>
  <c r="K281" i="18" s="1"/>
  <c r="V177" i="10"/>
  <c r="D295" i="28"/>
  <c r="F295" i="28" s="1"/>
  <c r="J295" i="28" s="1"/>
  <c r="I295" i="28"/>
  <c r="G295" i="28"/>
  <c r="K295" i="28" s="1"/>
  <c r="C296" i="28"/>
  <c r="B296" i="28"/>
  <c r="E296" i="28" s="1"/>
  <c r="D287" i="26"/>
  <c r="F287" i="26" s="1"/>
  <c r="J287" i="26" s="1"/>
  <c r="E288" i="26"/>
  <c r="B288" i="26"/>
  <c r="C288" i="26"/>
  <c r="G287" i="26"/>
  <c r="K287" i="26" s="1"/>
  <c r="I287" i="26"/>
  <c r="D281" i="24"/>
  <c r="F281" i="24" s="1"/>
  <c r="J281" i="24" s="1"/>
  <c r="I281" i="24"/>
  <c r="G281" i="24"/>
  <c r="K281" i="24" s="1"/>
  <c r="E282" i="24"/>
  <c r="C282" i="24"/>
  <c r="B282" i="24"/>
  <c r="I287" i="22"/>
  <c r="G287" i="22"/>
  <c r="K287" i="22" s="1"/>
  <c r="D287" i="22"/>
  <c r="F287" i="22" s="1"/>
  <c r="J287" i="22" s="1"/>
  <c r="E288" i="22"/>
  <c r="C288" i="22"/>
  <c r="B288" i="22"/>
  <c r="H285" i="20"/>
  <c r="D285" i="20"/>
  <c r="F285" i="20" s="1"/>
  <c r="I285" i="20"/>
  <c r="G285" i="20"/>
  <c r="K285" i="20" s="1"/>
  <c r="C286" i="20"/>
  <c r="B286" i="20"/>
  <c r="I281" i="18"/>
  <c r="B282" i="18"/>
  <c r="C282" i="18"/>
  <c r="E282" i="18"/>
  <c r="H281" i="18"/>
  <c r="D281" i="18"/>
  <c r="F281" i="18" s="1"/>
  <c r="V178" i="10"/>
  <c r="K237" i="12"/>
  <c r="V237" i="12"/>
  <c r="K177" i="10"/>
  <c r="L237" i="14"/>
  <c r="P236" i="14"/>
  <c r="O237" i="14"/>
  <c r="M237" i="14"/>
  <c r="O239" i="12"/>
  <c r="M239" i="12"/>
  <c r="N238" i="12"/>
  <c r="Q238" i="12" s="1"/>
  <c r="L239" i="12"/>
  <c r="N239" i="12" s="1"/>
  <c r="Q239" i="12" s="1"/>
  <c r="P238" i="12"/>
  <c r="R238" i="12" s="1"/>
  <c r="K178" i="10"/>
  <c r="M180" i="10"/>
  <c r="O180" i="10"/>
  <c r="P179" i="10"/>
  <c r="R179" i="10" s="1"/>
  <c r="L180" i="10"/>
  <c r="N180" i="10" s="1"/>
  <c r="Q180" i="10" s="1"/>
  <c r="S180" i="10" s="1"/>
  <c r="G282" i="18" l="1"/>
  <c r="K282" i="18" s="1"/>
  <c r="C297" i="28"/>
  <c r="E297" i="28"/>
  <c r="B297" i="28"/>
  <c r="D296" i="28"/>
  <c r="F296" i="28" s="1"/>
  <c r="J296" i="28" s="1"/>
  <c r="I296" i="28"/>
  <c r="G296" i="28"/>
  <c r="K296" i="28" s="1"/>
  <c r="E289" i="26"/>
  <c r="C289" i="26"/>
  <c r="B289" i="26"/>
  <c r="D288" i="26"/>
  <c r="F288" i="26" s="1"/>
  <c r="J288" i="26" s="1"/>
  <c r="I288" i="26"/>
  <c r="G288" i="26"/>
  <c r="K288" i="26" s="1"/>
  <c r="I282" i="24"/>
  <c r="G282" i="24"/>
  <c r="K282" i="24" s="1"/>
  <c r="C283" i="24"/>
  <c r="B283" i="24"/>
  <c r="E283" i="24"/>
  <c r="D282" i="24"/>
  <c r="F282" i="24" s="1"/>
  <c r="J282" i="24" s="1"/>
  <c r="I288" i="22"/>
  <c r="G288" i="22"/>
  <c r="K288" i="22" s="1"/>
  <c r="E289" i="22"/>
  <c r="C289" i="22"/>
  <c r="B289" i="22"/>
  <c r="D288" i="22"/>
  <c r="F288" i="22" s="1"/>
  <c r="J288" i="22" s="1"/>
  <c r="I286" i="20"/>
  <c r="E286" i="20"/>
  <c r="G286" i="20" s="1"/>
  <c r="K286" i="20" s="1"/>
  <c r="H286" i="20"/>
  <c r="D286" i="20"/>
  <c r="F286" i="20" s="1"/>
  <c r="H282" i="18"/>
  <c r="D282" i="18"/>
  <c r="F282" i="18" s="1"/>
  <c r="C283" i="18"/>
  <c r="B283" i="18"/>
  <c r="E283" i="18"/>
  <c r="I282" i="18"/>
  <c r="K238" i="12"/>
  <c r="V238" i="12"/>
  <c r="K179" i="10"/>
  <c r="V179" i="10"/>
  <c r="P237" i="14"/>
  <c r="L238" i="14"/>
  <c r="N238" i="14" s="1"/>
  <c r="Q238" i="14" s="1"/>
  <c r="M238" i="14"/>
  <c r="O238" i="14"/>
  <c r="N237" i="14"/>
  <c r="Q237" i="14" s="1"/>
  <c r="P239" i="12"/>
  <c r="R239" i="12" s="1"/>
  <c r="L240" i="12"/>
  <c r="M240" i="12"/>
  <c r="O181" i="10"/>
  <c r="M181" i="10"/>
  <c r="P180" i="10"/>
  <c r="R180" i="10" s="1"/>
  <c r="L181" i="10"/>
  <c r="N181" i="10" s="1"/>
  <c r="Q181" i="10" s="1"/>
  <c r="S181" i="10" s="1"/>
  <c r="G283" i="18" l="1"/>
  <c r="K283" i="18" s="1"/>
  <c r="B298" i="28"/>
  <c r="E298" i="28"/>
  <c r="C298" i="28"/>
  <c r="I297" i="28"/>
  <c r="G297" i="28"/>
  <c r="K297" i="28" s="1"/>
  <c r="D297" i="28"/>
  <c r="F297" i="28" s="1"/>
  <c r="J297" i="28" s="1"/>
  <c r="I289" i="26"/>
  <c r="G289" i="26"/>
  <c r="K289" i="26" s="1"/>
  <c r="D289" i="26"/>
  <c r="F289" i="26" s="1"/>
  <c r="J289" i="26" s="1"/>
  <c r="E290" i="26"/>
  <c r="C290" i="26"/>
  <c r="B290" i="26"/>
  <c r="D283" i="24"/>
  <c r="F283" i="24" s="1"/>
  <c r="J283" i="24" s="1"/>
  <c r="E284" i="24"/>
  <c r="C284" i="24"/>
  <c r="B284" i="24"/>
  <c r="I283" i="24"/>
  <c r="G283" i="24"/>
  <c r="K283" i="24" s="1"/>
  <c r="I289" i="22"/>
  <c r="G289" i="22"/>
  <c r="K289" i="22" s="1"/>
  <c r="D289" i="22"/>
  <c r="F289" i="22" s="1"/>
  <c r="J289" i="22" s="1"/>
  <c r="E290" i="22"/>
  <c r="B290" i="22"/>
  <c r="C290" i="22"/>
  <c r="E287" i="20"/>
  <c r="C287" i="20"/>
  <c r="B287" i="20"/>
  <c r="H283" i="18"/>
  <c r="D283" i="18"/>
  <c r="F283" i="18" s="1"/>
  <c r="C284" i="18"/>
  <c r="E284" i="18"/>
  <c r="B284" i="18"/>
  <c r="I283" i="18"/>
  <c r="K239" i="12"/>
  <c r="J230" i="12" s="1"/>
  <c r="F74" i="12" s="1"/>
  <c r="H74" i="12" s="1"/>
  <c r="B15" i="12" s="1"/>
  <c r="K15" i="19" s="1"/>
  <c r="V239" i="12"/>
  <c r="E15" i="12" s="1"/>
  <c r="K180" i="10"/>
  <c r="V180" i="10"/>
  <c r="O239" i="14"/>
  <c r="M239" i="14"/>
  <c r="L239" i="14"/>
  <c r="P238" i="14"/>
  <c r="N240" i="12"/>
  <c r="L182" i="10"/>
  <c r="P181" i="10"/>
  <c r="R181" i="10" s="1"/>
  <c r="O182" i="10"/>
  <c r="M182" i="10"/>
  <c r="I284" i="18" l="1"/>
  <c r="G284" i="18"/>
  <c r="K284" i="18" s="1"/>
  <c r="E299" i="28"/>
  <c r="C299" i="28"/>
  <c r="B299" i="28"/>
  <c r="G298" i="28"/>
  <c r="K298" i="28" s="1"/>
  <c r="I298" i="28"/>
  <c r="D298" i="28"/>
  <c r="F298" i="28" s="1"/>
  <c r="J298" i="28" s="1"/>
  <c r="I290" i="26"/>
  <c r="G290" i="26"/>
  <c r="K290" i="26" s="1"/>
  <c r="D290" i="26"/>
  <c r="F290" i="26" s="1"/>
  <c r="J290" i="26" s="1"/>
  <c r="E291" i="26"/>
  <c r="C291" i="26"/>
  <c r="B291" i="26"/>
  <c r="E285" i="24"/>
  <c r="C285" i="24"/>
  <c r="B285" i="24"/>
  <c r="I284" i="24"/>
  <c r="G284" i="24"/>
  <c r="K284" i="24" s="1"/>
  <c r="D284" i="24"/>
  <c r="F284" i="24" s="1"/>
  <c r="J284" i="24" s="1"/>
  <c r="D290" i="22"/>
  <c r="F290" i="22" s="1"/>
  <c r="J290" i="22" s="1"/>
  <c r="I290" i="22"/>
  <c r="G290" i="22"/>
  <c r="K290" i="22" s="1"/>
  <c r="E291" i="22"/>
  <c r="C291" i="22"/>
  <c r="B291" i="22"/>
  <c r="E288" i="20"/>
  <c r="C288" i="20"/>
  <c r="B288" i="20"/>
  <c r="I287" i="20"/>
  <c r="G287" i="20"/>
  <c r="K287" i="20" s="1"/>
  <c r="H287" i="20"/>
  <c r="D287" i="20"/>
  <c r="F287" i="20" s="1"/>
  <c r="B285" i="18"/>
  <c r="C285" i="18"/>
  <c r="E285" i="18"/>
  <c r="H284" i="18"/>
  <c r="D284" i="18"/>
  <c r="F284" i="18" s="1"/>
  <c r="K14" i="13"/>
  <c r="C15" i="12"/>
  <c r="K181" i="10"/>
  <c r="V181" i="10"/>
  <c r="P239" i="14"/>
  <c r="L240" i="14"/>
  <c r="N239" i="14"/>
  <c r="Q239" i="14" s="1"/>
  <c r="M240" i="14"/>
  <c r="O240" i="12"/>
  <c r="P182" i="10"/>
  <c r="R182" i="10" s="1"/>
  <c r="L183" i="10"/>
  <c r="N183" i="10" s="1"/>
  <c r="Q183" i="10" s="1"/>
  <c r="S183" i="10" s="1"/>
  <c r="M183" i="10"/>
  <c r="O183" i="10"/>
  <c r="N182" i="10"/>
  <c r="Q182" i="10" s="1"/>
  <c r="S182" i="10" s="1"/>
  <c r="G285" i="18" l="1"/>
  <c r="K285" i="18" s="1"/>
  <c r="D299" i="28"/>
  <c r="F299" i="28" s="1"/>
  <c r="J299" i="28" s="1"/>
  <c r="E300" i="28"/>
  <c r="C300" i="28"/>
  <c r="B300" i="28"/>
  <c r="G299" i="28"/>
  <c r="K299" i="28" s="1"/>
  <c r="I299" i="28"/>
  <c r="E292" i="26"/>
  <c r="B292" i="26"/>
  <c r="C292" i="26"/>
  <c r="G291" i="26"/>
  <c r="K291" i="26" s="1"/>
  <c r="I291" i="26"/>
  <c r="D291" i="26"/>
  <c r="F291" i="26" s="1"/>
  <c r="J291" i="26" s="1"/>
  <c r="D285" i="24"/>
  <c r="F285" i="24" s="1"/>
  <c r="J285" i="24" s="1"/>
  <c r="I285" i="24"/>
  <c r="G285" i="24"/>
  <c r="K285" i="24" s="1"/>
  <c r="C286" i="24"/>
  <c r="B286" i="24"/>
  <c r="E286" i="24" s="1"/>
  <c r="D291" i="22"/>
  <c r="F291" i="22" s="1"/>
  <c r="J291" i="22" s="1"/>
  <c r="I291" i="22"/>
  <c r="G291" i="22"/>
  <c r="K291" i="22" s="1"/>
  <c r="E292" i="22"/>
  <c r="C292" i="22"/>
  <c r="B292" i="22"/>
  <c r="G288" i="20"/>
  <c r="K288" i="20" s="1"/>
  <c r="I288" i="20"/>
  <c r="D288" i="20"/>
  <c r="F288" i="20" s="1"/>
  <c r="H288" i="20"/>
  <c r="E289" i="20"/>
  <c r="C289" i="20"/>
  <c r="B289" i="20"/>
  <c r="I285" i="18"/>
  <c r="B286" i="18"/>
  <c r="C286" i="18"/>
  <c r="H285" i="18"/>
  <c r="D285" i="18"/>
  <c r="F285" i="18" s="1"/>
  <c r="V182" i="10"/>
  <c r="E76" i="13"/>
  <c r="H76" i="13" s="1"/>
  <c r="I76" i="13" s="1"/>
  <c r="E80" i="13"/>
  <c r="H80" i="13" s="1"/>
  <c r="I80" i="13" s="1"/>
  <c r="E83" i="13"/>
  <c r="H83" i="13" s="1"/>
  <c r="I83" i="13" s="1"/>
  <c r="E20" i="13"/>
  <c r="H20" i="13" s="1"/>
  <c r="I20" i="13" s="1"/>
  <c r="E65" i="13"/>
  <c r="H65" i="13" s="1"/>
  <c r="I65" i="13" s="1"/>
  <c r="E41" i="13"/>
  <c r="H41" i="13" s="1"/>
  <c r="I41" i="13" s="1"/>
  <c r="E71" i="13"/>
  <c r="H71" i="13" s="1"/>
  <c r="I71" i="13" s="1"/>
  <c r="E31" i="13"/>
  <c r="H31" i="13" s="1"/>
  <c r="I31" i="13" s="1"/>
  <c r="E50" i="13"/>
  <c r="H50" i="13" s="1"/>
  <c r="I50" i="13" s="1"/>
  <c r="E58" i="13"/>
  <c r="H58" i="13" s="1"/>
  <c r="I58" i="13" s="1"/>
  <c r="N240" i="14"/>
  <c r="M241" i="12"/>
  <c r="L241" i="12"/>
  <c r="N241" i="12" s="1"/>
  <c r="P240" i="12"/>
  <c r="R240" i="12" s="1"/>
  <c r="V240" i="12" s="1"/>
  <c r="Q240" i="12"/>
  <c r="K182" i="10"/>
  <c r="M184" i="10"/>
  <c r="O184" i="10"/>
  <c r="P183" i="10"/>
  <c r="R183" i="10" s="1"/>
  <c r="L184" i="10"/>
  <c r="N184" i="10" s="1"/>
  <c r="Q184" i="10" s="1"/>
  <c r="S184" i="10" s="1"/>
  <c r="I300" i="28" l="1"/>
  <c r="G300" i="28"/>
  <c r="K300" i="28" s="1"/>
  <c r="D300" i="28"/>
  <c r="F300" i="28" s="1"/>
  <c r="J300" i="28" s="1"/>
  <c r="C301" i="28"/>
  <c r="E301" i="28"/>
  <c r="B301" i="28"/>
  <c r="G292" i="26"/>
  <c r="K292" i="26" s="1"/>
  <c r="I292" i="26"/>
  <c r="D292" i="26"/>
  <c r="F292" i="26" s="1"/>
  <c r="J292" i="26" s="1"/>
  <c r="E293" i="26"/>
  <c r="C293" i="26"/>
  <c r="B293" i="26"/>
  <c r="E287" i="24"/>
  <c r="C287" i="24"/>
  <c r="B287" i="24"/>
  <c r="I286" i="24"/>
  <c r="G286" i="24"/>
  <c r="K286" i="24" s="1"/>
  <c r="D286" i="24"/>
  <c r="F286" i="24" s="1"/>
  <c r="J286" i="24" s="1"/>
  <c r="I292" i="22"/>
  <c r="G292" i="22"/>
  <c r="K292" i="22" s="1"/>
  <c r="D292" i="22"/>
  <c r="F292" i="22" s="1"/>
  <c r="J292" i="22" s="1"/>
  <c r="E293" i="22"/>
  <c r="C293" i="22"/>
  <c r="B293" i="22"/>
  <c r="H289" i="20"/>
  <c r="D289" i="20"/>
  <c r="F289" i="20" s="1"/>
  <c r="I289" i="20"/>
  <c r="G289" i="20"/>
  <c r="K289" i="20" s="1"/>
  <c r="E290" i="20"/>
  <c r="C290" i="20"/>
  <c r="B290" i="20"/>
  <c r="H286" i="18"/>
  <c r="D286" i="18"/>
  <c r="E286" i="18"/>
  <c r="G286" i="18" s="1"/>
  <c r="K286" i="18" s="1"/>
  <c r="I286" i="18"/>
  <c r="K183" i="10"/>
  <c r="V183" i="10"/>
  <c r="O240" i="14"/>
  <c r="K240" i="12"/>
  <c r="J240" i="12" s="1"/>
  <c r="F75" i="12" s="1"/>
  <c r="H75" i="12" s="1"/>
  <c r="O241" i="12"/>
  <c r="P184" i="10"/>
  <c r="R184" i="10" s="1"/>
  <c r="L185" i="10"/>
  <c r="I301" i="28" l="1"/>
  <c r="G301" i="28"/>
  <c r="K301" i="28" s="1"/>
  <c r="B302" i="28"/>
  <c r="E302" i="28"/>
  <c r="C302" i="28"/>
  <c r="D301" i="28"/>
  <c r="F301" i="28" s="1"/>
  <c r="J301" i="28" s="1"/>
  <c r="E294" i="26"/>
  <c r="C294" i="26"/>
  <c r="B294" i="26"/>
  <c r="I293" i="26"/>
  <c r="G293" i="26"/>
  <c r="K293" i="26" s="1"/>
  <c r="D293" i="26"/>
  <c r="F293" i="26" s="1"/>
  <c r="J293" i="26" s="1"/>
  <c r="D287" i="24"/>
  <c r="F287" i="24" s="1"/>
  <c r="J287" i="24" s="1"/>
  <c r="G287" i="24"/>
  <c r="K287" i="24" s="1"/>
  <c r="I287" i="24"/>
  <c r="E288" i="24"/>
  <c r="C288" i="24"/>
  <c r="B288" i="24"/>
  <c r="I293" i="22"/>
  <c r="G293" i="22"/>
  <c r="K293" i="22" s="1"/>
  <c r="D293" i="22"/>
  <c r="F293" i="22" s="1"/>
  <c r="J293" i="22" s="1"/>
  <c r="E294" i="22"/>
  <c r="B294" i="22"/>
  <c r="C294" i="22"/>
  <c r="I290" i="20"/>
  <c r="G290" i="20"/>
  <c r="K290" i="20" s="1"/>
  <c r="E291" i="20"/>
  <c r="C291" i="20"/>
  <c r="B291" i="20"/>
  <c r="H290" i="20"/>
  <c r="D290" i="20"/>
  <c r="F290" i="20" s="1"/>
  <c r="C287" i="18"/>
  <c r="E287" i="18"/>
  <c r="B287" i="18"/>
  <c r="F286" i="18"/>
  <c r="K184" i="10"/>
  <c r="J176" i="10" s="1"/>
  <c r="F64" i="10" s="1"/>
  <c r="H64" i="10" s="1"/>
  <c r="B14" i="10" s="1"/>
  <c r="K14" i="21" s="1"/>
  <c r="V184" i="10"/>
  <c r="E14" i="10" s="1"/>
  <c r="M241" i="14"/>
  <c r="L241" i="14"/>
  <c r="N241" i="14" s="1"/>
  <c r="P240" i="14"/>
  <c r="Q240" i="14"/>
  <c r="O242" i="12"/>
  <c r="M242" i="12"/>
  <c r="L242" i="12"/>
  <c r="N242" i="12" s="1"/>
  <c r="Q242" i="12" s="1"/>
  <c r="P241" i="12"/>
  <c r="R241" i="12" s="1"/>
  <c r="V241" i="12" s="1"/>
  <c r="Q241" i="12"/>
  <c r="M185" i="10"/>
  <c r="I287" i="18" l="1"/>
  <c r="G287" i="18"/>
  <c r="K287" i="18" s="1"/>
  <c r="D302" i="28"/>
  <c r="F302" i="28" s="1"/>
  <c r="J302" i="28" s="1"/>
  <c r="E303" i="28"/>
  <c r="C303" i="28"/>
  <c r="B303" i="28"/>
  <c r="G302" i="28"/>
  <c r="K302" i="28" s="1"/>
  <c r="I302" i="28"/>
  <c r="D294" i="26"/>
  <c r="F294" i="26" s="1"/>
  <c r="J294" i="26" s="1"/>
  <c r="I294" i="26"/>
  <c r="G294" i="26"/>
  <c r="K294" i="26" s="1"/>
  <c r="E295" i="26"/>
  <c r="C295" i="26"/>
  <c r="B295" i="26"/>
  <c r="D288" i="24"/>
  <c r="F288" i="24" s="1"/>
  <c r="J288" i="24" s="1"/>
  <c r="E289" i="24"/>
  <c r="C289" i="24"/>
  <c r="B289" i="24"/>
  <c r="I288" i="24"/>
  <c r="G288" i="24"/>
  <c r="K288" i="24" s="1"/>
  <c r="I294" i="22"/>
  <c r="G294" i="22"/>
  <c r="K294" i="22" s="1"/>
  <c r="E295" i="22"/>
  <c r="C295" i="22"/>
  <c r="B295" i="22"/>
  <c r="D294" i="22"/>
  <c r="F294" i="22" s="1"/>
  <c r="J294" i="22" s="1"/>
  <c r="I291" i="20"/>
  <c r="G291" i="20"/>
  <c r="K291" i="20" s="1"/>
  <c r="D291" i="20"/>
  <c r="F291" i="20" s="1"/>
  <c r="H291" i="20"/>
  <c r="E292" i="20"/>
  <c r="C292" i="20"/>
  <c r="B292" i="20"/>
  <c r="C288" i="18"/>
  <c r="E288" i="18"/>
  <c r="B288" i="18"/>
  <c r="H287" i="18"/>
  <c r="D287" i="18"/>
  <c r="F287" i="18" s="1"/>
  <c r="C14" i="10"/>
  <c r="K13" i="11"/>
  <c r="O241" i="14"/>
  <c r="P241" i="14" s="1"/>
  <c r="K241" i="12"/>
  <c r="P242" i="12"/>
  <c r="R242" i="12" s="1"/>
  <c r="L243" i="12"/>
  <c r="M243" i="12"/>
  <c r="N185" i="10"/>
  <c r="I288" i="18" l="1"/>
  <c r="G288" i="18"/>
  <c r="K288" i="18" s="1"/>
  <c r="E304" i="28"/>
  <c r="C304" i="28"/>
  <c r="B304" i="28"/>
  <c r="I303" i="28"/>
  <c r="G303" i="28"/>
  <c r="K303" i="28" s="1"/>
  <c r="D303" i="28"/>
  <c r="F303" i="28" s="1"/>
  <c r="J303" i="28" s="1"/>
  <c r="I295" i="26"/>
  <c r="G295" i="26"/>
  <c r="K295" i="26" s="1"/>
  <c r="E296" i="26"/>
  <c r="B296" i="26"/>
  <c r="C296" i="26"/>
  <c r="D295" i="26"/>
  <c r="F295" i="26" s="1"/>
  <c r="J295" i="26" s="1"/>
  <c r="B290" i="24"/>
  <c r="E290" i="24"/>
  <c r="C290" i="24"/>
  <c r="I289" i="24"/>
  <c r="G289" i="24"/>
  <c r="K289" i="24" s="1"/>
  <c r="D289" i="24"/>
  <c r="F289" i="24" s="1"/>
  <c r="J289" i="24" s="1"/>
  <c r="C296" i="22"/>
  <c r="B296" i="22"/>
  <c r="I295" i="22"/>
  <c r="G295" i="22"/>
  <c r="K295" i="22" s="1"/>
  <c r="D295" i="22"/>
  <c r="F295" i="22" s="1"/>
  <c r="J295" i="22" s="1"/>
  <c r="I292" i="20"/>
  <c r="G292" i="20"/>
  <c r="K292" i="20" s="1"/>
  <c r="E293" i="20"/>
  <c r="C293" i="20"/>
  <c r="B293" i="20"/>
  <c r="D292" i="20"/>
  <c r="F292" i="20" s="1"/>
  <c r="H292" i="20"/>
  <c r="H288" i="18"/>
  <c r="D288" i="18"/>
  <c r="F288" i="18" s="1"/>
  <c r="C289" i="18"/>
  <c r="E289" i="18"/>
  <c r="B289" i="18"/>
  <c r="G289" i="18" s="1"/>
  <c r="K289" i="18" s="1"/>
  <c r="E81" i="11"/>
  <c r="H81" i="11" s="1"/>
  <c r="I81" i="11" s="1"/>
  <c r="E21" i="11"/>
  <c r="H21" i="11" s="1"/>
  <c r="I21" i="11" s="1"/>
  <c r="E59" i="11"/>
  <c r="H59" i="11" s="1"/>
  <c r="I59" i="11" s="1"/>
  <c r="E77" i="11"/>
  <c r="H77" i="11" s="1"/>
  <c r="I77" i="11" s="1"/>
  <c r="E32" i="11"/>
  <c r="H32" i="11" s="1"/>
  <c r="I32" i="11" s="1"/>
  <c r="E42" i="11"/>
  <c r="H42" i="11" s="1"/>
  <c r="I42" i="11" s="1"/>
  <c r="E72" i="11"/>
  <c r="H72" i="11" s="1"/>
  <c r="I72" i="11" s="1"/>
  <c r="E51" i="11"/>
  <c r="H51" i="11" s="1"/>
  <c r="I51" i="11" s="1"/>
  <c r="E66" i="11"/>
  <c r="H66" i="11" s="1"/>
  <c r="I66" i="11" s="1"/>
  <c r="K242" i="12"/>
  <c r="J241" i="12" s="1"/>
  <c r="F76" i="12" s="1"/>
  <c r="H76" i="12" s="1"/>
  <c r="V242" i="12"/>
  <c r="L242" i="14"/>
  <c r="N242" i="14" s="1"/>
  <c r="Q242" i="14" s="1"/>
  <c r="O242" i="14"/>
  <c r="M242" i="14"/>
  <c r="Q241" i="14"/>
  <c r="N243" i="12"/>
  <c r="O185" i="10"/>
  <c r="Q185" i="10"/>
  <c r="S185" i="10" s="1"/>
  <c r="M186" i="10"/>
  <c r="L186" i="10"/>
  <c r="P185" i="10"/>
  <c r="R185" i="10" s="1"/>
  <c r="I304" i="28" l="1"/>
  <c r="G304" i="28"/>
  <c r="K304" i="28" s="1"/>
  <c r="D304" i="28"/>
  <c r="F304" i="28" s="1"/>
  <c r="J304" i="28" s="1"/>
  <c r="E305" i="28"/>
  <c r="C305" i="28"/>
  <c r="B305" i="28"/>
  <c r="E297" i="26"/>
  <c r="C297" i="26"/>
  <c r="B297" i="26"/>
  <c r="D296" i="26"/>
  <c r="F296" i="26" s="1"/>
  <c r="J296" i="26" s="1"/>
  <c r="G296" i="26"/>
  <c r="K296" i="26" s="1"/>
  <c r="I296" i="26"/>
  <c r="D290" i="24"/>
  <c r="F290" i="24" s="1"/>
  <c r="J290" i="24" s="1"/>
  <c r="C291" i="24"/>
  <c r="B291" i="24"/>
  <c r="E291" i="24"/>
  <c r="I290" i="24"/>
  <c r="G290" i="24"/>
  <c r="K290" i="24" s="1"/>
  <c r="I296" i="22"/>
  <c r="D296" i="22"/>
  <c r="E296" i="22"/>
  <c r="G296" i="22" s="1"/>
  <c r="K296" i="22" s="1"/>
  <c r="I293" i="20"/>
  <c r="G293" i="20"/>
  <c r="K293" i="20" s="1"/>
  <c r="H293" i="20"/>
  <c r="D293" i="20"/>
  <c r="F293" i="20" s="1"/>
  <c r="E294" i="20"/>
  <c r="C294" i="20"/>
  <c r="B294" i="20"/>
  <c r="H289" i="18"/>
  <c r="D289" i="18"/>
  <c r="F289" i="18" s="1"/>
  <c r="I289" i="18"/>
  <c r="B290" i="18"/>
  <c r="C290" i="18"/>
  <c r="E290" i="18"/>
  <c r="K185" i="10"/>
  <c r="J185" i="10" s="1"/>
  <c r="F65" i="10" s="1"/>
  <c r="H65" i="10" s="1"/>
  <c r="V185" i="10"/>
  <c r="P242" i="14"/>
  <c r="L243" i="14"/>
  <c r="M243" i="14"/>
  <c r="O243" i="12"/>
  <c r="N186" i="10"/>
  <c r="I290" i="18" l="1"/>
  <c r="G290" i="18"/>
  <c r="K290" i="18" s="1"/>
  <c r="I305" i="28"/>
  <c r="G305" i="28"/>
  <c r="K305" i="28" s="1"/>
  <c r="E306" i="28"/>
  <c r="C306" i="28"/>
  <c r="B306" i="28"/>
  <c r="D305" i="28"/>
  <c r="F305" i="28" s="1"/>
  <c r="J305" i="28" s="1"/>
  <c r="D297" i="26"/>
  <c r="F297" i="26" s="1"/>
  <c r="J297" i="26" s="1"/>
  <c r="I297" i="26"/>
  <c r="G297" i="26"/>
  <c r="K297" i="26" s="1"/>
  <c r="E298" i="26"/>
  <c r="C298" i="26"/>
  <c r="B298" i="26"/>
  <c r="D291" i="24"/>
  <c r="F291" i="24" s="1"/>
  <c r="J291" i="24" s="1"/>
  <c r="E292" i="24"/>
  <c r="C292" i="24"/>
  <c r="B292" i="24"/>
  <c r="G291" i="24"/>
  <c r="K291" i="24" s="1"/>
  <c r="I291" i="24"/>
  <c r="E297" i="22"/>
  <c r="C297" i="22"/>
  <c r="B297" i="22"/>
  <c r="F296" i="22"/>
  <c r="J296" i="22" s="1"/>
  <c r="E295" i="20"/>
  <c r="C295" i="20"/>
  <c r="B295" i="20"/>
  <c r="I294" i="20"/>
  <c r="G294" i="20"/>
  <c r="K294" i="20" s="1"/>
  <c r="H294" i="20"/>
  <c r="D294" i="20"/>
  <c r="F294" i="20" s="1"/>
  <c r="D290" i="18"/>
  <c r="F290" i="18" s="1"/>
  <c r="H290" i="18"/>
  <c r="C291" i="18"/>
  <c r="E291" i="18"/>
  <c r="B291" i="18"/>
  <c r="N243" i="14"/>
  <c r="O244" i="12"/>
  <c r="M244" i="12"/>
  <c r="L244" i="12"/>
  <c r="N244" i="12" s="1"/>
  <c r="Q244" i="12" s="1"/>
  <c r="P243" i="12"/>
  <c r="R243" i="12" s="1"/>
  <c r="V243" i="12" s="1"/>
  <c r="Q243" i="12"/>
  <c r="O186" i="10"/>
  <c r="Q186" i="10"/>
  <c r="S186" i="10" s="1"/>
  <c r="I291" i="18" l="1"/>
  <c r="G291" i="18"/>
  <c r="K291" i="18" s="1"/>
  <c r="D306" i="28"/>
  <c r="F306" i="28" s="1"/>
  <c r="J306" i="28" s="1"/>
  <c r="I306" i="28"/>
  <c r="G306" i="28"/>
  <c r="K306" i="28" s="1"/>
  <c r="D298" i="26"/>
  <c r="F298" i="26" s="1"/>
  <c r="J298" i="26" s="1"/>
  <c r="I298" i="26"/>
  <c r="G298" i="26"/>
  <c r="K298" i="26" s="1"/>
  <c r="C299" i="26"/>
  <c r="B299" i="26"/>
  <c r="E299" i="26"/>
  <c r="I292" i="24"/>
  <c r="G292" i="24"/>
  <c r="K292" i="24" s="1"/>
  <c r="D292" i="24"/>
  <c r="F292" i="24" s="1"/>
  <c r="J292" i="24" s="1"/>
  <c r="E293" i="24"/>
  <c r="C293" i="24"/>
  <c r="B293" i="24"/>
  <c r="I297" i="22"/>
  <c r="G297" i="22"/>
  <c r="K297" i="22" s="1"/>
  <c r="D297" i="22"/>
  <c r="F297" i="22" s="1"/>
  <c r="J297" i="22" s="1"/>
  <c r="E298" i="22"/>
  <c r="C298" i="22"/>
  <c r="B298" i="22"/>
  <c r="I295" i="20"/>
  <c r="G295" i="20"/>
  <c r="K295" i="20" s="1"/>
  <c r="H295" i="20"/>
  <c r="D295" i="20"/>
  <c r="F295" i="20" s="1"/>
  <c r="C296" i="20"/>
  <c r="B296" i="20"/>
  <c r="H291" i="18"/>
  <c r="D291" i="18"/>
  <c r="F291" i="18" s="1"/>
  <c r="B292" i="18"/>
  <c r="G292" i="18" s="1"/>
  <c r="K292" i="18" s="1"/>
  <c r="E292" i="18"/>
  <c r="C292" i="18"/>
  <c r="O243" i="14"/>
  <c r="K243" i="12"/>
  <c r="P244" i="12"/>
  <c r="R244" i="12" s="1"/>
  <c r="L245" i="12"/>
  <c r="O245" i="12"/>
  <c r="M245" i="12"/>
  <c r="M187" i="10"/>
  <c r="O187" i="10"/>
  <c r="M188" i="10" s="1"/>
  <c r="P186" i="10"/>
  <c r="R186" i="10" s="1"/>
  <c r="L187" i="10"/>
  <c r="N187" i="10" s="1"/>
  <c r="Q187" i="10" s="1"/>
  <c r="S187" i="10" s="1"/>
  <c r="I299" i="26" l="1"/>
  <c r="G299" i="26"/>
  <c r="K299" i="26" s="1"/>
  <c r="E300" i="26"/>
  <c r="B300" i="26"/>
  <c r="C300" i="26"/>
  <c r="D299" i="26"/>
  <c r="F299" i="26" s="1"/>
  <c r="J299" i="26" s="1"/>
  <c r="I293" i="24"/>
  <c r="G293" i="24"/>
  <c r="K293" i="24" s="1"/>
  <c r="D293" i="24"/>
  <c r="F293" i="24" s="1"/>
  <c r="J293" i="24" s="1"/>
  <c r="C294" i="24"/>
  <c r="B294" i="24"/>
  <c r="E294" i="24"/>
  <c r="I298" i="22"/>
  <c r="G298" i="22"/>
  <c r="K298" i="22" s="1"/>
  <c r="D298" i="22"/>
  <c r="F298" i="22" s="1"/>
  <c r="J298" i="22" s="1"/>
  <c r="E299" i="22"/>
  <c r="C299" i="22"/>
  <c r="B299" i="22"/>
  <c r="D296" i="20"/>
  <c r="H296" i="20"/>
  <c r="I296" i="20"/>
  <c r="E296" i="20"/>
  <c r="H292" i="18"/>
  <c r="D292" i="18"/>
  <c r="F292" i="18" s="1"/>
  <c r="C293" i="18"/>
  <c r="B293" i="18"/>
  <c r="G293" i="18" s="1"/>
  <c r="K293" i="18" s="1"/>
  <c r="E293" i="18"/>
  <c r="I292" i="18"/>
  <c r="K244" i="12"/>
  <c r="V244" i="12"/>
  <c r="K186" i="10"/>
  <c r="V186" i="10"/>
  <c r="O244" i="14"/>
  <c r="M244" i="14"/>
  <c r="P243" i="14"/>
  <c r="L244" i="14"/>
  <c r="N244" i="14" s="1"/>
  <c r="Q244" i="14" s="1"/>
  <c r="Q243" i="14"/>
  <c r="L246" i="12"/>
  <c r="P245" i="12"/>
  <c r="R245" i="12" s="1"/>
  <c r="V245" i="12" s="1"/>
  <c r="M246" i="12"/>
  <c r="N245" i="12"/>
  <c r="Q245" i="12" s="1"/>
  <c r="P187" i="10"/>
  <c r="R187" i="10" s="1"/>
  <c r="L188" i="10"/>
  <c r="N188" i="10" s="1"/>
  <c r="E301" i="26" l="1"/>
  <c r="C301" i="26"/>
  <c r="B301" i="26"/>
  <c r="D300" i="26"/>
  <c r="F300" i="26" s="1"/>
  <c r="J300" i="26" s="1"/>
  <c r="I300" i="26"/>
  <c r="G300" i="26"/>
  <c r="K300" i="26" s="1"/>
  <c r="I294" i="24"/>
  <c r="G294" i="24"/>
  <c r="K294" i="24" s="1"/>
  <c r="D294" i="24"/>
  <c r="F294" i="24" s="1"/>
  <c r="J294" i="24" s="1"/>
  <c r="E295" i="24"/>
  <c r="C295" i="24"/>
  <c r="B295" i="24"/>
  <c r="I299" i="22"/>
  <c r="G299" i="22"/>
  <c r="K299" i="22" s="1"/>
  <c r="D299" i="22"/>
  <c r="F299" i="22" s="1"/>
  <c r="J299" i="22" s="1"/>
  <c r="E300" i="22"/>
  <c r="C300" i="22"/>
  <c r="B300" i="22"/>
  <c r="E297" i="20"/>
  <c r="C297" i="20"/>
  <c r="B297" i="20"/>
  <c r="G296" i="20"/>
  <c r="K296" i="20" s="1"/>
  <c r="F296" i="20"/>
  <c r="H293" i="18"/>
  <c r="D293" i="18"/>
  <c r="F293" i="18" s="1"/>
  <c r="I293" i="18"/>
  <c r="C294" i="18"/>
  <c r="E294" i="18"/>
  <c r="B294" i="18"/>
  <c r="K187" i="10"/>
  <c r="J186" i="10" s="1"/>
  <c r="F66" i="10" s="1"/>
  <c r="H66" i="10" s="1"/>
  <c r="V187" i="10"/>
  <c r="P244" i="14"/>
  <c r="L245" i="14"/>
  <c r="O245" i="14"/>
  <c r="M245" i="14"/>
  <c r="K245" i="12"/>
  <c r="J243" i="12" s="1"/>
  <c r="F77" i="12" s="1"/>
  <c r="H77" i="12" s="1"/>
  <c r="N246" i="12"/>
  <c r="O188" i="10"/>
  <c r="Q188" i="10"/>
  <c r="S188" i="10" s="1"/>
  <c r="I294" i="18" l="1"/>
  <c r="G294" i="18"/>
  <c r="K294" i="18" s="1"/>
  <c r="D301" i="26"/>
  <c r="F301" i="26" s="1"/>
  <c r="J301" i="26" s="1"/>
  <c r="I301" i="26"/>
  <c r="G301" i="26"/>
  <c r="K301" i="26" s="1"/>
  <c r="C302" i="26"/>
  <c r="B302" i="26"/>
  <c r="E302" i="26"/>
  <c r="I295" i="24"/>
  <c r="G295" i="24"/>
  <c r="K295" i="24" s="1"/>
  <c r="D295" i="24"/>
  <c r="F295" i="24" s="1"/>
  <c r="J295" i="24" s="1"/>
  <c r="C296" i="24"/>
  <c r="B296" i="24"/>
  <c r="E301" i="22"/>
  <c r="C301" i="22"/>
  <c r="B301" i="22"/>
  <c r="D300" i="22"/>
  <c r="F300" i="22" s="1"/>
  <c r="J300" i="22" s="1"/>
  <c r="I300" i="22"/>
  <c r="G300" i="22"/>
  <c r="K300" i="22" s="1"/>
  <c r="H297" i="20"/>
  <c r="D297" i="20"/>
  <c r="F297" i="20" s="1"/>
  <c r="I297" i="20"/>
  <c r="G297" i="20"/>
  <c r="K297" i="20" s="1"/>
  <c r="E298" i="20"/>
  <c r="C298" i="20"/>
  <c r="B298" i="20"/>
  <c r="D294" i="18"/>
  <c r="F294" i="18" s="1"/>
  <c r="H294" i="18"/>
  <c r="C295" i="18"/>
  <c r="E295" i="18"/>
  <c r="B295" i="18"/>
  <c r="L246" i="14"/>
  <c r="P245" i="14"/>
  <c r="M246" i="14"/>
  <c r="N245" i="14"/>
  <c r="Q245" i="14" s="1"/>
  <c r="O246" i="12"/>
  <c r="O189" i="10"/>
  <c r="M189" i="10"/>
  <c r="P188" i="10"/>
  <c r="R188" i="10" s="1"/>
  <c r="L189" i="10"/>
  <c r="N189" i="10" s="1"/>
  <c r="Q189" i="10" s="1"/>
  <c r="S189" i="10" s="1"/>
  <c r="I295" i="18" l="1"/>
  <c r="G295" i="18"/>
  <c r="K295" i="18" s="1"/>
  <c r="E303" i="26"/>
  <c r="C303" i="26"/>
  <c r="B303" i="26"/>
  <c r="I302" i="26"/>
  <c r="G302" i="26"/>
  <c r="K302" i="26" s="1"/>
  <c r="D302" i="26"/>
  <c r="F302" i="26" s="1"/>
  <c r="J302" i="26" s="1"/>
  <c r="I296" i="24"/>
  <c r="E296" i="24"/>
  <c r="G296" i="24" s="1"/>
  <c r="K296" i="24" s="1"/>
  <c r="D296" i="24"/>
  <c r="F296" i="24" s="1"/>
  <c r="J296" i="24" s="1"/>
  <c r="I301" i="22"/>
  <c r="G301" i="22"/>
  <c r="K301" i="22" s="1"/>
  <c r="D301" i="22"/>
  <c r="F301" i="22" s="1"/>
  <c r="J301" i="22" s="1"/>
  <c r="E302" i="22"/>
  <c r="C302" i="22"/>
  <c r="B302" i="22"/>
  <c r="E299" i="20"/>
  <c r="C299" i="20"/>
  <c r="B299" i="20"/>
  <c r="H298" i="20"/>
  <c r="D298" i="20"/>
  <c r="F298" i="20" s="1"/>
  <c r="I298" i="20"/>
  <c r="G298" i="20"/>
  <c r="K298" i="20" s="1"/>
  <c r="C296" i="18"/>
  <c r="B296" i="18"/>
  <c r="H295" i="18"/>
  <c r="D295" i="18"/>
  <c r="F295" i="18" s="1"/>
  <c r="K188" i="10"/>
  <c r="V188" i="10"/>
  <c r="N246" i="14"/>
  <c r="O247" i="12"/>
  <c r="M247" i="12"/>
  <c r="L247" i="12"/>
  <c r="N247" i="12" s="1"/>
  <c r="Q247" i="12" s="1"/>
  <c r="P246" i="12"/>
  <c r="R246" i="12" s="1"/>
  <c r="V246" i="12" s="1"/>
  <c r="Q246" i="12"/>
  <c r="L190" i="10"/>
  <c r="P189" i="10"/>
  <c r="R189" i="10" s="1"/>
  <c r="O190" i="10"/>
  <c r="M190" i="10"/>
  <c r="I303" i="26" l="1"/>
  <c r="G303" i="26"/>
  <c r="K303" i="26" s="1"/>
  <c r="D303" i="26"/>
  <c r="F303" i="26" s="1"/>
  <c r="J303" i="26" s="1"/>
  <c r="E304" i="26"/>
  <c r="B304" i="26"/>
  <c r="C304" i="26"/>
  <c r="E297" i="24"/>
  <c r="C297" i="24"/>
  <c r="B297" i="24"/>
  <c r="E303" i="22"/>
  <c r="C303" i="22"/>
  <c r="B303" i="22"/>
  <c r="D302" i="22"/>
  <c r="F302" i="22" s="1"/>
  <c r="J302" i="22" s="1"/>
  <c r="I302" i="22"/>
  <c r="G302" i="22"/>
  <c r="K302" i="22" s="1"/>
  <c r="H299" i="20"/>
  <c r="D299" i="20"/>
  <c r="F299" i="20" s="1"/>
  <c r="I299" i="20"/>
  <c r="G299" i="20"/>
  <c r="K299" i="20" s="1"/>
  <c r="E300" i="20"/>
  <c r="C300" i="20"/>
  <c r="B300" i="20"/>
  <c r="H296" i="18"/>
  <c r="D296" i="18"/>
  <c r="E296" i="18"/>
  <c r="G296" i="18" s="1"/>
  <c r="K296" i="18" s="1"/>
  <c r="I296" i="18"/>
  <c r="K189" i="10"/>
  <c r="V189" i="10"/>
  <c r="O246" i="14"/>
  <c r="K246" i="12"/>
  <c r="P247" i="12"/>
  <c r="R247" i="12" s="1"/>
  <c r="L248" i="12"/>
  <c r="O248" i="12"/>
  <c r="M248" i="12"/>
  <c r="L191" i="10"/>
  <c r="P190" i="10"/>
  <c r="R190" i="10" s="1"/>
  <c r="M191" i="10"/>
  <c r="N190" i="10"/>
  <c r="Q190" i="10" s="1"/>
  <c r="S190" i="10" s="1"/>
  <c r="E305" i="26" l="1"/>
  <c r="C305" i="26"/>
  <c r="B305" i="26"/>
  <c r="G304" i="26"/>
  <c r="K304" i="26" s="1"/>
  <c r="I304" i="26"/>
  <c r="D304" i="26"/>
  <c r="F304" i="26" s="1"/>
  <c r="J304" i="26" s="1"/>
  <c r="I297" i="24"/>
  <c r="G297" i="24"/>
  <c r="K297" i="24" s="1"/>
  <c r="E298" i="24"/>
  <c r="C298" i="24"/>
  <c r="B298" i="24"/>
  <c r="D297" i="24"/>
  <c r="F297" i="24" s="1"/>
  <c r="J297" i="24" s="1"/>
  <c r="D303" i="22"/>
  <c r="F303" i="22" s="1"/>
  <c r="J303" i="22" s="1"/>
  <c r="I303" i="22"/>
  <c r="G303" i="22"/>
  <c r="K303" i="22" s="1"/>
  <c r="E304" i="22"/>
  <c r="C304" i="22"/>
  <c r="B304" i="22"/>
  <c r="G300" i="20"/>
  <c r="K300" i="20" s="1"/>
  <c r="I300" i="20"/>
  <c r="D300" i="20"/>
  <c r="F300" i="20" s="1"/>
  <c r="H300" i="20"/>
  <c r="E301" i="20"/>
  <c r="C301" i="20"/>
  <c r="B301" i="20"/>
  <c r="F296" i="18"/>
  <c r="B297" i="18"/>
  <c r="E297" i="18"/>
  <c r="C297" i="18"/>
  <c r="V190" i="10"/>
  <c r="K247" i="12"/>
  <c r="V247" i="12"/>
  <c r="O247" i="14"/>
  <c r="M247" i="14"/>
  <c r="L247" i="14"/>
  <c r="N247" i="14" s="1"/>
  <c r="Q247" i="14" s="1"/>
  <c r="P246" i="14"/>
  <c r="Q246" i="14"/>
  <c r="L249" i="12"/>
  <c r="P248" i="12"/>
  <c r="R248" i="12" s="1"/>
  <c r="V248" i="12" s="1"/>
  <c r="O249" i="12"/>
  <c r="M249" i="12"/>
  <c r="N248" i="12"/>
  <c r="Q248" i="12" s="1"/>
  <c r="K190" i="10"/>
  <c r="J188" i="10" s="1"/>
  <c r="F67" i="10" s="1"/>
  <c r="H67" i="10" s="1"/>
  <c r="N191" i="10"/>
  <c r="G297" i="18" l="1"/>
  <c r="K297" i="18" s="1"/>
  <c r="D305" i="26"/>
  <c r="F305" i="26" s="1"/>
  <c r="J305" i="26" s="1"/>
  <c r="I305" i="26"/>
  <c r="G305" i="26"/>
  <c r="K305" i="26" s="1"/>
  <c r="E306" i="26"/>
  <c r="C306" i="26"/>
  <c r="B306" i="26"/>
  <c r="I298" i="24"/>
  <c r="G298" i="24"/>
  <c r="K298" i="24" s="1"/>
  <c r="D298" i="24"/>
  <c r="F298" i="24" s="1"/>
  <c r="J298" i="24" s="1"/>
  <c r="E299" i="24"/>
  <c r="C299" i="24"/>
  <c r="B299" i="24"/>
  <c r="D304" i="22"/>
  <c r="F304" i="22" s="1"/>
  <c r="J304" i="22" s="1"/>
  <c r="I304" i="22"/>
  <c r="G304" i="22"/>
  <c r="K304" i="22" s="1"/>
  <c r="E305" i="22"/>
  <c r="C305" i="22"/>
  <c r="B305" i="22"/>
  <c r="I301" i="20"/>
  <c r="G301" i="20"/>
  <c r="K301" i="20" s="1"/>
  <c r="H301" i="20"/>
  <c r="D301" i="20"/>
  <c r="F301" i="20" s="1"/>
  <c r="E302" i="20"/>
  <c r="C302" i="20"/>
  <c r="B302" i="20"/>
  <c r="I297" i="18"/>
  <c r="D297" i="18"/>
  <c r="F297" i="18" s="1"/>
  <c r="H297" i="18"/>
  <c r="E298" i="18"/>
  <c r="B298" i="18"/>
  <c r="G298" i="18" s="1"/>
  <c r="K298" i="18" s="1"/>
  <c r="C298" i="18"/>
  <c r="P247" i="14"/>
  <c r="L248" i="14"/>
  <c r="O248" i="14"/>
  <c r="M248" i="14"/>
  <c r="K248" i="12"/>
  <c r="P249" i="12"/>
  <c r="R249" i="12" s="1"/>
  <c r="V249" i="12" s="1"/>
  <c r="L250" i="12"/>
  <c r="M250" i="12"/>
  <c r="N249" i="12"/>
  <c r="Q249" i="12" s="1"/>
  <c r="O191" i="10"/>
  <c r="Q191" i="10" s="1"/>
  <c r="S191" i="10" s="1"/>
  <c r="D306" i="26" l="1"/>
  <c r="F306" i="26" s="1"/>
  <c r="J306" i="26" s="1"/>
  <c r="I306" i="26"/>
  <c r="G306" i="26"/>
  <c r="K306" i="26" s="1"/>
  <c r="G299" i="24"/>
  <c r="K299" i="24" s="1"/>
  <c r="I299" i="24"/>
  <c r="D299" i="24"/>
  <c r="F299" i="24" s="1"/>
  <c r="J299" i="24" s="1"/>
  <c r="E300" i="24"/>
  <c r="C300" i="24"/>
  <c r="B300" i="24"/>
  <c r="D305" i="22"/>
  <c r="F305" i="22" s="1"/>
  <c r="J305" i="22" s="1"/>
  <c r="I305" i="22"/>
  <c r="G305" i="22"/>
  <c r="K305" i="22" s="1"/>
  <c r="E306" i="22"/>
  <c r="C306" i="22"/>
  <c r="B306" i="22"/>
  <c r="H302" i="20"/>
  <c r="D302" i="20"/>
  <c r="F302" i="20" s="1"/>
  <c r="I302" i="20"/>
  <c r="G302" i="20"/>
  <c r="K302" i="20" s="1"/>
  <c r="E303" i="20"/>
  <c r="C303" i="20"/>
  <c r="B303" i="20"/>
  <c r="H298" i="18"/>
  <c r="D298" i="18"/>
  <c r="F298" i="18" s="1"/>
  <c r="I298" i="18"/>
  <c r="C299" i="18"/>
  <c r="E299" i="18"/>
  <c r="B299" i="18"/>
  <c r="L249" i="14"/>
  <c r="P248" i="14"/>
  <c r="N248" i="14"/>
  <c r="Q248" i="14" s="1"/>
  <c r="O249" i="14"/>
  <c r="M249" i="14"/>
  <c r="N250" i="12"/>
  <c r="K249" i="12"/>
  <c r="J246" i="12" s="1"/>
  <c r="F78" i="12" s="1"/>
  <c r="H78" i="12" s="1"/>
  <c r="M192" i="10"/>
  <c r="O192" i="10"/>
  <c r="P191" i="10"/>
  <c r="R191" i="10" s="1"/>
  <c r="L192" i="10"/>
  <c r="N192" i="10" s="1"/>
  <c r="Q192" i="10" s="1"/>
  <c r="S192" i="10" s="1"/>
  <c r="I299" i="18" l="1"/>
  <c r="G299" i="18"/>
  <c r="K299" i="18" s="1"/>
  <c r="D300" i="24"/>
  <c r="F300" i="24" s="1"/>
  <c r="J300" i="24" s="1"/>
  <c r="I300" i="24"/>
  <c r="G300" i="24"/>
  <c r="K300" i="24" s="1"/>
  <c r="E301" i="24"/>
  <c r="C301" i="24"/>
  <c r="B301" i="24"/>
  <c r="I306" i="22"/>
  <c r="G306" i="22"/>
  <c r="K306" i="22" s="1"/>
  <c r="D306" i="22"/>
  <c r="F306" i="22" s="1"/>
  <c r="J306" i="22" s="1"/>
  <c r="I303" i="20"/>
  <c r="G303" i="20"/>
  <c r="K303" i="20" s="1"/>
  <c r="E304" i="20"/>
  <c r="C304" i="20"/>
  <c r="B304" i="20"/>
  <c r="D303" i="20"/>
  <c r="F303" i="20" s="1"/>
  <c r="H303" i="20"/>
  <c r="B300" i="18"/>
  <c r="C300" i="18"/>
  <c r="E300" i="18"/>
  <c r="H299" i="18"/>
  <c r="D299" i="18"/>
  <c r="F299" i="18" s="1"/>
  <c r="K191" i="10"/>
  <c r="V191" i="10"/>
  <c r="M250" i="14"/>
  <c r="P249" i="14"/>
  <c r="L250" i="14"/>
  <c r="N250" i="14" s="1"/>
  <c r="N249" i="14"/>
  <c r="Q249" i="14" s="1"/>
  <c r="O250" i="12"/>
  <c r="O193" i="10"/>
  <c r="M193" i="10"/>
  <c r="P192" i="10"/>
  <c r="R192" i="10" s="1"/>
  <c r="L193" i="10"/>
  <c r="N193" i="10" s="1"/>
  <c r="Q193" i="10" s="1"/>
  <c r="S193" i="10" s="1"/>
  <c r="G300" i="18" l="1"/>
  <c r="K300" i="18" s="1"/>
  <c r="D301" i="24"/>
  <c r="F301" i="24" s="1"/>
  <c r="J301" i="24" s="1"/>
  <c r="I301" i="24"/>
  <c r="G301" i="24"/>
  <c r="K301" i="24" s="1"/>
  <c r="C302" i="24"/>
  <c r="B302" i="24"/>
  <c r="E302" i="24"/>
  <c r="I304" i="20"/>
  <c r="G304" i="20"/>
  <c r="K304" i="20" s="1"/>
  <c r="D304" i="20"/>
  <c r="F304" i="20" s="1"/>
  <c r="H304" i="20"/>
  <c r="E305" i="20"/>
  <c r="C305" i="20"/>
  <c r="B305" i="20"/>
  <c r="I300" i="18"/>
  <c r="B301" i="18"/>
  <c r="G301" i="18" s="1"/>
  <c r="K301" i="18" s="1"/>
  <c r="E301" i="18"/>
  <c r="C301" i="18"/>
  <c r="H300" i="18"/>
  <c r="D300" i="18"/>
  <c r="F300" i="18" s="1"/>
  <c r="K192" i="10"/>
  <c r="V192" i="10"/>
  <c r="O250" i="14"/>
  <c r="O251" i="12"/>
  <c r="M251" i="12"/>
  <c r="L251" i="12"/>
  <c r="N251" i="12" s="1"/>
  <c r="Q251" i="12" s="1"/>
  <c r="P250" i="12"/>
  <c r="R250" i="12" s="1"/>
  <c r="V250" i="12" s="1"/>
  <c r="Q250" i="12"/>
  <c r="L194" i="10"/>
  <c r="P193" i="10"/>
  <c r="R193" i="10" s="1"/>
  <c r="O194" i="10"/>
  <c r="M194" i="10"/>
  <c r="E303" i="24" l="1"/>
  <c r="C303" i="24"/>
  <c r="B303" i="24"/>
  <c r="D302" i="24"/>
  <c r="F302" i="24" s="1"/>
  <c r="J302" i="24" s="1"/>
  <c r="I302" i="24"/>
  <c r="G302" i="24"/>
  <c r="K302" i="24" s="1"/>
  <c r="I305" i="20"/>
  <c r="G305" i="20"/>
  <c r="K305" i="20" s="1"/>
  <c r="H305" i="20"/>
  <c r="D305" i="20"/>
  <c r="F305" i="20" s="1"/>
  <c r="E306" i="20"/>
  <c r="C306" i="20"/>
  <c r="B306" i="20"/>
  <c r="D301" i="18"/>
  <c r="F301" i="18" s="1"/>
  <c r="H301" i="18"/>
  <c r="I301" i="18"/>
  <c r="E302" i="18"/>
  <c r="C302" i="18"/>
  <c r="B302" i="18"/>
  <c r="K193" i="10"/>
  <c r="V193" i="10"/>
  <c r="O251" i="14"/>
  <c r="M251" i="14"/>
  <c r="P250" i="14"/>
  <c r="L251" i="14"/>
  <c r="N251" i="14" s="1"/>
  <c r="Q251" i="14" s="1"/>
  <c r="Q250" i="14"/>
  <c r="K250" i="12"/>
  <c r="L252" i="12"/>
  <c r="P251" i="12"/>
  <c r="R251" i="12" s="1"/>
  <c r="O252" i="12"/>
  <c r="M252" i="12"/>
  <c r="L195" i="10"/>
  <c r="P194" i="10"/>
  <c r="R194" i="10" s="1"/>
  <c r="M195" i="10"/>
  <c r="N194" i="10"/>
  <c r="Q194" i="10" s="1"/>
  <c r="S194" i="10" s="1"/>
  <c r="I302" i="18" l="1"/>
  <c r="G302" i="18"/>
  <c r="K302" i="18" s="1"/>
  <c r="D303" i="24"/>
  <c r="F303" i="24" s="1"/>
  <c r="J303" i="24" s="1"/>
  <c r="I303" i="24"/>
  <c r="G303" i="24"/>
  <c r="K303" i="24" s="1"/>
  <c r="E304" i="24"/>
  <c r="C304" i="24"/>
  <c r="B304" i="24"/>
  <c r="H306" i="20"/>
  <c r="D306" i="20"/>
  <c r="F306" i="20" s="1"/>
  <c r="I306" i="20"/>
  <c r="G306" i="20"/>
  <c r="K306" i="20" s="1"/>
  <c r="D302" i="18"/>
  <c r="F302" i="18" s="1"/>
  <c r="H302" i="18"/>
  <c r="C303" i="18"/>
  <c r="B303" i="18"/>
  <c r="G303" i="18" s="1"/>
  <c r="K303" i="18" s="1"/>
  <c r="E303" i="18"/>
  <c r="V194" i="10"/>
  <c r="K251" i="12"/>
  <c r="V251" i="12"/>
  <c r="L252" i="14"/>
  <c r="P251" i="14"/>
  <c r="M252" i="14"/>
  <c r="O252" i="14"/>
  <c r="L253" i="12"/>
  <c r="P252" i="12"/>
  <c r="R252" i="12" s="1"/>
  <c r="V252" i="12" s="1"/>
  <c r="M253" i="12"/>
  <c r="O253" i="12"/>
  <c r="N252" i="12"/>
  <c r="Q252" i="12" s="1"/>
  <c r="K194" i="10"/>
  <c r="J191" i="10" s="1"/>
  <c r="F68" i="10" s="1"/>
  <c r="H68" i="10" s="1"/>
  <c r="N195" i="10"/>
  <c r="I304" i="24" l="1"/>
  <c r="G304" i="24"/>
  <c r="K304" i="24" s="1"/>
  <c r="D304" i="24"/>
  <c r="F304" i="24" s="1"/>
  <c r="J304" i="24" s="1"/>
  <c r="E305" i="24"/>
  <c r="C305" i="24"/>
  <c r="B305" i="24"/>
  <c r="I303" i="18"/>
  <c r="D303" i="18"/>
  <c r="F303" i="18" s="1"/>
  <c r="H303" i="18"/>
  <c r="C304" i="18"/>
  <c r="B304" i="18"/>
  <c r="E304" i="18"/>
  <c r="M253" i="14"/>
  <c r="O253" i="14"/>
  <c r="L253" i="14"/>
  <c r="N253" i="14" s="1"/>
  <c r="Q253" i="14" s="1"/>
  <c r="P252" i="14"/>
  <c r="N252" i="14"/>
  <c r="Q252" i="14" s="1"/>
  <c r="K252" i="12"/>
  <c r="O254" i="12"/>
  <c r="M254" i="12"/>
  <c r="L254" i="12"/>
  <c r="P253" i="12"/>
  <c r="R253" i="12" s="1"/>
  <c r="V253" i="12" s="1"/>
  <c r="N253" i="12"/>
  <c r="Q253" i="12" s="1"/>
  <c r="O195" i="10"/>
  <c r="Q195" i="10" s="1"/>
  <c r="S195" i="10" s="1"/>
  <c r="G304" i="18" l="1"/>
  <c r="K304" i="18" s="1"/>
  <c r="D305" i="24"/>
  <c r="F305" i="24" s="1"/>
  <c r="J305" i="24" s="1"/>
  <c r="I305" i="24"/>
  <c r="G305" i="24"/>
  <c r="K305" i="24" s="1"/>
  <c r="E306" i="24"/>
  <c r="C306" i="24"/>
  <c r="B306" i="24"/>
  <c r="D304" i="18"/>
  <c r="F304" i="18" s="1"/>
  <c r="H304" i="18"/>
  <c r="C305" i="18"/>
  <c r="B305" i="18"/>
  <c r="E305" i="18"/>
  <c r="I304" i="18"/>
  <c r="O254" i="14"/>
  <c r="M254" i="14"/>
  <c r="L254" i="14"/>
  <c r="N254" i="14" s="1"/>
  <c r="Q254" i="14" s="1"/>
  <c r="P253" i="14"/>
  <c r="P254" i="12"/>
  <c r="R254" i="12" s="1"/>
  <c r="V254" i="12" s="1"/>
  <c r="L255" i="12"/>
  <c r="K253" i="12"/>
  <c r="N254" i="12"/>
  <c r="Q254" i="12" s="1"/>
  <c r="M255" i="12"/>
  <c r="M196" i="10"/>
  <c r="O196" i="10"/>
  <c r="L196" i="10"/>
  <c r="N196" i="10" s="1"/>
  <c r="P195" i="10"/>
  <c r="R195" i="10" s="1"/>
  <c r="G305" i="18" l="1"/>
  <c r="K305" i="18" s="1"/>
  <c r="I306" i="24"/>
  <c r="G306" i="24"/>
  <c r="K306" i="24" s="1"/>
  <c r="D306" i="24"/>
  <c r="F306" i="24" s="1"/>
  <c r="J306" i="24" s="1"/>
  <c r="I305" i="18"/>
  <c r="E306" i="18"/>
  <c r="C306" i="18"/>
  <c r="B306" i="18"/>
  <c r="D305" i="18"/>
  <c r="F305" i="18" s="1"/>
  <c r="H305" i="18"/>
  <c r="K195" i="10"/>
  <c r="V195" i="10"/>
  <c r="M255" i="14"/>
  <c r="P254" i="14"/>
  <c r="L255" i="14"/>
  <c r="N255" i="14" s="1"/>
  <c r="N255" i="12"/>
  <c r="K254" i="12"/>
  <c r="J250" i="12" s="1"/>
  <c r="F79" i="12" s="1"/>
  <c r="H79" i="12" s="1"/>
  <c r="O197" i="10"/>
  <c r="M197" i="10"/>
  <c r="Q196" i="10"/>
  <c r="S196" i="10" s="1"/>
  <c r="P196" i="10"/>
  <c r="R196" i="10" s="1"/>
  <c r="L197" i="10"/>
  <c r="N197" i="10" s="1"/>
  <c r="Q197" i="10" s="1"/>
  <c r="S197" i="10" s="1"/>
  <c r="I306" i="18" l="1"/>
  <c r="G306" i="18"/>
  <c r="K306" i="18" s="1"/>
  <c r="H306" i="18"/>
  <c r="D306" i="18"/>
  <c r="F306" i="18" s="1"/>
  <c r="V196" i="10"/>
  <c r="O255" i="14"/>
  <c r="P255" i="14" s="1"/>
  <c r="O255" i="12"/>
  <c r="K196" i="10"/>
  <c r="L198" i="10"/>
  <c r="P197" i="10"/>
  <c r="R197" i="10" s="1"/>
  <c r="O198" i="10"/>
  <c r="M198" i="10"/>
  <c r="K197" i="10" l="1"/>
  <c r="V197" i="10"/>
  <c r="O256" i="14"/>
  <c r="M256" i="14"/>
  <c r="L256" i="14"/>
  <c r="N256" i="14" s="1"/>
  <c r="Q256" i="14" s="1"/>
  <c r="Q255" i="14"/>
  <c r="O256" i="12"/>
  <c r="M256" i="12"/>
  <c r="L256" i="12"/>
  <c r="N256" i="12" s="1"/>
  <c r="Q256" i="12" s="1"/>
  <c r="P255" i="12"/>
  <c r="R255" i="12" s="1"/>
  <c r="V255" i="12" s="1"/>
  <c r="Q255" i="12"/>
  <c r="L199" i="10"/>
  <c r="P198" i="10"/>
  <c r="R198" i="10" s="1"/>
  <c r="M199" i="10"/>
  <c r="O199" i="10"/>
  <c r="M200" i="10" s="1"/>
  <c r="N198" i="10"/>
  <c r="Q198" i="10" s="1"/>
  <c r="S198" i="10" s="1"/>
  <c r="V198" i="10" l="1"/>
  <c r="P256" i="14"/>
  <c r="L257" i="14"/>
  <c r="O257" i="14"/>
  <c r="M257" i="14"/>
  <c r="K255" i="12"/>
  <c r="P256" i="12"/>
  <c r="R256" i="12" s="1"/>
  <c r="L257" i="12"/>
  <c r="O257" i="12"/>
  <c r="M257" i="12"/>
  <c r="K198" i="10"/>
  <c r="P199" i="10"/>
  <c r="R199" i="10" s="1"/>
  <c r="L200" i="10"/>
  <c r="N200" i="10" s="1"/>
  <c r="N199" i="10"/>
  <c r="Q199" i="10" s="1"/>
  <c r="S199" i="10" s="1"/>
  <c r="V199" i="10" l="1"/>
  <c r="K256" i="12"/>
  <c r="V256" i="12"/>
  <c r="L258" i="14"/>
  <c r="P257" i="14"/>
  <c r="O258" i="14"/>
  <c r="M258" i="14"/>
  <c r="N257" i="14"/>
  <c r="Q257" i="14" s="1"/>
  <c r="L258" i="12"/>
  <c r="P257" i="12"/>
  <c r="R257" i="12" s="1"/>
  <c r="V257" i="12" s="1"/>
  <c r="O258" i="12"/>
  <c r="M258" i="12"/>
  <c r="N257" i="12"/>
  <c r="Q257" i="12" s="1"/>
  <c r="K199" i="10"/>
  <c r="J195" i="10" s="1"/>
  <c r="F69" i="10" s="1"/>
  <c r="H69" i="10" s="1"/>
  <c r="O200" i="10"/>
  <c r="Q200" i="10"/>
  <c r="S200" i="10" s="1"/>
  <c r="L259" i="14" l="1"/>
  <c r="P258" i="14"/>
  <c r="O259" i="14"/>
  <c r="M259" i="14"/>
  <c r="N258" i="14"/>
  <c r="Q258" i="14" s="1"/>
  <c r="K257" i="12"/>
  <c r="L259" i="12"/>
  <c r="P258" i="12"/>
  <c r="R258" i="12" s="1"/>
  <c r="V258" i="12" s="1"/>
  <c r="O259" i="12"/>
  <c r="M259" i="12"/>
  <c r="N258" i="12"/>
  <c r="Q258" i="12" s="1"/>
  <c r="O201" i="10"/>
  <c r="M201" i="10"/>
  <c r="L201" i="10"/>
  <c r="N201" i="10" s="1"/>
  <c r="Q201" i="10" s="1"/>
  <c r="S201" i="10" s="1"/>
  <c r="P200" i="10"/>
  <c r="R200" i="10" s="1"/>
  <c r="K200" i="10" l="1"/>
  <c r="V200" i="10"/>
  <c r="M260" i="14"/>
  <c r="O260" i="14"/>
  <c r="L260" i="14"/>
  <c r="N260" i="14" s="1"/>
  <c r="P259" i="14"/>
  <c r="N259" i="14"/>
  <c r="Q259" i="14" s="1"/>
  <c r="L260" i="12"/>
  <c r="P259" i="12"/>
  <c r="R259" i="12" s="1"/>
  <c r="V259" i="12" s="1"/>
  <c r="M260" i="12"/>
  <c r="O260" i="12"/>
  <c r="N259" i="12"/>
  <c r="Q259" i="12" s="1"/>
  <c r="K258" i="12"/>
  <c r="L202" i="10"/>
  <c r="P201" i="10"/>
  <c r="R201" i="10" s="1"/>
  <c r="M202" i="10"/>
  <c r="O202" i="10"/>
  <c r="K201" i="10" l="1"/>
  <c r="V201" i="10"/>
  <c r="M261" i="14"/>
  <c r="Q260" i="14"/>
  <c r="L261" i="14"/>
  <c r="N261" i="14" s="1"/>
  <c r="P260" i="14"/>
  <c r="K259" i="12"/>
  <c r="M261" i="12"/>
  <c r="L261" i="12"/>
  <c r="N261" i="12" s="1"/>
  <c r="O261" i="12" s="1"/>
  <c r="P260" i="12"/>
  <c r="R260" i="12" s="1"/>
  <c r="V260" i="12" s="1"/>
  <c r="N260" i="12"/>
  <c r="Q260" i="12" s="1"/>
  <c r="L203" i="10"/>
  <c r="P202" i="10"/>
  <c r="R202" i="10" s="1"/>
  <c r="M203" i="10"/>
  <c r="O203" i="10"/>
  <c r="N202" i="10"/>
  <c r="Q202" i="10" s="1"/>
  <c r="S202" i="10" s="1"/>
  <c r="V202" i="10" l="1"/>
  <c r="O261" i="14"/>
  <c r="L262" i="14" s="1"/>
  <c r="K260" i="12"/>
  <c r="O262" i="12"/>
  <c r="M262" i="12"/>
  <c r="Q261" i="12"/>
  <c r="P261" i="12"/>
  <c r="R261" i="12" s="1"/>
  <c r="V261" i="12" s="1"/>
  <c r="L262" i="12"/>
  <c r="N262" i="12" s="1"/>
  <c r="Q262" i="12" s="1"/>
  <c r="J255" i="12"/>
  <c r="F80" i="12" s="1"/>
  <c r="H80" i="12" s="1"/>
  <c r="K202" i="10"/>
  <c r="O204" i="10"/>
  <c r="M204" i="10"/>
  <c r="L204" i="10"/>
  <c r="P203" i="10"/>
  <c r="R203" i="10" s="1"/>
  <c r="N203" i="10"/>
  <c r="Q203" i="10" s="1"/>
  <c r="S203" i="10" s="1"/>
  <c r="V203" i="10" l="1"/>
  <c r="O262" i="14"/>
  <c r="M262" i="14"/>
  <c r="Q261" i="14"/>
  <c r="P261" i="14"/>
  <c r="K261" i="12"/>
  <c r="L263" i="12"/>
  <c r="P262" i="12"/>
  <c r="R262" i="12" s="1"/>
  <c r="O263" i="12"/>
  <c r="M263" i="12"/>
  <c r="N204" i="10"/>
  <c r="Q204" i="10" s="1"/>
  <c r="S204" i="10" s="1"/>
  <c r="K203" i="10"/>
  <c r="L205" i="10"/>
  <c r="P204" i="10"/>
  <c r="R204" i="10" s="1"/>
  <c r="O205" i="10"/>
  <c r="M205" i="10"/>
  <c r="V204" i="10" l="1"/>
  <c r="K262" i="12"/>
  <c r="V262" i="12"/>
  <c r="K204" i="10"/>
  <c r="L263" i="14"/>
  <c r="P262" i="14"/>
  <c r="O263" i="14"/>
  <c r="M263" i="14"/>
  <c r="N262" i="14"/>
  <c r="Q262" i="14" s="1"/>
  <c r="P263" i="12"/>
  <c r="R263" i="12" s="1"/>
  <c r="V263" i="12" s="1"/>
  <c r="L264" i="12"/>
  <c r="O264" i="12"/>
  <c r="M264" i="12"/>
  <c r="N263" i="12"/>
  <c r="Q263" i="12" s="1"/>
  <c r="M206" i="10"/>
  <c r="L206" i="10"/>
  <c r="N206" i="10" s="1"/>
  <c r="P205" i="10"/>
  <c r="R205" i="10" s="1"/>
  <c r="N205" i="10"/>
  <c r="Q205" i="10" s="1"/>
  <c r="S205" i="10" s="1"/>
  <c r="V205" i="10" l="1"/>
  <c r="P263" i="14"/>
  <c r="L264" i="14"/>
  <c r="O264" i="14"/>
  <c r="M264" i="14"/>
  <c r="N263" i="14"/>
  <c r="Q263" i="14" s="1"/>
  <c r="K263" i="12"/>
  <c r="L265" i="12"/>
  <c r="P264" i="12"/>
  <c r="R264" i="12" s="1"/>
  <c r="V264" i="12" s="1"/>
  <c r="O265" i="12"/>
  <c r="M265" i="12"/>
  <c r="N264" i="12"/>
  <c r="Q264" i="12" s="1"/>
  <c r="K205" i="10"/>
  <c r="J200" i="10" s="1"/>
  <c r="F70" i="10" s="1"/>
  <c r="H70" i="10" s="1"/>
  <c r="O206" i="10"/>
  <c r="Q206" i="10" s="1"/>
  <c r="S206" i="10" s="1"/>
  <c r="N264" i="14" l="1"/>
  <c r="Q264" i="14" s="1"/>
  <c r="L265" i="14"/>
  <c r="P264" i="14"/>
  <c r="O265" i="14"/>
  <c r="M265" i="14"/>
  <c r="K264" i="12"/>
  <c r="L266" i="12"/>
  <c r="P265" i="12"/>
  <c r="R265" i="12" s="1"/>
  <c r="V265" i="12" s="1"/>
  <c r="O266" i="12"/>
  <c r="M266" i="12"/>
  <c r="N265" i="12"/>
  <c r="Q265" i="12" s="1"/>
  <c r="O207" i="10"/>
  <c r="M207" i="10"/>
  <c r="P206" i="10"/>
  <c r="R206" i="10" s="1"/>
  <c r="L207" i="10"/>
  <c r="N207" i="10" s="1"/>
  <c r="Q207" i="10" s="1"/>
  <c r="S207" i="10" s="1"/>
  <c r="K206" i="10" l="1"/>
  <c r="V206" i="10"/>
  <c r="L266" i="14"/>
  <c r="P265" i="14"/>
  <c r="O266" i="14"/>
  <c r="M266" i="14"/>
  <c r="N265" i="14"/>
  <c r="Q265" i="14" s="1"/>
  <c r="L267" i="12"/>
  <c r="P266" i="12"/>
  <c r="R266" i="12" s="1"/>
  <c r="V266" i="12" s="1"/>
  <c r="K265" i="12"/>
  <c r="M267" i="12"/>
  <c r="O267" i="12"/>
  <c r="N266" i="12"/>
  <c r="Q266" i="12" s="1"/>
  <c r="P207" i="10"/>
  <c r="R207" i="10" s="1"/>
  <c r="L208" i="10"/>
  <c r="O208" i="10"/>
  <c r="M208" i="10"/>
  <c r="K207" i="10" l="1"/>
  <c r="V207" i="10"/>
  <c r="M267" i="14"/>
  <c r="O267" i="14"/>
  <c r="N266" i="14"/>
  <c r="Q266" i="14" s="1"/>
  <c r="L267" i="14"/>
  <c r="N267" i="14" s="1"/>
  <c r="Q267" i="14" s="1"/>
  <c r="P266" i="14"/>
  <c r="K266" i="12"/>
  <c r="M268" i="12"/>
  <c r="L268" i="12"/>
  <c r="P267" i="12"/>
  <c r="R267" i="12" s="1"/>
  <c r="V267" i="12" s="1"/>
  <c r="N267" i="12"/>
  <c r="Q267" i="12" s="1"/>
  <c r="N208" i="10"/>
  <c r="Q208" i="10" s="1"/>
  <c r="S208" i="10" s="1"/>
  <c r="L209" i="10"/>
  <c r="P208" i="10"/>
  <c r="R208" i="10" s="1"/>
  <c r="M209" i="10"/>
  <c r="O209" i="10"/>
  <c r="V208" i="10" l="1"/>
  <c r="K208" i="10"/>
  <c r="M268" i="14"/>
  <c r="L268" i="14"/>
  <c r="P267" i="14"/>
  <c r="K267" i="12"/>
  <c r="J261" i="12" s="1"/>
  <c r="F81" i="12" s="1"/>
  <c r="H81" i="12" s="1"/>
  <c r="N268" i="12"/>
  <c r="O210" i="10"/>
  <c r="M210" i="10"/>
  <c r="L210" i="10"/>
  <c r="N210" i="10" s="1"/>
  <c r="Q210" i="10" s="1"/>
  <c r="S210" i="10" s="1"/>
  <c r="P209" i="10"/>
  <c r="R209" i="10" s="1"/>
  <c r="N209" i="10"/>
  <c r="Q209" i="10" s="1"/>
  <c r="S209" i="10" s="1"/>
  <c r="V209" i="10" l="1"/>
  <c r="N268" i="14"/>
  <c r="O268" i="12"/>
  <c r="K209" i="10"/>
  <c r="P210" i="10"/>
  <c r="R210" i="10" s="1"/>
  <c r="L211" i="10"/>
  <c r="M211" i="10"/>
  <c r="O211" i="10"/>
  <c r="K210" i="10" l="1"/>
  <c r="V210" i="10"/>
  <c r="O268" i="14"/>
  <c r="O269" i="12"/>
  <c r="M269" i="12"/>
  <c r="P268" i="12"/>
  <c r="R268" i="12" s="1"/>
  <c r="V268" i="12" s="1"/>
  <c r="L269" i="12"/>
  <c r="N269" i="12" s="1"/>
  <c r="Q269" i="12" s="1"/>
  <c r="Q268" i="12"/>
  <c r="N211" i="10"/>
  <c r="Q211" i="10" s="1"/>
  <c r="S211" i="10" s="1"/>
  <c r="M212" i="10"/>
  <c r="O212" i="10"/>
  <c r="L212" i="10"/>
  <c r="N212" i="10" s="1"/>
  <c r="Q212" i="10" s="1"/>
  <c r="S212" i="10" s="1"/>
  <c r="P211" i="10"/>
  <c r="R211" i="10" s="1"/>
  <c r="V211" i="10" l="1"/>
  <c r="K211" i="10"/>
  <c r="O269" i="14"/>
  <c r="M269" i="14"/>
  <c r="P268" i="14"/>
  <c r="L269" i="14"/>
  <c r="N269" i="14" s="1"/>
  <c r="Q269" i="14" s="1"/>
  <c r="Q268" i="14"/>
  <c r="K268" i="12"/>
  <c r="L270" i="12"/>
  <c r="P269" i="12"/>
  <c r="R269" i="12" s="1"/>
  <c r="O270" i="12"/>
  <c r="M270" i="12"/>
  <c r="M213" i="10"/>
  <c r="L213" i="10"/>
  <c r="N213" i="10" s="1"/>
  <c r="P212" i="10"/>
  <c r="R212" i="10" s="1"/>
  <c r="K269" i="12" l="1"/>
  <c r="V269" i="12"/>
  <c r="K212" i="10"/>
  <c r="J206" i="10" s="1"/>
  <c r="F71" i="10" s="1"/>
  <c r="H71" i="10" s="1"/>
  <c r="V212" i="10"/>
  <c r="L270" i="14"/>
  <c r="P269" i="14"/>
  <c r="O270" i="14"/>
  <c r="M270" i="14"/>
  <c r="P270" i="12"/>
  <c r="R270" i="12" s="1"/>
  <c r="V270" i="12" s="1"/>
  <c r="L271" i="12"/>
  <c r="N271" i="12" s="1"/>
  <c r="Q271" i="12" s="1"/>
  <c r="O271" i="12"/>
  <c r="M271" i="12"/>
  <c r="N270" i="12"/>
  <c r="Q270" i="12" s="1"/>
  <c r="O213" i="10"/>
  <c r="Q213" i="10"/>
  <c r="S213" i="10" s="1"/>
  <c r="P270" i="14" l="1"/>
  <c r="L271" i="14"/>
  <c r="O271" i="14"/>
  <c r="M271" i="14"/>
  <c r="N270" i="14"/>
  <c r="Q270" i="14" s="1"/>
  <c r="L272" i="12"/>
  <c r="P271" i="12"/>
  <c r="R271" i="12" s="1"/>
  <c r="O272" i="12"/>
  <c r="M272" i="12"/>
  <c r="K270" i="12"/>
  <c r="O214" i="10"/>
  <c r="M214" i="10"/>
  <c r="L214" i="10"/>
  <c r="N214" i="10" s="1"/>
  <c r="Q214" i="10" s="1"/>
  <c r="S214" i="10" s="1"/>
  <c r="P213" i="10"/>
  <c r="R213" i="10" s="1"/>
  <c r="K271" i="12" l="1"/>
  <c r="V271" i="12"/>
  <c r="K213" i="10"/>
  <c r="V213" i="10"/>
  <c r="O272" i="14"/>
  <c r="M272" i="14"/>
  <c r="L272" i="14"/>
  <c r="N272" i="14" s="1"/>
  <c r="Q272" i="14" s="1"/>
  <c r="P271" i="14"/>
  <c r="N271" i="14"/>
  <c r="Q271" i="14" s="1"/>
  <c r="L273" i="12"/>
  <c r="P272" i="12"/>
  <c r="R272" i="12" s="1"/>
  <c r="V272" i="12" s="1"/>
  <c r="O273" i="12"/>
  <c r="M273" i="12"/>
  <c r="N272" i="12"/>
  <c r="Q272" i="12" s="1"/>
  <c r="L215" i="10"/>
  <c r="P214" i="10"/>
  <c r="R214" i="10" s="1"/>
  <c r="M215" i="10"/>
  <c r="O215" i="10"/>
  <c r="K214" i="10" l="1"/>
  <c r="V214" i="10"/>
  <c r="L273" i="14"/>
  <c r="P272" i="14"/>
  <c r="O273" i="14"/>
  <c r="M273" i="14"/>
  <c r="M274" i="12"/>
  <c r="O274" i="12"/>
  <c r="N273" i="12"/>
  <c r="Q273" i="12" s="1"/>
  <c r="L274" i="12"/>
  <c r="N274" i="12" s="1"/>
  <c r="Q274" i="12" s="1"/>
  <c r="P273" i="12"/>
  <c r="R273" i="12" s="1"/>
  <c r="K272" i="12"/>
  <c r="M216" i="10"/>
  <c r="O216" i="10"/>
  <c r="P215" i="10"/>
  <c r="R215" i="10" s="1"/>
  <c r="V215" i="10" s="1"/>
  <c r="L216" i="10"/>
  <c r="N216" i="10" s="1"/>
  <c r="Q216" i="10" s="1"/>
  <c r="S216" i="10" s="1"/>
  <c r="N215" i="10"/>
  <c r="Q215" i="10" s="1"/>
  <c r="S215" i="10" s="1"/>
  <c r="K273" i="12" l="1"/>
  <c r="V273" i="12"/>
  <c r="L274" i="14"/>
  <c r="P273" i="14"/>
  <c r="M274" i="14"/>
  <c r="O274" i="14"/>
  <c r="N273" i="14"/>
  <c r="Q273" i="14" s="1"/>
  <c r="O275" i="12"/>
  <c r="M275" i="12"/>
  <c r="L275" i="12"/>
  <c r="N275" i="12" s="1"/>
  <c r="Q275" i="12" s="1"/>
  <c r="P274" i="12"/>
  <c r="R274" i="12" s="1"/>
  <c r="M217" i="10"/>
  <c r="O217" i="10"/>
  <c r="K215" i="10"/>
  <c r="L217" i="10"/>
  <c r="N217" i="10" s="1"/>
  <c r="P216" i="10"/>
  <c r="R216" i="10" s="1"/>
  <c r="K274" i="12" l="1"/>
  <c r="V274" i="12"/>
  <c r="K216" i="10"/>
  <c r="V216" i="10"/>
  <c r="L275" i="14"/>
  <c r="P274" i="14"/>
  <c r="O275" i="14"/>
  <c r="M275" i="14"/>
  <c r="N274" i="14"/>
  <c r="Q274" i="14" s="1"/>
  <c r="P275" i="12"/>
  <c r="R275" i="12" s="1"/>
  <c r="L276" i="12"/>
  <c r="M276" i="12"/>
  <c r="M218" i="10"/>
  <c r="O218" i="10"/>
  <c r="Q217" i="10"/>
  <c r="S217" i="10" s="1"/>
  <c r="P217" i="10"/>
  <c r="R217" i="10" s="1"/>
  <c r="L218" i="10"/>
  <c r="N218" i="10" s="1"/>
  <c r="Q218" i="10" s="1"/>
  <c r="S218" i="10" s="1"/>
  <c r="V217" i="10" l="1"/>
  <c r="K275" i="12"/>
  <c r="J268" i="12" s="1"/>
  <c r="F82" i="12" s="1"/>
  <c r="H82" i="12" s="1"/>
  <c r="V275" i="12"/>
  <c r="P275" i="14"/>
  <c r="L276" i="14"/>
  <c r="N276" i="14" s="1"/>
  <c r="O276" i="14" s="1"/>
  <c r="M276" i="14"/>
  <c r="N275" i="14"/>
  <c r="Q275" i="14" s="1"/>
  <c r="N276" i="12"/>
  <c r="K217" i="10"/>
  <c r="O219" i="10"/>
  <c r="M219" i="10"/>
  <c r="L219" i="10"/>
  <c r="P218" i="10"/>
  <c r="R218" i="10" s="1"/>
  <c r="K218" i="10" l="1"/>
  <c r="V218" i="10"/>
  <c r="O277" i="14"/>
  <c r="M277" i="14"/>
  <c r="Q276" i="14"/>
  <c r="L277" i="14"/>
  <c r="N277" i="14" s="1"/>
  <c r="Q277" i="14" s="1"/>
  <c r="P276" i="14"/>
  <c r="O276" i="12"/>
  <c r="P219" i="10"/>
  <c r="R219" i="10" s="1"/>
  <c r="L220" i="10"/>
  <c r="N219" i="10"/>
  <c r="Q219" i="10" s="1"/>
  <c r="S219" i="10" s="1"/>
  <c r="M220" i="10"/>
  <c r="O220" i="10"/>
  <c r="V219" i="10" l="1"/>
  <c r="P277" i="14"/>
  <c r="L278" i="14"/>
  <c r="O278" i="14"/>
  <c r="M278" i="14"/>
  <c r="O277" i="12"/>
  <c r="M277" i="12"/>
  <c r="L277" i="12"/>
  <c r="N277" i="12" s="1"/>
  <c r="Q277" i="12" s="1"/>
  <c r="P276" i="12"/>
  <c r="R276" i="12" s="1"/>
  <c r="V276" i="12" s="1"/>
  <c r="Q276" i="12"/>
  <c r="M221" i="10"/>
  <c r="P220" i="10"/>
  <c r="R220" i="10" s="1"/>
  <c r="L221" i="10"/>
  <c r="N221" i="10" s="1"/>
  <c r="N220" i="10"/>
  <c r="Q220" i="10" s="1"/>
  <c r="S220" i="10" s="1"/>
  <c r="K219" i="10"/>
  <c r="V220" i="10" l="1"/>
  <c r="L279" i="14"/>
  <c r="P278" i="14"/>
  <c r="O279" i="14"/>
  <c r="M279" i="14"/>
  <c r="N278" i="14"/>
  <c r="Q278" i="14" s="1"/>
  <c r="K276" i="12"/>
  <c r="P277" i="12"/>
  <c r="R277" i="12" s="1"/>
  <c r="L278" i="12"/>
  <c r="N278" i="12" s="1"/>
  <c r="Q278" i="12" s="1"/>
  <c r="O278" i="12"/>
  <c r="M278" i="12"/>
  <c r="K220" i="10"/>
  <c r="J213" i="10" s="1"/>
  <c r="F72" i="10" s="1"/>
  <c r="H72" i="10" s="1"/>
  <c r="O221" i="10"/>
  <c r="Q221" i="10" s="1"/>
  <c r="S221" i="10" s="1"/>
  <c r="K277" i="12" l="1"/>
  <c r="V277" i="12"/>
  <c r="N279" i="14"/>
  <c r="Q279" i="14" s="1"/>
  <c r="L280" i="14"/>
  <c r="P279" i="14"/>
  <c r="O280" i="14"/>
  <c r="M280" i="14"/>
  <c r="L279" i="12"/>
  <c r="P278" i="12"/>
  <c r="R278" i="12" s="1"/>
  <c r="O279" i="12"/>
  <c r="M279" i="12"/>
  <c r="M222" i="10"/>
  <c r="O222" i="10"/>
  <c r="L222" i="10"/>
  <c r="N222" i="10" s="1"/>
  <c r="Q222" i="10" s="1"/>
  <c r="S222" i="10" s="1"/>
  <c r="P221" i="10"/>
  <c r="R221" i="10" s="1"/>
  <c r="K278" i="12" l="1"/>
  <c r="V278" i="12"/>
  <c r="K221" i="10"/>
  <c r="V221" i="10"/>
  <c r="M281" i="14"/>
  <c r="O281" i="14"/>
  <c r="L281" i="14"/>
  <c r="N281" i="14" s="1"/>
  <c r="Q281" i="14" s="1"/>
  <c r="P280" i="14"/>
  <c r="N280" i="14"/>
  <c r="Q280" i="14" s="1"/>
  <c r="L280" i="12"/>
  <c r="P279" i="12"/>
  <c r="R279" i="12" s="1"/>
  <c r="V279" i="12" s="1"/>
  <c r="O280" i="12"/>
  <c r="M280" i="12"/>
  <c r="N279" i="12"/>
  <c r="Q279" i="12" s="1"/>
  <c r="M223" i="10"/>
  <c r="O223" i="10"/>
  <c r="P222" i="10"/>
  <c r="R222" i="10" s="1"/>
  <c r="L223" i="10"/>
  <c r="N223" i="10" s="1"/>
  <c r="Q223" i="10" s="1"/>
  <c r="S223" i="10" s="1"/>
  <c r="K222" i="10" l="1"/>
  <c r="V222" i="10"/>
  <c r="O282" i="14"/>
  <c r="M282" i="14"/>
  <c r="L282" i="14"/>
  <c r="P281" i="14"/>
  <c r="K279" i="12"/>
  <c r="L281" i="12"/>
  <c r="P280" i="12"/>
  <c r="R280" i="12" s="1"/>
  <c r="V280" i="12" s="1"/>
  <c r="M281" i="12"/>
  <c r="O281" i="12"/>
  <c r="N280" i="12"/>
  <c r="Q280" i="12" s="1"/>
  <c r="M224" i="10"/>
  <c r="O224" i="10"/>
  <c r="P223" i="10"/>
  <c r="R223" i="10" s="1"/>
  <c r="L224" i="10"/>
  <c r="N224" i="10" s="1"/>
  <c r="Q224" i="10" s="1"/>
  <c r="S224" i="10" s="1"/>
  <c r="K223" i="10" l="1"/>
  <c r="V223" i="10"/>
  <c r="P282" i="14"/>
  <c r="L283" i="14"/>
  <c r="N282" i="14"/>
  <c r="Q282" i="14" s="1"/>
  <c r="O283" i="14"/>
  <c r="M283" i="14"/>
  <c r="K280" i="12"/>
  <c r="O282" i="12"/>
  <c r="M282" i="12"/>
  <c r="L282" i="12"/>
  <c r="P281" i="12"/>
  <c r="R281" i="12" s="1"/>
  <c r="V281" i="12" s="1"/>
  <c r="N281" i="12"/>
  <c r="Q281" i="12" s="1"/>
  <c r="M225" i="10"/>
  <c r="O225" i="10"/>
  <c r="L225" i="10"/>
  <c r="N225" i="10" s="1"/>
  <c r="P224" i="10"/>
  <c r="R224" i="10" s="1"/>
  <c r="K224" i="10" l="1"/>
  <c r="V224" i="10"/>
  <c r="O284" i="14"/>
  <c r="M284" i="14"/>
  <c r="L284" i="14"/>
  <c r="P283" i="14"/>
  <c r="N283" i="14"/>
  <c r="Q283" i="14" s="1"/>
  <c r="P282" i="12"/>
  <c r="R282" i="12" s="1"/>
  <c r="V282" i="12" s="1"/>
  <c r="L283" i="12"/>
  <c r="K281" i="12"/>
  <c r="N282" i="12"/>
  <c r="Q282" i="12" s="1"/>
  <c r="O283" i="12"/>
  <c r="M283" i="12"/>
  <c r="M226" i="10"/>
  <c r="O226" i="10"/>
  <c r="Q225" i="10"/>
  <c r="S225" i="10" s="1"/>
  <c r="L226" i="10"/>
  <c r="N226" i="10" s="1"/>
  <c r="Q226" i="10" s="1"/>
  <c r="S226" i="10" s="1"/>
  <c r="P225" i="10"/>
  <c r="R225" i="10" s="1"/>
  <c r="V225" i="10" l="1"/>
  <c r="K225" i="10"/>
  <c r="P284" i="14"/>
  <c r="L285" i="14"/>
  <c r="N284" i="14"/>
  <c r="Q284" i="14" s="1"/>
  <c r="M285" i="14"/>
  <c r="O284" i="12"/>
  <c r="M284" i="12"/>
  <c r="L284" i="12"/>
  <c r="N284" i="12" s="1"/>
  <c r="Q284" i="12" s="1"/>
  <c r="P283" i="12"/>
  <c r="R283" i="12" s="1"/>
  <c r="V283" i="12" s="1"/>
  <c r="N283" i="12"/>
  <c r="Q283" i="12" s="1"/>
  <c r="K282" i="12"/>
  <c r="O227" i="10"/>
  <c r="M227" i="10"/>
  <c r="P226" i="10"/>
  <c r="R226" i="10" s="1"/>
  <c r="L227" i="10"/>
  <c r="N227" i="10" s="1"/>
  <c r="Q227" i="10" s="1"/>
  <c r="S227" i="10" s="1"/>
  <c r="K226" i="10" l="1"/>
  <c r="V226" i="10"/>
  <c r="N285" i="14"/>
  <c r="K283" i="12"/>
  <c r="P284" i="12"/>
  <c r="R284" i="12" s="1"/>
  <c r="L285" i="12"/>
  <c r="M285" i="12"/>
  <c r="L228" i="10"/>
  <c r="P227" i="10"/>
  <c r="R227" i="10" s="1"/>
  <c r="M228" i="10"/>
  <c r="O228" i="10"/>
  <c r="K284" i="12" l="1"/>
  <c r="J276" i="12" s="1"/>
  <c r="F83" i="12" s="1"/>
  <c r="H83" i="12" s="1"/>
  <c r="V284" i="12"/>
  <c r="K227" i="10"/>
  <c r="V227" i="10"/>
  <c r="O285" i="14"/>
  <c r="N285" i="12"/>
  <c r="O229" i="10"/>
  <c r="M229" i="10"/>
  <c r="L229" i="10"/>
  <c r="N229" i="10" s="1"/>
  <c r="Q229" i="10" s="1"/>
  <c r="S229" i="10" s="1"/>
  <c r="P228" i="10"/>
  <c r="R228" i="10" s="1"/>
  <c r="N228" i="10"/>
  <c r="Q228" i="10" s="1"/>
  <c r="S228" i="10" s="1"/>
  <c r="V228" i="10" l="1"/>
  <c r="O286" i="14"/>
  <c r="M286" i="14"/>
  <c r="L286" i="14"/>
  <c r="N286" i="14" s="1"/>
  <c r="Q286" i="14" s="1"/>
  <c r="P285" i="14"/>
  <c r="Q285" i="14"/>
  <c r="O285" i="12"/>
  <c r="K228" i="10"/>
  <c r="P229" i="10"/>
  <c r="R229" i="10" s="1"/>
  <c r="L230" i="10"/>
  <c r="M230" i="10"/>
  <c r="K229" i="10" l="1"/>
  <c r="J221" i="10" s="1"/>
  <c r="F73" i="10" s="1"/>
  <c r="H73" i="10" s="1"/>
  <c r="V229" i="10"/>
  <c r="L287" i="14"/>
  <c r="P286" i="14"/>
  <c r="O287" i="14"/>
  <c r="M287" i="14"/>
  <c r="O286" i="12"/>
  <c r="M286" i="12"/>
  <c r="L286" i="12"/>
  <c r="N286" i="12" s="1"/>
  <c r="Q286" i="12" s="1"/>
  <c r="P285" i="12"/>
  <c r="R285" i="12" s="1"/>
  <c r="V285" i="12" s="1"/>
  <c r="Q285" i="12"/>
  <c r="N230" i="10"/>
  <c r="M288" i="14" l="1"/>
  <c r="O288" i="14"/>
  <c r="N287" i="14"/>
  <c r="Q287" i="14" s="1"/>
  <c r="L288" i="14"/>
  <c r="N288" i="14" s="1"/>
  <c r="Q288" i="14" s="1"/>
  <c r="P287" i="14"/>
  <c r="K285" i="12"/>
  <c r="L287" i="12"/>
  <c r="P286" i="12"/>
  <c r="R286" i="12" s="1"/>
  <c r="O287" i="12"/>
  <c r="M287" i="12"/>
  <c r="O230" i="10"/>
  <c r="Q230" i="10"/>
  <c r="S230" i="10" s="1"/>
  <c r="K286" i="12" l="1"/>
  <c r="V286" i="12"/>
  <c r="O289" i="14"/>
  <c r="M289" i="14"/>
  <c r="L289" i="14"/>
  <c r="N289" i="14" s="1"/>
  <c r="Q289" i="14" s="1"/>
  <c r="P288" i="14"/>
  <c r="M288" i="12"/>
  <c r="O288" i="12"/>
  <c r="L288" i="12"/>
  <c r="N288" i="12" s="1"/>
  <c r="Q288" i="12" s="1"/>
  <c r="P287" i="12"/>
  <c r="R287" i="12" s="1"/>
  <c r="V287" i="12" s="1"/>
  <c r="N287" i="12"/>
  <c r="Q287" i="12" s="1"/>
  <c r="O231" i="10"/>
  <c r="M231" i="10"/>
  <c r="P230" i="10"/>
  <c r="R230" i="10" s="1"/>
  <c r="L231" i="10"/>
  <c r="K230" i="10" l="1"/>
  <c r="V230" i="10"/>
  <c r="O290" i="14"/>
  <c r="M290" i="14"/>
  <c r="P289" i="14"/>
  <c r="L290" i="14"/>
  <c r="N290" i="14" s="1"/>
  <c r="Q290" i="14" s="1"/>
  <c r="K287" i="12"/>
  <c r="O289" i="12"/>
  <c r="M289" i="12"/>
  <c r="L289" i="12"/>
  <c r="N289" i="12" s="1"/>
  <c r="Q289" i="12" s="1"/>
  <c r="P288" i="12"/>
  <c r="R288" i="12" s="1"/>
  <c r="N231" i="10"/>
  <c r="Q231" i="10" s="1"/>
  <c r="S231" i="10" s="1"/>
  <c r="P231" i="10"/>
  <c r="R231" i="10" s="1"/>
  <c r="L232" i="10"/>
  <c r="M232" i="10"/>
  <c r="O232" i="10"/>
  <c r="V231" i="10" l="1"/>
  <c r="K288" i="12"/>
  <c r="V288" i="12"/>
  <c r="O291" i="14"/>
  <c r="M291" i="14"/>
  <c r="L291" i="14"/>
  <c r="P290" i="14"/>
  <c r="O290" i="12"/>
  <c r="M290" i="12"/>
  <c r="P289" i="12"/>
  <c r="R289" i="12" s="1"/>
  <c r="L290" i="12"/>
  <c r="N290" i="12" s="1"/>
  <c r="Q290" i="12" s="1"/>
  <c r="K231" i="10"/>
  <c r="N232" i="10"/>
  <c r="Q232" i="10" s="1"/>
  <c r="S232" i="10" s="1"/>
  <c r="O233" i="10"/>
  <c r="M233" i="10"/>
  <c r="P232" i="10"/>
  <c r="R232" i="10" s="1"/>
  <c r="L233" i="10"/>
  <c r="V232" i="10" l="1"/>
  <c r="K289" i="12"/>
  <c r="V289" i="12"/>
  <c r="P291" i="14"/>
  <c r="L292" i="14"/>
  <c r="N291" i="14"/>
  <c r="Q291" i="14" s="1"/>
  <c r="M292" i="14"/>
  <c r="O292" i="14"/>
  <c r="L291" i="12"/>
  <c r="P290" i="12"/>
  <c r="R290" i="12" s="1"/>
  <c r="O291" i="12"/>
  <c r="M291" i="12"/>
  <c r="K232" i="10"/>
  <c r="N233" i="10"/>
  <c r="Q233" i="10" s="1"/>
  <c r="S233" i="10" s="1"/>
  <c r="P233" i="10"/>
  <c r="R233" i="10" s="1"/>
  <c r="L234" i="10"/>
  <c r="M234" i="10"/>
  <c r="O234" i="10"/>
  <c r="V233" i="10" l="1"/>
  <c r="K290" i="12"/>
  <c r="V290" i="12"/>
  <c r="O293" i="14"/>
  <c r="M293" i="14"/>
  <c r="L293" i="14"/>
  <c r="N293" i="14" s="1"/>
  <c r="Q293" i="14" s="1"/>
  <c r="P292" i="14"/>
  <c r="N292" i="14"/>
  <c r="Q292" i="14" s="1"/>
  <c r="O292" i="12"/>
  <c r="M292" i="12"/>
  <c r="P291" i="12"/>
  <c r="R291" i="12" s="1"/>
  <c r="V291" i="12" s="1"/>
  <c r="L292" i="12"/>
  <c r="N292" i="12" s="1"/>
  <c r="Q292" i="12" s="1"/>
  <c r="N291" i="12"/>
  <c r="Q291" i="12" s="1"/>
  <c r="K233" i="10"/>
  <c r="N234" i="10"/>
  <c r="M235" i="10"/>
  <c r="O235" i="10"/>
  <c r="Q234" i="10"/>
  <c r="S234" i="10" s="1"/>
  <c r="L235" i="10"/>
  <c r="N235" i="10" s="1"/>
  <c r="Q235" i="10" s="1"/>
  <c r="S235" i="10" s="1"/>
  <c r="P234" i="10"/>
  <c r="R234" i="10" s="1"/>
  <c r="V234" i="10" l="1"/>
  <c r="K234" i="10"/>
  <c r="P293" i="14"/>
  <c r="L294" i="14"/>
  <c r="N294" i="14" s="1"/>
  <c r="Q294" i="14" s="1"/>
  <c r="M294" i="14"/>
  <c r="O294" i="14"/>
  <c r="L293" i="12"/>
  <c r="P292" i="12"/>
  <c r="R292" i="12" s="1"/>
  <c r="K291" i="12"/>
  <c r="O293" i="12"/>
  <c r="M293" i="12"/>
  <c r="M236" i="10"/>
  <c r="O236" i="10"/>
  <c r="P235" i="10"/>
  <c r="R235" i="10" s="1"/>
  <c r="L236" i="10"/>
  <c r="N236" i="10" s="1"/>
  <c r="Q236" i="10" s="1"/>
  <c r="S236" i="10" s="1"/>
  <c r="K292" i="12" l="1"/>
  <c r="V292" i="12"/>
  <c r="K235" i="10"/>
  <c r="V235" i="10"/>
  <c r="M295" i="14"/>
  <c r="O295" i="14"/>
  <c r="L295" i="14"/>
  <c r="N295" i="14" s="1"/>
  <c r="P294" i="14"/>
  <c r="P293" i="12"/>
  <c r="R293" i="12" s="1"/>
  <c r="V293" i="12" s="1"/>
  <c r="L294" i="12"/>
  <c r="N294" i="12" s="1"/>
  <c r="Q294" i="12" s="1"/>
  <c r="O294" i="12"/>
  <c r="M294" i="12"/>
  <c r="N293" i="12"/>
  <c r="Q293" i="12" s="1"/>
  <c r="M237" i="10"/>
  <c r="O237" i="10"/>
  <c r="L237" i="10"/>
  <c r="N237" i="10" s="1"/>
  <c r="Q237" i="10" s="1"/>
  <c r="S237" i="10" s="1"/>
  <c r="P236" i="10"/>
  <c r="R236" i="10" s="1"/>
  <c r="K236" i="10" l="1"/>
  <c r="V236" i="10"/>
  <c r="O296" i="14"/>
  <c r="M296" i="14"/>
  <c r="Q295" i="14"/>
  <c r="L296" i="14"/>
  <c r="N296" i="14" s="1"/>
  <c r="Q296" i="14" s="1"/>
  <c r="P295" i="14"/>
  <c r="L295" i="12"/>
  <c r="P294" i="12"/>
  <c r="R294" i="12" s="1"/>
  <c r="M295" i="12"/>
  <c r="K293" i="12"/>
  <c r="M238" i="10"/>
  <c r="O238" i="10"/>
  <c r="L238" i="10"/>
  <c r="N238" i="10" s="1"/>
  <c r="Q238" i="10" s="1"/>
  <c r="S238" i="10" s="1"/>
  <c r="P237" i="10"/>
  <c r="R237" i="10" s="1"/>
  <c r="K294" i="12" l="1"/>
  <c r="V294" i="12"/>
  <c r="K237" i="10"/>
  <c r="V237" i="10"/>
  <c r="P296" i="14"/>
  <c r="L297" i="14"/>
  <c r="O297" i="14"/>
  <c r="M297" i="14"/>
  <c r="J285" i="12"/>
  <c r="F84" i="12" s="1"/>
  <c r="H84" i="12" s="1"/>
  <c r="N295" i="12"/>
  <c r="O239" i="10"/>
  <c r="M239" i="10"/>
  <c r="P238" i="10"/>
  <c r="R238" i="10" s="1"/>
  <c r="L239" i="10"/>
  <c r="N239" i="10" s="1"/>
  <c r="Q239" i="10" s="1"/>
  <c r="S239" i="10" s="1"/>
  <c r="K238" i="10" l="1"/>
  <c r="V238" i="10"/>
  <c r="L298" i="14"/>
  <c r="P297" i="14"/>
  <c r="O298" i="14"/>
  <c r="M298" i="14"/>
  <c r="N297" i="14"/>
  <c r="Q297" i="14" s="1"/>
  <c r="O295" i="12"/>
  <c r="P239" i="10"/>
  <c r="R239" i="10" s="1"/>
  <c r="L240" i="10"/>
  <c r="M240" i="10" s="1"/>
  <c r="K239" i="10" l="1"/>
  <c r="J230" i="10" s="1"/>
  <c r="F74" i="10" s="1"/>
  <c r="H74" i="10" s="1"/>
  <c r="B15" i="10" s="1"/>
  <c r="K15" i="21" s="1"/>
  <c r="V239" i="10"/>
  <c r="E15" i="10" s="1"/>
  <c r="P298" i="14"/>
  <c r="L299" i="14"/>
  <c r="N298" i="14"/>
  <c r="Q298" i="14" s="1"/>
  <c r="O299" i="14"/>
  <c r="M299" i="14"/>
  <c r="O296" i="12"/>
  <c r="M296" i="12"/>
  <c r="L296" i="12"/>
  <c r="N296" i="12" s="1"/>
  <c r="Q296" i="12" s="1"/>
  <c r="P295" i="12"/>
  <c r="R295" i="12" s="1"/>
  <c r="V295" i="12" s="1"/>
  <c r="Q295" i="12"/>
  <c r="N240" i="10"/>
  <c r="C15" i="10" l="1"/>
  <c r="K14" i="11"/>
  <c r="L300" i="14"/>
  <c r="P299" i="14"/>
  <c r="N299" i="14"/>
  <c r="Q299" i="14" s="1"/>
  <c r="O300" i="14"/>
  <c r="M300" i="14"/>
  <c r="K295" i="12"/>
  <c r="P296" i="12"/>
  <c r="R296" i="12" s="1"/>
  <c r="L297" i="12"/>
  <c r="N297" i="12" s="1"/>
  <c r="Q297" i="12" s="1"/>
  <c r="O297" i="12"/>
  <c r="M297" i="12"/>
  <c r="O240" i="10"/>
  <c r="Q240" i="10"/>
  <c r="S240" i="10" s="1"/>
  <c r="E76" i="11" l="1"/>
  <c r="H76" i="11" s="1"/>
  <c r="I76" i="11" s="1"/>
  <c r="E80" i="11"/>
  <c r="H80" i="11" s="1"/>
  <c r="I80" i="11" s="1"/>
  <c r="E83" i="11"/>
  <c r="H83" i="11" s="1"/>
  <c r="I83" i="11" s="1"/>
  <c r="E31" i="11"/>
  <c r="H31" i="11" s="1"/>
  <c r="I31" i="11" s="1"/>
  <c r="E50" i="11"/>
  <c r="H50" i="11" s="1"/>
  <c r="I50" i="11" s="1"/>
  <c r="E58" i="11"/>
  <c r="H58" i="11" s="1"/>
  <c r="I58" i="11" s="1"/>
  <c r="E41" i="11"/>
  <c r="H41" i="11" s="1"/>
  <c r="I41" i="11" s="1"/>
  <c r="E20" i="11"/>
  <c r="H20" i="11" s="1"/>
  <c r="I20" i="11" s="1"/>
  <c r="E65" i="11"/>
  <c r="H65" i="11" s="1"/>
  <c r="I65" i="11" s="1"/>
  <c r="E71" i="11"/>
  <c r="H71" i="11" s="1"/>
  <c r="I71" i="11" s="1"/>
  <c r="K296" i="12"/>
  <c r="V296" i="12"/>
  <c r="P300" i="14"/>
  <c r="L301" i="14"/>
  <c r="M301" i="14"/>
  <c r="O301" i="14"/>
  <c r="N300" i="14"/>
  <c r="Q300" i="14" s="1"/>
  <c r="L298" i="12"/>
  <c r="P297" i="12"/>
  <c r="R297" i="12" s="1"/>
  <c r="O298" i="12"/>
  <c r="M298" i="12"/>
  <c r="M241" i="10"/>
  <c r="L241" i="10"/>
  <c r="N241" i="10" s="1"/>
  <c r="P240" i="10"/>
  <c r="R240" i="10" s="1"/>
  <c r="K297" i="12" l="1"/>
  <c r="V297" i="12"/>
  <c r="K240" i="10"/>
  <c r="J240" i="10" s="1"/>
  <c r="F75" i="10" s="1"/>
  <c r="H75" i="10" s="1"/>
  <c r="V240" i="10"/>
  <c r="M302" i="14"/>
  <c r="O302" i="14"/>
  <c r="L302" i="14"/>
  <c r="N302" i="14" s="1"/>
  <c r="P301" i="14"/>
  <c r="N301" i="14"/>
  <c r="Q301" i="14" s="1"/>
  <c r="P298" i="12"/>
  <c r="R298" i="12" s="1"/>
  <c r="V298" i="12" s="1"/>
  <c r="L299" i="12"/>
  <c r="N299" i="12" s="1"/>
  <c r="Q299" i="12" s="1"/>
  <c r="O299" i="12"/>
  <c r="M299" i="12"/>
  <c r="N298" i="12"/>
  <c r="Q298" i="12" s="1"/>
  <c r="O241" i="10"/>
  <c r="Q241" i="10"/>
  <c r="S241" i="10" s="1"/>
  <c r="P241" i="10"/>
  <c r="R241" i="10" s="1"/>
  <c r="V241" i="10" l="1"/>
  <c r="K241" i="10"/>
  <c r="O303" i="14"/>
  <c r="M303" i="14"/>
  <c r="Q302" i="14"/>
  <c r="L303" i="14"/>
  <c r="N303" i="14" s="1"/>
  <c r="Q303" i="14" s="1"/>
  <c r="P302" i="14"/>
  <c r="L300" i="12"/>
  <c r="P299" i="12"/>
  <c r="R299" i="12" s="1"/>
  <c r="O300" i="12"/>
  <c r="M300" i="12"/>
  <c r="K298" i="12"/>
  <c r="L242" i="10"/>
  <c r="O242" i="10"/>
  <c r="M242" i="10"/>
  <c r="K299" i="12" l="1"/>
  <c r="V299" i="12"/>
  <c r="L304" i="14"/>
  <c r="P303" i="14"/>
  <c r="O304" i="14"/>
  <c r="M304" i="14"/>
  <c r="O301" i="12"/>
  <c r="M301" i="12"/>
  <c r="P300" i="12"/>
  <c r="R300" i="12" s="1"/>
  <c r="V300" i="12" s="1"/>
  <c r="L301" i="12"/>
  <c r="N301" i="12" s="1"/>
  <c r="Q301" i="12" s="1"/>
  <c r="N300" i="12"/>
  <c r="Q300" i="12" s="1"/>
  <c r="M243" i="10"/>
  <c r="P242" i="10"/>
  <c r="R242" i="10" s="1"/>
  <c r="L243" i="10"/>
  <c r="N243" i="10" s="1"/>
  <c r="N242" i="10"/>
  <c r="Q242" i="10" s="1"/>
  <c r="S242" i="10" s="1"/>
  <c r="V242" i="10" l="1"/>
  <c r="L305" i="14"/>
  <c r="P304" i="14"/>
  <c r="O305" i="14"/>
  <c r="M305" i="14"/>
  <c r="P305" i="14" s="1"/>
  <c r="N304" i="14"/>
  <c r="Q304" i="14" s="1"/>
  <c r="K300" i="12"/>
  <c r="L302" i="12"/>
  <c r="P301" i="12"/>
  <c r="R301" i="12" s="1"/>
  <c r="M302" i="12"/>
  <c r="O302" i="12"/>
  <c r="K242" i="10"/>
  <c r="J241" i="10" s="1"/>
  <c r="F76" i="10" s="1"/>
  <c r="H76" i="10" s="1"/>
  <c r="O243" i="10"/>
  <c r="Q243" i="10" s="1"/>
  <c r="S243" i="10" s="1"/>
  <c r="K301" i="12" l="1"/>
  <c r="V301" i="12"/>
  <c r="N305" i="14"/>
  <c r="Q305" i="14" s="1"/>
  <c r="L303" i="12"/>
  <c r="P302" i="12"/>
  <c r="R302" i="12" s="1"/>
  <c r="V302" i="12" s="1"/>
  <c r="O303" i="12"/>
  <c r="M303" i="12"/>
  <c r="N302" i="12"/>
  <c r="Q302" i="12" s="1"/>
  <c r="O244" i="10"/>
  <c r="M244" i="10"/>
  <c r="P243" i="10"/>
  <c r="R243" i="10" s="1"/>
  <c r="L244" i="10"/>
  <c r="N244" i="10" s="1"/>
  <c r="Q244" i="10" s="1"/>
  <c r="S244" i="10" s="1"/>
  <c r="K243" i="10" l="1"/>
  <c r="V243" i="10"/>
  <c r="O304" i="12"/>
  <c r="M304" i="12"/>
  <c r="L304" i="12"/>
  <c r="N304" i="12" s="1"/>
  <c r="Q304" i="12" s="1"/>
  <c r="P303" i="12"/>
  <c r="R303" i="12" s="1"/>
  <c r="V303" i="12" s="1"/>
  <c r="K302" i="12"/>
  <c r="N303" i="12"/>
  <c r="Q303" i="12" s="1"/>
  <c r="L245" i="10"/>
  <c r="P244" i="10"/>
  <c r="R244" i="10" s="1"/>
  <c r="O245" i="10"/>
  <c r="M245" i="10"/>
  <c r="K244" i="10" l="1"/>
  <c r="V244" i="10"/>
  <c r="K303" i="12"/>
  <c r="L305" i="12"/>
  <c r="P304" i="12"/>
  <c r="R304" i="12" s="1"/>
  <c r="O305" i="12"/>
  <c r="M305" i="12"/>
  <c r="P305" i="12" s="1"/>
  <c r="R305" i="12" s="1"/>
  <c r="V305" i="12" s="1"/>
  <c r="P245" i="10"/>
  <c r="R245" i="10" s="1"/>
  <c r="L246" i="10"/>
  <c r="M246" i="10"/>
  <c r="N245" i="10"/>
  <c r="Q245" i="10" s="1"/>
  <c r="S245" i="10" s="1"/>
  <c r="V245" i="10" l="1"/>
  <c r="K304" i="12"/>
  <c r="V304" i="12"/>
  <c r="E16" i="12" s="1"/>
  <c r="N305" i="12"/>
  <c r="Q305" i="12" s="1"/>
  <c r="K305" i="12" s="1"/>
  <c r="J295" i="12" s="1"/>
  <c r="F85" i="12" s="1"/>
  <c r="H85" i="12" s="1"/>
  <c r="B16" i="12" s="1"/>
  <c r="K16" i="19" s="1"/>
  <c r="N246" i="10"/>
  <c r="O246" i="10"/>
  <c r="Q246" i="10"/>
  <c r="S246" i="10" s="1"/>
  <c r="L247" i="10"/>
  <c r="P246" i="10"/>
  <c r="R246" i="10" s="1"/>
  <c r="K245" i="10"/>
  <c r="J243" i="10" s="1"/>
  <c r="F77" i="10" s="1"/>
  <c r="H77" i="10" s="1"/>
  <c r="V246" i="10" l="1"/>
  <c r="C16" i="12"/>
  <c r="K15" i="13"/>
  <c r="K246" i="10"/>
  <c r="M247" i="10"/>
  <c r="N247" i="10" s="1"/>
  <c r="O247" i="10"/>
  <c r="E70" i="13" l="1"/>
  <c r="H70" i="13" s="1"/>
  <c r="E75" i="13"/>
  <c r="H75" i="13" s="1"/>
  <c r="E79" i="13"/>
  <c r="H79" i="13" s="1"/>
  <c r="E82" i="13"/>
  <c r="H82" i="13" s="1"/>
  <c r="E84" i="13"/>
  <c r="H84" i="13" s="1"/>
  <c r="E49" i="13"/>
  <c r="H49" i="13" s="1"/>
  <c r="E40" i="13"/>
  <c r="H40" i="13" s="1"/>
  <c r="E64" i="13"/>
  <c r="H64" i="13" s="1"/>
  <c r="E19" i="13"/>
  <c r="H19" i="13" s="1"/>
  <c r="E57" i="13"/>
  <c r="H57" i="13" s="1"/>
  <c r="E30" i="13"/>
  <c r="H30" i="13" s="1"/>
  <c r="Q247" i="10"/>
  <c r="S247" i="10" s="1"/>
  <c r="O248" i="10"/>
  <c r="M248" i="10"/>
  <c r="L248" i="10"/>
  <c r="N248" i="10" s="1"/>
  <c r="Q248" i="10" s="1"/>
  <c r="S248" i="10" s="1"/>
  <c r="P247" i="10"/>
  <c r="R247" i="10" s="1"/>
  <c r="I57" i="13" l="1"/>
  <c r="B10" i="13"/>
  <c r="B16" i="13"/>
  <c r="I84" i="13"/>
  <c r="B6" i="13"/>
  <c r="I19" i="13"/>
  <c r="I40" i="13"/>
  <c r="B8" i="13"/>
  <c r="B13" i="13"/>
  <c r="I75" i="13"/>
  <c r="B7" i="13"/>
  <c r="I30" i="13"/>
  <c r="I64" i="13"/>
  <c r="B11" i="13"/>
  <c r="I49" i="13"/>
  <c r="B9" i="13"/>
  <c r="I82" i="13"/>
  <c r="B15" i="13"/>
  <c r="I79" i="13"/>
  <c r="B14" i="13"/>
  <c r="I70" i="13"/>
  <c r="B12" i="13"/>
  <c r="K247" i="10"/>
  <c r="V247" i="10"/>
  <c r="P248" i="10"/>
  <c r="R248" i="10" s="1"/>
  <c r="L249" i="10"/>
  <c r="O249" i="10"/>
  <c r="M249" i="10"/>
  <c r="C7" i="13" l="1"/>
  <c r="J7" i="18"/>
  <c r="M7" i="20"/>
  <c r="C9" i="13"/>
  <c r="J9" i="18"/>
  <c r="M9" i="20"/>
  <c r="C14" i="13"/>
  <c r="M14" i="20"/>
  <c r="J14" i="18"/>
  <c r="C8" i="13"/>
  <c r="J8" i="18"/>
  <c r="M8" i="20"/>
  <c r="C16" i="13"/>
  <c r="M16" i="20"/>
  <c r="J16" i="18"/>
  <c r="C13" i="13"/>
  <c r="M13" i="20"/>
  <c r="J13" i="18"/>
  <c r="C10" i="13"/>
  <c r="J10" i="18"/>
  <c r="M10" i="20"/>
  <c r="C11" i="13"/>
  <c r="J11" i="18"/>
  <c r="M11" i="20"/>
  <c r="C12" i="13"/>
  <c r="J12" i="18"/>
  <c r="M12" i="20"/>
  <c r="C6" i="13"/>
  <c r="M6" i="20"/>
  <c r="J6" i="18"/>
  <c r="C15" i="13"/>
  <c r="M15" i="20"/>
  <c r="J15" i="18"/>
  <c r="K248" i="10"/>
  <c r="V248" i="10"/>
  <c r="N249" i="10"/>
  <c r="Q249" i="10" s="1"/>
  <c r="S249" i="10" s="1"/>
  <c r="P249" i="10"/>
  <c r="R249" i="10" s="1"/>
  <c r="L250" i="10"/>
  <c r="M250" i="10"/>
  <c r="J21" i="20" l="1"/>
  <c r="L21" i="20" s="1"/>
  <c r="J32" i="20"/>
  <c r="L32" i="20" s="1"/>
  <c r="J52" i="20"/>
  <c r="L52" i="20" s="1"/>
  <c r="J79" i="20"/>
  <c r="L79" i="20" s="1"/>
  <c r="J111" i="20"/>
  <c r="L111" i="20" s="1"/>
  <c r="J146" i="20"/>
  <c r="L146" i="20" s="1"/>
  <c r="J182" i="20"/>
  <c r="L182" i="20" s="1"/>
  <c r="J217" i="20"/>
  <c r="L217" i="20" s="1"/>
  <c r="J249" i="20"/>
  <c r="L249" i="20" s="1"/>
  <c r="J276" i="20"/>
  <c r="L276" i="20" s="1"/>
  <c r="J296" i="20"/>
  <c r="L296" i="20" s="1"/>
  <c r="J31" i="20"/>
  <c r="L31" i="20" s="1"/>
  <c r="M31" i="20" s="1"/>
  <c r="J51" i="20"/>
  <c r="L51" i="20" s="1"/>
  <c r="M51" i="20" s="1"/>
  <c r="J78" i="20"/>
  <c r="L78" i="20" s="1"/>
  <c r="M78" i="20" s="1"/>
  <c r="J110" i="20"/>
  <c r="L110" i="20" s="1"/>
  <c r="M110" i="20" s="1"/>
  <c r="J145" i="20"/>
  <c r="L145" i="20" s="1"/>
  <c r="M145" i="20" s="1"/>
  <c r="J181" i="20"/>
  <c r="L181" i="20" s="1"/>
  <c r="M181" i="20" s="1"/>
  <c r="J216" i="20"/>
  <c r="L216" i="20" s="1"/>
  <c r="M216" i="20" s="1"/>
  <c r="J248" i="20"/>
  <c r="L248" i="20" s="1"/>
  <c r="M248" i="20" s="1"/>
  <c r="J275" i="20"/>
  <c r="L275" i="20" s="1"/>
  <c r="M275" i="20" s="1"/>
  <c r="J295" i="20"/>
  <c r="L295" i="20" s="1"/>
  <c r="M295" i="20" s="1"/>
  <c r="J306" i="20"/>
  <c r="L306" i="20" s="1"/>
  <c r="M306" i="20" s="1"/>
  <c r="J26" i="20"/>
  <c r="L26" i="20" s="1"/>
  <c r="M26" i="20" s="1"/>
  <c r="J41" i="20"/>
  <c r="L41" i="20" s="1"/>
  <c r="M41" i="20" s="1"/>
  <c r="J42" i="20"/>
  <c r="L42" i="20" s="1"/>
  <c r="M42" i="20" s="1"/>
  <c r="J63" i="20"/>
  <c r="L63" i="20" s="1"/>
  <c r="M63" i="20" s="1"/>
  <c r="J65" i="20"/>
  <c r="L65" i="20" s="1"/>
  <c r="M65" i="20" s="1"/>
  <c r="J67" i="20"/>
  <c r="L67" i="20" s="1"/>
  <c r="M67" i="20" s="1"/>
  <c r="J90" i="20"/>
  <c r="L90" i="20" s="1"/>
  <c r="M90" i="20" s="1"/>
  <c r="J93" i="20"/>
  <c r="L93" i="20" s="1"/>
  <c r="M93" i="20" s="1"/>
  <c r="J96" i="20"/>
  <c r="L96" i="20" s="1"/>
  <c r="M96" i="20" s="1"/>
  <c r="J99" i="20"/>
  <c r="L99" i="20" s="1"/>
  <c r="M99" i="20" s="1"/>
  <c r="J120" i="20"/>
  <c r="L120" i="20" s="1"/>
  <c r="M120" i="20" s="1"/>
  <c r="J124" i="20"/>
  <c r="L124" i="20" s="1"/>
  <c r="M124" i="20" s="1"/>
  <c r="J128" i="20"/>
  <c r="L128" i="20" s="1"/>
  <c r="M128" i="20" s="1"/>
  <c r="J132" i="20"/>
  <c r="L132" i="20" s="1"/>
  <c r="M132" i="20" s="1"/>
  <c r="J136" i="20"/>
  <c r="L136" i="20" s="1"/>
  <c r="M136" i="20" s="1"/>
  <c r="J151" i="20"/>
  <c r="L151" i="20" s="1"/>
  <c r="M151" i="20" s="1"/>
  <c r="J156" i="20"/>
  <c r="L156" i="20" s="1"/>
  <c r="M156" i="20" s="1"/>
  <c r="J161" i="20"/>
  <c r="L161" i="20" s="1"/>
  <c r="M161" i="20" s="1"/>
  <c r="J166" i="20"/>
  <c r="L166" i="20" s="1"/>
  <c r="M166" i="20" s="1"/>
  <c r="J171" i="20"/>
  <c r="L171" i="20" s="1"/>
  <c r="M171" i="20" s="1"/>
  <c r="J176" i="20"/>
  <c r="L176" i="20" s="1"/>
  <c r="M176" i="20" s="1"/>
  <c r="J187" i="20"/>
  <c r="L187" i="20" s="1"/>
  <c r="M187" i="20" s="1"/>
  <c r="J193" i="20"/>
  <c r="L193" i="20" s="1"/>
  <c r="M193" i="20" s="1"/>
  <c r="J199" i="20"/>
  <c r="L199" i="20" s="1"/>
  <c r="M199" i="20" s="1"/>
  <c r="J205" i="20"/>
  <c r="L205" i="20" s="1"/>
  <c r="M205" i="20" s="1"/>
  <c r="J211" i="20"/>
  <c r="L211" i="20" s="1"/>
  <c r="M211" i="20" s="1"/>
  <c r="J222" i="20"/>
  <c r="L222" i="20" s="1"/>
  <c r="M222" i="20" s="1"/>
  <c r="J229" i="20"/>
  <c r="L229" i="20" s="1"/>
  <c r="M229" i="20" s="1"/>
  <c r="J236" i="20"/>
  <c r="L236" i="20" s="1"/>
  <c r="M236" i="20" s="1"/>
  <c r="J243" i="20"/>
  <c r="L243" i="20" s="1"/>
  <c r="M243" i="20" s="1"/>
  <c r="J254" i="20"/>
  <c r="L254" i="20" s="1"/>
  <c r="M254" i="20" s="1"/>
  <c r="J262" i="20"/>
  <c r="L262" i="20" s="1"/>
  <c r="M262" i="20" s="1"/>
  <c r="J270" i="20"/>
  <c r="L270" i="20" s="1"/>
  <c r="M270" i="20" s="1"/>
  <c r="J281" i="20"/>
  <c r="L281" i="20" s="1"/>
  <c r="M281" i="20" s="1"/>
  <c r="J290" i="20"/>
  <c r="L290" i="20" s="1"/>
  <c r="M290" i="20" s="1"/>
  <c r="J301" i="20"/>
  <c r="L301" i="20" s="1"/>
  <c r="M301" i="20" s="1"/>
  <c r="J30" i="20"/>
  <c r="L30" i="20" s="1"/>
  <c r="M30" i="20" s="1"/>
  <c r="J49" i="20"/>
  <c r="L49" i="20" s="1"/>
  <c r="M49" i="20" s="1"/>
  <c r="J50" i="20"/>
  <c r="L50" i="20" s="1"/>
  <c r="M50" i="20" s="1"/>
  <c r="J75" i="20"/>
  <c r="L75" i="20" s="1"/>
  <c r="M75" i="20" s="1"/>
  <c r="J77" i="20"/>
  <c r="L77" i="20" s="1"/>
  <c r="M77" i="20" s="1"/>
  <c r="J106" i="20"/>
  <c r="L106" i="20" s="1"/>
  <c r="M106" i="20" s="1"/>
  <c r="J109" i="20"/>
  <c r="L109" i="20" s="1"/>
  <c r="M109" i="20" s="1"/>
  <c r="J140" i="20"/>
  <c r="L140" i="20" s="1"/>
  <c r="M140" i="20" s="1"/>
  <c r="J144" i="20"/>
  <c r="L144" i="20" s="1"/>
  <c r="M144" i="20" s="1"/>
  <c r="J175" i="20"/>
  <c r="L175" i="20" s="1"/>
  <c r="M175" i="20" s="1"/>
  <c r="J180" i="20"/>
  <c r="L180" i="20" s="1"/>
  <c r="M180" i="20" s="1"/>
  <c r="J209" i="20"/>
  <c r="L209" i="20" s="1"/>
  <c r="M209" i="20" s="1"/>
  <c r="J215" i="20"/>
  <c r="L215" i="20" s="1"/>
  <c r="M215" i="20" s="1"/>
  <c r="J240" i="20"/>
  <c r="L240" i="20" s="1"/>
  <c r="M240" i="20" s="1"/>
  <c r="J247" i="20"/>
  <c r="L247" i="20" s="1"/>
  <c r="M247" i="20" s="1"/>
  <c r="J266" i="20"/>
  <c r="L266" i="20" s="1"/>
  <c r="M266" i="20" s="1"/>
  <c r="J274" i="20"/>
  <c r="L274" i="20" s="1"/>
  <c r="M274" i="20" s="1"/>
  <c r="J285" i="20"/>
  <c r="L285" i="20" s="1"/>
  <c r="M285" i="20" s="1"/>
  <c r="J294" i="20"/>
  <c r="L294" i="20" s="1"/>
  <c r="M294" i="20" s="1"/>
  <c r="J305" i="20"/>
  <c r="L305" i="20" s="1"/>
  <c r="M305" i="20" s="1"/>
  <c r="J22" i="20"/>
  <c r="L22" i="20" s="1"/>
  <c r="M22" i="20" s="1"/>
  <c r="J33" i="20"/>
  <c r="L33" i="20" s="1"/>
  <c r="M33" i="20" s="1"/>
  <c r="J34" i="20"/>
  <c r="L34" i="20" s="1"/>
  <c r="M34" i="20" s="1"/>
  <c r="J53" i="20"/>
  <c r="L53" i="20" s="1"/>
  <c r="M53" i="20" s="1"/>
  <c r="J55" i="20"/>
  <c r="L55" i="20" s="1"/>
  <c r="M55" i="20" s="1"/>
  <c r="J80" i="20"/>
  <c r="L80" i="20" s="1"/>
  <c r="M80" i="20" s="1"/>
  <c r="J83" i="20"/>
  <c r="L83" i="20" s="1"/>
  <c r="M83" i="20" s="1"/>
  <c r="J112" i="20"/>
  <c r="L112" i="20" s="1"/>
  <c r="M112" i="20" s="1"/>
  <c r="J116" i="20"/>
  <c r="L116" i="20" s="1"/>
  <c r="M116" i="20" s="1"/>
  <c r="J147" i="20"/>
  <c r="L147" i="20" s="1"/>
  <c r="M147" i="20" s="1"/>
  <c r="J152" i="20"/>
  <c r="L152" i="20" s="1"/>
  <c r="M152" i="20" s="1"/>
  <c r="J183" i="20"/>
  <c r="L183" i="20" s="1"/>
  <c r="M183" i="20" s="1"/>
  <c r="J189" i="20"/>
  <c r="L189" i="20" s="1"/>
  <c r="M189" i="20" s="1"/>
  <c r="J218" i="20"/>
  <c r="L218" i="20" s="1"/>
  <c r="M218" i="20" s="1"/>
  <c r="J225" i="20"/>
  <c r="L225" i="20" s="1"/>
  <c r="M225" i="20" s="1"/>
  <c r="J250" i="20"/>
  <c r="L250" i="20" s="1"/>
  <c r="M250" i="20" s="1"/>
  <c r="J258" i="20"/>
  <c r="L258" i="20" s="1"/>
  <c r="M258" i="20" s="1"/>
  <c r="J277" i="20"/>
  <c r="L277" i="20" s="1"/>
  <c r="M277" i="20" s="1"/>
  <c r="J286" i="20"/>
  <c r="L286" i="20" s="1"/>
  <c r="M286" i="20" s="1"/>
  <c r="J297" i="20"/>
  <c r="L297" i="20" s="1"/>
  <c r="M297" i="20" s="1"/>
  <c r="J25" i="20"/>
  <c r="L25" i="20" s="1"/>
  <c r="M25" i="20" s="1"/>
  <c r="J39" i="20"/>
  <c r="L39" i="20" s="1"/>
  <c r="M39" i="20" s="1"/>
  <c r="J40" i="20"/>
  <c r="L40" i="20" s="1"/>
  <c r="M40" i="20" s="1"/>
  <c r="J60" i="20"/>
  <c r="L60" i="20" s="1"/>
  <c r="M60" i="20" s="1"/>
  <c r="J62" i="20"/>
  <c r="L62" i="20" s="1"/>
  <c r="M62" i="20" s="1"/>
  <c r="J64" i="20"/>
  <c r="L64" i="20" s="1"/>
  <c r="M64" i="20" s="1"/>
  <c r="J86" i="20"/>
  <c r="L86" i="20" s="1"/>
  <c r="M86" i="20" s="1"/>
  <c r="J89" i="20"/>
  <c r="L89" i="20" s="1"/>
  <c r="M89" i="20" s="1"/>
  <c r="J92" i="20"/>
  <c r="L92" i="20" s="1"/>
  <c r="M92" i="20" s="1"/>
  <c r="J95" i="20"/>
  <c r="L95" i="20" s="1"/>
  <c r="M95" i="20" s="1"/>
  <c r="J115" i="20"/>
  <c r="L115" i="20" s="1"/>
  <c r="M115" i="20" s="1"/>
  <c r="J119" i="20"/>
  <c r="L119" i="20" s="1"/>
  <c r="M119" i="20" s="1"/>
  <c r="J123" i="20"/>
  <c r="L123" i="20" s="1"/>
  <c r="M123" i="20" s="1"/>
  <c r="J127" i="20"/>
  <c r="L127" i="20" s="1"/>
  <c r="M127" i="20" s="1"/>
  <c r="J131" i="20"/>
  <c r="L131" i="20" s="1"/>
  <c r="M131" i="20" s="1"/>
  <c r="J150" i="20"/>
  <c r="L150" i="20" s="1"/>
  <c r="M150" i="20" s="1"/>
  <c r="J155" i="20"/>
  <c r="L155" i="20" s="1"/>
  <c r="M155" i="20" s="1"/>
  <c r="J160" i="20"/>
  <c r="L160" i="20" s="1"/>
  <c r="M160" i="20" s="1"/>
  <c r="J165" i="20"/>
  <c r="L165" i="20" s="1"/>
  <c r="M165" i="20" s="1"/>
  <c r="J170" i="20"/>
  <c r="L170" i="20" s="1"/>
  <c r="M170" i="20" s="1"/>
  <c r="J186" i="20"/>
  <c r="L186" i="20" s="1"/>
  <c r="M186" i="20" s="1"/>
  <c r="J192" i="20"/>
  <c r="L192" i="20" s="1"/>
  <c r="M192" i="20" s="1"/>
  <c r="J198" i="20"/>
  <c r="L198" i="20" s="1"/>
  <c r="M198" i="20" s="1"/>
  <c r="J204" i="20"/>
  <c r="L204" i="20" s="1"/>
  <c r="M204" i="20" s="1"/>
  <c r="J210" i="20"/>
  <c r="L210" i="20" s="1"/>
  <c r="M210" i="20" s="1"/>
  <c r="J221" i="20"/>
  <c r="L221" i="20" s="1"/>
  <c r="M221" i="20" s="1"/>
  <c r="J228" i="20"/>
  <c r="L228" i="20" s="1"/>
  <c r="M228" i="20" s="1"/>
  <c r="J235" i="20"/>
  <c r="L235" i="20" s="1"/>
  <c r="M235" i="20" s="1"/>
  <c r="J242" i="20"/>
  <c r="L242" i="20" s="1"/>
  <c r="M242" i="20" s="1"/>
  <c r="J253" i="20"/>
  <c r="L253" i="20" s="1"/>
  <c r="M253" i="20" s="1"/>
  <c r="J261" i="20"/>
  <c r="L261" i="20" s="1"/>
  <c r="M261" i="20" s="1"/>
  <c r="J269" i="20"/>
  <c r="L269" i="20" s="1"/>
  <c r="M269" i="20" s="1"/>
  <c r="J280" i="20"/>
  <c r="L280" i="20" s="1"/>
  <c r="M280" i="20" s="1"/>
  <c r="J289" i="20"/>
  <c r="L289" i="20" s="1"/>
  <c r="M289" i="20" s="1"/>
  <c r="J300" i="20"/>
  <c r="L300" i="20" s="1"/>
  <c r="M300" i="20" s="1"/>
  <c r="J27" i="20"/>
  <c r="L27" i="20" s="1"/>
  <c r="M27" i="20" s="1"/>
  <c r="J43" i="20"/>
  <c r="L43" i="20" s="1"/>
  <c r="M43" i="20" s="1"/>
  <c r="J44" i="20"/>
  <c r="L44" i="20" s="1"/>
  <c r="M44" i="20" s="1"/>
  <c r="J66" i="20"/>
  <c r="L66" i="20" s="1"/>
  <c r="M66" i="20" s="1"/>
  <c r="J68" i="20"/>
  <c r="L68" i="20" s="1"/>
  <c r="M68" i="20" s="1"/>
  <c r="J70" i="20"/>
  <c r="L70" i="20" s="1"/>
  <c r="M70" i="20" s="1"/>
  <c r="J94" i="20"/>
  <c r="L94" i="20" s="1"/>
  <c r="M94" i="20" s="1"/>
  <c r="J97" i="20"/>
  <c r="L97" i="20" s="1"/>
  <c r="M97" i="20" s="1"/>
  <c r="J100" i="20"/>
  <c r="L100" i="20" s="1"/>
  <c r="M100" i="20" s="1"/>
  <c r="J103" i="20"/>
  <c r="L103" i="20" s="1"/>
  <c r="M103" i="20" s="1"/>
  <c r="J125" i="20"/>
  <c r="L125" i="20" s="1"/>
  <c r="M125" i="20" s="1"/>
  <c r="J129" i="20"/>
  <c r="L129" i="20" s="1"/>
  <c r="M129" i="20" s="1"/>
  <c r="J133" i="20"/>
  <c r="L133" i="20" s="1"/>
  <c r="M133" i="20" s="1"/>
  <c r="J137" i="20"/>
  <c r="L137" i="20" s="1"/>
  <c r="M137" i="20" s="1"/>
  <c r="J141" i="20"/>
  <c r="L141" i="20" s="1"/>
  <c r="M141" i="20" s="1"/>
  <c r="J157" i="20"/>
  <c r="L157" i="20" s="1"/>
  <c r="M157" i="20" s="1"/>
  <c r="J162" i="20"/>
  <c r="L162" i="20" s="1"/>
  <c r="M162" i="20" s="1"/>
  <c r="J167" i="20"/>
  <c r="L167" i="20" s="1"/>
  <c r="M167" i="20" s="1"/>
  <c r="J172" i="20"/>
  <c r="L172" i="20" s="1"/>
  <c r="M172" i="20" s="1"/>
  <c r="J177" i="20"/>
  <c r="L177" i="20" s="1"/>
  <c r="M177" i="20" s="1"/>
  <c r="J188" i="20"/>
  <c r="L188" i="20" s="1"/>
  <c r="M188" i="20" s="1"/>
  <c r="J194" i="20"/>
  <c r="L194" i="20" s="1"/>
  <c r="M194" i="20" s="1"/>
  <c r="J200" i="20"/>
  <c r="L200" i="20" s="1"/>
  <c r="M200" i="20" s="1"/>
  <c r="J206" i="20"/>
  <c r="L206" i="20" s="1"/>
  <c r="M206" i="20" s="1"/>
  <c r="J212" i="20"/>
  <c r="L212" i="20" s="1"/>
  <c r="M212" i="20" s="1"/>
  <c r="J223" i="20"/>
  <c r="L223" i="20" s="1"/>
  <c r="M223" i="20" s="1"/>
  <c r="J230" i="20"/>
  <c r="L230" i="20" s="1"/>
  <c r="M230" i="20" s="1"/>
  <c r="J237" i="20"/>
  <c r="L237" i="20" s="1"/>
  <c r="M237" i="20" s="1"/>
  <c r="J244" i="20"/>
  <c r="L244" i="20" s="1"/>
  <c r="M244" i="20" s="1"/>
  <c r="J255" i="20"/>
  <c r="L255" i="20" s="1"/>
  <c r="M255" i="20" s="1"/>
  <c r="J263" i="20"/>
  <c r="L263" i="20" s="1"/>
  <c r="M263" i="20" s="1"/>
  <c r="J271" i="20"/>
  <c r="L271" i="20" s="1"/>
  <c r="M271" i="20" s="1"/>
  <c r="J282" i="20"/>
  <c r="L282" i="20" s="1"/>
  <c r="M282" i="20" s="1"/>
  <c r="J291" i="20"/>
  <c r="L291" i="20" s="1"/>
  <c r="M291" i="20" s="1"/>
  <c r="J302" i="20"/>
  <c r="L302" i="20" s="1"/>
  <c r="M302" i="20" s="1"/>
  <c r="J29" i="20"/>
  <c r="L29" i="20" s="1"/>
  <c r="M29" i="20" s="1"/>
  <c r="J47" i="20"/>
  <c r="L47" i="20" s="1"/>
  <c r="M47" i="20" s="1"/>
  <c r="J48" i="20"/>
  <c r="L48" i="20" s="1"/>
  <c r="M48" i="20" s="1"/>
  <c r="J72" i="20"/>
  <c r="L72" i="20" s="1"/>
  <c r="M72" i="20" s="1"/>
  <c r="J74" i="20"/>
  <c r="L74" i="20" s="1"/>
  <c r="M74" i="20" s="1"/>
  <c r="J76" i="20"/>
  <c r="L76" i="20" s="1"/>
  <c r="M76" i="20" s="1"/>
  <c r="J102" i="20"/>
  <c r="L102" i="20" s="1"/>
  <c r="M102" i="20" s="1"/>
  <c r="J105" i="20"/>
  <c r="L105" i="20" s="1"/>
  <c r="M105" i="20" s="1"/>
  <c r="J108" i="20"/>
  <c r="L108" i="20" s="1"/>
  <c r="M108" i="20" s="1"/>
  <c r="J135" i="20"/>
  <c r="L135" i="20" s="1"/>
  <c r="M135" i="20" s="1"/>
  <c r="J139" i="20"/>
  <c r="L139" i="20" s="1"/>
  <c r="M139" i="20" s="1"/>
  <c r="J143" i="20"/>
  <c r="L143" i="20" s="1"/>
  <c r="M143" i="20" s="1"/>
  <c r="J169" i="20"/>
  <c r="L169" i="20" s="1"/>
  <c r="M169" i="20" s="1"/>
  <c r="J174" i="20"/>
  <c r="L174" i="20" s="1"/>
  <c r="M174" i="20" s="1"/>
  <c r="J179" i="20"/>
  <c r="L179" i="20" s="1"/>
  <c r="M179" i="20" s="1"/>
  <c r="J202" i="20"/>
  <c r="L202" i="20" s="1"/>
  <c r="M202" i="20" s="1"/>
  <c r="J208" i="20"/>
  <c r="L208" i="20" s="1"/>
  <c r="M208" i="20" s="1"/>
  <c r="J214" i="20"/>
  <c r="L214" i="20" s="1"/>
  <c r="M214" i="20" s="1"/>
  <c r="J232" i="20"/>
  <c r="L232" i="20" s="1"/>
  <c r="M232" i="20" s="1"/>
  <c r="J239" i="20"/>
  <c r="L239" i="20" s="1"/>
  <c r="M239" i="20" s="1"/>
  <c r="J246" i="20"/>
  <c r="L246" i="20" s="1"/>
  <c r="M246" i="20" s="1"/>
  <c r="J257" i="20"/>
  <c r="L257" i="20" s="1"/>
  <c r="M257" i="20" s="1"/>
  <c r="J265" i="20"/>
  <c r="L265" i="20" s="1"/>
  <c r="M265" i="20" s="1"/>
  <c r="J273" i="20"/>
  <c r="L273" i="20" s="1"/>
  <c r="M273" i="20" s="1"/>
  <c r="J284" i="20"/>
  <c r="L284" i="20" s="1"/>
  <c r="M284" i="20" s="1"/>
  <c r="J293" i="20"/>
  <c r="L293" i="20" s="1"/>
  <c r="M293" i="20" s="1"/>
  <c r="J304" i="20"/>
  <c r="L304" i="20" s="1"/>
  <c r="M304" i="20" s="1"/>
  <c r="J23" i="20"/>
  <c r="L23" i="20" s="1"/>
  <c r="M23" i="20" s="1"/>
  <c r="J35" i="20"/>
  <c r="L35" i="20" s="1"/>
  <c r="M35" i="20" s="1"/>
  <c r="J36" i="20"/>
  <c r="L36" i="20" s="1"/>
  <c r="M36" i="20" s="1"/>
  <c r="J54" i="20"/>
  <c r="L54" i="20" s="1"/>
  <c r="M54" i="20" s="1"/>
  <c r="J56" i="20"/>
  <c r="L56" i="20" s="1"/>
  <c r="M56" i="20" s="1"/>
  <c r="J58" i="20"/>
  <c r="L58" i="20" s="1"/>
  <c r="M58" i="20" s="1"/>
  <c r="J81" i="20"/>
  <c r="L81" i="20" s="1"/>
  <c r="M81" i="20" s="1"/>
  <c r="J84" i="20"/>
  <c r="L84" i="20" s="1"/>
  <c r="M84" i="20" s="1"/>
  <c r="J87" i="20"/>
  <c r="L87" i="20" s="1"/>
  <c r="M87" i="20" s="1"/>
  <c r="J113" i="20"/>
  <c r="L113" i="20" s="1"/>
  <c r="M113" i="20" s="1"/>
  <c r="J117" i="20"/>
  <c r="L117" i="20" s="1"/>
  <c r="M117" i="20" s="1"/>
  <c r="J121" i="20"/>
  <c r="L121" i="20" s="1"/>
  <c r="M121" i="20" s="1"/>
  <c r="J148" i="20"/>
  <c r="L148" i="20" s="1"/>
  <c r="M148" i="20" s="1"/>
  <c r="J153" i="20"/>
  <c r="L153" i="20" s="1"/>
  <c r="M153" i="20" s="1"/>
  <c r="J158" i="20"/>
  <c r="L158" i="20" s="1"/>
  <c r="M158" i="20" s="1"/>
  <c r="J184" i="20"/>
  <c r="L184" i="20" s="1"/>
  <c r="M184" i="20" s="1"/>
  <c r="J190" i="20"/>
  <c r="L190" i="20" s="1"/>
  <c r="M190" i="20" s="1"/>
  <c r="J196" i="20"/>
  <c r="L196" i="20" s="1"/>
  <c r="M196" i="20" s="1"/>
  <c r="J219" i="20"/>
  <c r="L219" i="20" s="1"/>
  <c r="M219" i="20" s="1"/>
  <c r="J226" i="20"/>
  <c r="L226" i="20" s="1"/>
  <c r="M226" i="20" s="1"/>
  <c r="J233" i="20"/>
  <c r="L233" i="20" s="1"/>
  <c r="M233" i="20" s="1"/>
  <c r="J251" i="20"/>
  <c r="L251" i="20" s="1"/>
  <c r="M251" i="20" s="1"/>
  <c r="J259" i="20"/>
  <c r="L259" i="20" s="1"/>
  <c r="M259" i="20" s="1"/>
  <c r="J267" i="20"/>
  <c r="L267" i="20" s="1"/>
  <c r="M267" i="20" s="1"/>
  <c r="J278" i="20"/>
  <c r="L278" i="20" s="1"/>
  <c r="M278" i="20" s="1"/>
  <c r="J287" i="20"/>
  <c r="L287" i="20" s="1"/>
  <c r="M287" i="20" s="1"/>
  <c r="J298" i="20"/>
  <c r="L298" i="20" s="1"/>
  <c r="M298" i="20" s="1"/>
  <c r="J28" i="20"/>
  <c r="L28" i="20" s="1"/>
  <c r="M28" i="20" s="1"/>
  <c r="J45" i="20"/>
  <c r="L45" i="20" s="1"/>
  <c r="M45" i="20" s="1"/>
  <c r="J46" i="20"/>
  <c r="L46" i="20" s="1"/>
  <c r="M46" i="20" s="1"/>
  <c r="J69" i="20"/>
  <c r="L69" i="20" s="1"/>
  <c r="M69" i="20" s="1"/>
  <c r="J71" i="20"/>
  <c r="L71" i="20" s="1"/>
  <c r="M71" i="20" s="1"/>
  <c r="J73" i="20"/>
  <c r="L73" i="20" s="1"/>
  <c r="M73" i="20" s="1"/>
  <c r="J98" i="20"/>
  <c r="L98" i="20" s="1"/>
  <c r="M98" i="20" s="1"/>
  <c r="J101" i="20"/>
  <c r="L101" i="20" s="1"/>
  <c r="M101" i="20" s="1"/>
  <c r="J104" i="20"/>
  <c r="L104" i="20" s="1"/>
  <c r="M104" i="20" s="1"/>
  <c r="J107" i="20"/>
  <c r="L107" i="20" s="1"/>
  <c r="M107" i="20" s="1"/>
  <c r="J130" i="20"/>
  <c r="L130" i="20" s="1"/>
  <c r="M130" i="20" s="1"/>
  <c r="J134" i="20"/>
  <c r="L134" i="20" s="1"/>
  <c r="M134" i="20" s="1"/>
  <c r="J138" i="20"/>
  <c r="L138" i="20" s="1"/>
  <c r="M138" i="20" s="1"/>
  <c r="J142" i="20"/>
  <c r="L142" i="20" s="1"/>
  <c r="M142" i="20" s="1"/>
  <c r="J163" i="20"/>
  <c r="L163" i="20" s="1"/>
  <c r="M163" i="20" s="1"/>
  <c r="J168" i="20"/>
  <c r="L168" i="20" s="1"/>
  <c r="M168" i="20" s="1"/>
  <c r="J173" i="20"/>
  <c r="L173" i="20" s="1"/>
  <c r="M173" i="20" s="1"/>
  <c r="J178" i="20"/>
  <c r="L178" i="20" s="1"/>
  <c r="M178" i="20" s="1"/>
  <c r="J195" i="20"/>
  <c r="L195" i="20" s="1"/>
  <c r="M195" i="20" s="1"/>
  <c r="J201" i="20"/>
  <c r="L201" i="20" s="1"/>
  <c r="M201" i="20" s="1"/>
  <c r="J207" i="20"/>
  <c r="L207" i="20" s="1"/>
  <c r="M207" i="20" s="1"/>
  <c r="J213" i="20"/>
  <c r="L213" i="20" s="1"/>
  <c r="M213" i="20" s="1"/>
  <c r="J224" i="20"/>
  <c r="L224" i="20" s="1"/>
  <c r="M224" i="20" s="1"/>
  <c r="J231" i="20"/>
  <c r="L231" i="20" s="1"/>
  <c r="M231" i="20" s="1"/>
  <c r="J238" i="20"/>
  <c r="L238" i="20" s="1"/>
  <c r="M238" i="20" s="1"/>
  <c r="J245" i="20"/>
  <c r="L245" i="20" s="1"/>
  <c r="M245" i="20" s="1"/>
  <c r="J256" i="20"/>
  <c r="L256" i="20" s="1"/>
  <c r="M256" i="20" s="1"/>
  <c r="J264" i="20"/>
  <c r="L264" i="20" s="1"/>
  <c r="M264" i="20" s="1"/>
  <c r="J272" i="20"/>
  <c r="L272" i="20" s="1"/>
  <c r="M272" i="20" s="1"/>
  <c r="J283" i="20"/>
  <c r="L283" i="20" s="1"/>
  <c r="M283" i="20" s="1"/>
  <c r="J292" i="20"/>
  <c r="L292" i="20" s="1"/>
  <c r="M292" i="20" s="1"/>
  <c r="J303" i="20"/>
  <c r="L303" i="20" s="1"/>
  <c r="M303" i="20" s="1"/>
  <c r="J24" i="20"/>
  <c r="L24" i="20" s="1"/>
  <c r="M24" i="20" s="1"/>
  <c r="J37" i="20"/>
  <c r="L37" i="20" s="1"/>
  <c r="M37" i="20" s="1"/>
  <c r="J38" i="20"/>
  <c r="L38" i="20" s="1"/>
  <c r="M38" i="20" s="1"/>
  <c r="J57" i="20"/>
  <c r="L57" i="20" s="1"/>
  <c r="M57" i="20" s="1"/>
  <c r="J59" i="20"/>
  <c r="L59" i="20" s="1"/>
  <c r="M59" i="20" s="1"/>
  <c r="J61" i="20"/>
  <c r="L61" i="20" s="1"/>
  <c r="M61" i="20" s="1"/>
  <c r="J82" i="20"/>
  <c r="L82" i="20" s="1"/>
  <c r="M82" i="20" s="1"/>
  <c r="J85" i="20"/>
  <c r="L85" i="20" s="1"/>
  <c r="M85" i="20" s="1"/>
  <c r="J88" i="20"/>
  <c r="L88" i="20" s="1"/>
  <c r="M88" i="20" s="1"/>
  <c r="J91" i="20"/>
  <c r="L91" i="20" s="1"/>
  <c r="M91" i="20" s="1"/>
  <c r="J114" i="20"/>
  <c r="L114" i="20" s="1"/>
  <c r="M114" i="20" s="1"/>
  <c r="J118" i="20"/>
  <c r="L118" i="20" s="1"/>
  <c r="M118" i="20" s="1"/>
  <c r="J122" i="20"/>
  <c r="L122" i="20" s="1"/>
  <c r="M122" i="20" s="1"/>
  <c r="J126" i="20"/>
  <c r="L126" i="20" s="1"/>
  <c r="M126" i="20" s="1"/>
  <c r="J149" i="20"/>
  <c r="L149" i="20" s="1"/>
  <c r="M149" i="20" s="1"/>
  <c r="J154" i="20"/>
  <c r="L154" i="20" s="1"/>
  <c r="M154" i="20" s="1"/>
  <c r="J159" i="20"/>
  <c r="L159" i="20" s="1"/>
  <c r="M159" i="20" s="1"/>
  <c r="J164" i="20"/>
  <c r="L164" i="20" s="1"/>
  <c r="M164" i="20" s="1"/>
  <c r="J185" i="20"/>
  <c r="L185" i="20" s="1"/>
  <c r="M185" i="20" s="1"/>
  <c r="J191" i="20"/>
  <c r="L191" i="20" s="1"/>
  <c r="M191" i="20" s="1"/>
  <c r="J197" i="20"/>
  <c r="L197" i="20" s="1"/>
  <c r="M197" i="20" s="1"/>
  <c r="J203" i="20"/>
  <c r="L203" i="20" s="1"/>
  <c r="M203" i="20" s="1"/>
  <c r="J220" i="20"/>
  <c r="L220" i="20" s="1"/>
  <c r="M220" i="20" s="1"/>
  <c r="J227" i="20"/>
  <c r="L227" i="20" s="1"/>
  <c r="M227" i="20" s="1"/>
  <c r="J234" i="20"/>
  <c r="L234" i="20" s="1"/>
  <c r="M234" i="20" s="1"/>
  <c r="J241" i="20"/>
  <c r="L241" i="20" s="1"/>
  <c r="M241" i="20" s="1"/>
  <c r="J252" i="20"/>
  <c r="L252" i="20" s="1"/>
  <c r="M252" i="20" s="1"/>
  <c r="J260" i="20"/>
  <c r="L260" i="20" s="1"/>
  <c r="M260" i="20" s="1"/>
  <c r="J268" i="20"/>
  <c r="L268" i="20" s="1"/>
  <c r="M268" i="20" s="1"/>
  <c r="J279" i="20"/>
  <c r="L279" i="20" s="1"/>
  <c r="M279" i="20" s="1"/>
  <c r="J288" i="20"/>
  <c r="L288" i="20" s="1"/>
  <c r="M288" i="20" s="1"/>
  <c r="J299" i="20"/>
  <c r="L299" i="20" s="1"/>
  <c r="M299" i="20" s="1"/>
  <c r="K249" i="10"/>
  <c r="J246" i="10" s="1"/>
  <c r="F78" i="10" s="1"/>
  <c r="H78" i="10" s="1"/>
  <c r="V249" i="10"/>
  <c r="N250" i="10"/>
  <c r="M296" i="20" l="1"/>
  <c r="B16" i="20"/>
  <c r="M276" i="20"/>
  <c r="B15" i="20"/>
  <c r="M249" i="20"/>
  <c r="B14" i="20"/>
  <c r="M217" i="20"/>
  <c r="B13" i="20"/>
  <c r="M182" i="20"/>
  <c r="B12" i="20"/>
  <c r="M146" i="20"/>
  <c r="B11" i="20"/>
  <c r="M111" i="20"/>
  <c r="B10" i="20"/>
  <c r="M79" i="20"/>
  <c r="B9" i="20"/>
  <c r="M52" i="20"/>
  <c r="B8" i="20"/>
  <c r="M32" i="20"/>
  <c r="B7" i="20"/>
  <c r="M21" i="20"/>
  <c r="B6" i="20"/>
  <c r="O250" i="10"/>
  <c r="Q250" i="10"/>
  <c r="S250" i="10" s="1"/>
  <c r="M9" i="21" l="1"/>
  <c r="C9" i="20"/>
  <c r="M12" i="21"/>
  <c r="C12" i="20"/>
  <c r="M10" i="21"/>
  <c r="C10" i="20"/>
  <c r="M11" i="21"/>
  <c r="C11" i="20"/>
  <c r="M13" i="21"/>
  <c r="C13" i="20"/>
  <c r="M6" i="21"/>
  <c r="C6" i="20"/>
  <c r="M14" i="21"/>
  <c r="C14" i="20"/>
  <c r="M15" i="21"/>
  <c r="C15" i="20"/>
  <c r="M7" i="21"/>
  <c r="C7" i="20"/>
  <c r="M16" i="21"/>
  <c r="E75" i="21" s="1"/>
  <c r="H75" i="21" s="1"/>
  <c r="C16" i="20"/>
  <c r="M8" i="21"/>
  <c r="C8" i="20"/>
  <c r="M251" i="10"/>
  <c r="O251" i="10"/>
  <c r="P250" i="10"/>
  <c r="R250" i="10" s="1"/>
  <c r="L251" i="10"/>
  <c r="N251" i="10" s="1"/>
  <c r="Q251" i="10" s="1"/>
  <c r="S251" i="10" s="1"/>
  <c r="E35" i="21" l="1"/>
  <c r="H35" i="21" s="1"/>
  <c r="E42" i="21"/>
  <c r="H42" i="21" s="1"/>
  <c r="I42" i="21" s="1"/>
  <c r="E50" i="21"/>
  <c r="H50" i="21" s="1"/>
  <c r="I50" i="21" s="1"/>
  <c r="E59" i="21"/>
  <c r="H59" i="21" s="1"/>
  <c r="I59" i="21" s="1"/>
  <c r="E69" i="21"/>
  <c r="H69" i="21" s="1"/>
  <c r="I69" i="21" s="1"/>
  <c r="E80" i="21"/>
  <c r="H80" i="21" s="1"/>
  <c r="I80" i="21" s="1"/>
  <c r="E22" i="21"/>
  <c r="H22" i="21" s="1"/>
  <c r="I22" i="21" s="1"/>
  <c r="E20" i="21"/>
  <c r="H20" i="21" s="1"/>
  <c r="E25" i="21"/>
  <c r="H25" i="21" s="1"/>
  <c r="I25" i="21" s="1"/>
  <c r="E29" i="21"/>
  <c r="H29" i="21" s="1"/>
  <c r="I29" i="21" s="1"/>
  <c r="E34" i="21"/>
  <c r="H34" i="21" s="1"/>
  <c r="I34" i="21" s="1"/>
  <c r="E40" i="21"/>
  <c r="H40" i="21" s="1"/>
  <c r="I40" i="21" s="1"/>
  <c r="E47" i="21"/>
  <c r="H47" i="21" s="1"/>
  <c r="I47" i="21" s="1"/>
  <c r="E55" i="21"/>
  <c r="H55" i="21" s="1"/>
  <c r="I55" i="21" s="1"/>
  <c r="E64" i="21"/>
  <c r="H64" i="21" s="1"/>
  <c r="I64" i="21" s="1"/>
  <c r="E74" i="21"/>
  <c r="H74" i="21" s="1"/>
  <c r="I74" i="21" s="1"/>
  <c r="E85" i="21"/>
  <c r="H85" i="21" s="1"/>
  <c r="I85" i="21" s="1"/>
  <c r="E48" i="21"/>
  <c r="H48" i="21" s="1"/>
  <c r="E57" i="21"/>
  <c r="H57" i="21" s="1"/>
  <c r="I57" i="21" s="1"/>
  <c r="E67" i="21"/>
  <c r="H67" i="21" s="1"/>
  <c r="I67" i="21" s="1"/>
  <c r="E78" i="21"/>
  <c r="H78" i="21" s="1"/>
  <c r="I78" i="21" s="1"/>
  <c r="I75" i="21"/>
  <c r="E30" i="21"/>
  <c r="H30" i="21" s="1"/>
  <c r="E36" i="21"/>
  <c r="H36" i="21" s="1"/>
  <c r="I36" i="21" s="1"/>
  <c r="E43" i="21"/>
  <c r="H43" i="21" s="1"/>
  <c r="I43" i="21" s="1"/>
  <c r="E51" i="21"/>
  <c r="H51" i="21" s="1"/>
  <c r="I51" i="21" s="1"/>
  <c r="E60" i="21"/>
  <c r="H60" i="21" s="1"/>
  <c r="I60" i="21" s="1"/>
  <c r="E70" i="21"/>
  <c r="H70" i="21" s="1"/>
  <c r="I70" i="21" s="1"/>
  <c r="E81" i="21"/>
  <c r="H81" i="21" s="1"/>
  <c r="I81" i="21" s="1"/>
  <c r="E65" i="21"/>
  <c r="H65" i="21" s="1"/>
  <c r="E76" i="21"/>
  <c r="H76" i="21" s="1"/>
  <c r="I76" i="21" s="1"/>
  <c r="E41" i="21"/>
  <c r="H41" i="21" s="1"/>
  <c r="E49" i="21"/>
  <c r="H49" i="21" s="1"/>
  <c r="I49" i="21" s="1"/>
  <c r="E58" i="21"/>
  <c r="H58" i="21" s="1"/>
  <c r="I58" i="21" s="1"/>
  <c r="E68" i="21"/>
  <c r="H68" i="21" s="1"/>
  <c r="I68" i="21" s="1"/>
  <c r="E79" i="21"/>
  <c r="H79" i="21" s="1"/>
  <c r="I79" i="21" s="1"/>
  <c r="E23" i="21"/>
  <c r="H23" i="21" s="1"/>
  <c r="E27" i="21"/>
  <c r="H27" i="21" s="1"/>
  <c r="I27" i="21" s="1"/>
  <c r="E32" i="21"/>
  <c r="H32" i="21" s="1"/>
  <c r="I32" i="21" s="1"/>
  <c r="E38" i="21"/>
  <c r="H38" i="21" s="1"/>
  <c r="I38" i="21" s="1"/>
  <c r="E45" i="21"/>
  <c r="H45" i="21" s="1"/>
  <c r="I45" i="21" s="1"/>
  <c r="E53" i="21"/>
  <c r="H53" i="21" s="1"/>
  <c r="I53" i="21" s="1"/>
  <c r="E62" i="21"/>
  <c r="H62" i="21" s="1"/>
  <c r="I62" i="21" s="1"/>
  <c r="E72" i="21"/>
  <c r="H72" i="21" s="1"/>
  <c r="I72" i="21" s="1"/>
  <c r="E83" i="21"/>
  <c r="H83" i="21" s="1"/>
  <c r="I83" i="21" s="1"/>
  <c r="E21" i="21"/>
  <c r="H21" i="21" s="1"/>
  <c r="E24" i="21"/>
  <c r="H24" i="21" s="1"/>
  <c r="I24" i="21" s="1"/>
  <c r="E28" i="21"/>
  <c r="H28" i="21" s="1"/>
  <c r="I28" i="21" s="1"/>
  <c r="E33" i="21"/>
  <c r="H33" i="21" s="1"/>
  <c r="I33" i="21" s="1"/>
  <c r="E39" i="21"/>
  <c r="H39" i="21" s="1"/>
  <c r="I39" i="21" s="1"/>
  <c r="E46" i="21"/>
  <c r="H46" i="21" s="1"/>
  <c r="I46" i="21" s="1"/>
  <c r="E54" i="21"/>
  <c r="H54" i="21" s="1"/>
  <c r="I54" i="21" s="1"/>
  <c r="E63" i="21"/>
  <c r="H63" i="21" s="1"/>
  <c r="I63" i="21" s="1"/>
  <c r="E73" i="21"/>
  <c r="H73" i="21" s="1"/>
  <c r="I73" i="21" s="1"/>
  <c r="E84" i="21"/>
  <c r="H84" i="21" s="1"/>
  <c r="I84" i="21" s="1"/>
  <c r="E56" i="21"/>
  <c r="H56" i="21" s="1"/>
  <c r="E66" i="21"/>
  <c r="H66" i="21" s="1"/>
  <c r="I66" i="21" s="1"/>
  <c r="E77" i="21"/>
  <c r="H77" i="21" s="1"/>
  <c r="I77" i="21" s="1"/>
  <c r="E26" i="21"/>
  <c r="H26" i="21" s="1"/>
  <c r="E31" i="21"/>
  <c r="H31" i="21" s="1"/>
  <c r="I31" i="21" s="1"/>
  <c r="E37" i="21"/>
  <c r="H37" i="21" s="1"/>
  <c r="I37" i="21" s="1"/>
  <c r="E44" i="21"/>
  <c r="H44" i="21" s="1"/>
  <c r="I44" i="21" s="1"/>
  <c r="E52" i="21"/>
  <c r="H52" i="21" s="1"/>
  <c r="I52" i="21" s="1"/>
  <c r="E61" i="21"/>
  <c r="H61" i="21" s="1"/>
  <c r="I61" i="21" s="1"/>
  <c r="E71" i="21"/>
  <c r="H71" i="21" s="1"/>
  <c r="I71" i="21" s="1"/>
  <c r="E82" i="21"/>
  <c r="H82" i="21" s="1"/>
  <c r="I82" i="21" s="1"/>
  <c r="K250" i="10"/>
  <c r="V250" i="10"/>
  <c r="M252" i="10"/>
  <c r="O252" i="10"/>
  <c r="P251" i="10"/>
  <c r="R251" i="10" s="1"/>
  <c r="L252" i="10"/>
  <c r="N252" i="10" s="1"/>
  <c r="Q252" i="10" s="1"/>
  <c r="S252" i="10" s="1"/>
  <c r="I65" i="21" l="1"/>
  <c r="B15" i="21"/>
  <c r="B6" i="21"/>
  <c r="I20" i="21"/>
  <c r="I30" i="21"/>
  <c r="B10" i="21"/>
  <c r="B16" i="21"/>
  <c r="I23" i="21"/>
  <c r="B8" i="21"/>
  <c r="B7" i="21"/>
  <c r="I21" i="21"/>
  <c r="I48" i="21"/>
  <c r="B13" i="21"/>
  <c r="I26" i="21"/>
  <c r="B9" i="21"/>
  <c r="I56" i="21"/>
  <c r="B14" i="21"/>
  <c r="I41" i="21"/>
  <c r="B12" i="21"/>
  <c r="I35" i="21"/>
  <c r="B11" i="21"/>
  <c r="K251" i="10"/>
  <c r="V251" i="10"/>
  <c r="M253" i="10"/>
  <c r="O253" i="10"/>
  <c r="L253" i="10"/>
  <c r="N253" i="10" s="1"/>
  <c r="Q253" i="10" s="1"/>
  <c r="S253" i="10" s="1"/>
  <c r="P252" i="10"/>
  <c r="R252" i="10" s="1"/>
  <c r="L13" i="28" l="1"/>
  <c r="L13" i="26"/>
  <c r="D13" i="21"/>
  <c r="C13" i="21"/>
  <c r="L8" i="26"/>
  <c r="L8" i="28"/>
  <c r="D8" i="21"/>
  <c r="C8" i="21"/>
  <c r="L10" i="28"/>
  <c r="L10" i="26"/>
  <c r="D10" i="21"/>
  <c r="C10" i="21"/>
  <c r="L15" i="28"/>
  <c r="L15" i="26"/>
  <c r="C15" i="21"/>
  <c r="D15" i="21"/>
  <c r="L9" i="26"/>
  <c r="L9" i="28"/>
  <c r="C9" i="21"/>
  <c r="D9" i="21"/>
  <c r="L7" i="28"/>
  <c r="L7" i="26"/>
  <c r="D7" i="21"/>
  <c r="C7" i="21"/>
  <c r="L16" i="26"/>
  <c r="L16" i="28"/>
  <c r="C16" i="21"/>
  <c r="L11" i="28"/>
  <c r="L11" i="26"/>
  <c r="D11" i="21"/>
  <c r="C11" i="21"/>
  <c r="L12" i="28"/>
  <c r="L12" i="26"/>
  <c r="D12" i="21"/>
  <c r="C12" i="21"/>
  <c r="L6" i="26"/>
  <c r="H31" i="26" s="1"/>
  <c r="L31" i="26" s="1"/>
  <c r="M31" i="26" s="1"/>
  <c r="L6" i="28"/>
  <c r="H31" i="28" s="1"/>
  <c r="L31" i="28" s="1"/>
  <c r="M31" i="28" s="1"/>
  <c r="C6" i="21"/>
  <c r="D6" i="21"/>
  <c r="L14" i="28"/>
  <c r="L14" i="26"/>
  <c r="C14" i="21"/>
  <c r="D14" i="21"/>
  <c r="K252" i="10"/>
  <c r="V252" i="10"/>
  <c r="M254" i="10"/>
  <c r="O254" i="10"/>
  <c r="M255" i="10" s="1"/>
  <c r="P253" i="10"/>
  <c r="R253" i="10" s="1"/>
  <c r="L254" i="10"/>
  <c r="N254" i="10" s="1"/>
  <c r="Q254" i="10" s="1"/>
  <c r="S254" i="10" s="1"/>
  <c r="H22" i="28" l="1"/>
  <c r="L22" i="28" s="1"/>
  <c r="M22" i="28" s="1"/>
  <c r="H34" i="28"/>
  <c r="L34" i="28" s="1"/>
  <c r="M34" i="28" s="1"/>
  <c r="H35" i="28"/>
  <c r="L35" i="28" s="1"/>
  <c r="M35" i="28" s="1"/>
  <c r="H55" i="28"/>
  <c r="L55" i="28" s="1"/>
  <c r="M55" i="28" s="1"/>
  <c r="H56" i="28"/>
  <c r="L56" i="28" s="1"/>
  <c r="M56" i="28" s="1"/>
  <c r="H57" i="28"/>
  <c r="L57" i="28" s="1"/>
  <c r="M57" i="28" s="1"/>
  <c r="H83" i="28"/>
  <c r="L83" i="28" s="1"/>
  <c r="M83" i="28" s="1"/>
  <c r="H84" i="28"/>
  <c r="L84" i="28" s="1"/>
  <c r="M84" i="28" s="1"/>
  <c r="H85" i="28"/>
  <c r="L85" i="28" s="1"/>
  <c r="M85" i="28" s="1"/>
  <c r="H86" i="28"/>
  <c r="L86" i="28" s="1"/>
  <c r="M86" i="28" s="1"/>
  <c r="H116" i="28"/>
  <c r="L116" i="28" s="1"/>
  <c r="M116" i="28" s="1"/>
  <c r="H117" i="28"/>
  <c r="L117" i="28" s="1"/>
  <c r="M117" i="28" s="1"/>
  <c r="H118" i="28"/>
  <c r="L118" i="28" s="1"/>
  <c r="M118" i="28" s="1"/>
  <c r="H119" i="28"/>
  <c r="L119" i="28" s="1"/>
  <c r="M119" i="28" s="1"/>
  <c r="H120" i="28"/>
  <c r="L120" i="28" s="1"/>
  <c r="M120" i="28" s="1"/>
  <c r="H152" i="28"/>
  <c r="L152" i="28" s="1"/>
  <c r="M152" i="28" s="1"/>
  <c r="H153" i="28"/>
  <c r="L153" i="28" s="1"/>
  <c r="M153" i="28" s="1"/>
  <c r="H154" i="28"/>
  <c r="L154" i="28" s="1"/>
  <c r="M154" i="28" s="1"/>
  <c r="H155" i="28"/>
  <c r="L155" i="28" s="1"/>
  <c r="M155" i="28" s="1"/>
  <c r="H156" i="28"/>
  <c r="L156" i="28" s="1"/>
  <c r="M156" i="28" s="1"/>
  <c r="H157" i="28"/>
  <c r="L157" i="28" s="1"/>
  <c r="M157" i="28" s="1"/>
  <c r="H189" i="28"/>
  <c r="L189" i="28" s="1"/>
  <c r="M189" i="28" s="1"/>
  <c r="H190" i="28"/>
  <c r="L190" i="28" s="1"/>
  <c r="M190" i="28" s="1"/>
  <c r="H191" i="28"/>
  <c r="L191" i="28" s="1"/>
  <c r="M191" i="28" s="1"/>
  <c r="H192" i="28"/>
  <c r="L192" i="28" s="1"/>
  <c r="M192" i="28" s="1"/>
  <c r="H193" i="28"/>
  <c r="L193" i="28" s="1"/>
  <c r="M193" i="28" s="1"/>
  <c r="H194" i="28"/>
  <c r="L194" i="28" s="1"/>
  <c r="M194" i="28" s="1"/>
  <c r="H195" i="28"/>
  <c r="L195" i="28" s="1"/>
  <c r="M195" i="28" s="1"/>
  <c r="H225" i="28"/>
  <c r="L225" i="28" s="1"/>
  <c r="M225" i="28" s="1"/>
  <c r="H226" i="28"/>
  <c r="L226" i="28" s="1"/>
  <c r="M226" i="28" s="1"/>
  <c r="H227" i="28"/>
  <c r="L227" i="28" s="1"/>
  <c r="M227" i="28" s="1"/>
  <c r="H228" i="28"/>
  <c r="L228" i="28" s="1"/>
  <c r="M228" i="28" s="1"/>
  <c r="H229" i="28"/>
  <c r="L229" i="28" s="1"/>
  <c r="M229" i="28" s="1"/>
  <c r="H230" i="28"/>
  <c r="L230" i="28" s="1"/>
  <c r="M230" i="28" s="1"/>
  <c r="H231" i="28"/>
  <c r="L231" i="28" s="1"/>
  <c r="M231" i="28" s="1"/>
  <c r="H232" i="28"/>
  <c r="L232" i="28" s="1"/>
  <c r="M232" i="28" s="1"/>
  <c r="H258" i="28"/>
  <c r="L258" i="28" s="1"/>
  <c r="M258" i="28" s="1"/>
  <c r="H259" i="28"/>
  <c r="L259" i="28" s="1"/>
  <c r="M259" i="28" s="1"/>
  <c r="H260" i="28"/>
  <c r="L260" i="28" s="1"/>
  <c r="M260" i="28" s="1"/>
  <c r="H261" i="28"/>
  <c r="L261" i="28" s="1"/>
  <c r="M261" i="28" s="1"/>
  <c r="H262" i="28"/>
  <c r="L262" i="28" s="1"/>
  <c r="M262" i="28" s="1"/>
  <c r="H263" i="28"/>
  <c r="L263" i="28" s="1"/>
  <c r="M263" i="28" s="1"/>
  <c r="H264" i="28"/>
  <c r="L264" i="28" s="1"/>
  <c r="M264" i="28" s="1"/>
  <c r="H265" i="28"/>
  <c r="L265" i="28" s="1"/>
  <c r="M265" i="28" s="1"/>
  <c r="H266" i="28"/>
  <c r="L266" i="28" s="1"/>
  <c r="M266" i="28" s="1"/>
  <c r="H286" i="28"/>
  <c r="L286" i="28" s="1"/>
  <c r="M286" i="28" s="1"/>
  <c r="H287" i="28"/>
  <c r="L287" i="28" s="1"/>
  <c r="M287" i="28" s="1"/>
  <c r="H288" i="28"/>
  <c r="L288" i="28" s="1"/>
  <c r="M288" i="28" s="1"/>
  <c r="H289" i="28"/>
  <c r="L289" i="28" s="1"/>
  <c r="M289" i="28" s="1"/>
  <c r="H290" i="28"/>
  <c r="L290" i="28" s="1"/>
  <c r="M290" i="28" s="1"/>
  <c r="H291" i="28"/>
  <c r="L291" i="28" s="1"/>
  <c r="M291" i="28" s="1"/>
  <c r="H292" i="28"/>
  <c r="L292" i="28" s="1"/>
  <c r="M292" i="28" s="1"/>
  <c r="H293" i="28"/>
  <c r="L293" i="28" s="1"/>
  <c r="M293" i="28" s="1"/>
  <c r="H294" i="28"/>
  <c r="L294" i="28" s="1"/>
  <c r="M294" i="28" s="1"/>
  <c r="H295" i="28"/>
  <c r="L295" i="28" s="1"/>
  <c r="M295" i="28" s="1"/>
  <c r="H27" i="28"/>
  <c r="L27" i="28" s="1"/>
  <c r="M27" i="28" s="1"/>
  <c r="H44" i="28"/>
  <c r="L44" i="28" s="1"/>
  <c r="M44" i="28" s="1"/>
  <c r="H45" i="28"/>
  <c r="L45" i="28" s="1"/>
  <c r="M45" i="28" s="1"/>
  <c r="H70" i="28"/>
  <c r="L70" i="28" s="1"/>
  <c r="M70" i="28" s="1"/>
  <c r="H71" i="28"/>
  <c r="L71" i="28" s="1"/>
  <c r="M71" i="28" s="1"/>
  <c r="H72" i="28"/>
  <c r="L72" i="28" s="1"/>
  <c r="M72" i="28" s="1"/>
  <c r="H103" i="28"/>
  <c r="L103" i="28" s="1"/>
  <c r="M103" i="28" s="1"/>
  <c r="H104" i="28"/>
  <c r="L104" i="28" s="1"/>
  <c r="M104" i="28" s="1"/>
  <c r="H105" i="28"/>
  <c r="L105" i="28" s="1"/>
  <c r="M105" i="28" s="1"/>
  <c r="H106" i="28"/>
  <c r="L106" i="28" s="1"/>
  <c r="M106" i="28" s="1"/>
  <c r="H141" i="28"/>
  <c r="L141" i="28" s="1"/>
  <c r="M141" i="28" s="1"/>
  <c r="H142" i="28"/>
  <c r="L142" i="28" s="1"/>
  <c r="M142" i="28" s="1"/>
  <c r="H143" i="28"/>
  <c r="L143" i="28" s="1"/>
  <c r="M143" i="28" s="1"/>
  <c r="H144" i="28"/>
  <c r="L144" i="28" s="1"/>
  <c r="M144" i="28" s="1"/>
  <c r="H145" i="28"/>
  <c r="L145" i="28" s="1"/>
  <c r="M145" i="28" s="1"/>
  <c r="H26" i="26"/>
  <c r="L26" i="26" s="1"/>
  <c r="M26" i="26" s="1"/>
  <c r="H42" i="26"/>
  <c r="L42" i="26" s="1"/>
  <c r="M42" i="26" s="1"/>
  <c r="H43" i="26"/>
  <c r="L43" i="26" s="1"/>
  <c r="M43" i="26" s="1"/>
  <c r="H67" i="26"/>
  <c r="L67" i="26" s="1"/>
  <c r="M67" i="26" s="1"/>
  <c r="H68" i="26"/>
  <c r="L68" i="26" s="1"/>
  <c r="M68" i="26" s="1"/>
  <c r="H69" i="26"/>
  <c r="L69" i="26" s="1"/>
  <c r="M69" i="26" s="1"/>
  <c r="H99" i="26"/>
  <c r="L99" i="26" s="1"/>
  <c r="M99" i="26" s="1"/>
  <c r="H100" i="26"/>
  <c r="L100" i="26" s="1"/>
  <c r="M100" i="26" s="1"/>
  <c r="H101" i="26"/>
  <c r="L101" i="26" s="1"/>
  <c r="M101" i="26" s="1"/>
  <c r="H102" i="26"/>
  <c r="L102" i="26" s="1"/>
  <c r="M102" i="26" s="1"/>
  <c r="H136" i="26"/>
  <c r="L136" i="26" s="1"/>
  <c r="M136" i="26" s="1"/>
  <c r="H137" i="26"/>
  <c r="L137" i="26" s="1"/>
  <c r="M137" i="26" s="1"/>
  <c r="H138" i="26"/>
  <c r="L138" i="26" s="1"/>
  <c r="M138" i="26" s="1"/>
  <c r="H139" i="26"/>
  <c r="L139" i="26" s="1"/>
  <c r="M139" i="26" s="1"/>
  <c r="H140" i="26"/>
  <c r="L140" i="26" s="1"/>
  <c r="M140" i="26" s="1"/>
  <c r="H176" i="26"/>
  <c r="L176" i="26" s="1"/>
  <c r="M176" i="26" s="1"/>
  <c r="H177" i="26"/>
  <c r="L177" i="26" s="1"/>
  <c r="M177" i="26" s="1"/>
  <c r="H178" i="26"/>
  <c r="L178" i="26" s="1"/>
  <c r="M178" i="26" s="1"/>
  <c r="H179" i="26"/>
  <c r="L179" i="26" s="1"/>
  <c r="M179" i="26" s="1"/>
  <c r="H180" i="26"/>
  <c r="L180" i="26" s="1"/>
  <c r="M180" i="26" s="1"/>
  <c r="H181" i="26"/>
  <c r="L181" i="26" s="1"/>
  <c r="M181" i="26" s="1"/>
  <c r="H21" i="28"/>
  <c r="L21" i="28" s="1"/>
  <c r="H32" i="28"/>
  <c r="L32" i="28" s="1"/>
  <c r="H33" i="28"/>
  <c r="L33" i="28" s="1"/>
  <c r="M33" i="28" s="1"/>
  <c r="H52" i="28"/>
  <c r="L52" i="28" s="1"/>
  <c r="H53" i="28"/>
  <c r="L53" i="28" s="1"/>
  <c r="M53" i="28" s="1"/>
  <c r="H54" i="28"/>
  <c r="L54" i="28" s="1"/>
  <c r="M54" i="28" s="1"/>
  <c r="H79" i="28"/>
  <c r="L79" i="28" s="1"/>
  <c r="H80" i="28"/>
  <c r="L80" i="28" s="1"/>
  <c r="M80" i="28" s="1"/>
  <c r="H81" i="28"/>
  <c r="L81" i="28" s="1"/>
  <c r="M81" i="28" s="1"/>
  <c r="H82" i="28"/>
  <c r="L82" i="28" s="1"/>
  <c r="M82" i="28" s="1"/>
  <c r="H111" i="28"/>
  <c r="L111" i="28" s="1"/>
  <c r="H112" i="28"/>
  <c r="L112" i="28" s="1"/>
  <c r="M112" i="28" s="1"/>
  <c r="H113" i="28"/>
  <c r="L113" i="28" s="1"/>
  <c r="M113" i="28" s="1"/>
  <c r="H114" i="28"/>
  <c r="L114" i="28" s="1"/>
  <c r="M114" i="28" s="1"/>
  <c r="H115" i="28"/>
  <c r="L115" i="28" s="1"/>
  <c r="M115" i="28" s="1"/>
  <c r="H146" i="28"/>
  <c r="L146" i="28" s="1"/>
  <c r="H147" i="28"/>
  <c r="L147" i="28" s="1"/>
  <c r="M147" i="28" s="1"/>
  <c r="H148" i="28"/>
  <c r="L148" i="28" s="1"/>
  <c r="M148" i="28" s="1"/>
  <c r="H149" i="28"/>
  <c r="L149" i="28" s="1"/>
  <c r="M149" i="28" s="1"/>
  <c r="H150" i="28"/>
  <c r="L150" i="28" s="1"/>
  <c r="M150" i="28" s="1"/>
  <c r="H151" i="28"/>
  <c r="L151" i="28" s="1"/>
  <c r="M151" i="28" s="1"/>
  <c r="H182" i="28"/>
  <c r="L182" i="28" s="1"/>
  <c r="H183" i="28"/>
  <c r="L183" i="28" s="1"/>
  <c r="M183" i="28" s="1"/>
  <c r="H184" i="28"/>
  <c r="L184" i="28" s="1"/>
  <c r="M184" i="28" s="1"/>
  <c r="H185" i="28"/>
  <c r="L185" i="28" s="1"/>
  <c r="M185" i="28" s="1"/>
  <c r="H186" i="28"/>
  <c r="L186" i="28" s="1"/>
  <c r="M186" i="28" s="1"/>
  <c r="H187" i="28"/>
  <c r="L187" i="28" s="1"/>
  <c r="M187" i="28" s="1"/>
  <c r="H188" i="28"/>
  <c r="L188" i="28" s="1"/>
  <c r="M188" i="28" s="1"/>
  <c r="H217" i="28"/>
  <c r="L217" i="28" s="1"/>
  <c r="H218" i="28"/>
  <c r="L218" i="28" s="1"/>
  <c r="M218" i="28" s="1"/>
  <c r="H219" i="28"/>
  <c r="L219" i="28" s="1"/>
  <c r="M219" i="28" s="1"/>
  <c r="H220" i="28"/>
  <c r="L220" i="28" s="1"/>
  <c r="M220" i="28" s="1"/>
  <c r="H221" i="28"/>
  <c r="L221" i="28" s="1"/>
  <c r="M221" i="28" s="1"/>
  <c r="H222" i="28"/>
  <c r="L222" i="28" s="1"/>
  <c r="M222" i="28" s="1"/>
  <c r="H223" i="28"/>
  <c r="L223" i="28" s="1"/>
  <c r="M223" i="28" s="1"/>
  <c r="H224" i="28"/>
  <c r="L224" i="28" s="1"/>
  <c r="M224" i="28" s="1"/>
  <c r="H249" i="28"/>
  <c r="L249" i="28" s="1"/>
  <c r="H250" i="28"/>
  <c r="L250" i="28" s="1"/>
  <c r="M250" i="28" s="1"/>
  <c r="H251" i="28"/>
  <c r="L251" i="28" s="1"/>
  <c r="M251" i="28" s="1"/>
  <c r="H252" i="28"/>
  <c r="L252" i="28" s="1"/>
  <c r="M252" i="28" s="1"/>
  <c r="H253" i="28"/>
  <c r="L253" i="28" s="1"/>
  <c r="M253" i="28" s="1"/>
  <c r="H254" i="28"/>
  <c r="L254" i="28" s="1"/>
  <c r="M254" i="28" s="1"/>
  <c r="H255" i="28"/>
  <c r="L255" i="28" s="1"/>
  <c r="M255" i="28" s="1"/>
  <c r="H256" i="28"/>
  <c r="L256" i="28" s="1"/>
  <c r="M256" i="28" s="1"/>
  <c r="H257" i="28"/>
  <c r="L257" i="28" s="1"/>
  <c r="M257" i="28" s="1"/>
  <c r="H276" i="28"/>
  <c r="L276" i="28" s="1"/>
  <c r="H277" i="28"/>
  <c r="L277" i="28" s="1"/>
  <c r="M277" i="28" s="1"/>
  <c r="H278" i="28"/>
  <c r="L278" i="28" s="1"/>
  <c r="M278" i="28" s="1"/>
  <c r="H279" i="28"/>
  <c r="L279" i="28" s="1"/>
  <c r="M279" i="28" s="1"/>
  <c r="H280" i="28"/>
  <c r="L280" i="28" s="1"/>
  <c r="M280" i="28" s="1"/>
  <c r="H281" i="28"/>
  <c r="L281" i="28" s="1"/>
  <c r="M281" i="28" s="1"/>
  <c r="H282" i="28"/>
  <c r="L282" i="28" s="1"/>
  <c r="M282" i="28" s="1"/>
  <c r="H283" i="28"/>
  <c r="L283" i="28" s="1"/>
  <c r="M283" i="28" s="1"/>
  <c r="H284" i="28"/>
  <c r="L284" i="28" s="1"/>
  <c r="M284" i="28" s="1"/>
  <c r="H285" i="28"/>
  <c r="L285" i="28" s="1"/>
  <c r="M285" i="28" s="1"/>
  <c r="H296" i="28"/>
  <c r="L296" i="28" s="1"/>
  <c r="H297" i="28"/>
  <c r="L297" i="28" s="1"/>
  <c r="M297" i="28" s="1"/>
  <c r="H298" i="28"/>
  <c r="L298" i="28" s="1"/>
  <c r="M298" i="28" s="1"/>
  <c r="H299" i="28"/>
  <c r="L299" i="28" s="1"/>
  <c r="M299" i="28" s="1"/>
  <c r="H300" i="28"/>
  <c r="L300" i="28" s="1"/>
  <c r="M300" i="28" s="1"/>
  <c r="H301" i="28"/>
  <c r="L301" i="28" s="1"/>
  <c r="M301" i="28" s="1"/>
  <c r="H302" i="28"/>
  <c r="L302" i="28" s="1"/>
  <c r="M302" i="28" s="1"/>
  <c r="H303" i="28"/>
  <c r="L303" i="28" s="1"/>
  <c r="M303" i="28" s="1"/>
  <c r="H304" i="28"/>
  <c r="L304" i="28" s="1"/>
  <c r="M304" i="28" s="1"/>
  <c r="H305" i="28"/>
  <c r="L305" i="28" s="1"/>
  <c r="M305" i="28" s="1"/>
  <c r="H306" i="28"/>
  <c r="L306" i="28" s="1"/>
  <c r="M306" i="28" s="1"/>
  <c r="H22" i="26"/>
  <c r="L22" i="26" s="1"/>
  <c r="M22" i="26" s="1"/>
  <c r="H34" i="26"/>
  <c r="L34" i="26" s="1"/>
  <c r="M34" i="26" s="1"/>
  <c r="H35" i="26"/>
  <c r="L35" i="26" s="1"/>
  <c r="M35" i="26" s="1"/>
  <c r="H55" i="26"/>
  <c r="L55" i="26" s="1"/>
  <c r="M55" i="26" s="1"/>
  <c r="H56" i="26"/>
  <c r="L56" i="26" s="1"/>
  <c r="M56" i="26" s="1"/>
  <c r="H57" i="26"/>
  <c r="L57" i="26" s="1"/>
  <c r="M57" i="26" s="1"/>
  <c r="H83" i="26"/>
  <c r="L83" i="26" s="1"/>
  <c r="M83" i="26" s="1"/>
  <c r="H84" i="26"/>
  <c r="L84" i="26" s="1"/>
  <c r="M84" i="26" s="1"/>
  <c r="H85" i="26"/>
  <c r="L85" i="26" s="1"/>
  <c r="M85" i="26" s="1"/>
  <c r="H86" i="26"/>
  <c r="L86" i="26" s="1"/>
  <c r="M86" i="26" s="1"/>
  <c r="H116" i="26"/>
  <c r="L116" i="26" s="1"/>
  <c r="M116" i="26" s="1"/>
  <c r="H117" i="26"/>
  <c r="L117" i="26" s="1"/>
  <c r="M117" i="26" s="1"/>
  <c r="H118" i="26"/>
  <c r="L118" i="26" s="1"/>
  <c r="M118" i="26" s="1"/>
  <c r="H119" i="26"/>
  <c r="L119" i="26" s="1"/>
  <c r="M119" i="26" s="1"/>
  <c r="H120" i="26"/>
  <c r="L120" i="26" s="1"/>
  <c r="M120" i="26" s="1"/>
  <c r="H152" i="26"/>
  <c r="L152" i="26" s="1"/>
  <c r="M152" i="26" s="1"/>
  <c r="H153" i="26"/>
  <c r="L153" i="26" s="1"/>
  <c r="M153" i="26" s="1"/>
  <c r="H154" i="26"/>
  <c r="L154" i="26" s="1"/>
  <c r="M154" i="26" s="1"/>
  <c r="H155" i="26"/>
  <c r="L155" i="26" s="1"/>
  <c r="M155" i="26" s="1"/>
  <c r="H156" i="26"/>
  <c r="L156" i="26" s="1"/>
  <c r="M156" i="26" s="1"/>
  <c r="H157" i="26"/>
  <c r="L157" i="26" s="1"/>
  <c r="M157" i="26" s="1"/>
  <c r="H189" i="26"/>
  <c r="L189" i="26" s="1"/>
  <c r="M189" i="26" s="1"/>
  <c r="H190" i="26"/>
  <c r="L190" i="26" s="1"/>
  <c r="M190" i="26" s="1"/>
  <c r="H191" i="26"/>
  <c r="L191" i="26" s="1"/>
  <c r="M191" i="26" s="1"/>
  <c r="H192" i="26"/>
  <c r="L192" i="26" s="1"/>
  <c r="M192" i="26" s="1"/>
  <c r="H193" i="26"/>
  <c r="L193" i="26" s="1"/>
  <c r="M193" i="26" s="1"/>
  <c r="H194" i="26"/>
  <c r="L194" i="26" s="1"/>
  <c r="M194" i="26" s="1"/>
  <c r="H195" i="26"/>
  <c r="L195" i="26" s="1"/>
  <c r="M195" i="26" s="1"/>
  <c r="H225" i="26"/>
  <c r="L225" i="26" s="1"/>
  <c r="M225" i="26" s="1"/>
  <c r="H226" i="26"/>
  <c r="L226" i="26" s="1"/>
  <c r="M226" i="26" s="1"/>
  <c r="H227" i="26"/>
  <c r="L227" i="26" s="1"/>
  <c r="M227" i="26" s="1"/>
  <c r="H228" i="26"/>
  <c r="L228" i="26" s="1"/>
  <c r="M228" i="26" s="1"/>
  <c r="H229" i="26"/>
  <c r="L229" i="26" s="1"/>
  <c r="M229" i="26" s="1"/>
  <c r="H230" i="26"/>
  <c r="L230" i="26" s="1"/>
  <c r="M230" i="26" s="1"/>
  <c r="H231" i="26"/>
  <c r="L231" i="26" s="1"/>
  <c r="M231" i="26" s="1"/>
  <c r="H232" i="26"/>
  <c r="L232" i="26" s="1"/>
  <c r="M232" i="26" s="1"/>
  <c r="H258" i="26"/>
  <c r="L258" i="26" s="1"/>
  <c r="M258" i="26" s="1"/>
  <c r="H259" i="26"/>
  <c r="L259" i="26" s="1"/>
  <c r="M259" i="26" s="1"/>
  <c r="H260" i="26"/>
  <c r="L260" i="26" s="1"/>
  <c r="M260" i="26" s="1"/>
  <c r="H261" i="26"/>
  <c r="L261" i="26" s="1"/>
  <c r="M261" i="26" s="1"/>
  <c r="H262" i="26"/>
  <c r="L262" i="26" s="1"/>
  <c r="M262" i="26" s="1"/>
  <c r="H263" i="26"/>
  <c r="L263" i="26" s="1"/>
  <c r="M263" i="26" s="1"/>
  <c r="H264" i="26"/>
  <c r="L264" i="26" s="1"/>
  <c r="M264" i="26" s="1"/>
  <c r="H265" i="26"/>
  <c r="L265" i="26" s="1"/>
  <c r="M265" i="26" s="1"/>
  <c r="H266" i="26"/>
  <c r="L266" i="26" s="1"/>
  <c r="M266" i="26" s="1"/>
  <c r="H286" i="26"/>
  <c r="L286" i="26" s="1"/>
  <c r="M286" i="26" s="1"/>
  <c r="H287" i="26"/>
  <c r="L287" i="26" s="1"/>
  <c r="M287" i="26" s="1"/>
  <c r="H288" i="26"/>
  <c r="L288" i="26" s="1"/>
  <c r="M288" i="26" s="1"/>
  <c r="H289" i="26"/>
  <c r="L289" i="26" s="1"/>
  <c r="M289" i="26" s="1"/>
  <c r="H290" i="26"/>
  <c r="L290" i="26" s="1"/>
  <c r="M290" i="26" s="1"/>
  <c r="H291" i="26"/>
  <c r="L291" i="26" s="1"/>
  <c r="M291" i="26" s="1"/>
  <c r="H292" i="26"/>
  <c r="L292" i="26" s="1"/>
  <c r="M292" i="26" s="1"/>
  <c r="H293" i="26"/>
  <c r="L293" i="26" s="1"/>
  <c r="M293" i="26" s="1"/>
  <c r="H294" i="26"/>
  <c r="L294" i="26" s="1"/>
  <c r="M294" i="26" s="1"/>
  <c r="H295" i="26"/>
  <c r="L295" i="26" s="1"/>
  <c r="M295" i="26" s="1"/>
  <c r="H27" i="26"/>
  <c r="L27" i="26" s="1"/>
  <c r="M27" i="26" s="1"/>
  <c r="H44" i="26"/>
  <c r="L44" i="26" s="1"/>
  <c r="M44" i="26" s="1"/>
  <c r="H45" i="26"/>
  <c r="L45" i="26" s="1"/>
  <c r="M45" i="26" s="1"/>
  <c r="H70" i="26"/>
  <c r="L70" i="26" s="1"/>
  <c r="M70" i="26" s="1"/>
  <c r="H71" i="26"/>
  <c r="L71" i="26" s="1"/>
  <c r="M71" i="26" s="1"/>
  <c r="H72" i="26"/>
  <c r="L72" i="26" s="1"/>
  <c r="M72" i="26" s="1"/>
  <c r="H103" i="26"/>
  <c r="L103" i="26" s="1"/>
  <c r="M103" i="26" s="1"/>
  <c r="H104" i="26"/>
  <c r="L104" i="26" s="1"/>
  <c r="M104" i="26" s="1"/>
  <c r="H105" i="26"/>
  <c r="L105" i="26" s="1"/>
  <c r="M105" i="26" s="1"/>
  <c r="H106" i="26"/>
  <c r="L106" i="26" s="1"/>
  <c r="M106" i="26" s="1"/>
  <c r="H141" i="26"/>
  <c r="L141" i="26" s="1"/>
  <c r="M141" i="26" s="1"/>
  <c r="H142" i="26"/>
  <c r="L142" i="26" s="1"/>
  <c r="M142" i="26" s="1"/>
  <c r="H143" i="26"/>
  <c r="L143" i="26" s="1"/>
  <c r="M143" i="26" s="1"/>
  <c r="H144" i="26"/>
  <c r="L144" i="26" s="1"/>
  <c r="M144" i="26" s="1"/>
  <c r="H145" i="26"/>
  <c r="L145" i="26" s="1"/>
  <c r="M145" i="26" s="1"/>
  <c r="H30" i="26"/>
  <c r="L30" i="26" s="1"/>
  <c r="M30" i="26" s="1"/>
  <c r="H50" i="26"/>
  <c r="L50" i="26" s="1"/>
  <c r="M50" i="26" s="1"/>
  <c r="H51" i="26"/>
  <c r="L51" i="26" s="1"/>
  <c r="M51" i="26" s="1"/>
  <c r="H26" i="28"/>
  <c r="L26" i="28" s="1"/>
  <c r="M26" i="28" s="1"/>
  <c r="H42" i="28"/>
  <c r="L42" i="28" s="1"/>
  <c r="M42" i="28" s="1"/>
  <c r="H43" i="28"/>
  <c r="L43" i="28" s="1"/>
  <c r="M43" i="28" s="1"/>
  <c r="H67" i="28"/>
  <c r="L67" i="28" s="1"/>
  <c r="M67" i="28" s="1"/>
  <c r="H68" i="28"/>
  <c r="L68" i="28" s="1"/>
  <c r="M68" i="28" s="1"/>
  <c r="H69" i="28"/>
  <c r="L69" i="28" s="1"/>
  <c r="M69" i="28" s="1"/>
  <c r="H99" i="28"/>
  <c r="L99" i="28" s="1"/>
  <c r="M99" i="28" s="1"/>
  <c r="H100" i="28"/>
  <c r="L100" i="28" s="1"/>
  <c r="M100" i="28" s="1"/>
  <c r="H101" i="28"/>
  <c r="L101" i="28" s="1"/>
  <c r="M101" i="28" s="1"/>
  <c r="H102" i="28"/>
  <c r="L102" i="28" s="1"/>
  <c r="M102" i="28" s="1"/>
  <c r="H136" i="28"/>
  <c r="L136" i="28" s="1"/>
  <c r="M136" i="28" s="1"/>
  <c r="H137" i="28"/>
  <c r="L137" i="28" s="1"/>
  <c r="M137" i="28" s="1"/>
  <c r="H138" i="28"/>
  <c r="L138" i="28" s="1"/>
  <c r="M138" i="28" s="1"/>
  <c r="H139" i="28"/>
  <c r="L139" i="28" s="1"/>
  <c r="M139" i="28" s="1"/>
  <c r="H140" i="28"/>
  <c r="L140" i="28" s="1"/>
  <c r="M140" i="28" s="1"/>
  <c r="H176" i="28"/>
  <c r="L176" i="28" s="1"/>
  <c r="M176" i="28" s="1"/>
  <c r="H177" i="28"/>
  <c r="L177" i="28" s="1"/>
  <c r="M177" i="28" s="1"/>
  <c r="H178" i="28"/>
  <c r="L178" i="28" s="1"/>
  <c r="M178" i="28" s="1"/>
  <c r="H179" i="28"/>
  <c r="L179" i="28" s="1"/>
  <c r="M179" i="28" s="1"/>
  <c r="H180" i="28"/>
  <c r="L180" i="28" s="1"/>
  <c r="M180" i="28" s="1"/>
  <c r="H181" i="28"/>
  <c r="L181" i="28" s="1"/>
  <c r="M181" i="28" s="1"/>
  <c r="H21" i="26"/>
  <c r="L21" i="26" s="1"/>
  <c r="H32" i="26"/>
  <c r="L32" i="26" s="1"/>
  <c r="H33" i="26"/>
  <c r="L33" i="26" s="1"/>
  <c r="M33" i="26" s="1"/>
  <c r="H52" i="26"/>
  <c r="L52" i="26" s="1"/>
  <c r="H53" i="26"/>
  <c r="L53" i="26" s="1"/>
  <c r="M53" i="26" s="1"/>
  <c r="H54" i="26"/>
  <c r="L54" i="26" s="1"/>
  <c r="M54" i="26" s="1"/>
  <c r="H79" i="26"/>
  <c r="L79" i="26" s="1"/>
  <c r="H80" i="26"/>
  <c r="L80" i="26" s="1"/>
  <c r="M80" i="26" s="1"/>
  <c r="H81" i="26"/>
  <c r="L81" i="26" s="1"/>
  <c r="M81" i="26" s="1"/>
  <c r="H82" i="26"/>
  <c r="L82" i="26" s="1"/>
  <c r="M82" i="26" s="1"/>
  <c r="H111" i="26"/>
  <c r="L111" i="26" s="1"/>
  <c r="H112" i="26"/>
  <c r="L112" i="26" s="1"/>
  <c r="M112" i="26" s="1"/>
  <c r="H113" i="26"/>
  <c r="L113" i="26" s="1"/>
  <c r="M113" i="26" s="1"/>
  <c r="H114" i="26"/>
  <c r="L114" i="26" s="1"/>
  <c r="M114" i="26" s="1"/>
  <c r="H115" i="26"/>
  <c r="L115" i="26" s="1"/>
  <c r="M115" i="26" s="1"/>
  <c r="H146" i="26"/>
  <c r="L146" i="26" s="1"/>
  <c r="H147" i="26"/>
  <c r="L147" i="26" s="1"/>
  <c r="M147" i="26" s="1"/>
  <c r="H148" i="26"/>
  <c r="L148" i="26" s="1"/>
  <c r="M148" i="26" s="1"/>
  <c r="H149" i="26"/>
  <c r="L149" i="26" s="1"/>
  <c r="M149" i="26" s="1"/>
  <c r="H150" i="26"/>
  <c r="L150" i="26" s="1"/>
  <c r="M150" i="26" s="1"/>
  <c r="H151" i="26"/>
  <c r="L151" i="26" s="1"/>
  <c r="M151" i="26" s="1"/>
  <c r="H182" i="26"/>
  <c r="L182" i="26" s="1"/>
  <c r="H183" i="26"/>
  <c r="L183" i="26" s="1"/>
  <c r="M183" i="26" s="1"/>
  <c r="H184" i="26"/>
  <c r="L184" i="26" s="1"/>
  <c r="M184" i="26" s="1"/>
  <c r="H185" i="26"/>
  <c r="L185" i="26" s="1"/>
  <c r="M185" i="26" s="1"/>
  <c r="H186" i="26"/>
  <c r="L186" i="26" s="1"/>
  <c r="M186" i="26" s="1"/>
  <c r="H187" i="26"/>
  <c r="L187" i="26" s="1"/>
  <c r="M187" i="26" s="1"/>
  <c r="H188" i="26"/>
  <c r="L188" i="26" s="1"/>
  <c r="M188" i="26" s="1"/>
  <c r="H217" i="26"/>
  <c r="L217" i="26" s="1"/>
  <c r="H218" i="26"/>
  <c r="L218" i="26" s="1"/>
  <c r="M218" i="26" s="1"/>
  <c r="H219" i="26"/>
  <c r="L219" i="26" s="1"/>
  <c r="M219" i="26" s="1"/>
  <c r="H220" i="26"/>
  <c r="L220" i="26" s="1"/>
  <c r="M220" i="26" s="1"/>
  <c r="H221" i="26"/>
  <c r="L221" i="26" s="1"/>
  <c r="M221" i="26" s="1"/>
  <c r="H222" i="26"/>
  <c r="L222" i="26" s="1"/>
  <c r="M222" i="26" s="1"/>
  <c r="H223" i="26"/>
  <c r="L223" i="26" s="1"/>
  <c r="M223" i="26" s="1"/>
  <c r="H224" i="26"/>
  <c r="L224" i="26" s="1"/>
  <c r="M224" i="26" s="1"/>
  <c r="H249" i="26"/>
  <c r="L249" i="26" s="1"/>
  <c r="H250" i="26"/>
  <c r="L250" i="26" s="1"/>
  <c r="M250" i="26" s="1"/>
  <c r="H251" i="26"/>
  <c r="L251" i="26" s="1"/>
  <c r="M251" i="26" s="1"/>
  <c r="H252" i="26"/>
  <c r="L252" i="26" s="1"/>
  <c r="M252" i="26" s="1"/>
  <c r="H253" i="26"/>
  <c r="L253" i="26" s="1"/>
  <c r="M253" i="26" s="1"/>
  <c r="H254" i="26"/>
  <c r="L254" i="26" s="1"/>
  <c r="M254" i="26" s="1"/>
  <c r="H255" i="26"/>
  <c r="L255" i="26" s="1"/>
  <c r="M255" i="26" s="1"/>
  <c r="H256" i="26"/>
  <c r="L256" i="26" s="1"/>
  <c r="M256" i="26" s="1"/>
  <c r="H257" i="26"/>
  <c r="L257" i="26" s="1"/>
  <c r="M257" i="26" s="1"/>
  <c r="H276" i="26"/>
  <c r="L276" i="26" s="1"/>
  <c r="H277" i="26"/>
  <c r="L277" i="26" s="1"/>
  <c r="M277" i="26" s="1"/>
  <c r="H278" i="26"/>
  <c r="L278" i="26" s="1"/>
  <c r="M278" i="26" s="1"/>
  <c r="H279" i="26"/>
  <c r="L279" i="26" s="1"/>
  <c r="M279" i="26" s="1"/>
  <c r="H280" i="26"/>
  <c r="L280" i="26" s="1"/>
  <c r="M280" i="26" s="1"/>
  <c r="H281" i="26"/>
  <c r="L281" i="26" s="1"/>
  <c r="M281" i="26" s="1"/>
  <c r="H282" i="26"/>
  <c r="L282" i="26" s="1"/>
  <c r="M282" i="26" s="1"/>
  <c r="H283" i="26"/>
  <c r="L283" i="26" s="1"/>
  <c r="M283" i="26" s="1"/>
  <c r="H284" i="26"/>
  <c r="L284" i="26" s="1"/>
  <c r="M284" i="26" s="1"/>
  <c r="H285" i="26"/>
  <c r="L285" i="26" s="1"/>
  <c r="M285" i="26" s="1"/>
  <c r="H296" i="26"/>
  <c r="L296" i="26" s="1"/>
  <c r="H297" i="26"/>
  <c r="L297" i="26" s="1"/>
  <c r="M297" i="26" s="1"/>
  <c r="H298" i="26"/>
  <c r="L298" i="26" s="1"/>
  <c r="M298" i="26" s="1"/>
  <c r="H299" i="26"/>
  <c r="L299" i="26" s="1"/>
  <c r="M299" i="26" s="1"/>
  <c r="H300" i="26"/>
  <c r="L300" i="26" s="1"/>
  <c r="M300" i="26" s="1"/>
  <c r="H301" i="26"/>
  <c r="L301" i="26" s="1"/>
  <c r="M301" i="26" s="1"/>
  <c r="H302" i="26"/>
  <c r="L302" i="26" s="1"/>
  <c r="M302" i="26" s="1"/>
  <c r="H303" i="26"/>
  <c r="L303" i="26" s="1"/>
  <c r="M303" i="26" s="1"/>
  <c r="H304" i="26"/>
  <c r="L304" i="26" s="1"/>
  <c r="M304" i="26" s="1"/>
  <c r="H305" i="26"/>
  <c r="L305" i="26" s="1"/>
  <c r="M305" i="26" s="1"/>
  <c r="H306" i="26"/>
  <c r="L306" i="26" s="1"/>
  <c r="M306" i="26" s="1"/>
  <c r="H29" i="28"/>
  <c r="L29" i="28" s="1"/>
  <c r="M29" i="28" s="1"/>
  <c r="H48" i="28"/>
  <c r="L48" i="28" s="1"/>
  <c r="M48" i="28" s="1"/>
  <c r="H49" i="28"/>
  <c r="L49" i="28" s="1"/>
  <c r="M49" i="28" s="1"/>
  <c r="H76" i="28"/>
  <c r="L76" i="28" s="1"/>
  <c r="M76" i="28" s="1"/>
  <c r="H77" i="28"/>
  <c r="L77" i="28" s="1"/>
  <c r="M77" i="28" s="1"/>
  <c r="H78" i="28"/>
  <c r="L78" i="28" s="1"/>
  <c r="M78" i="28" s="1"/>
  <c r="H23" i="26"/>
  <c r="L23" i="26" s="1"/>
  <c r="M23" i="26" s="1"/>
  <c r="H36" i="26"/>
  <c r="L36" i="26" s="1"/>
  <c r="M36" i="26" s="1"/>
  <c r="H37" i="26"/>
  <c r="L37" i="26" s="1"/>
  <c r="M37" i="26" s="1"/>
  <c r="H58" i="26"/>
  <c r="L58" i="26" s="1"/>
  <c r="M58" i="26" s="1"/>
  <c r="H59" i="26"/>
  <c r="L59" i="26" s="1"/>
  <c r="M59" i="26" s="1"/>
  <c r="H60" i="26"/>
  <c r="L60" i="26" s="1"/>
  <c r="M60" i="26" s="1"/>
  <c r="H87" i="26"/>
  <c r="L87" i="26" s="1"/>
  <c r="M87" i="26" s="1"/>
  <c r="H88" i="26"/>
  <c r="L88" i="26" s="1"/>
  <c r="M88" i="26" s="1"/>
  <c r="H89" i="26"/>
  <c r="L89" i="26" s="1"/>
  <c r="M89" i="26" s="1"/>
  <c r="H90" i="26"/>
  <c r="L90" i="26" s="1"/>
  <c r="M90" i="26" s="1"/>
  <c r="H121" i="26"/>
  <c r="L121" i="26" s="1"/>
  <c r="M121" i="26" s="1"/>
  <c r="H122" i="26"/>
  <c r="L122" i="26" s="1"/>
  <c r="M122" i="26" s="1"/>
  <c r="H123" i="26"/>
  <c r="L123" i="26" s="1"/>
  <c r="M123" i="26" s="1"/>
  <c r="H124" i="26"/>
  <c r="L124" i="26" s="1"/>
  <c r="M124" i="26" s="1"/>
  <c r="H125" i="26"/>
  <c r="L125" i="26" s="1"/>
  <c r="M125" i="26" s="1"/>
  <c r="H158" i="26"/>
  <c r="L158" i="26" s="1"/>
  <c r="M158" i="26" s="1"/>
  <c r="H159" i="26"/>
  <c r="L159" i="26" s="1"/>
  <c r="M159" i="26" s="1"/>
  <c r="H160" i="26"/>
  <c r="L160" i="26" s="1"/>
  <c r="M160" i="26" s="1"/>
  <c r="H161" i="26"/>
  <c r="L161" i="26" s="1"/>
  <c r="M161" i="26" s="1"/>
  <c r="H162" i="26"/>
  <c r="L162" i="26" s="1"/>
  <c r="M162" i="26" s="1"/>
  <c r="H163" i="26"/>
  <c r="L163" i="26" s="1"/>
  <c r="M163" i="26" s="1"/>
  <c r="H196" i="26"/>
  <c r="L196" i="26" s="1"/>
  <c r="M196" i="26" s="1"/>
  <c r="H197" i="26"/>
  <c r="L197" i="26" s="1"/>
  <c r="M197" i="26" s="1"/>
  <c r="H198" i="26"/>
  <c r="L198" i="26" s="1"/>
  <c r="M198" i="26" s="1"/>
  <c r="H199" i="26"/>
  <c r="L199" i="26" s="1"/>
  <c r="M199" i="26" s="1"/>
  <c r="H200" i="26"/>
  <c r="L200" i="26" s="1"/>
  <c r="M200" i="26" s="1"/>
  <c r="H201" i="26"/>
  <c r="L201" i="26" s="1"/>
  <c r="M201" i="26" s="1"/>
  <c r="H202" i="26"/>
  <c r="L202" i="26" s="1"/>
  <c r="M202" i="26" s="1"/>
  <c r="H233" i="26"/>
  <c r="L233" i="26" s="1"/>
  <c r="M233" i="26" s="1"/>
  <c r="H234" i="26"/>
  <c r="L234" i="26" s="1"/>
  <c r="M234" i="26" s="1"/>
  <c r="H235" i="26"/>
  <c r="L235" i="26" s="1"/>
  <c r="M235" i="26" s="1"/>
  <c r="H236" i="26"/>
  <c r="L236" i="26" s="1"/>
  <c r="M236" i="26" s="1"/>
  <c r="H237" i="26"/>
  <c r="L237" i="26" s="1"/>
  <c r="M237" i="26" s="1"/>
  <c r="H238" i="26"/>
  <c r="L238" i="26" s="1"/>
  <c r="M238" i="26" s="1"/>
  <c r="H239" i="26"/>
  <c r="L239" i="26" s="1"/>
  <c r="M239" i="26" s="1"/>
  <c r="H240" i="26"/>
  <c r="L240" i="26" s="1"/>
  <c r="M240" i="26" s="1"/>
  <c r="H267" i="26"/>
  <c r="L267" i="26" s="1"/>
  <c r="M267" i="26" s="1"/>
  <c r="H268" i="26"/>
  <c r="L268" i="26" s="1"/>
  <c r="M268" i="26" s="1"/>
  <c r="H269" i="26"/>
  <c r="L269" i="26" s="1"/>
  <c r="M269" i="26" s="1"/>
  <c r="H270" i="26"/>
  <c r="L270" i="26" s="1"/>
  <c r="M270" i="26" s="1"/>
  <c r="H271" i="26"/>
  <c r="L271" i="26" s="1"/>
  <c r="M271" i="26" s="1"/>
  <c r="H272" i="26"/>
  <c r="L272" i="26" s="1"/>
  <c r="M272" i="26" s="1"/>
  <c r="H273" i="26"/>
  <c r="L273" i="26" s="1"/>
  <c r="M273" i="26" s="1"/>
  <c r="H274" i="26"/>
  <c r="L274" i="26" s="1"/>
  <c r="M274" i="26" s="1"/>
  <c r="H275" i="26"/>
  <c r="L275" i="26" s="1"/>
  <c r="M275" i="26" s="1"/>
  <c r="H23" i="28"/>
  <c r="L23" i="28" s="1"/>
  <c r="M23" i="28" s="1"/>
  <c r="H36" i="28"/>
  <c r="L36" i="28" s="1"/>
  <c r="M36" i="28" s="1"/>
  <c r="H37" i="28"/>
  <c r="L37" i="28" s="1"/>
  <c r="M37" i="28" s="1"/>
  <c r="H58" i="28"/>
  <c r="L58" i="28" s="1"/>
  <c r="M58" i="28" s="1"/>
  <c r="H59" i="28"/>
  <c r="L59" i="28" s="1"/>
  <c r="M59" i="28" s="1"/>
  <c r="H60" i="28"/>
  <c r="L60" i="28" s="1"/>
  <c r="M60" i="28" s="1"/>
  <c r="H87" i="28"/>
  <c r="L87" i="28" s="1"/>
  <c r="M87" i="28" s="1"/>
  <c r="H88" i="28"/>
  <c r="L88" i="28" s="1"/>
  <c r="M88" i="28" s="1"/>
  <c r="H89" i="28"/>
  <c r="L89" i="28" s="1"/>
  <c r="M89" i="28" s="1"/>
  <c r="H90" i="28"/>
  <c r="L90" i="28" s="1"/>
  <c r="M90" i="28" s="1"/>
  <c r="H121" i="28"/>
  <c r="L121" i="28" s="1"/>
  <c r="M121" i="28" s="1"/>
  <c r="H122" i="28"/>
  <c r="L122" i="28" s="1"/>
  <c r="M122" i="28" s="1"/>
  <c r="H123" i="28"/>
  <c r="L123" i="28" s="1"/>
  <c r="M123" i="28" s="1"/>
  <c r="H124" i="28"/>
  <c r="L124" i="28" s="1"/>
  <c r="M124" i="28" s="1"/>
  <c r="H125" i="28"/>
  <c r="L125" i="28" s="1"/>
  <c r="M125" i="28" s="1"/>
  <c r="H158" i="28"/>
  <c r="L158" i="28" s="1"/>
  <c r="M158" i="28" s="1"/>
  <c r="H159" i="28"/>
  <c r="L159" i="28" s="1"/>
  <c r="M159" i="28" s="1"/>
  <c r="H160" i="28"/>
  <c r="L160" i="28" s="1"/>
  <c r="M160" i="28" s="1"/>
  <c r="H161" i="28"/>
  <c r="L161" i="28" s="1"/>
  <c r="M161" i="28" s="1"/>
  <c r="H162" i="28"/>
  <c r="L162" i="28" s="1"/>
  <c r="M162" i="28" s="1"/>
  <c r="H163" i="28"/>
  <c r="L163" i="28" s="1"/>
  <c r="M163" i="28" s="1"/>
  <c r="H196" i="28"/>
  <c r="L196" i="28" s="1"/>
  <c r="M196" i="28" s="1"/>
  <c r="H197" i="28"/>
  <c r="L197" i="28" s="1"/>
  <c r="M197" i="28" s="1"/>
  <c r="H198" i="28"/>
  <c r="L198" i="28" s="1"/>
  <c r="M198" i="28" s="1"/>
  <c r="H199" i="28"/>
  <c r="L199" i="28" s="1"/>
  <c r="M199" i="28" s="1"/>
  <c r="H200" i="28"/>
  <c r="L200" i="28" s="1"/>
  <c r="M200" i="28" s="1"/>
  <c r="H201" i="28"/>
  <c r="L201" i="28" s="1"/>
  <c r="M201" i="28" s="1"/>
  <c r="H202" i="28"/>
  <c r="L202" i="28" s="1"/>
  <c r="M202" i="28" s="1"/>
  <c r="H233" i="28"/>
  <c r="L233" i="28" s="1"/>
  <c r="M233" i="28" s="1"/>
  <c r="H234" i="28"/>
  <c r="L234" i="28" s="1"/>
  <c r="M234" i="28" s="1"/>
  <c r="H235" i="28"/>
  <c r="L235" i="28" s="1"/>
  <c r="M235" i="28" s="1"/>
  <c r="H236" i="28"/>
  <c r="L236" i="28" s="1"/>
  <c r="M236" i="28" s="1"/>
  <c r="H237" i="28"/>
  <c r="L237" i="28" s="1"/>
  <c r="M237" i="28" s="1"/>
  <c r="H238" i="28"/>
  <c r="L238" i="28" s="1"/>
  <c r="M238" i="28" s="1"/>
  <c r="H239" i="28"/>
  <c r="L239" i="28" s="1"/>
  <c r="M239" i="28" s="1"/>
  <c r="H240" i="28"/>
  <c r="L240" i="28" s="1"/>
  <c r="M240" i="28" s="1"/>
  <c r="H267" i="28"/>
  <c r="L267" i="28" s="1"/>
  <c r="M267" i="28" s="1"/>
  <c r="H268" i="28"/>
  <c r="L268" i="28" s="1"/>
  <c r="M268" i="28" s="1"/>
  <c r="H269" i="28"/>
  <c r="L269" i="28" s="1"/>
  <c r="M269" i="28" s="1"/>
  <c r="H270" i="28"/>
  <c r="L270" i="28" s="1"/>
  <c r="M270" i="28" s="1"/>
  <c r="H271" i="28"/>
  <c r="L271" i="28" s="1"/>
  <c r="M271" i="28" s="1"/>
  <c r="H272" i="28"/>
  <c r="L272" i="28" s="1"/>
  <c r="M272" i="28" s="1"/>
  <c r="H273" i="28"/>
  <c r="L273" i="28" s="1"/>
  <c r="M273" i="28" s="1"/>
  <c r="H274" i="28"/>
  <c r="L274" i="28" s="1"/>
  <c r="M274" i="28" s="1"/>
  <c r="H275" i="28"/>
  <c r="L275" i="28" s="1"/>
  <c r="M275" i="28" s="1"/>
  <c r="H29" i="26"/>
  <c r="L29" i="26" s="1"/>
  <c r="M29" i="26" s="1"/>
  <c r="H48" i="26"/>
  <c r="L48" i="26" s="1"/>
  <c r="M48" i="26" s="1"/>
  <c r="H49" i="26"/>
  <c r="L49" i="26" s="1"/>
  <c r="M49" i="26" s="1"/>
  <c r="H76" i="26"/>
  <c r="L76" i="26" s="1"/>
  <c r="M76" i="26" s="1"/>
  <c r="H77" i="26"/>
  <c r="L77" i="26" s="1"/>
  <c r="M77" i="26" s="1"/>
  <c r="H78" i="26"/>
  <c r="L78" i="26" s="1"/>
  <c r="M78" i="26" s="1"/>
  <c r="H30" i="28"/>
  <c r="L30" i="28" s="1"/>
  <c r="M30" i="28" s="1"/>
  <c r="H50" i="28"/>
  <c r="L50" i="28" s="1"/>
  <c r="M50" i="28" s="1"/>
  <c r="H51" i="28"/>
  <c r="L51" i="28" s="1"/>
  <c r="M51" i="28" s="1"/>
  <c r="H25" i="26"/>
  <c r="L25" i="26" s="1"/>
  <c r="M25" i="26" s="1"/>
  <c r="H40" i="26"/>
  <c r="L40" i="26" s="1"/>
  <c r="M40" i="26" s="1"/>
  <c r="H41" i="26"/>
  <c r="L41" i="26" s="1"/>
  <c r="M41" i="26" s="1"/>
  <c r="H64" i="26"/>
  <c r="L64" i="26" s="1"/>
  <c r="M64" i="26" s="1"/>
  <c r="H65" i="26"/>
  <c r="L65" i="26" s="1"/>
  <c r="M65" i="26" s="1"/>
  <c r="H66" i="26"/>
  <c r="L66" i="26" s="1"/>
  <c r="M66" i="26" s="1"/>
  <c r="H95" i="26"/>
  <c r="L95" i="26" s="1"/>
  <c r="M95" i="26" s="1"/>
  <c r="H96" i="26"/>
  <c r="L96" i="26" s="1"/>
  <c r="M96" i="26" s="1"/>
  <c r="H97" i="26"/>
  <c r="L97" i="26" s="1"/>
  <c r="M97" i="26" s="1"/>
  <c r="H98" i="26"/>
  <c r="L98" i="26" s="1"/>
  <c r="M98" i="26" s="1"/>
  <c r="H131" i="26"/>
  <c r="L131" i="26" s="1"/>
  <c r="M131" i="26" s="1"/>
  <c r="H132" i="26"/>
  <c r="L132" i="26" s="1"/>
  <c r="M132" i="26" s="1"/>
  <c r="H133" i="26"/>
  <c r="L133" i="26" s="1"/>
  <c r="M133" i="26" s="1"/>
  <c r="H134" i="26"/>
  <c r="L134" i="26" s="1"/>
  <c r="M134" i="26" s="1"/>
  <c r="H135" i="26"/>
  <c r="L135" i="26" s="1"/>
  <c r="M135" i="26" s="1"/>
  <c r="H170" i="26"/>
  <c r="L170" i="26" s="1"/>
  <c r="M170" i="26" s="1"/>
  <c r="H171" i="26"/>
  <c r="L171" i="26" s="1"/>
  <c r="M171" i="26" s="1"/>
  <c r="H172" i="26"/>
  <c r="L172" i="26" s="1"/>
  <c r="M172" i="26" s="1"/>
  <c r="H173" i="26"/>
  <c r="L173" i="26" s="1"/>
  <c r="M173" i="26" s="1"/>
  <c r="H174" i="26"/>
  <c r="L174" i="26" s="1"/>
  <c r="M174" i="26" s="1"/>
  <c r="H175" i="26"/>
  <c r="L175" i="26" s="1"/>
  <c r="M175" i="26" s="1"/>
  <c r="H210" i="26"/>
  <c r="L210" i="26" s="1"/>
  <c r="M210" i="26" s="1"/>
  <c r="H211" i="26"/>
  <c r="L211" i="26" s="1"/>
  <c r="M211" i="26" s="1"/>
  <c r="H212" i="26"/>
  <c r="L212" i="26" s="1"/>
  <c r="M212" i="26" s="1"/>
  <c r="H213" i="26"/>
  <c r="L213" i="26" s="1"/>
  <c r="M213" i="26" s="1"/>
  <c r="H214" i="26"/>
  <c r="L214" i="26" s="1"/>
  <c r="M214" i="26" s="1"/>
  <c r="H215" i="26"/>
  <c r="L215" i="26" s="1"/>
  <c r="M215" i="26" s="1"/>
  <c r="H216" i="26"/>
  <c r="L216" i="26" s="1"/>
  <c r="M216" i="26" s="1"/>
  <c r="H28" i="28"/>
  <c r="L28" i="28" s="1"/>
  <c r="M28" i="28" s="1"/>
  <c r="H46" i="28"/>
  <c r="L46" i="28" s="1"/>
  <c r="M46" i="28" s="1"/>
  <c r="H47" i="28"/>
  <c r="L47" i="28" s="1"/>
  <c r="M47" i="28" s="1"/>
  <c r="H73" i="28"/>
  <c r="L73" i="28" s="1"/>
  <c r="M73" i="28" s="1"/>
  <c r="H74" i="28"/>
  <c r="L74" i="28" s="1"/>
  <c r="M74" i="28" s="1"/>
  <c r="H75" i="28"/>
  <c r="L75" i="28" s="1"/>
  <c r="M75" i="28" s="1"/>
  <c r="H107" i="28"/>
  <c r="L107" i="28" s="1"/>
  <c r="M107" i="28" s="1"/>
  <c r="H108" i="28"/>
  <c r="L108" i="28" s="1"/>
  <c r="M108" i="28" s="1"/>
  <c r="H109" i="28"/>
  <c r="L109" i="28" s="1"/>
  <c r="M109" i="28" s="1"/>
  <c r="H110" i="28"/>
  <c r="L110" i="28" s="1"/>
  <c r="M110" i="28" s="1"/>
  <c r="H24" i="26"/>
  <c r="L24" i="26" s="1"/>
  <c r="M24" i="26" s="1"/>
  <c r="H38" i="26"/>
  <c r="L38" i="26" s="1"/>
  <c r="M38" i="26" s="1"/>
  <c r="H39" i="26"/>
  <c r="L39" i="26" s="1"/>
  <c r="M39" i="26" s="1"/>
  <c r="H61" i="26"/>
  <c r="L61" i="26" s="1"/>
  <c r="M61" i="26" s="1"/>
  <c r="H62" i="26"/>
  <c r="L62" i="26" s="1"/>
  <c r="M62" i="26" s="1"/>
  <c r="H63" i="26"/>
  <c r="L63" i="26" s="1"/>
  <c r="M63" i="26" s="1"/>
  <c r="H91" i="26"/>
  <c r="L91" i="26" s="1"/>
  <c r="M91" i="26" s="1"/>
  <c r="H92" i="26"/>
  <c r="L92" i="26" s="1"/>
  <c r="M92" i="26" s="1"/>
  <c r="H93" i="26"/>
  <c r="L93" i="26" s="1"/>
  <c r="M93" i="26" s="1"/>
  <c r="H94" i="26"/>
  <c r="L94" i="26" s="1"/>
  <c r="M94" i="26" s="1"/>
  <c r="H126" i="26"/>
  <c r="L126" i="26" s="1"/>
  <c r="M126" i="26" s="1"/>
  <c r="H127" i="26"/>
  <c r="L127" i="26" s="1"/>
  <c r="M127" i="26" s="1"/>
  <c r="H128" i="26"/>
  <c r="L128" i="26" s="1"/>
  <c r="M128" i="26" s="1"/>
  <c r="H129" i="26"/>
  <c r="L129" i="26" s="1"/>
  <c r="M129" i="26" s="1"/>
  <c r="H130" i="26"/>
  <c r="L130" i="26" s="1"/>
  <c r="M130" i="26" s="1"/>
  <c r="H164" i="26"/>
  <c r="L164" i="26" s="1"/>
  <c r="M164" i="26" s="1"/>
  <c r="H165" i="26"/>
  <c r="L165" i="26" s="1"/>
  <c r="M165" i="26" s="1"/>
  <c r="H166" i="26"/>
  <c r="L166" i="26" s="1"/>
  <c r="M166" i="26" s="1"/>
  <c r="H167" i="26"/>
  <c r="L167" i="26" s="1"/>
  <c r="M167" i="26" s="1"/>
  <c r="H168" i="26"/>
  <c r="L168" i="26" s="1"/>
  <c r="M168" i="26" s="1"/>
  <c r="H169" i="26"/>
  <c r="L169" i="26" s="1"/>
  <c r="M169" i="26" s="1"/>
  <c r="H203" i="26"/>
  <c r="L203" i="26" s="1"/>
  <c r="M203" i="26" s="1"/>
  <c r="H204" i="26"/>
  <c r="L204" i="26" s="1"/>
  <c r="M204" i="26" s="1"/>
  <c r="H205" i="26"/>
  <c r="L205" i="26" s="1"/>
  <c r="M205" i="26" s="1"/>
  <c r="H206" i="26"/>
  <c r="L206" i="26" s="1"/>
  <c r="M206" i="26" s="1"/>
  <c r="H207" i="26"/>
  <c r="L207" i="26" s="1"/>
  <c r="M207" i="26" s="1"/>
  <c r="H208" i="26"/>
  <c r="L208" i="26" s="1"/>
  <c r="M208" i="26" s="1"/>
  <c r="H209" i="26"/>
  <c r="L209" i="26" s="1"/>
  <c r="M209" i="26" s="1"/>
  <c r="H241" i="26"/>
  <c r="L241" i="26" s="1"/>
  <c r="M241" i="26" s="1"/>
  <c r="H242" i="26"/>
  <c r="L242" i="26" s="1"/>
  <c r="M242" i="26" s="1"/>
  <c r="H243" i="26"/>
  <c r="L243" i="26" s="1"/>
  <c r="M243" i="26" s="1"/>
  <c r="H244" i="26"/>
  <c r="L244" i="26" s="1"/>
  <c r="M244" i="26" s="1"/>
  <c r="H245" i="26"/>
  <c r="L245" i="26" s="1"/>
  <c r="M245" i="26" s="1"/>
  <c r="H246" i="26"/>
  <c r="L246" i="26" s="1"/>
  <c r="M246" i="26" s="1"/>
  <c r="H247" i="26"/>
  <c r="L247" i="26" s="1"/>
  <c r="M247" i="26" s="1"/>
  <c r="H248" i="26"/>
  <c r="L248" i="26" s="1"/>
  <c r="M248" i="26" s="1"/>
  <c r="H25" i="28"/>
  <c r="L25" i="28" s="1"/>
  <c r="M25" i="28" s="1"/>
  <c r="H40" i="28"/>
  <c r="L40" i="28" s="1"/>
  <c r="M40" i="28" s="1"/>
  <c r="H41" i="28"/>
  <c r="L41" i="28" s="1"/>
  <c r="M41" i="28" s="1"/>
  <c r="H64" i="28"/>
  <c r="L64" i="28" s="1"/>
  <c r="M64" i="28" s="1"/>
  <c r="H65" i="28"/>
  <c r="L65" i="28" s="1"/>
  <c r="M65" i="28" s="1"/>
  <c r="H66" i="28"/>
  <c r="L66" i="28" s="1"/>
  <c r="M66" i="28" s="1"/>
  <c r="H95" i="28"/>
  <c r="L95" i="28" s="1"/>
  <c r="M95" i="28" s="1"/>
  <c r="H96" i="28"/>
  <c r="L96" i="28" s="1"/>
  <c r="M96" i="28" s="1"/>
  <c r="H97" i="28"/>
  <c r="L97" i="28" s="1"/>
  <c r="M97" i="28" s="1"/>
  <c r="H98" i="28"/>
  <c r="L98" i="28" s="1"/>
  <c r="M98" i="28" s="1"/>
  <c r="H131" i="28"/>
  <c r="L131" i="28" s="1"/>
  <c r="M131" i="28" s="1"/>
  <c r="H132" i="28"/>
  <c r="L132" i="28" s="1"/>
  <c r="M132" i="28" s="1"/>
  <c r="H133" i="28"/>
  <c r="L133" i="28" s="1"/>
  <c r="M133" i="28" s="1"/>
  <c r="H134" i="28"/>
  <c r="L134" i="28" s="1"/>
  <c r="M134" i="28" s="1"/>
  <c r="H135" i="28"/>
  <c r="L135" i="28" s="1"/>
  <c r="M135" i="28" s="1"/>
  <c r="H170" i="28"/>
  <c r="L170" i="28" s="1"/>
  <c r="M170" i="28" s="1"/>
  <c r="H171" i="28"/>
  <c r="L171" i="28" s="1"/>
  <c r="M171" i="28" s="1"/>
  <c r="H172" i="28"/>
  <c r="L172" i="28" s="1"/>
  <c r="M172" i="28" s="1"/>
  <c r="H173" i="28"/>
  <c r="L173" i="28" s="1"/>
  <c r="M173" i="28" s="1"/>
  <c r="H174" i="28"/>
  <c r="L174" i="28" s="1"/>
  <c r="M174" i="28" s="1"/>
  <c r="H175" i="28"/>
  <c r="L175" i="28" s="1"/>
  <c r="M175" i="28" s="1"/>
  <c r="H210" i="28"/>
  <c r="L210" i="28" s="1"/>
  <c r="M210" i="28" s="1"/>
  <c r="H211" i="28"/>
  <c r="L211" i="28" s="1"/>
  <c r="M211" i="28" s="1"/>
  <c r="H212" i="28"/>
  <c r="L212" i="28" s="1"/>
  <c r="M212" i="28" s="1"/>
  <c r="H213" i="28"/>
  <c r="L213" i="28" s="1"/>
  <c r="M213" i="28" s="1"/>
  <c r="H214" i="28"/>
  <c r="L214" i="28" s="1"/>
  <c r="M214" i="28" s="1"/>
  <c r="H215" i="28"/>
  <c r="L215" i="28" s="1"/>
  <c r="M215" i="28" s="1"/>
  <c r="H216" i="28"/>
  <c r="L216" i="28" s="1"/>
  <c r="M216" i="28" s="1"/>
  <c r="H28" i="26"/>
  <c r="L28" i="26" s="1"/>
  <c r="M28" i="26" s="1"/>
  <c r="H46" i="26"/>
  <c r="L46" i="26" s="1"/>
  <c r="M46" i="26" s="1"/>
  <c r="H47" i="26"/>
  <c r="L47" i="26" s="1"/>
  <c r="M47" i="26" s="1"/>
  <c r="H73" i="26"/>
  <c r="L73" i="26" s="1"/>
  <c r="M73" i="26" s="1"/>
  <c r="H74" i="26"/>
  <c r="L74" i="26" s="1"/>
  <c r="M74" i="26" s="1"/>
  <c r="H75" i="26"/>
  <c r="L75" i="26" s="1"/>
  <c r="M75" i="26" s="1"/>
  <c r="H107" i="26"/>
  <c r="L107" i="26" s="1"/>
  <c r="M107" i="26" s="1"/>
  <c r="H108" i="26"/>
  <c r="L108" i="26" s="1"/>
  <c r="M108" i="26" s="1"/>
  <c r="H109" i="26"/>
  <c r="L109" i="26" s="1"/>
  <c r="M109" i="26" s="1"/>
  <c r="H110" i="26"/>
  <c r="L110" i="26" s="1"/>
  <c r="M110" i="26" s="1"/>
  <c r="H24" i="28"/>
  <c r="L24" i="28" s="1"/>
  <c r="M24" i="28" s="1"/>
  <c r="H38" i="28"/>
  <c r="L38" i="28" s="1"/>
  <c r="M38" i="28" s="1"/>
  <c r="H39" i="28"/>
  <c r="L39" i="28" s="1"/>
  <c r="M39" i="28" s="1"/>
  <c r="H61" i="28"/>
  <c r="L61" i="28" s="1"/>
  <c r="M61" i="28" s="1"/>
  <c r="H62" i="28"/>
  <c r="L62" i="28" s="1"/>
  <c r="M62" i="28" s="1"/>
  <c r="H63" i="28"/>
  <c r="L63" i="28" s="1"/>
  <c r="M63" i="28" s="1"/>
  <c r="H91" i="28"/>
  <c r="L91" i="28" s="1"/>
  <c r="M91" i="28" s="1"/>
  <c r="H92" i="28"/>
  <c r="L92" i="28" s="1"/>
  <c r="M92" i="28" s="1"/>
  <c r="H93" i="28"/>
  <c r="L93" i="28" s="1"/>
  <c r="M93" i="28" s="1"/>
  <c r="H94" i="28"/>
  <c r="L94" i="28" s="1"/>
  <c r="M94" i="28" s="1"/>
  <c r="H126" i="28"/>
  <c r="L126" i="28" s="1"/>
  <c r="M126" i="28" s="1"/>
  <c r="H127" i="28"/>
  <c r="L127" i="28" s="1"/>
  <c r="M127" i="28" s="1"/>
  <c r="H128" i="28"/>
  <c r="L128" i="28" s="1"/>
  <c r="M128" i="28" s="1"/>
  <c r="H129" i="28"/>
  <c r="L129" i="28" s="1"/>
  <c r="M129" i="28" s="1"/>
  <c r="H130" i="28"/>
  <c r="L130" i="28" s="1"/>
  <c r="M130" i="28" s="1"/>
  <c r="H164" i="28"/>
  <c r="L164" i="28" s="1"/>
  <c r="M164" i="28" s="1"/>
  <c r="H165" i="28"/>
  <c r="L165" i="28" s="1"/>
  <c r="M165" i="28" s="1"/>
  <c r="H166" i="28"/>
  <c r="L166" i="28" s="1"/>
  <c r="M166" i="28" s="1"/>
  <c r="H167" i="28"/>
  <c r="L167" i="28" s="1"/>
  <c r="M167" i="28" s="1"/>
  <c r="H168" i="28"/>
  <c r="L168" i="28" s="1"/>
  <c r="M168" i="28" s="1"/>
  <c r="H169" i="28"/>
  <c r="L169" i="28" s="1"/>
  <c r="M169" i="28" s="1"/>
  <c r="H203" i="28"/>
  <c r="L203" i="28" s="1"/>
  <c r="M203" i="28" s="1"/>
  <c r="H204" i="28"/>
  <c r="L204" i="28" s="1"/>
  <c r="M204" i="28" s="1"/>
  <c r="H205" i="28"/>
  <c r="L205" i="28" s="1"/>
  <c r="M205" i="28" s="1"/>
  <c r="H206" i="28"/>
  <c r="L206" i="28" s="1"/>
  <c r="M206" i="28" s="1"/>
  <c r="H207" i="28"/>
  <c r="L207" i="28" s="1"/>
  <c r="M207" i="28" s="1"/>
  <c r="H208" i="28"/>
  <c r="L208" i="28" s="1"/>
  <c r="M208" i="28" s="1"/>
  <c r="H209" i="28"/>
  <c r="L209" i="28" s="1"/>
  <c r="M209" i="28" s="1"/>
  <c r="H241" i="28"/>
  <c r="L241" i="28" s="1"/>
  <c r="M241" i="28" s="1"/>
  <c r="H242" i="28"/>
  <c r="L242" i="28" s="1"/>
  <c r="M242" i="28" s="1"/>
  <c r="H243" i="28"/>
  <c r="L243" i="28" s="1"/>
  <c r="M243" i="28" s="1"/>
  <c r="H244" i="28"/>
  <c r="L244" i="28" s="1"/>
  <c r="M244" i="28" s="1"/>
  <c r="H245" i="28"/>
  <c r="L245" i="28" s="1"/>
  <c r="M245" i="28" s="1"/>
  <c r="H246" i="28"/>
  <c r="L246" i="28" s="1"/>
  <c r="M246" i="28" s="1"/>
  <c r="H247" i="28"/>
  <c r="L247" i="28" s="1"/>
  <c r="M247" i="28" s="1"/>
  <c r="H248" i="28"/>
  <c r="L248" i="28" s="1"/>
  <c r="M248" i="28" s="1"/>
  <c r="K253" i="10"/>
  <c r="V253" i="10"/>
  <c r="L255" i="10"/>
  <c r="N255" i="10" s="1"/>
  <c r="P254" i="10"/>
  <c r="R254" i="10" s="1"/>
  <c r="M21" i="26" l="1"/>
  <c r="B6" i="26"/>
  <c r="M146" i="26"/>
  <c r="B11" i="26"/>
  <c r="M32" i="28"/>
  <c r="B7" i="28"/>
  <c r="M21" i="28"/>
  <c r="B6" i="28"/>
  <c r="M276" i="26"/>
  <c r="B15" i="26"/>
  <c r="M146" i="28"/>
  <c r="B11" i="28"/>
  <c r="M217" i="26"/>
  <c r="B13" i="26"/>
  <c r="M276" i="28"/>
  <c r="B15" i="28"/>
  <c r="M111" i="26"/>
  <c r="B10" i="26"/>
  <c r="M217" i="28"/>
  <c r="B13" i="28"/>
  <c r="M111" i="28"/>
  <c r="B10" i="28"/>
  <c r="M296" i="26"/>
  <c r="B16" i="26"/>
  <c r="M79" i="26"/>
  <c r="B9" i="26"/>
  <c r="M182" i="26"/>
  <c r="B12" i="26"/>
  <c r="M296" i="28"/>
  <c r="B16" i="28"/>
  <c r="M249" i="26"/>
  <c r="B14" i="26"/>
  <c r="M79" i="28"/>
  <c r="B9" i="28"/>
  <c r="M52" i="26"/>
  <c r="B8" i="26"/>
  <c r="M182" i="28"/>
  <c r="B12" i="28"/>
  <c r="M249" i="28"/>
  <c r="B14" i="28"/>
  <c r="M32" i="26"/>
  <c r="B7" i="26"/>
  <c r="M52" i="28"/>
  <c r="B8" i="28"/>
  <c r="K254" i="10"/>
  <c r="J250" i="10" s="1"/>
  <c r="F79" i="10" s="1"/>
  <c r="H79" i="10" s="1"/>
  <c r="V254" i="10"/>
  <c r="O255" i="10"/>
  <c r="Q255" i="10" s="1"/>
  <c r="S255" i="10" s="1"/>
  <c r="M15" i="29" l="1"/>
  <c r="C15" i="28"/>
  <c r="D15" i="28"/>
  <c r="M14" i="27"/>
  <c r="C14" i="26"/>
  <c r="D14" i="26"/>
  <c r="M13" i="27"/>
  <c r="D13" i="26"/>
  <c r="C13" i="26"/>
  <c r="M16" i="29"/>
  <c r="E75" i="29" s="1"/>
  <c r="H75" i="29" s="1"/>
  <c r="D16" i="28"/>
  <c r="C16" i="28"/>
  <c r="M11" i="29"/>
  <c r="D11" i="28"/>
  <c r="C11" i="28"/>
  <c r="M12" i="27"/>
  <c r="D12" i="26"/>
  <c r="C12" i="26"/>
  <c r="M15" i="27"/>
  <c r="D15" i="26"/>
  <c r="C15" i="26"/>
  <c r="M9" i="27"/>
  <c r="D9" i="26"/>
  <c r="C9" i="26"/>
  <c r="M14" i="29"/>
  <c r="D14" i="28"/>
  <c r="C14" i="28"/>
  <c r="M6" i="29"/>
  <c r="C6" i="28"/>
  <c r="D6" i="28"/>
  <c r="M16" i="27"/>
  <c r="E75" i="27" s="1"/>
  <c r="H75" i="27" s="1"/>
  <c r="D16" i="26"/>
  <c r="C16" i="26"/>
  <c r="M12" i="29"/>
  <c r="D12" i="28"/>
  <c r="C12" i="28"/>
  <c r="M7" i="29"/>
  <c r="D7" i="28"/>
  <c r="C7" i="28"/>
  <c r="M10" i="29"/>
  <c r="C10" i="28"/>
  <c r="D10" i="28"/>
  <c r="M7" i="27"/>
  <c r="D7" i="26"/>
  <c r="C7" i="26"/>
  <c r="M11" i="27"/>
  <c r="D11" i="26"/>
  <c r="C11" i="26"/>
  <c r="M8" i="29"/>
  <c r="C8" i="28"/>
  <c r="D8" i="28"/>
  <c r="M13" i="29"/>
  <c r="D13" i="28"/>
  <c r="C13" i="28"/>
  <c r="M9" i="29"/>
  <c r="D9" i="28"/>
  <c r="C9" i="28"/>
  <c r="M6" i="27"/>
  <c r="D6" i="26"/>
  <c r="C6" i="26"/>
  <c r="M8" i="27"/>
  <c r="D8" i="26"/>
  <c r="C8" i="26"/>
  <c r="M10" i="27"/>
  <c r="C10" i="26"/>
  <c r="D10" i="26"/>
  <c r="O256" i="10"/>
  <c r="M256" i="10"/>
  <c r="L256" i="10"/>
  <c r="P255" i="10"/>
  <c r="R255" i="10" s="1"/>
  <c r="E35" i="27" l="1"/>
  <c r="H35" i="27" s="1"/>
  <c r="E42" i="27"/>
  <c r="H42" i="27" s="1"/>
  <c r="I42" i="27" s="1"/>
  <c r="E50" i="27"/>
  <c r="H50" i="27" s="1"/>
  <c r="I50" i="27" s="1"/>
  <c r="E59" i="27"/>
  <c r="H59" i="27" s="1"/>
  <c r="I59" i="27" s="1"/>
  <c r="E69" i="27"/>
  <c r="H69" i="27" s="1"/>
  <c r="I69" i="27" s="1"/>
  <c r="E80" i="27"/>
  <c r="H80" i="27" s="1"/>
  <c r="I80" i="27" s="1"/>
  <c r="E30" i="27"/>
  <c r="H30" i="27" s="1"/>
  <c r="E36" i="27"/>
  <c r="H36" i="27" s="1"/>
  <c r="I36" i="27" s="1"/>
  <c r="E43" i="27"/>
  <c r="H43" i="27" s="1"/>
  <c r="I43" i="27" s="1"/>
  <c r="E51" i="27"/>
  <c r="H51" i="27" s="1"/>
  <c r="I51" i="27" s="1"/>
  <c r="E60" i="27"/>
  <c r="H60" i="27" s="1"/>
  <c r="I60" i="27" s="1"/>
  <c r="E70" i="27"/>
  <c r="H70" i="27" s="1"/>
  <c r="I70" i="27" s="1"/>
  <c r="E81" i="27"/>
  <c r="H81" i="27" s="1"/>
  <c r="I81" i="27" s="1"/>
  <c r="E20" i="27"/>
  <c r="H20" i="27" s="1"/>
  <c r="E22" i="27"/>
  <c r="H22" i="27" s="1"/>
  <c r="I22" i="27" s="1"/>
  <c r="E25" i="27"/>
  <c r="H25" i="27" s="1"/>
  <c r="I25" i="27" s="1"/>
  <c r="E29" i="27"/>
  <c r="H29" i="27" s="1"/>
  <c r="I29" i="27" s="1"/>
  <c r="E34" i="27"/>
  <c r="H34" i="27" s="1"/>
  <c r="I34" i="27" s="1"/>
  <c r="E40" i="27"/>
  <c r="H40" i="27" s="1"/>
  <c r="I40" i="27" s="1"/>
  <c r="E47" i="27"/>
  <c r="H47" i="27" s="1"/>
  <c r="I47" i="27" s="1"/>
  <c r="E55" i="27"/>
  <c r="H55" i="27" s="1"/>
  <c r="I55" i="27" s="1"/>
  <c r="E64" i="27"/>
  <c r="H64" i="27" s="1"/>
  <c r="I64" i="27" s="1"/>
  <c r="E74" i="27"/>
  <c r="H74" i="27" s="1"/>
  <c r="I74" i="27" s="1"/>
  <c r="E85" i="27"/>
  <c r="H85" i="27" s="1"/>
  <c r="I85" i="27" s="1"/>
  <c r="E41" i="27"/>
  <c r="H41" i="27" s="1"/>
  <c r="E49" i="27"/>
  <c r="H49" i="27" s="1"/>
  <c r="I49" i="27" s="1"/>
  <c r="E58" i="27"/>
  <c r="H58" i="27" s="1"/>
  <c r="I58" i="27" s="1"/>
  <c r="E68" i="27"/>
  <c r="H68" i="27" s="1"/>
  <c r="I68" i="27" s="1"/>
  <c r="E79" i="27"/>
  <c r="H79" i="27" s="1"/>
  <c r="I79" i="27" s="1"/>
  <c r="E35" i="29"/>
  <c r="H35" i="29" s="1"/>
  <c r="E42" i="29"/>
  <c r="H42" i="29" s="1"/>
  <c r="I42" i="29" s="1"/>
  <c r="E50" i="29"/>
  <c r="H50" i="29" s="1"/>
  <c r="I50" i="29" s="1"/>
  <c r="E59" i="29"/>
  <c r="H59" i="29" s="1"/>
  <c r="I59" i="29" s="1"/>
  <c r="E69" i="29"/>
  <c r="H69" i="29" s="1"/>
  <c r="I69" i="29" s="1"/>
  <c r="E80" i="29"/>
  <c r="H80" i="29" s="1"/>
  <c r="I80" i="29" s="1"/>
  <c r="E21" i="27"/>
  <c r="H21" i="27" s="1"/>
  <c r="E24" i="27"/>
  <c r="H24" i="27" s="1"/>
  <c r="I24" i="27" s="1"/>
  <c r="E28" i="27"/>
  <c r="H28" i="27" s="1"/>
  <c r="I28" i="27" s="1"/>
  <c r="E33" i="27"/>
  <c r="H33" i="27" s="1"/>
  <c r="I33" i="27" s="1"/>
  <c r="E39" i="27"/>
  <c r="H39" i="27" s="1"/>
  <c r="I39" i="27" s="1"/>
  <c r="E46" i="27"/>
  <c r="H46" i="27" s="1"/>
  <c r="I46" i="27" s="1"/>
  <c r="E54" i="27"/>
  <c r="H54" i="27" s="1"/>
  <c r="I54" i="27" s="1"/>
  <c r="E63" i="27"/>
  <c r="H63" i="27" s="1"/>
  <c r="I63" i="27" s="1"/>
  <c r="E73" i="27"/>
  <c r="H73" i="27" s="1"/>
  <c r="I73" i="27" s="1"/>
  <c r="E84" i="27"/>
  <c r="H84" i="27" s="1"/>
  <c r="I84" i="27" s="1"/>
  <c r="I75" i="27"/>
  <c r="E30" i="29"/>
  <c r="H30" i="29" s="1"/>
  <c r="E36" i="29"/>
  <c r="H36" i="29" s="1"/>
  <c r="I36" i="29" s="1"/>
  <c r="E43" i="29"/>
  <c r="H43" i="29" s="1"/>
  <c r="I43" i="29" s="1"/>
  <c r="E51" i="29"/>
  <c r="H51" i="29" s="1"/>
  <c r="I51" i="29" s="1"/>
  <c r="E60" i="29"/>
  <c r="H60" i="29" s="1"/>
  <c r="I60" i="29" s="1"/>
  <c r="E70" i="29"/>
  <c r="H70" i="29" s="1"/>
  <c r="I70" i="29" s="1"/>
  <c r="E81" i="29"/>
  <c r="H81" i="29" s="1"/>
  <c r="I81" i="29" s="1"/>
  <c r="D17" i="28"/>
  <c r="B17" i="28" s="1"/>
  <c r="C17" i="28" s="1"/>
  <c r="E56" i="29"/>
  <c r="H56" i="29" s="1"/>
  <c r="E66" i="29"/>
  <c r="H66" i="29" s="1"/>
  <c r="I66" i="29" s="1"/>
  <c r="E77" i="29"/>
  <c r="H77" i="29" s="1"/>
  <c r="I77" i="29" s="1"/>
  <c r="E26" i="29"/>
  <c r="H26" i="29" s="1"/>
  <c r="E31" i="29"/>
  <c r="H31" i="29" s="1"/>
  <c r="I31" i="29" s="1"/>
  <c r="E37" i="29"/>
  <c r="H37" i="29" s="1"/>
  <c r="I37" i="29" s="1"/>
  <c r="E44" i="29"/>
  <c r="H44" i="29" s="1"/>
  <c r="I44" i="29" s="1"/>
  <c r="E52" i="29"/>
  <c r="H52" i="29" s="1"/>
  <c r="I52" i="29" s="1"/>
  <c r="E61" i="29"/>
  <c r="H61" i="29" s="1"/>
  <c r="I61" i="29" s="1"/>
  <c r="E71" i="29"/>
  <c r="H71" i="29" s="1"/>
  <c r="I71" i="29" s="1"/>
  <c r="E82" i="29"/>
  <c r="H82" i="29" s="1"/>
  <c r="I82" i="29" s="1"/>
  <c r="E48" i="29"/>
  <c r="H48" i="29" s="1"/>
  <c r="E57" i="29"/>
  <c r="H57" i="29" s="1"/>
  <c r="I57" i="29" s="1"/>
  <c r="E67" i="29"/>
  <c r="H67" i="29" s="1"/>
  <c r="I67" i="29" s="1"/>
  <c r="E78" i="29"/>
  <c r="H78" i="29" s="1"/>
  <c r="I78" i="29" s="1"/>
  <c r="E56" i="27"/>
  <c r="H56" i="27" s="1"/>
  <c r="E66" i="27"/>
  <c r="H66" i="27" s="1"/>
  <c r="I66" i="27" s="1"/>
  <c r="E77" i="27"/>
  <c r="H77" i="27" s="1"/>
  <c r="I77" i="27" s="1"/>
  <c r="E22" i="29"/>
  <c r="H22" i="29" s="1"/>
  <c r="I22" i="29" s="1"/>
  <c r="E20" i="29"/>
  <c r="H20" i="29" s="1"/>
  <c r="E25" i="29"/>
  <c r="H25" i="29" s="1"/>
  <c r="I25" i="29" s="1"/>
  <c r="E29" i="29"/>
  <c r="H29" i="29" s="1"/>
  <c r="I29" i="29" s="1"/>
  <c r="E34" i="29"/>
  <c r="H34" i="29" s="1"/>
  <c r="I34" i="29" s="1"/>
  <c r="E40" i="29"/>
  <c r="H40" i="29" s="1"/>
  <c r="I40" i="29" s="1"/>
  <c r="E47" i="29"/>
  <c r="H47" i="29" s="1"/>
  <c r="I47" i="29" s="1"/>
  <c r="E55" i="29"/>
  <c r="H55" i="29" s="1"/>
  <c r="I55" i="29" s="1"/>
  <c r="E64" i="29"/>
  <c r="H64" i="29" s="1"/>
  <c r="I64" i="29" s="1"/>
  <c r="E74" i="29"/>
  <c r="H74" i="29" s="1"/>
  <c r="I74" i="29" s="1"/>
  <c r="E85" i="29"/>
  <c r="H85" i="29" s="1"/>
  <c r="I85" i="29" s="1"/>
  <c r="D17" i="26"/>
  <c r="B17" i="26" s="1"/>
  <c r="C17" i="26" s="1"/>
  <c r="E65" i="27"/>
  <c r="H65" i="27" s="1"/>
  <c r="E76" i="27"/>
  <c r="H76" i="27" s="1"/>
  <c r="I76" i="27" s="1"/>
  <c r="I75" i="29"/>
  <c r="E48" i="27"/>
  <c r="H48" i="27" s="1"/>
  <c r="E57" i="27"/>
  <c r="H57" i="27" s="1"/>
  <c r="I57" i="27" s="1"/>
  <c r="E67" i="27"/>
  <c r="H67" i="27" s="1"/>
  <c r="I67" i="27" s="1"/>
  <c r="E78" i="27"/>
  <c r="H78" i="27" s="1"/>
  <c r="I78" i="27" s="1"/>
  <c r="E21" i="29"/>
  <c r="H21" i="29" s="1"/>
  <c r="E24" i="29"/>
  <c r="H24" i="29" s="1"/>
  <c r="I24" i="29" s="1"/>
  <c r="E28" i="29"/>
  <c r="H28" i="29" s="1"/>
  <c r="I28" i="29" s="1"/>
  <c r="E33" i="29"/>
  <c r="H33" i="29" s="1"/>
  <c r="I33" i="29" s="1"/>
  <c r="E39" i="29"/>
  <c r="H39" i="29" s="1"/>
  <c r="I39" i="29" s="1"/>
  <c r="E46" i="29"/>
  <c r="H46" i="29" s="1"/>
  <c r="I46" i="29" s="1"/>
  <c r="E54" i="29"/>
  <c r="H54" i="29" s="1"/>
  <c r="I54" i="29" s="1"/>
  <c r="E63" i="29"/>
  <c r="H63" i="29" s="1"/>
  <c r="I63" i="29" s="1"/>
  <c r="E73" i="29"/>
  <c r="H73" i="29" s="1"/>
  <c r="I73" i="29" s="1"/>
  <c r="E84" i="29"/>
  <c r="H84" i="29" s="1"/>
  <c r="I84" i="29" s="1"/>
  <c r="E41" i="29"/>
  <c r="H41" i="29" s="1"/>
  <c r="E49" i="29"/>
  <c r="H49" i="29" s="1"/>
  <c r="I49" i="29" s="1"/>
  <c r="E58" i="29"/>
  <c r="H58" i="29" s="1"/>
  <c r="I58" i="29" s="1"/>
  <c r="E68" i="29"/>
  <c r="H68" i="29" s="1"/>
  <c r="I68" i="29" s="1"/>
  <c r="E79" i="29"/>
  <c r="H79" i="29" s="1"/>
  <c r="I79" i="29" s="1"/>
  <c r="E23" i="27"/>
  <c r="H23" i="27" s="1"/>
  <c r="E27" i="27"/>
  <c r="H27" i="27" s="1"/>
  <c r="I27" i="27" s="1"/>
  <c r="E32" i="27"/>
  <c r="H32" i="27" s="1"/>
  <c r="I32" i="27" s="1"/>
  <c r="E38" i="27"/>
  <c r="H38" i="27" s="1"/>
  <c r="I38" i="27" s="1"/>
  <c r="E45" i="27"/>
  <c r="H45" i="27" s="1"/>
  <c r="I45" i="27" s="1"/>
  <c r="E53" i="27"/>
  <c r="H53" i="27" s="1"/>
  <c r="I53" i="27" s="1"/>
  <c r="E62" i="27"/>
  <c r="H62" i="27" s="1"/>
  <c r="I62" i="27" s="1"/>
  <c r="E72" i="27"/>
  <c r="H72" i="27" s="1"/>
  <c r="I72" i="27" s="1"/>
  <c r="E83" i="27"/>
  <c r="H83" i="27" s="1"/>
  <c r="I83" i="27" s="1"/>
  <c r="E26" i="27"/>
  <c r="H26" i="27" s="1"/>
  <c r="E31" i="27"/>
  <c r="H31" i="27" s="1"/>
  <c r="I31" i="27" s="1"/>
  <c r="E37" i="27"/>
  <c r="H37" i="27" s="1"/>
  <c r="I37" i="27" s="1"/>
  <c r="E44" i="27"/>
  <c r="H44" i="27" s="1"/>
  <c r="I44" i="27" s="1"/>
  <c r="E52" i="27"/>
  <c r="H52" i="27" s="1"/>
  <c r="I52" i="27" s="1"/>
  <c r="E61" i="27"/>
  <c r="H61" i="27" s="1"/>
  <c r="I61" i="27" s="1"/>
  <c r="E71" i="27"/>
  <c r="H71" i="27" s="1"/>
  <c r="I71" i="27" s="1"/>
  <c r="E82" i="27"/>
  <c r="H82" i="27" s="1"/>
  <c r="I82" i="27" s="1"/>
  <c r="E23" i="29"/>
  <c r="H23" i="29" s="1"/>
  <c r="E27" i="29"/>
  <c r="H27" i="29" s="1"/>
  <c r="I27" i="29" s="1"/>
  <c r="E32" i="29"/>
  <c r="H32" i="29" s="1"/>
  <c r="I32" i="29" s="1"/>
  <c r="E38" i="29"/>
  <c r="H38" i="29" s="1"/>
  <c r="I38" i="29" s="1"/>
  <c r="E45" i="29"/>
  <c r="H45" i="29" s="1"/>
  <c r="I45" i="29" s="1"/>
  <c r="E53" i="29"/>
  <c r="H53" i="29" s="1"/>
  <c r="I53" i="29" s="1"/>
  <c r="E62" i="29"/>
  <c r="H62" i="29" s="1"/>
  <c r="I62" i="29" s="1"/>
  <c r="E72" i="29"/>
  <c r="H72" i="29" s="1"/>
  <c r="I72" i="29" s="1"/>
  <c r="E83" i="29"/>
  <c r="H83" i="29" s="1"/>
  <c r="I83" i="29" s="1"/>
  <c r="E65" i="29"/>
  <c r="H65" i="29" s="1"/>
  <c r="E76" i="29"/>
  <c r="H76" i="29" s="1"/>
  <c r="I76" i="29" s="1"/>
  <c r="K255" i="10"/>
  <c r="V255" i="10"/>
  <c r="L257" i="10"/>
  <c r="P256" i="10"/>
  <c r="R256" i="10" s="1"/>
  <c r="N256" i="10"/>
  <c r="Q256" i="10" s="1"/>
  <c r="S256" i="10" s="1"/>
  <c r="O257" i="10"/>
  <c r="M257" i="10"/>
  <c r="E7" i="28" l="1"/>
  <c r="F7" i="28" s="1"/>
  <c r="E16" i="28"/>
  <c r="E6" i="28"/>
  <c r="F6" i="28" s="1"/>
  <c r="E6" i="26"/>
  <c r="F6" i="26" s="1"/>
  <c r="E8" i="26"/>
  <c r="F8" i="26" s="1"/>
  <c r="F16" i="28"/>
  <c r="G15" i="28"/>
  <c r="M29" i="29" s="1"/>
  <c r="B6" i="27"/>
  <c r="I20" i="27"/>
  <c r="I65" i="29"/>
  <c r="B15" i="29"/>
  <c r="E12" i="26"/>
  <c r="F12" i="26" s="1"/>
  <c r="E9" i="26"/>
  <c r="F9" i="26" s="1"/>
  <c r="I41" i="27"/>
  <c r="B12" i="27"/>
  <c r="E16" i="26"/>
  <c r="I23" i="27"/>
  <c r="B8" i="27"/>
  <c r="I30" i="27"/>
  <c r="B10" i="27"/>
  <c r="I56" i="27"/>
  <c r="B14" i="27"/>
  <c r="E10" i="28"/>
  <c r="F10" i="28" s="1"/>
  <c r="I48" i="29"/>
  <c r="B13" i="29"/>
  <c r="B7" i="27"/>
  <c r="I21" i="27"/>
  <c r="I26" i="27"/>
  <c r="B9" i="27"/>
  <c r="E13" i="26"/>
  <c r="F13" i="26" s="1"/>
  <c r="E10" i="26"/>
  <c r="F10" i="26" s="1"/>
  <c r="B16" i="29"/>
  <c r="E15" i="26"/>
  <c r="F15" i="26" s="1"/>
  <c r="I30" i="29"/>
  <c r="B10" i="29"/>
  <c r="I48" i="27"/>
  <c r="B13" i="27"/>
  <c r="E15" i="28"/>
  <c r="F15" i="28" s="1"/>
  <c r="B6" i="29"/>
  <c r="I20" i="29"/>
  <c r="I26" i="29"/>
  <c r="B9" i="29"/>
  <c r="E14" i="28"/>
  <c r="F14" i="28" s="1"/>
  <c r="I41" i="29"/>
  <c r="B12" i="29"/>
  <c r="I23" i="29"/>
  <c r="B8" i="29"/>
  <c r="B16" i="27"/>
  <c r="I21" i="29"/>
  <c r="B7" i="29"/>
  <c r="E12" i="28"/>
  <c r="F12" i="28" s="1"/>
  <c r="I65" i="27"/>
  <c r="B15" i="27"/>
  <c r="I35" i="27"/>
  <c r="B11" i="27"/>
  <c r="E11" i="26"/>
  <c r="F11" i="26" s="1"/>
  <c r="E9" i="28"/>
  <c r="F9" i="28" s="1"/>
  <c r="E7" i="26"/>
  <c r="F7" i="26" s="1"/>
  <c r="E8" i="28"/>
  <c r="F8" i="28" s="1"/>
  <c r="E13" i="28"/>
  <c r="F13" i="28" s="1"/>
  <c r="I56" i="29"/>
  <c r="B14" i="29"/>
  <c r="E14" i="26"/>
  <c r="F14" i="26" s="1"/>
  <c r="I35" i="29"/>
  <c r="B11" i="29"/>
  <c r="E11" i="28"/>
  <c r="F11" i="28" s="1"/>
  <c r="V256" i="10"/>
  <c r="K256" i="10"/>
  <c r="O258" i="10"/>
  <c r="M258" i="10"/>
  <c r="P257" i="10"/>
  <c r="R257" i="10" s="1"/>
  <c r="L258" i="10"/>
  <c r="N258" i="10" s="1"/>
  <c r="Q258" i="10" s="1"/>
  <c r="S258" i="10" s="1"/>
  <c r="N257" i="10"/>
  <c r="Q257" i="10" s="1"/>
  <c r="S257" i="10" s="1"/>
  <c r="G15" i="26" l="1"/>
  <c r="F16" i="26"/>
  <c r="F4" i="26" s="1"/>
  <c r="N20" i="27" s="1"/>
  <c r="G14" i="28"/>
  <c r="F4" i="28"/>
  <c r="N20" i="29" s="1"/>
  <c r="B28" i="1" a="1"/>
  <c r="B28" i="1" s="1"/>
  <c r="E17" i="28"/>
  <c r="E17" i="26"/>
  <c r="B27" i="1" a="1"/>
  <c r="D7" i="29"/>
  <c r="C7" i="29"/>
  <c r="D13" i="27"/>
  <c r="C13" i="27"/>
  <c r="C11" i="29"/>
  <c r="D11" i="29"/>
  <c r="D16" i="29"/>
  <c r="C16" i="29"/>
  <c r="C14" i="29"/>
  <c r="D14" i="29"/>
  <c r="D9" i="27"/>
  <c r="C9" i="27"/>
  <c r="D15" i="29"/>
  <c r="C15" i="29"/>
  <c r="D14" i="27"/>
  <c r="C14" i="27"/>
  <c r="D12" i="27"/>
  <c r="C12" i="27"/>
  <c r="D7" i="27"/>
  <c r="C7" i="27"/>
  <c r="C10" i="27"/>
  <c r="D10" i="27"/>
  <c r="D8" i="27"/>
  <c r="C8" i="27"/>
  <c r="D15" i="27"/>
  <c r="C15" i="27"/>
  <c r="D10" i="29"/>
  <c r="C10" i="29"/>
  <c r="C16" i="27"/>
  <c r="D16" i="27"/>
  <c r="C6" i="29"/>
  <c r="D6" i="29"/>
  <c r="D8" i="29"/>
  <c r="C8" i="29"/>
  <c r="D12" i="29"/>
  <c r="C12" i="29"/>
  <c r="D9" i="29"/>
  <c r="C9" i="29"/>
  <c r="D13" i="29"/>
  <c r="C13" i="29"/>
  <c r="D11" i="27"/>
  <c r="C11" i="27"/>
  <c r="D6" i="27"/>
  <c r="C6" i="27"/>
  <c r="V257" i="10"/>
  <c r="P258" i="10"/>
  <c r="R258" i="10" s="1"/>
  <c r="L259" i="10"/>
  <c r="K257" i="10"/>
  <c r="O259" i="10"/>
  <c r="M259" i="10"/>
  <c r="G13" i="28" l="1"/>
  <c r="M28" i="29"/>
  <c r="G14" i="26"/>
  <c r="M29" i="27"/>
  <c r="L28" i="1"/>
  <c r="J28" i="1"/>
  <c r="K28" i="1"/>
  <c r="E28" i="1"/>
  <c r="D28" i="1"/>
  <c r="H28" i="1"/>
  <c r="F28" i="1"/>
  <c r="C28" i="1"/>
  <c r="I28" i="1"/>
  <c r="G28" i="1"/>
  <c r="B27" i="1"/>
  <c r="C27" i="1"/>
  <c r="D27" i="1"/>
  <c r="E27" i="1"/>
  <c r="F27" i="1"/>
  <c r="G27" i="1"/>
  <c r="L27" i="1"/>
  <c r="H27" i="1"/>
  <c r="I27" i="1"/>
  <c r="J27" i="1"/>
  <c r="K27" i="1"/>
  <c r="D17" i="27"/>
  <c r="B17" i="27" s="1"/>
  <c r="C17" i="27" s="1"/>
  <c r="D17" i="29"/>
  <c r="B17" i="29" s="1"/>
  <c r="C17" i="29" s="1"/>
  <c r="K258" i="10"/>
  <c r="V258" i="10"/>
  <c r="N259" i="10"/>
  <c r="Q259" i="10" s="1"/>
  <c r="S259" i="10" s="1"/>
  <c r="L260" i="10"/>
  <c r="P259" i="10"/>
  <c r="R259" i="10" s="1"/>
  <c r="O260" i="10"/>
  <c r="M260" i="10"/>
  <c r="G13" i="26" l="1"/>
  <c r="M28" i="27"/>
  <c r="G12" i="28"/>
  <c r="M27" i="29"/>
  <c r="E10" i="29"/>
  <c r="F10" i="29" s="1"/>
  <c r="E14" i="29"/>
  <c r="F14" i="29" s="1"/>
  <c r="E13" i="29"/>
  <c r="F13" i="29" s="1"/>
  <c r="E15" i="29"/>
  <c r="F15" i="29" s="1"/>
  <c r="E7" i="29"/>
  <c r="F7" i="29" s="1"/>
  <c r="E8" i="29"/>
  <c r="F8" i="29" s="1"/>
  <c r="E9" i="29"/>
  <c r="F9" i="29" s="1"/>
  <c r="E16" i="29"/>
  <c r="E11" i="29"/>
  <c r="F11" i="29" s="1"/>
  <c r="E12" i="29"/>
  <c r="F12" i="29" s="1"/>
  <c r="E9" i="27"/>
  <c r="F9" i="27" s="1"/>
  <c r="E10" i="27"/>
  <c r="F10" i="27" s="1"/>
  <c r="E13" i="27"/>
  <c r="F13" i="27" s="1"/>
  <c r="E8" i="27"/>
  <c r="F8" i="27" s="1"/>
  <c r="E7" i="27"/>
  <c r="F7" i="27" s="1"/>
  <c r="E14" i="27"/>
  <c r="F14" i="27" s="1"/>
  <c r="E16" i="27"/>
  <c r="E11" i="27"/>
  <c r="F11" i="27" s="1"/>
  <c r="E12" i="27"/>
  <c r="F12" i="27" s="1"/>
  <c r="E15" i="27"/>
  <c r="F15" i="27" s="1"/>
  <c r="E6" i="27"/>
  <c r="F6" i="27" s="1"/>
  <c r="E6" i="29"/>
  <c r="F6" i="29" s="1"/>
  <c r="K259" i="10"/>
  <c r="V259" i="10"/>
  <c r="L261" i="10"/>
  <c r="P260" i="10"/>
  <c r="R260" i="10" s="1"/>
  <c r="M261" i="10"/>
  <c r="N260" i="10"/>
  <c r="Q260" i="10" s="1"/>
  <c r="S260" i="10" s="1"/>
  <c r="G11" i="28" l="1"/>
  <c r="M26" i="29"/>
  <c r="G12" i="26"/>
  <c r="M27" i="27"/>
  <c r="F16" i="29"/>
  <c r="F4" i="29" s="1"/>
  <c r="G15" i="29"/>
  <c r="F16" i="27"/>
  <c r="F4" i="27" s="1"/>
  <c r="G15" i="27"/>
  <c r="B18" i="1" a="1"/>
  <c r="G18" i="1" s="1"/>
  <c r="E17" i="29"/>
  <c r="B19" i="1" a="1"/>
  <c r="F19" i="1" s="1"/>
  <c r="E17" i="27"/>
  <c r="V260" i="10"/>
  <c r="K260" i="10"/>
  <c r="J255" i="10" s="1"/>
  <c r="F80" i="10" s="1"/>
  <c r="H80" i="10" s="1"/>
  <c r="N261" i="10"/>
  <c r="G14" i="29" l="1"/>
  <c r="L32" i="29"/>
  <c r="G14" i="27"/>
  <c r="L32" i="27"/>
  <c r="L20" i="27"/>
  <c r="D5" i="30" s="1"/>
  <c r="L20" i="29"/>
  <c r="D4" i="30" s="1"/>
  <c r="G11" i="26"/>
  <c r="M26" i="27"/>
  <c r="G10" i="28"/>
  <c r="M25" i="29"/>
  <c r="E18" i="1"/>
  <c r="H18" i="1"/>
  <c r="L18" i="1"/>
  <c r="K18" i="1"/>
  <c r="J18" i="1"/>
  <c r="I18" i="1"/>
  <c r="C18" i="1"/>
  <c r="B18" i="1"/>
  <c r="D18" i="1"/>
  <c r="F18" i="1"/>
  <c r="L19" i="1"/>
  <c r="B19" i="1"/>
  <c r="C19" i="1"/>
  <c r="E19" i="1"/>
  <c r="J19" i="1"/>
  <c r="D19" i="1"/>
  <c r="I19" i="1"/>
  <c r="G19" i="1"/>
  <c r="K19" i="1"/>
  <c r="H19" i="1"/>
  <c r="O261" i="10"/>
  <c r="Q261" i="10"/>
  <c r="S261" i="10" s="1"/>
  <c r="G13" i="27" l="1"/>
  <c r="L31" i="27"/>
  <c r="G13" i="29"/>
  <c r="L31" i="29"/>
  <c r="G9" i="28"/>
  <c r="M24" i="29"/>
  <c r="G10" i="26"/>
  <c r="M25" i="27"/>
  <c r="O262" i="10"/>
  <c r="M262" i="10"/>
  <c r="P261" i="10"/>
  <c r="R261" i="10" s="1"/>
  <c r="L262" i="10"/>
  <c r="N262" i="10" s="1"/>
  <c r="Q262" i="10" s="1"/>
  <c r="S262" i="10" s="1"/>
  <c r="G12" i="27" l="1"/>
  <c r="L30" i="27"/>
  <c r="G12" i="29"/>
  <c r="L30" i="29"/>
  <c r="G9" i="26"/>
  <c r="M24" i="27"/>
  <c r="G8" i="28"/>
  <c r="M23" i="29"/>
  <c r="K261" i="10"/>
  <c r="V261" i="10"/>
  <c r="L263" i="10"/>
  <c r="P262" i="10"/>
  <c r="R262" i="10" s="1"/>
  <c r="O263" i="10"/>
  <c r="M263" i="10"/>
  <c r="G11" i="29" l="1"/>
  <c r="L29" i="29"/>
  <c r="G11" i="27"/>
  <c r="L29" i="27"/>
  <c r="G7" i="28"/>
  <c r="M22" i="29"/>
  <c r="G8" i="26"/>
  <c r="M23" i="27"/>
  <c r="K262" i="10"/>
  <c r="V262" i="10"/>
  <c r="M264" i="10"/>
  <c r="O264" i="10"/>
  <c r="P263" i="10"/>
  <c r="R263" i="10" s="1"/>
  <c r="L264" i="10"/>
  <c r="N264" i="10" s="1"/>
  <c r="Q264" i="10" s="1"/>
  <c r="S264" i="10" s="1"/>
  <c r="N263" i="10"/>
  <c r="Q263" i="10" s="1"/>
  <c r="S263" i="10" s="1"/>
  <c r="G10" i="27" l="1"/>
  <c r="L28" i="27"/>
  <c r="G10" i="29"/>
  <c r="L28" i="29"/>
  <c r="G7" i="26"/>
  <c r="M22" i="27"/>
  <c r="G6" i="28"/>
  <c r="M20" i="29" s="1"/>
  <c r="M21" i="29"/>
  <c r="V263" i="10"/>
  <c r="K263" i="10"/>
  <c r="O265" i="10"/>
  <c r="M265" i="10"/>
  <c r="P264" i="10"/>
  <c r="R264" i="10" s="1"/>
  <c r="L265" i="10"/>
  <c r="N265" i="10" s="1"/>
  <c r="Q265" i="10" s="1"/>
  <c r="S265" i="10" s="1"/>
  <c r="G9" i="29" l="1"/>
  <c r="L27" i="29"/>
  <c r="G9" i="27"/>
  <c r="L27" i="27"/>
  <c r="G6" i="26"/>
  <c r="M20" i="27" s="1"/>
  <c r="M21" i="27"/>
  <c r="K264" i="10"/>
  <c r="V264" i="10"/>
  <c r="M266" i="10"/>
  <c r="O266" i="10"/>
  <c r="P265" i="10"/>
  <c r="R265" i="10" s="1"/>
  <c r="L266" i="10"/>
  <c r="G8" i="27" l="1"/>
  <c r="L26" i="27"/>
  <c r="G8" i="29"/>
  <c r="L26" i="29"/>
  <c r="K265" i="10"/>
  <c r="V265" i="10"/>
  <c r="N266" i="10"/>
  <c r="Q266" i="10" s="1"/>
  <c r="S266" i="10" s="1"/>
  <c r="O267" i="10"/>
  <c r="M267" i="10"/>
  <c r="L267" i="10"/>
  <c r="P266" i="10"/>
  <c r="R266" i="10" s="1"/>
  <c r="G7" i="29" l="1"/>
  <c r="L25" i="29"/>
  <c r="G7" i="27"/>
  <c r="L25" i="27"/>
  <c r="K266" i="10"/>
  <c r="V266" i="10"/>
  <c r="L268" i="10"/>
  <c r="P267" i="10"/>
  <c r="R267" i="10" s="1"/>
  <c r="N267" i="10"/>
  <c r="Q267" i="10" s="1"/>
  <c r="S267" i="10" s="1"/>
  <c r="M268" i="10"/>
  <c r="G6" i="27" l="1"/>
  <c r="L23" i="27" s="1"/>
  <c r="L24" i="27"/>
  <c r="G6" i="29"/>
  <c r="L23" i="29" s="1"/>
  <c r="L24" i="29"/>
  <c r="V267" i="10"/>
  <c r="K267" i="10"/>
  <c r="J261" i="10" s="1"/>
  <c r="F81" i="10" s="1"/>
  <c r="H81" i="10" s="1"/>
  <c r="N268" i="10"/>
  <c r="L21" i="29" l="1"/>
  <c r="B4" i="30" s="1"/>
  <c r="M4" i="30" s="1"/>
  <c r="O14" i="30" s="1"/>
  <c r="L21" i="27"/>
  <c r="B5" i="30" s="1"/>
  <c r="M5" i="30" s="1"/>
  <c r="O15" i="30" s="1"/>
  <c r="O268" i="10"/>
  <c r="Q268" i="10"/>
  <c r="S268" i="10" s="1"/>
  <c r="O269" i="10" l="1"/>
  <c r="M269" i="10"/>
  <c r="L269" i="10"/>
  <c r="P268" i="10"/>
  <c r="R268" i="10" s="1"/>
  <c r="K268" i="10" l="1"/>
  <c r="V268" i="10"/>
  <c r="P269" i="10"/>
  <c r="R269" i="10" s="1"/>
  <c r="L270" i="10"/>
  <c r="N269" i="10"/>
  <c r="Q269" i="10" s="1"/>
  <c r="S269" i="10" s="1"/>
  <c r="O270" i="10"/>
  <c r="M270" i="10"/>
  <c r="V269" i="10" l="1"/>
  <c r="O271" i="10"/>
  <c r="M271" i="10"/>
  <c r="L271" i="10"/>
  <c r="P270" i="10"/>
  <c r="R270" i="10" s="1"/>
  <c r="N270" i="10"/>
  <c r="Q270" i="10" s="1"/>
  <c r="S270" i="10" s="1"/>
  <c r="K269" i="10"/>
  <c r="V270" i="10" l="1"/>
  <c r="P271" i="10"/>
  <c r="R271" i="10" s="1"/>
  <c r="L272" i="10"/>
  <c r="K270" i="10"/>
  <c r="N271" i="10"/>
  <c r="Q271" i="10" s="1"/>
  <c r="S271" i="10" s="1"/>
  <c r="O272" i="10"/>
  <c r="M272" i="10"/>
  <c r="V271" i="10" l="1"/>
  <c r="P272" i="10"/>
  <c r="R272" i="10" s="1"/>
  <c r="L273" i="10"/>
  <c r="O273" i="10"/>
  <c r="M273" i="10"/>
  <c r="N272" i="10"/>
  <c r="Q272" i="10" s="1"/>
  <c r="S272" i="10" s="1"/>
  <c r="K271" i="10"/>
  <c r="V272" i="10" l="1"/>
  <c r="N273" i="10"/>
  <c r="Q273" i="10" s="1"/>
  <c r="S273" i="10" s="1"/>
  <c r="P273" i="10"/>
  <c r="R273" i="10" s="1"/>
  <c r="L274" i="10"/>
  <c r="O274" i="10"/>
  <c r="M274" i="10"/>
  <c r="K272" i="10"/>
  <c r="V273" i="10" l="1"/>
  <c r="K273" i="10"/>
  <c r="N274" i="10"/>
  <c r="Q274" i="10" s="1"/>
  <c r="S274" i="10" s="1"/>
  <c r="P274" i="10"/>
  <c r="R274" i="10" s="1"/>
  <c r="L275" i="10"/>
  <c r="M275" i="10"/>
  <c r="O275" i="10"/>
  <c r="K274" i="10" l="1"/>
  <c r="V274" i="10"/>
  <c r="M276" i="10"/>
  <c r="N275" i="10"/>
  <c r="Q275" i="10" s="1"/>
  <c r="S275" i="10" s="1"/>
  <c r="P275" i="10"/>
  <c r="R275" i="10" s="1"/>
  <c r="L276" i="10"/>
  <c r="N276" i="10" s="1"/>
  <c r="V275" i="10" l="1"/>
  <c r="K275" i="10"/>
  <c r="J268" i="10" s="1"/>
  <c r="F82" i="10" s="1"/>
  <c r="H82" i="10" s="1"/>
  <c r="O276" i="10"/>
  <c r="Q276" i="10" s="1"/>
  <c r="S276" i="10" s="1"/>
  <c r="O277" i="10" l="1"/>
  <c r="M277" i="10"/>
  <c r="P276" i="10"/>
  <c r="R276" i="10" s="1"/>
  <c r="L277" i="10"/>
  <c r="N277" i="10" s="1"/>
  <c r="Q277" i="10" s="1"/>
  <c r="S277" i="10" s="1"/>
  <c r="K276" i="10" l="1"/>
  <c r="V276" i="10"/>
  <c r="P277" i="10"/>
  <c r="R277" i="10" s="1"/>
  <c r="L278" i="10"/>
  <c r="O278" i="10"/>
  <c r="M278" i="10"/>
  <c r="K277" i="10" l="1"/>
  <c r="V277" i="10"/>
  <c r="N278" i="10"/>
  <c r="Q278" i="10" s="1"/>
  <c r="S278" i="10" s="1"/>
  <c r="L279" i="10"/>
  <c r="P278" i="10"/>
  <c r="R278" i="10" s="1"/>
  <c r="M279" i="10"/>
  <c r="O279" i="10"/>
  <c r="K278" i="10" l="1"/>
  <c r="V278" i="10"/>
  <c r="M280" i="10"/>
  <c r="O280" i="10"/>
  <c r="P279" i="10"/>
  <c r="R279" i="10" s="1"/>
  <c r="L280" i="10"/>
  <c r="N280" i="10" s="1"/>
  <c r="Q280" i="10" s="1"/>
  <c r="S280" i="10" s="1"/>
  <c r="N279" i="10"/>
  <c r="Q279" i="10" s="1"/>
  <c r="S279" i="10" s="1"/>
  <c r="V279" i="10" l="1"/>
  <c r="M281" i="10"/>
  <c r="O281" i="10"/>
  <c r="K279" i="10"/>
  <c r="L281" i="10"/>
  <c r="N281" i="10" s="1"/>
  <c r="P280" i="10"/>
  <c r="R280" i="10" s="1"/>
  <c r="K280" i="10" l="1"/>
  <c r="V280" i="10"/>
  <c r="Q281" i="10"/>
  <c r="S281" i="10" s="1"/>
  <c r="M282" i="10"/>
  <c r="O282" i="10"/>
  <c r="L282" i="10"/>
  <c r="N282" i="10" s="1"/>
  <c r="Q282" i="10" s="1"/>
  <c r="S282" i="10" s="1"/>
  <c r="P281" i="10"/>
  <c r="R281" i="10" s="1"/>
  <c r="K281" i="10" l="1"/>
  <c r="V281" i="10"/>
  <c r="O283" i="10"/>
  <c r="M283" i="10"/>
  <c r="L283" i="10"/>
  <c r="P282" i="10"/>
  <c r="R282" i="10" s="1"/>
  <c r="K282" i="10" l="1"/>
  <c r="V282" i="10"/>
  <c r="P283" i="10"/>
  <c r="R283" i="10" s="1"/>
  <c r="L284" i="10"/>
  <c r="N283" i="10"/>
  <c r="Q283" i="10" s="1"/>
  <c r="S283" i="10" s="1"/>
  <c r="M284" i="10"/>
  <c r="O284" i="10"/>
  <c r="V283" i="10" l="1"/>
  <c r="M285" i="10"/>
  <c r="P284" i="10"/>
  <c r="R284" i="10" s="1"/>
  <c r="L285" i="10"/>
  <c r="N285" i="10" s="1"/>
  <c r="N284" i="10"/>
  <c r="Q284" i="10" s="1"/>
  <c r="S284" i="10" s="1"/>
  <c r="K283" i="10"/>
  <c r="V284" i="10" l="1"/>
  <c r="K284" i="10"/>
  <c r="J276" i="10" s="1"/>
  <c r="F83" i="10" s="1"/>
  <c r="H83" i="10" s="1"/>
  <c r="O285" i="10"/>
  <c r="Q285" i="10"/>
  <c r="S285" i="10" s="1"/>
  <c r="L286" i="10" l="1"/>
  <c r="M286" i="10"/>
  <c r="O286" i="10"/>
  <c r="P285" i="10"/>
  <c r="R285" i="10" s="1"/>
  <c r="K285" i="10" l="1"/>
  <c r="V285" i="10"/>
  <c r="P286" i="10"/>
  <c r="R286" i="10" s="1"/>
  <c r="L287" i="10"/>
  <c r="M287" i="10"/>
  <c r="O287" i="10"/>
  <c r="N286" i="10"/>
  <c r="Q286" i="10" s="1"/>
  <c r="S286" i="10" s="1"/>
  <c r="V286" i="10" l="1"/>
  <c r="N287" i="10"/>
  <c r="Q287" i="10" s="1"/>
  <c r="S287" i="10" s="1"/>
  <c r="M288" i="10"/>
  <c r="O288" i="10"/>
  <c r="P287" i="10"/>
  <c r="R287" i="10" s="1"/>
  <c r="L288" i="10"/>
  <c r="N288" i="10" s="1"/>
  <c r="Q288" i="10" s="1"/>
  <c r="S288" i="10" s="1"/>
  <c r="K286" i="10"/>
  <c r="K287" i="10" l="1"/>
  <c r="V287" i="10"/>
  <c r="O289" i="10"/>
  <c r="M289" i="10"/>
  <c r="P288" i="10"/>
  <c r="R288" i="10" s="1"/>
  <c r="L289" i="10"/>
  <c r="N289" i="10" s="1"/>
  <c r="Q289" i="10" s="1"/>
  <c r="S289" i="10" s="1"/>
  <c r="K288" i="10" l="1"/>
  <c r="V288" i="10"/>
  <c r="P289" i="10"/>
  <c r="R289" i="10" s="1"/>
  <c r="L290" i="10"/>
  <c r="M290" i="10"/>
  <c r="O290" i="10"/>
  <c r="K289" i="10" l="1"/>
  <c r="V289" i="10"/>
  <c r="N290" i="10"/>
  <c r="Q290" i="10" s="1"/>
  <c r="S290" i="10" s="1"/>
  <c r="O291" i="10"/>
  <c r="M291" i="10"/>
  <c r="P290" i="10"/>
  <c r="R290" i="10" s="1"/>
  <c r="L291" i="10"/>
  <c r="N291" i="10" s="1"/>
  <c r="Q291" i="10" s="1"/>
  <c r="S291" i="10" s="1"/>
  <c r="V290" i="10" l="1"/>
  <c r="K290" i="10"/>
  <c r="P291" i="10"/>
  <c r="R291" i="10" s="1"/>
  <c r="L292" i="10"/>
  <c r="M292" i="10"/>
  <c r="O292" i="10"/>
  <c r="K291" i="10" l="1"/>
  <c r="V291" i="10"/>
  <c r="L293" i="10"/>
  <c r="P292" i="10"/>
  <c r="R292" i="10" s="1"/>
  <c r="M293" i="10"/>
  <c r="O293" i="10"/>
  <c r="N292" i="10"/>
  <c r="Q292" i="10" s="1"/>
  <c r="S292" i="10" s="1"/>
  <c r="V292" i="10" l="1"/>
  <c r="K292" i="10"/>
  <c r="O294" i="10"/>
  <c r="M294" i="10"/>
  <c r="P293" i="10"/>
  <c r="R293" i="10" s="1"/>
  <c r="L294" i="10"/>
  <c r="N294" i="10" s="1"/>
  <c r="Q294" i="10" s="1"/>
  <c r="S294" i="10" s="1"/>
  <c r="N293" i="10"/>
  <c r="Q293" i="10" s="1"/>
  <c r="S293" i="10" s="1"/>
  <c r="V293" i="10" l="1"/>
  <c r="P294" i="10"/>
  <c r="R294" i="10" s="1"/>
  <c r="L295" i="10"/>
  <c r="K293" i="10"/>
  <c r="M295" i="10"/>
  <c r="K294" i="10" l="1"/>
  <c r="V294" i="10"/>
  <c r="N295" i="10"/>
  <c r="J285" i="10"/>
  <c r="F84" i="10" s="1"/>
  <c r="H84" i="10" s="1"/>
  <c r="O295" i="10"/>
  <c r="Q295" i="10" s="1"/>
  <c r="S295" i="10" s="1"/>
  <c r="P295" i="10"/>
  <c r="R295" i="10" s="1"/>
  <c r="L296" i="10"/>
  <c r="V295" i="10" l="1"/>
  <c r="K295" i="10"/>
  <c r="M296" i="10"/>
  <c r="O296" i="10"/>
  <c r="O297" i="10" l="1"/>
  <c r="M297" i="10"/>
  <c r="P296" i="10"/>
  <c r="R296" i="10" s="1"/>
  <c r="L297" i="10"/>
  <c r="N297" i="10" s="1"/>
  <c r="Q297" i="10" s="1"/>
  <c r="S297" i="10" s="1"/>
  <c r="N296" i="10"/>
  <c r="Q296" i="10" s="1"/>
  <c r="S296" i="10" s="1"/>
  <c r="V296" i="10" l="1"/>
  <c r="K296" i="10"/>
  <c r="P297" i="10"/>
  <c r="R297" i="10" s="1"/>
  <c r="L298" i="10"/>
  <c r="M298" i="10"/>
  <c r="O298" i="10"/>
  <c r="K297" i="10" l="1"/>
  <c r="V297" i="10"/>
  <c r="N298" i="10"/>
  <c r="Q298" i="10" s="1"/>
  <c r="S298" i="10" s="1"/>
  <c r="M299" i="10"/>
  <c r="O299" i="10"/>
  <c r="L299" i="10"/>
  <c r="N299" i="10" s="1"/>
  <c r="P298" i="10"/>
  <c r="R298" i="10" s="1"/>
  <c r="K298" i="10" l="1"/>
  <c r="V298" i="10"/>
  <c r="M300" i="10"/>
  <c r="O300" i="10"/>
  <c r="Q299" i="10"/>
  <c r="S299" i="10" s="1"/>
  <c r="L300" i="10"/>
  <c r="N300" i="10" s="1"/>
  <c r="Q300" i="10" s="1"/>
  <c r="S300" i="10" s="1"/>
  <c r="P299" i="10"/>
  <c r="R299" i="10" s="1"/>
  <c r="K299" i="10" l="1"/>
  <c r="V299" i="10"/>
  <c r="O301" i="10"/>
  <c r="M301" i="10"/>
  <c r="P300" i="10"/>
  <c r="R300" i="10" s="1"/>
  <c r="L301" i="10"/>
  <c r="N301" i="10" s="1"/>
  <c r="Q301" i="10" s="1"/>
  <c r="S301" i="10" s="1"/>
  <c r="K300" i="10" l="1"/>
  <c r="V300" i="10"/>
  <c r="L302" i="10"/>
  <c r="P301" i="10"/>
  <c r="R301" i="10" s="1"/>
  <c r="M302" i="10"/>
  <c r="O302" i="10"/>
  <c r="K301" i="10" l="1"/>
  <c r="V301" i="10"/>
  <c r="P302" i="10"/>
  <c r="R302" i="10" s="1"/>
  <c r="L303" i="10"/>
  <c r="O303" i="10"/>
  <c r="M303" i="10"/>
  <c r="N302" i="10"/>
  <c r="Q302" i="10" s="1"/>
  <c r="S302" i="10" s="1"/>
  <c r="V302" i="10" l="1"/>
  <c r="N303" i="10"/>
  <c r="Q303" i="10" s="1"/>
  <c r="S303" i="10" s="1"/>
  <c r="P303" i="10"/>
  <c r="R303" i="10" s="1"/>
  <c r="L304" i="10"/>
  <c r="O304" i="10"/>
  <c r="M304" i="10"/>
  <c r="K302" i="10"/>
  <c r="V303" i="10" l="1"/>
  <c r="K303" i="10"/>
  <c r="N304" i="10"/>
  <c r="Q304" i="10" s="1"/>
  <c r="S304" i="10" s="1"/>
  <c r="L305" i="10"/>
  <c r="P304" i="10"/>
  <c r="R304" i="10" s="1"/>
  <c r="O305" i="10"/>
  <c r="M305" i="10"/>
  <c r="V304" i="10" l="1"/>
  <c r="K304" i="10"/>
  <c r="P305" i="10"/>
  <c r="R305" i="10" s="1"/>
  <c r="N305" i="10"/>
  <c r="Q305" i="10" s="1"/>
  <c r="S305" i="10" l="1"/>
  <c r="K305" i="10" s="1"/>
  <c r="J295" i="10" s="1"/>
  <c r="F85" i="10" s="1"/>
  <c r="H85" i="10" s="1"/>
  <c r="B16" i="10" s="1"/>
  <c r="K16" i="21" s="1"/>
  <c r="D16" i="21" s="1"/>
  <c r="D17" i="21" l="1"/>
  <c r="V305" i="10"/>
  <c r="E16" i="10" s="1"/>
  <c r="C16" i="10"/>
  <c r="K15" i="11"/>
  <c r="M2" i="14"/>
  <c r="M5" i="14"/>
  <c r="M6" i="14"/>
  <c r="M3" i="14"/>
  <c r="M4" i="14"/>
  <c r="M8" i="14"/>
  <c r="M9" i="14"/>
  <c r="M11" i="14"/>
  <c r="M7" i="14"/>
  <c r="M12" i="14"/>
  <c r="M10" i="14"/>
  <c r="B17" i="21" l="1"/>
  <c r="C17" i="21" s="1"/>
  <c r="E6" i="21"/>
  <c r="F6" i="21" s="1"/>
  <c r="E8" i="21"/>
  <c r="F8" i="21" s="1"/>
  <c r="E15" i="21"/>
  <c r="F15" i="21" s="1"/>
  <c r="E11" i="21"/>
  <c r="F11" i="21" s="1"/>
  <c r="E12" i="21"/>
  <c r="F12" i="21" s="1"/>
  <c r="E13" i="21"/>
  <c r="F13" i="21" s="1"/>
  <c r="E14" i="21"/>
  <c r="F14" i="21" s="1"/>
  <c r="E10" i="21"/>
  <c r="F10" i="21" s="1"/>
  <c r="E7" i="21"/>
  <c r="F7" i="21" s="1"/>
  <c r="E9" i="21"/>
  <c r="F9" i="21" s="1"/>
  <c r="E16" i="21"/>
  <c r="E70" i="11"/>
  <c r="H70" i="11" s="1"/>
  <c r="E75" i="11"/>
  <c r="H75" i="11" s="1"/>
  <c r="E79" i="11"/>
  <c r="H79" i="11" s="1"/>
  <c r="E82" i="11"/>
  <c r="H82" i="11" s="1"/>
  <c r="E84" i="11"/>
  <c r="H84" i="11" s="1"/>
  <c r="E40" i="11"/>
  <c r="H40" i="11" s="1"/>
  <c r="E57" i="11"/>
  <c r="H57" i="11" s="1"/>
  <c r="E19" i="11"/>
  <c r="H19" i="11" s="1"/>
  <c r="E64" i="11"/>
  <c r="H64" i="11" s="1"/>
  <c r="E30" i="11"/>
  <c r="H30" i="11" s="1"/>
  <c r="E49" i="11"/>
  <c r="H49" i="11" s="1"/>
  <c r="T255" i="14"/>
  <c r="T159" i="14"/>
  <c r="T95" i="14"/>
  <c r="T202" i="14"/>
  <c r="T260" i="14"/>
  <c r="T201" i="14"/>
  <c r="T121" i="14"/>
  <c r="T73" i="14"/>
  <c r="T74" i="14"/>
  <c r="T158" i="14"/>
  <c r="T94" i="14"/>
  <c r="T259" i="14"/>
  <c r="T200" i="14"/>
  <c r="T120" i="14"/>
  <c r="T72" i="14"/>
  <c r="T205" i="14"/>
  <c r="T157" i="14"/>
  <c r="T93" i="14"/>
  <c r="T258" i="14"/>
  <c r="T119" i="14"/>
  <c r="T71" i="14"/>
  <c r="T204" i="14"/>
  <c r="T156" i="14"/>
  <c r="T124" i="14"/>
  <c r="T92" i="14"/>
  <c r="T257" i="14"/>
  <c r="T70" i="14"/>
  <c r="T122" i="14"/>
  <c r="T203" i="14"/>
  <c r="T155" i="14"/>
  <c r="T123" i="14"/>
  <c r="T91" i="14"/>
  <c r="T75" i="14"/>
  <c r="T256" i="14"/>
  <c r="T160" i="14"/>
  <c r="T96" i="14"/>
  <c r="T31" i="14"/>
  <c r="T106" i="14"/>
  <c r="T105" i="14"/>
  <c r="T57" i="14"/>
  <c r="T41" i="14"/>
  <c r="T25" i="14"/>
  <c r="T142" i="14"/>
  <c r="T78" i="14"/>
  <c r="T56" i="14"/>
  <c r="T141" i="14"/>
  <c r="T77" i="14"/>
  <c r="T242" i="14"/>
  <c r="T23" i="14"/>
  <c r="T42" i="14"/>
  <c r="T241" i="14"/>
  <c r="T22" i="14"/>
  <c r="T187" i="14"/>
  <c r="T186" i="14"/>
  <c r="T32" i="14"/>
  <c r="T26" i="14"/>
  <c r="T223" i="14"/>
  <c r="T276" i="14"/>
  <c r="T228" i="14"/>
  <c r="T180" i="14"/>
  <c r="T281" i="14"/>
  <c r="T222" i="14"/>
  <c r="T227" i="14"/>
  <c r="T179" i="14"/>
  <c r="T282" i="14"/>
  <c r="T280" i="14"/>
  <c r="T184" i="14"/>
  <c r="T221" i="14"/>
  <c r="T226" i="14"/>
  <c r="T178" i="14"/>
  <c r="T279" i="14"/>
  <c r="T183" i="14"/>
  <c r="T284" i="14"/>
  <c r="T225" i="14"/>
  <c r="T177" i="14"/>
  <c r="T278" i="14"/>
  <c r="T182" i="14"/>
  <c r="T283" i="14"/>
  <c r="T224" i="14"/>
  <c r="T176" i="14"/>
  <c r="T277" i="14"/>
  <c r="T229" i="14"/>
  <c r="T181" i="14"/>
  <c r="T287" i="14"/>
  <c r="T239" i="14"/>
  <c r="T292" i="14"/>
  <c r="T233" i="14"/>
  <c r="T286" i="14"/>
  <c r="T238" i="14"/>
  <c r="T291" i="14"/>
  <c r="T232" i="14"/>
  <c r="T285" i="14"/>
  <c r="T237" i="14"/>
  <c r="T290" i="14"/>
  <c r="T231" i="14"/>
  <c r="T236" i="14"/>
  <c r="T289" i="14"/>
  <c r="T294" i="14"/>
  <c r="T230" i="14"/>
  <c r="T234" i="14"/>
  <c r="T235" i="14"/>
  <c r="T288" i="14"/>
  <c r="T293" i="14"/>
  <c r="T207" i="14"/>
  <c r="T127" i="14"/>
  <c r="T212" i="14"/>
  <c r="T164" i="14"/>
  <c r="T100" i="14"/>
  <c r="T265" i="14"/>
  <c r="T206" i="14"/>
  <c r="T126" i="14"/>
  <c r="T211" i="14"/>
  <c r="T163" i="14"/>
  <c r="T131" i="14"/>
  <c r="T99" i="14"/>
  <c r="T264" i="14"/>
  <c r="T125" i="14"/>
  <c r="T266" i="14"/>
  <c r="T210" i="14"/>
  <c r="T162" i="14"/>
  <c r="T130" i="14"/>
  <c r="T98" i="14"/>
  <c r="T263" i="14"/>
  <c r="T167" i="14"/>
  <c r="T103" i="14"/>
  <c r="T209" i="14"/>
  <c r="T161" i="14"/>
  <c r="T129" i="14"/>
  <c r="T97" i="14"/>
  <c r="T262" i="14"/>
  <c r="T166" i="14"/>
  <c r="T102" i="14"/>
  <c r="T267" i="14"/>
  <c r="T208" i="14"/>
  <c r="T128" i="14"/>
  <c r="T261" i="14"/>
  <c r="T165" i="14"/>
  <c r="T101" i="14"/>
  <c r="T191" i="14"/>
  <c r="T111" i="14"/>
  <c r="T63" i="14"/>
  <c r="T47" i="14"/>
  <c r="T148" i="14"/>
  <c r="T84" i="14"/>
  <c r="T36" i="14"/>
  <c r="T249" i="14"/>
  <c r="T110" i="14"/>
  <c r="T62" i="14"/>
  <c r="T46" i="14"/>
  <c r="T147" i="14"/>
  <c r="T83" i="14"/>
  <c r="T248" i="14"/>
  <c r="T61" i="14"/>
  <c r="T194" i="14"/>
  <c r="T146" i="14"/>
  <c r="T82" i="14"/>
  <c r="T247" i="14"/>
  <c r="T39" i="14"/>
  <c r="T193" i="14"/>
  <c r="T113" i="14"/>
  <c r="T49" i="14"/>
  <c r="T246" i="14"/>
  <c r="T38" i="14"/>
  <c r="T192" i="14"/>
  <c r="T112" i="14"/>
  <c r="T64" i="14"/>
  <c r="T48" i="14"/>
  <c r="T149" i="14"/>
  <c r="T85" i="14"/>
  <c r="T37" i="14"/>
  <c r="E85" i="14"/>
  <c r="T303" i="14"/>
  <c r="T297" i="14"/>
  <c r="T302" i="14"/>
  <c r="T296" i="14"/>
  <c r="T301" i="14"/>
  <c r="T298" i="14"/>
  <c r="T295" i="14"/>
  <c r="T300" i="14"/>
  <c r="T305" i="14"/>
  <c r="T299" i="14"/>
  <c r="T304" i="14"/>
  <c r="T271" i="14"/>
  <c r="T175" i="14"/>
  <c r="T132" i="14"/>
  <c r="T217" i="14"/>
  <c r="T169" i="14"/>
  <c r="T137" i="14"/>
  <c r="T270" i="14"/>
  <c r="T174" i="14"/>
  <c r="T275" i="14"/>
  <c r="T216" i="14"/>
  <c r="T168" i="14"/>
  <c r="T136" i="14"/>
  <c r="T269" i="14"/>
  <c r="T173" i="14"/>
  <c r="T274" i="14"/>
  <c r="T215" i="14"/>
  <c r="T135" i="14"/>
  <c r="T170" i="14"/>
  <c r="T268" i="14"/>
  <c r="T220" i="14"/>
  <c r="T172" i="14"/>
  <c r="T138" i="14"/>
  <c r="T273" i="14"/>
  <c r="T214" i="14"/>
  <c r="T134" i="14"/>
  <c r="T219" i="14"/>
  <c r="T171" i="14"/>
  <c r="T139" i="14"/>
  <c r="T272" i="14"/>
  <c r="T218" i="14"/>
  <c r="T213" i="14"/>
  <c r="T133" i="14"/>
  <c r="T143" i="14"/>
  <c r="T79" i="14"/>
  <c r="T244" i="14"/>
  <c r="T190" i="14"/>
  <c r="T243" i="14"/>
  <c r="T35" i="14"/>
  <c r="T189" i="14"/>
  <c r="T109" i="14"/>
  <c r="T45" i="14"/>
  <c r="T29" i="14"/>
  <c r="T34" i="14"/>
  <c r="T188" i="14"/>
  <c r="T108" i="14"/>
  <c r="T60" i="14"/>
  <c r="T44" i="14"/>
  <c r="T28" i="14"/>
  <c r="T145" i="14"/>
  <c r="T81" i="14"/>
  <c r="T33" i="14"/>
  <c r="T107" i="14"/>
  <c r="T59" i="14"/>
  <c r="T43" i="14"/>
  <c r="T27" i="14"/>
  <c r="T58" i="14"/>
  <c r="T144" i="14"/>
  <c r="T80" i="14"/>
  <c r="T245" i="14"/>
  <c r="T196" i="14"/>
  <c r="T116" i="14"/>
  <c r="T68" i="14"/>
  <c r="T52" i="14"/>
  <c r="T250" i="14"/>
  <c r="T153" i="14"/>
  <c r="T89" i="14"/>
  <c r="T254" i="14"/>
  <c r="T195" i="14"/>
  <c r="T115" i="14"/>
  <c r="T67" i="14"/>
  <c r="T51" i="14"/>
  <c r="T152" i="14"/>
  <c r="T88" i="14"/>
  <c r="T253" i="14"/>
  <c r="T114" i="14"/>
  <c r="T66" i="14"/>
  <c r="T50" i="14"/>
  <c r="T199" i="14"/>
  <c r="T151" i="14"/>
  <c r="T87" i="14"/>
  <c r="T252" i="14"/>
  <c r="T65" i="14"/>
  <c r="T90" i="14"/>
  <c r="T198" i="14"/>
  <c r="T150" i="14"/>
  <c r="T118" i="14"/>
  <c r="T86" i="14"/>
  <c r="T54" i="14"/>
  <c r="T251" i="14"/>
  <c r="T197" i="14"/>
  <c r="T117" i="14"/>
  <c r="T69" i="14"/>
  <c r="T53" i="14"/>
  <c r="T154" i="14"/>
  <c r="T20" i="14"/>
  <c r="T185" i="14"/>
  <c r="T30" i="14"/>
  <c r="T104" i="14"/>
  <c r="T40" i="14"/>
  <c r="T24" i="14"/>
  <c r="T55" i="14"/>
  <c r="T140" i="14"/>
  <c r="T76" i="14"/>
  <c r="T240" i="14"/>
  <c r="T21" i="14"/>
  <c r="E55" i="14"/>
  <c r="E63" i="14"/>
  <c r="E72" i="14"/>
  <c r="E82" i="14"/>
  <c r="E47" i="14"/>
  <c r="E54" i="14"/>
  <c r="E62" i="14"/>
  <c r="E71" i="14"/>
  <c r="E81" i="14"/>
  <c r="E25" i="14"/>
  <c r="E28" i="14"/>
  <c r="E32" i="14"/>
  <c r="E37" i="14"/>
  <c r="E43" i="14"/>
  <c r="E50" i="14"/>
  <c r="E58" i="14"/>
  <c r="E67" i="14"/>
  <c r="E77" i="14"/>
  <c r="E74" i="14"/>
  <c r="E84" i="14"/>
  <c r="E22" i="14"/>
  <c r="E24" i="14"/>
  <c r="E27" i="14"/>
  <c r="E31" i="14"/>
  <c r="E36" i="14"/>
  <c r="E42" i="14"/>
  <c r="E49" i="14"/>
  <c r="E57" i="14"/>
  <c r="E66" i="14"/>
  <c r="E76" i="14"/>
  <c r="E34" i="14"/>
  <c r="E39" i="14"/>
  <c r="E45" i="14"/>
  <c r="E52" i="14"/>
  <c r="E60" i="14"/>
  <c r="E69" i="14"/>
  <c r="E79" i="14"/>
  <c r="E64" i="14"/>
  <c r="E73" i="14"/>
  <c r="E83" i="14"/>
  <c r="E29" i="14"/>
  <c r="E33" i="14"/>
  <c r="E38" i="14"/>
  <c r="E44" i="14"/>
  <c r="E51" i="14"/>
  <c r="E59" i="14"/>
  <c r="E68" i="14"/>
  <c r="E78" i="14"/>
  <c r="E40" i="14"/>
  <c r="E46" i="14"/>
  <c r="E53" i="14"/>
  <c r="E61" i="14"/>
  <c r="E70" i="14"/>
  <c r="E80" i="14"/>
  <c r="E20" i="14"/>
  <c r="E21" i="14"/>
  <c r="E23" i="14"/>
  <c r="E26" i="14"/>
  <c r="E30" i="14"/>
  <c r="E35" i="14"/>
  <c r="E41" i="14"/>
  <c r="E48" i="14"/>
  <c r="E56" i="14"/>
  <c r="E65" i="14"/>
  <c r="E75" i="14"/>
  <c r="F16" i="21" l="1"/>
  <c r="G15" i="21"/>
  <c r="F4" i="21"/>
  <c r="E17" i="21"/>
  <c r="B22" i="1" a="1"/>
  <c r="I49" i="11"/>
  <c r="B9" i="11"/>
  <c r="B7" i="11"/>
  <c r="I30" i="11"/>
  <c r="I64" i="11"/>
  <c r="B11" i="11"/>
  <c r="I19" i="11"/>
  <c r="B6" i="11"/>
  <c r="I57" i="11"/>
  <c r="B10" i="11"/>
  <c r="I40" i="11"/>
  <c r="B8" i="11"/>
  <c r="I84" i="11"/>
  <c r="B16" i="11"/>
  <c r="I82" i="11"/>
  <c r="B15" i="11"/>
  <c r="I79" i="11"/>
  <c r="B14" i="11"/>
  <c r="B13" i="11"/>
  <c r="I75" i="11"/>
  <c r="B12" i="11"/>
  <c r="I70" i="11"/>
  <c r="G14" i="21" l="1"/>
  <c r="Q6" i="28"/>
  <c r="P6" i="28" s="1"/>
  <c r="C4" i="30" s="1"/>
  <c r="Q6" i="26"/>
  <c r="P6" i="26" s="1"/>
  <c r="C5" i="30" s="1"/>
  <c r="J16" i="20"/>
  <c r="D16" i="20" s="1"/>
  <c r="M16" i="18"/>
  <c r="J7" i="20"/>
  <c r="D7" i="20" s="1"/>
  <c r="M7" i="18"/>
  <c r="J12" i="20"/>
  <c r="D12" i="20" s="1"/>
  <c r="M12" i="18"/>
  <c r="J9" i="20"/>
  <c r="D9" i="20" s="1"/>
  <c r="M9" i="18"/>
  <c r="J8" i="20"/>
  <c r="D8" i="20" s="1"/>
  <c r="M8" i="18"/>
  <c r="J10" i="20"/>
  <c r="D10" i="20" s="1"/>
  <c r="M10" i="18"/>
  <c r="J11" i="20"/>
  <c r="D11" i="20" s="1"/>
  <c r="M11" i="18"/>
  <c r="J13" i="20"/>
  <c r="D13" i="20" s="1"/>
  <c r="M13" i="18"/>
  <c r="J14" i="20"/>
  <c r="D14" i="20" s="1"/>
  <c r="M14" i="18"/>
  <c r="M6" i="18"/>
  <c r="J6" i="20"/>
  <c r="D6" i="20" s="1"/>
  <c r="J15" i="20"/>
  <c r="D15" i="20" s="1"/>
  <c r="M15" i="18"/>
  <c r="B22" i="1"/>
  <c r="G22" i="1"/>
  <c r="H22" i="1"/>
  <c r="I22" i="1"/>
  <c r="J22" i="1"/>
  <c r="K22" i="1"/>
  <c r="L22" i="1"/>
  <c r="F22" i="1"/>
  <c r="D22" i="1"/>
  <c r="C22" i="1"/>
  <c r="E22" i="1"/>
  <c r="C15" i="11"/>
  <c r="L11" i="14"/>
  <c r="C16" i="11"/>
  <c r="L12" i="14"/>
  <c r="C8" i="11"/>
  <c r="L4" i="14"/>
  <c r="C10" i="11"/>
  <c r="L6" i="14"/>
  <c r="C6" i="11"/>
  <c r="L2" i="14"/>
  <c r="C11" i="11"/>
  <c r="L7" i="14"/>
  <c r="C12" i="11"/>
  <c r="L8" i="14"/>
  <c r="C13" i="11"/>
  <c r="L9" i="14"/>
  <c r="C7" i="11"/>
  <c r="L3" i="14"/>
  <c r="C14" i="11"/>
  <c r="L10" i="14"/>
  <c r="C9" i="11"/>
  <c r="L5" i="14"/>
  <c r="G13" i="21" l="1"/>
  <c r="J26" i="18"/>
  <c r="L26" i="18" s="1"/>
  <c r="M26" i="18" s="1"/>
  <c r="J41" i="18"/>
  <c r="L41" i="18" s="1"/>
  <c r="M41" i="18" s="1"/>
  <c r="J42" i="18"/>
  <c r="L42" i="18" s="1"/>
  <c r="M42" i="18" s="1"/>
  <c r="J63" i="18"/>
  <c r="L63" i="18" s="1"/>
  <c r="M63" i="18" s="1"/>
  <c r="J65" i="18"/>
  <c r="L65" i="18" s="1"/>
  <c r="M65" i="18" s="1"/>
  <c r="J67" i="18"/>
  <c r="L67" i="18" s="1"/>
  <c r="M67" i="18" s="1"/>
  <c r="J90" i="18"/>
  <c r="L90" i="18" s="1"/>
  <c r="M90" i="18" s="1"/>
  <c r="J93" i="18"/>
  <c r="L93" i="18" s="1"/>
  <c r="M93" i="18" s="1"/>
  <c r="J96" i="18"/>
  <c r="L96" i="18" s="1"/>
  <c r="M96" i="18" s="1"/>
  <c r="J99" i="18"/>
  <c r="L99" i="18" s="1"/>
  <c r="M99" i="18" s="1"/>
  <c r="J120" i="18"/>
  <c r="L120" i="18" s="1"/>
  <c r="M120" i="18" s="1"/>
  <c r="J124" i="18"/>
  <c r="L124" i="18" s="1"/>
  <c r="M124" i="18" s="1"/>
  <c r="J128" i="18"/>
  <c r="L128" i="18" s="1"/>
  <c r="M128" i="18" s="1"/>
  <c r="J132" i="18"/>
  <c r="L132" i="18" s="1"/>
  <c r="M132" i="18" s="1"/>
  <c r="J136" i="18"/>
  <c r="L136" i="18" s="1"/>
  <c r="M136" i="18" s="1"/>
  <c r="J151" i="18"/>
  <c r="L151" i="18" s="1"/>
  <c r="M151" i="18" s="1"/>
  <c r="J156" i="18"/>
  <c r="L156" i="18" s="1"/>
  <c r="M156" i="18" s="1"/>
  <c r="J161" i="18"/>
  <c r="L161" i="18" s="1"/>
  <c r="M161" i="18" s="1"/>
  <c r="J166" i="18"/>
  <c r="L166" i="18" s="1"/>
  <c r="M166" i="18" s="1"/>
  <c r="J171" i="18"/>
  <c r="L171" i="18" s="1"/>
  <c r="M171" i="18" s="1"/>
  <c r="J176" i="18"/>
  <c r="L176" i="18" s="1"/>
  <c r="M176" i="18" s="1"/>
  <c r="J187" i="18"/>
  <c r="L187" i="18" s="1"/>
  <c r="M187" i="18" s="1"/>
  <c r="J193" i="18"/>
  <c r="L193" i="18" s="1"/>
  <c r="M193" i="18" s="1"/>
  <c r="J199" i="18"/>
  <c r="L199" i="18" s="1"/>
  <c r="M199" i="18" s="1"/>
  <c r="J205" i="18"/>
  <c r="L205" i="18" s="1"/>
  <c r="M205" i="18" s="1"/>
  <c r="J211" i="18"/>
  <c r="L211" i="18" s="1"/>
  <c r="M211" i="18" s="1"/>
  <c r="J222" i="18"/>
  <c r="L222" i="18" s="1"/>
  <c r="M222" i="18" s="1"/>
  <c r="J229" i="18"/>
  <c r="L229" i="18" s="1"/>
  <c r="M229" i="18" s="1"/>
  <c r="J236" i="18"/>
  <c r="L236" i="18" s="1"/>
  <c r="M236" i="18" s="1"/>
  <c r="J243" i="18"/>
  <c r="L243" i="18" s="1"/>
  <c r="M243" i="18" s="1"/>
  <c r="J254" i="18"/>
  <c r="L254" i="18" s="1"/>
  <c r="M254" i="18" s="1"/>
  <c r="J262" i="18"/>
  <c r="L262" i="18" s="1"/>
  <c r="M262" i="18" s="1"/>
  <c r="J270" i="18"/>
  <c r="L270" i="18" s="1"/>
  <c r="M270" i="18" s="1"/>
  <c r="J281" i="18"/>
  <c r="L281" i="18" s="1"/>
  <c r="M281" i="18" s="1"/>
  <c r="J290" i="18"/>
  <c r="L290" i="18" s="1"/>
  <c r="M290" i="18" s="1"/>
  <c r="J301" i="18"/>
  <c r="L301" i="18" s="1"/>
  <c r="M301" i="18" s="1"/>
  <c r="J24" i="18"/>
  <c r="L24" i="18" s="1"/>
  <c r="M24" i="18" s="1"/>
  <c r="J37" i="18"/>
  <c r="L37" i="18" s="1"/>
  <c r="M37" i="18" s="1"/>
  <c r="J38" i="18"/>
  <c r="L38" i="18" s="1"/>
  <c r="M38" i="18" s="1"/>
  <c r="J57" i="18"/>
  <c r="L57" i="18" s="1"/>
  <c r="M57" i="18" s="1"/>
  <c r="J59" i="18"/>
  <c r="L59" i="18" s="1"/>
  <c r="M59" i="18" s="1"/>
  <c r="J61" i="18"/>
  <c r="L61" i="18" s="1"/>
  <c r="M61" i="18" s="1"/>
  <c r="J82" i="18"/>
  <c r="L82" i="18" s="1"/>
  <c r="M82" i="18" s="1"/>
  <c r="J85" i="18"/>
  <c r="L85" i="18" s="1"/>
  <c r="M85" i="18" s="1"/>
  <c r="J88" i="18"/>
  <c r="L88" i="18" s="1"/>
  <c r="M88" i="18" s="1"/>
  <c r="J91" i="18"/>
  <c r="L91" i="18" s="1"/>
  <c r="M91" i="18" s="1"/>
  <c r="J114" i="18"/>
  <c r="L114" i="18" s="1"/>
  <c r="M114" i="18" s="1"/>
  <c r="J118" i="18"/>
  <c r="L118" i="18" s="1"/>
  <c r="M118" i="18" s="1"/>
  <c r="J122" i="18"/>
  <c r="L122" i="18" s="1"/>
  <c r="M122" i="18" s="1"/>
  <c r="J126" i="18"/>
  <c r="L126" i="18" s="1"/>
  <c r="M126" i="18" s="1"/>
  <c r="J149" i="18"/>
  <c r="L149" i="18" s="1"/>
  <c r="M149" i="18" s="1"/>
  <c r="J154" i="18"/>
  <c r="L154" i="18" s="1"/>
  <c r="M154" i="18" s="1"/>
  <c r="J159" i="18"/>
  <c r="L159" i="18" s="1"/>
  <c r="M159" i="18" s="1"/>
  <c r="J164" i="18"/>
  <c r="L164" i="18" s="1"/>
  <c r="M164" i="18" s="1"/>
  <c r="J185" i="18"/>
  <c r="L185" i="18" s="1"/>
  <c r="M185" i="18" s="1"/>
  <c r="J191" i="18"/>
  <c r="L191" i="18" s="1"/>
  <c r="M191" i="18" s="1"/>
  <c r="J197" i="18"/>
  <c r="L197" i="18" s="1"/>
  <c r="M197" i="18" s="1"/>
  <c r="J203" i="18"/>
  <c r="L203" i="18" s="1"/>
  <c r="M203" i="18" s="1"/>
  <c r="J220" i="18"/>
  <c r="L220" i="18" s="1"/>
  <c r="M220" i="18" s="1"/>
  <c r="J227" i="18"/>
  <c r="L227" i="18" s="1"/>
  <c r="M227" i="18" s="1"/>
  <c r="J234" i="18"/>
  <c r="L234" i="18" s="1"/>
  <c r="M234" i="18" s="1"/>
  <c r="J241" i="18"/>
  <c r="L241" i="18" s="1"/>
  <c r="M241" i="18" s="1"/>
  <c r="J252" i="18"/>
  <c r="L252" i="18" s="1"/>
  <c r="M252" i="18" s="1"/>
  <c r="J260" i="18"/>
  <c r="L260" i="18" s="1"/>
  <c r="M260" i="18" s="1"/>
  <c r="J268" i="18"/>
  <c r="L268" i="18" s="1"/>
  <c r="M268" i="18" s="1"/>
  <c r="J279" i="18"/>
  <c r="L279" i="18" s="1"/>
  <c r="M279" i="18" s="1"/>
  <c r="J288" i="18"/>
  <c r="L288" i="18" s="1"/>
  <c r="M288" i="18" s="1"/>
  <c r="J299" i="18"/>
  <c r="L299" i="18" s="1"/>
  <c r="M299" i="18" s="1"/>
  <c r="J27" i="18"/>
  <c r="L27" i="18" s="1"/>
  <c r="M27" i="18" s="1"/>
  <c r="J43" i="18"/>
  <c r="L43" i="18" s="1"/>
  <c r="M43" i="18" s="1"/>
  <c r="J44" i="18"/>
  <c r="L44" i="18" s="1"/>
  <c r="M44" i="18" s="1"/>
  <c r="J66" i="18"/>
  <c r="L66" i="18" s="1"/>
  <c r="M66" i="18" s="1"/>
  <c r="J68" i="18"/>
  <c r="L68" i="18" s="1"/>
  <c r="M68" i="18" s="1"/>
  <c r="J70" i="18"/>
  <c r="L70" i="18" s="1"/>
  <c r="M70" i="18" s="1"/>
  <c r="J94" i="18"/>
  <c r="L94" i="18" s="1"/>
  <c r="M94" i="18" s="1"/>
  <c r="J97" i="18"/>
  <c r="L97" i="18" s="1"/>
  <c r="M97" i="18" s="1"/>
  <c r="J100" i="18"/>
  <c r="L100" i="18" s="1"/>
  <c r="M100" i="18" s="1"/>
  <c r="J103" i="18"/>
  <c r="L103" i="18" s="1"/>
  <c r="M103" i="18" s="1"/>
  <c r="J125" i="18"/>
  <c r="L125" i="18" s="1"/>
  <c r="M125" i="18" s="1"/>
  <c r="J129" i="18"/>
  <c r="L129" i="18" s="1"/>
  <c r="M129" i="18" s="1"/>
  <c r="J133" i="18"/>
  <c r="L133" i="18" s="1"/>
  <c r="M133" i="18" s="1"/>
  <c r="J137" i="18"/>
  <c r="L137" i="18" s="1"/>
  <c r="M137" i="18" s="1"/>
  <c r="J141" i="18"/>
  <c r="L141" i="18" s="1"/>
  <c r="M141" i="18" s="1"/>
  <c r="J157" i="18"/>
  <c r="L157" i="18" s="1"/>
  <c r="M157" i="18" s="1"/>
  <c r="J162" i="18"/>
  <c r="L162" i="18" s="1"/>
  <c r="M162" i="18" s="1"/>
  <c r="J167" i="18"/>
  <c r="L167" i="18" s="1"/>
  <c r="M167" i="18" s="1"/>
  <c r="J172" i="18"/>
  <c r="L172" i="18" s="1"/>
  <c r="M172" i="18" s="1"/>
  <c r="J177" i="18"/>
  <c r="L177" i="18" s="1"/>
  <c r="M177" i="18" s="1"/>
  <c r="J188" i="18"/>
  <c r="L188" i="18" s="1"/>
  <c r="M188" i="18" s="1"/>
  <c r="J194" i="18"/>
  <c r="L194" i="18" s="1"/>
  <c r="M194" i="18" s="1"/>
  <c r="J200" i="18"/>
  <c r="L200" i="18" s="1"/>
  <c r="M200" i="18" s="1"/>
  <c r="J206" i="18"/>
  <c r="L206" i="18" s="1"/>
  <c r="M206" i="18" s="1"/>
  <c r="J212" i="18"/>
  <c r="L212" i="18" s="1"/>
  <c r="M212" i="18" s="1"/>
  <c r="J223" i="18"/>
  <c r="L223" i="18" s="1"/>
  <c r="M223" i="18" s="1"/>
  <c r="J230" i="18"/>
  <c r="L230" i="18" s="1"/>
  <c r="M230" i="18" s="1"/>
  <c r="J237" i="18"/>
  <c r="L237" i="18" s="1"/>
  <c r="M237" i="18" s="1"/>
  <c r="J244" i="18"/>
  <c r="L244" i="18" s="1"/>
  <c r="M244" i="18" s="1"/>
  <c r="J255" i="18"/>
  <c r="L255" i="18" s="1"/>
  <c r="M255" i="18" s="1"/>
  <c r="J263" i="18"/>
  <c r="L263" i="18" s="1"/>
  <c r="M263" i="18" s="1"/>
  <c r="J271" i="18"/>
  <c r="L271" i="18" s="1"/>
  <c r="M271" i="18" s="1"/>
  <c r="J282" i="18"/>
  <c r="L282" i="18" s="1"/>
  <c r="M282" i="18" s="1"/>
  <c r="J291" i="18"/>
  <c r="L291" i="18" s="1"/>
  <c r="M291" i="18" s="1"/>
  <c r="J302" i="18"/>
  <c r="L302" i="18" s="1"/>
  <c r="M302" i="18" s="1"/>
  <c r="J30" i="18"/>
  <c r="L30" i="18" s="1"/>
  <c r="M30" i="18" s="1"/>
  <c r="J49" i="18"/>
  <c r="L49" i="18" s="1"/>
  <c r="M49" i="18" s="1"/>
  <c r="J50" i="18"/>
  <c r="L50" i="18" s="1"/>
  <c r="M50" i="18" s="1"/>
  <c r="J75" i="18"/>
  <c r="L75" i="18" s="1"/>
  <c r="M75" i="18" s="1"/>
  <c r="J77" i="18"/>
  <c r="L77" i="18" s="1"/>
  <c r="M77" i="18" s="1"/>
  <c r="J106" i="18"/>
  <c r="L106" i="18" s="1"/>
  <c r="M106" i="18" s="1"/>
  <c r="J109" i="18"/>
  <c r="L109" i="18" s="1"/>
  <c r="M109" i="18" s="1"/>
  <c r="J140" i="18"/>
  <c r="L140" i="18" s="1"/>
  <c r="M140" i="18" s="1"/>
  <c r="J144" i="18"/>
  <c r="L144" i="18" s="1"/>
  <c r="M144" i="18" s="1"/>
  <c r="J175" i="18"/>
  <c r="L175" i="18" s="1"/>
  <c r="M175" i="18" s="1"/>
  <c r="J180" i="18"/>
  <c r="L180" i="18" s="1"/>
  <c r="M180" i="18" s="1"/>
  <c r="J209" i="18"/>
  <c r="L209" i="18" s="1"/>
  <c r="M209" i="18" s="1"/>
  <c r="J215" i="18"/>
  <c r="L215" i="18" s="1"/>
  <c r="M215" i="18" s="1"/>
  <c r="J240" i="18"/>
  <c r="L240" i="18" s="1"/>
  <c r="M240" i="18" s="1"/>
  <c r="J247" i="18"/>
  <c r="L247" i="18" s="1"/>
  <c r="M247" i="18" s="1"/>
  <c r="J266" i="18"/>
  <c r="L266" i="18" s="1"/>
  <c r="M266" i="18" s="1"/>
  <c r="J274" i="18"/>
  <c r="L274" i="18" s="1"/>
  <c r="M274" i="18" s="1"/>
  <c r="J285" i="18"/>
  <c r="L285" i="18" s="1"/>
  <c r="M285" i="18" s="1"/>
  <c r="J294" i="18"/>
  <c r="L294" i="18" s="1"/>
  <c r="M294" i="18" s="1"/>
  <c r="J305" i="18"/>
  <c r="L305" i="18" s="1"/>
  <c r="M305" i="18" s="1"/>
  <c r="J29" i="18"/>
  <c r="L29" i="18" s="1"/>
  <c r="M29" i="18" s="1"/>
  <c r="J47" i="18"/>
  <c r="L47" i="18" s="1"/>
  <c r="M47" i="18" s="1"/>
  <c r="J48" i="18"/>
  <c r="L48" i="18" s="1"/>
  <c r="M48" i="18" s="1"/>
  <c r="J72" i="18"/>
  <c r="L72" i="18" s="1"/>
  <c r="M72" i="18" s="1"/>
  <c r="J74" i="18"/>
  <c r="L74" i="18" s="1"/>
  <c r="M74" i="18" s="1"/>
  <c r="J76" i="18"/>
  <c r="L76" i="18" s="1"/>
  <c r="M76" i="18" s="1"/>
  <c r="J102" i="18"/>
  <c r="L102" i="18" s="1"/>
  <c r="M102" i="18" s="1"/>
  <c r="J105" i="18"/>
  <c r="L105" i="18" s="1"/>
  <c r="M105" i="18" s="1"/>
  <c r="J108" i="18"/>
  <c r="L108" i="18" s="1"/>
  <c r="M108" i="18" s="1"/>
  <c r="J135" i="18"/>
  <c r="L135" i="18" s="1"/>
  <c r="M135" i="18" s="1"/>
  <c r="J139" i="18"/>
  <c r="L139" i="18" s="1"/>
  <c r="M139" i="18" s="1"/>
  <c r="J143" i="18"/>
  <c r="L143" i="18" s="1"/>
  <c r="M143" i="18" s="1"/>
  <c r="J169" i="18"/>
  <c r="L169" i="18" s="1"/>
  <c r="M169" i="18" s="1"/>
  <c r="J174" i="18"/>
  <c r="L174" i="18" s="1"/>
  <c r="M174" i="18" s="1"/>
  <c r="J179" i="18"/>
  <c r="L179" i="18" s="1"/>
  <c r="M179" i="18" s="1"/>
  <c r="J202" i="18"/>
  <c r="L202" i="18" s="1"/>
  <c r="M202" i="18" s="1"/>
  <c r="J208" i="18"/>
  <c r="L208" i="18" s="1"/>
  <c r="M208" i="18" s="1"/>
  <c r="J214" i="18"/>
  <c r="L214" i="18" s="1"/>
  <c r="M214" i="18" s="1"/>
  <c r="J232" i="18"/>
  <c r="L232" i="18" s="1"/>
  <c r="M232" i="18" s="1"/>
  <c r="J239" i="18"/>
  <c r="L239" i="18" s="1"/>
  <c r="M239" i="18" s="1"/>
  <c r="J246" i="18"/>
  <c r="L246" i="18" s="1"/>
  <c r="M246" i="18" s="1"/>
  <c r="J257" i="18"/>
  <c r="L257" i="18" s="1"/>
  <c r="M257" i="18" s="1"/>
  <c r="J265" i="18"/>
  <c r="L265" i="18" s="1"/>
  <c r="M265" i="18" s="1"/>
  <c r="J273" i="18"/>
  <c r="L273" i="18" s="1"/>
  <c r="M273" i="18" s="1"/>
  <c r="J284" i="18"/>
  <c r="L284" i="18" s="1"/>
  <c r="M284" i="18" s="1"/>
  <c r="J293" i="18"/>
  <c r="L293" i="18" s="1"/>
  <c r="M293" i="18" s="1"/>
  <c r="J304" i="18"/>
  <c r="L304" i="18" s="1"/>
  <c r="M304" i="18" s="1"/>
  <c r="J28" i="18"/>
  <c r="L28" i="18" s="1"/>
  <c r="M28" i="18" s="1"/>
  <c r="J45" i="18"/>
  <c r="L45" i="18" s="1"/>
  <c r="M45" i="18" s="1"/>
  <c r="J46" i="18"/>
  <c r="L46" i="18" s="1"/>
  <c r="M46" i="18" s="1"/>
  <c r="J69" i="18"/>
  <c r="L69" i="18" s="1"/>
  <c r="M69" i="18" s="1"/>
  <c r="J71" i="18"/>
  <c r="L71" i="18" s="1"/>
  <c r="M71" i="18" s="1"/>
  <c r="J73" i="18"/>
  <c r="L73" i="18" s="1"/>
  <c r="M73" i="18" s="1"/>
  <c r="J98" i="18"/>
  <c r="L98" i="18" s="1"/>
  <c r="M98" i="18" s="1"/>
  <c r="J101" i="18"/>
  <c r="L101" i="18" s="1"/>
  <c r="M101" i="18" s="1"/>
  <c r="J104" i="18"/>
  <c r="L104" i="18" s="1"/>
  <c r="M104" i="18" s="1"/>
  <c r="J107" i="18"/>
  <c r="L107" i="18" s="1"/>
  <c r="M107" i="18" s="1"/>
  <c r="J130" i="18"/>
  <c r="L130" i="18" s="1"/>
  <c r="M130" i="18" s="1"/>
  <c r="J134" i="18"/>
  <c r="L134" i="18" s="1"/>
  <c r="M134" i="18" s="1"/>
  <c r="J138" i="18"/>
  <c r="L138" i="18" s="1"/>
  <c r="M138" i="18" s="1"/>
  <c r="J142" i="18"/>
  <c r="L142" i="18" s="1"/>
  <c r="M142" i="18" s="1"/>
  <c r="J163" i="18"/>
  <c r="L163" i="18" s="1"/>
  <c r="M163" i="18" s="1"/>
  <c r="J168" i="18"/>
  <c r="L168" i="18" s="1"/>
  <c r="M168" i="18" s="1"/>
  <c r="J173" i="18"/>
  <c r="L173" i="18" s="1"/>
  <c r="M173" i="18" s="1"/>
  <c r="J178" i="18"/>
  <c r="L178" i="18" s="1"/>
  <c r="M178" i="18" s="1"/>
  <c r="J195" i="18"/>
  <c r="L195" i="18" s="1"/>
  <c r="M195" i="18" s="1"/>
  <c r="J201" i="18"/>
  <c r="L201" i="18" s="1"/>
  <c r="M201" i="18" s="1"/>
  <c r="J207" i="18"/>
  <c r="L207" i="18" s="1"/>
  <c r="M207" i="18" s="1"/>
  <c r="J213" i="18"/>
  <c r="L213" i="18" s="1"/>
  <c r="M213" i="18" s="1"/>
  <c r="J224" i="18"/>
  <c r="L224" i="18" s="1"/>
  <c r="M224" i="18" s="1"/>
  <c r="J231" i="18"/>
  <c r="L231" i="18" s="1"/>
  <c r="M231" i="18" s="1"/>
  <c r="J238" i="18"/>
  <c r="L238" i="18" s="1"/>
  <c r="M238" i="18" s="1"/>
  <c r="J245" i="18"/>
  <c r="L245" i="18" s="1"/>
  <c r="M245" i="18" s="1"/>
  <c r="J256" i="18"/>
  <c r="L256" i="18" s="1"/>
  <c r="M256" i="18" s="1"/>
  <c r="J264" i="18"/>
  <c r="L264" i="18" s="1"/>
  <c r="M264" i="18" s="1"/>
  <c r="J272" i="18"/>
  <c r="L272" i="18" s="1"/>
  <c r="M272" i="18" s="1"/>
  <c r="J283" i="18"/>
  <c r="L283" i="18" s="1"/>
  <c r="M283" i="18" s="1"/>
  <c r="J292" i="18"/>
  <c r="L292" i="18" s="1"/>
  <c r="M292" i="18" s="1"/>
  <c r="J303" i="18"/>
  <c r="L303" i="18" s="1"/>
  <c r="M303" i="18" s="1"/>
  <c r="J25" i="18"/>
  <c r="L25" i="18" s="1"/>
  <c r="M25" i="18" s="1"/>
  <c r="J39" i="18"/>
  <c r="L39" i="18" s="1"/>
  <c r="M39" i="18" s="1"/>
  <c r="J40" i="18"/>
  <c r="L40" i="18" s="1"/>
  <c r="M40" i="18" s="1"/>
  <c r="J60" i="18"/>
  <c r="L60" i="18" s="1"/>
  <c r="M60" i="18" s="1"/>
  <c r="J62" i="18"/>
  <c r="L62" i="18" s="1"/>
  <c r="M62" i="18" s="1"/>
  <c r="J64" i="18"/>
  <c r="L64" i="18" s="1"/>
  <c r="M64" i="18" s="1"/>
  <c r="J86" i="18"/>
  <c r="L86" i="18" s="1"/>
  <c r="M86" i="18" s="1"/>
  <c r="J89" i="18"/>
  <c r="L89" i="18" s="1"/>
  <c r="M89" i="18" s="1"/>
  <c r="J92" i="18"/>
  <c r="L92" i="18" s="1"/>
  <c r="M92" i="18" s="1"/>
  <c r="J95" i="18"/>
  <c r="L95" i="18" s="1"/>
  <c r="M95" i="18" s="1"/>
  <c r="J115" i="18"/>
  <c r="L115" i="18" s="1"/>
  <c r="M115" i="18" s="1"/>
  <c r="J119" i="18"/>
  <c r="L119" i="18" s="1"/>
  <c r="M119" i="18" s="1"/>
  <c r="J123" i="18"/>
  <c r="L123" i="18" s="1"/>
  <c r="M123" i="18" s="1"/>
  <c r="J127" i="18"/>
  <c r="L127" i="18" s="1"/>
  <c r="M127" i="18" s="1"/>
  <c r="J131" i="18"/>
  <c r="L131" i="18" s="1"/>
  <c r="M131" i="18" s="1"/>
  <c r="J150" i="18"/>
  <c r="L150" i="18" s="1"/>
  <c r="M150" i="18" s="1"/>
  <c r="J155" i="18"/>
  <c r="L155" i="18" s="1"/>
  <c r="M155" i="18" s="1"/>
  <c r="J160" i="18"/>
  <c r="L160" i="18" s="1"/>
  <c r="M160" i="18" s="1"/>
  <c r="J165" i="18"/>
  <c r="L165" i="18" s="1"/>
  <c r="M165" i="18" s="1"/>
  <c r="J170" i="18"/>
  <c r="L170" i="18" s="1"/>
  <c r="M170" i="18" s="1"/>
  <c r="J186" i="18"/>
  <c r="L186" i="18" s="1"/>
  <c r="M186" i="18" s="1"/>
  <c r="J192" i="18"/>
  <c r="L192" i="18" s="1"/>
  <c r="M192" i="18" s="1"/>
  <c r="J198" i="18"/>
  <c r="L198" i="18" s="1"/>
  <c r="M198" i="18" s="1"/>
  <c r="J204" i="18"/>
  <c r="L204" i="18" s="1"/>
  <c r="M204" i="18" s="1"/>
  <c r="J210" i="18"/>
  <c r="L210" i="18" s="1"/>
  <c r="M210" i="18" s="1"/>
  <c r="J221" i="18"/>
  <c r="L221" i="18" s="1"/>
  <c r="M221" i="18" s="1"/>
  <c r="J228" i="18"/>
  <c r="L228" i="18" s="1"/>
  <c r="M228" i="18" s="1"/>
  <c r="J235" i="18"/>
  <c r="L235" i="18" s="1"/>
  <c r="M235" i="18" s="1"/>
  <c r="J242" i="18"/>
  <c r="L242" i="18" s="1"/>
  <c r="M242" i="18" s="1"/>
  <c r="J253" i="18"/>
  <c r="L253" i="18" s="1"/>
  <c r="M253" i="18" s="1"/>
  <c r="J261" i="18"/>
  <c r="L261" i="18" s="1"/>
  <c r="M261" i="18" s="1"/>
  <c r="J269" i="18"/>
  <c r="L269" i="18" s="1"/>
  <c r="M269" i="18" s="1"/>
  <c r="J280" i="18"/>
  <c r="L280" i="18" s="1"/>
  <c r="M280" i="18" s="1"/>
  <c r="J289" i="18"/>
  <c r="L289" i="18" s="1"/>
  <c r="M289" i="18" s="1"/>
  <c r="J300" i="18"/>
  <c r="L300" i="18" s="1"/>
  <c r="M300" i="18" s="1"/>
  <c r="D17" i="20"/>
  <c r="B17" i="20" s="1"/>
  <c r="C17" i="20" s="1"/>
  <c r="J23" i="18"/>
  <c r="L23" i="18" s="1"/>
  <c r="M23" i="18" s="1"/>
  <c r="J35" i="18"/>
  <c r="L35" i="18" s="1"/>
  <c r="M35" i="18" s="1"/>
  <c r="J36" i="18"/>
  <c r="L36" i="18" s="1"/>
  <c r="M36" i="18" s="1"/>
  <c r="J54" i="18"/>
  <c r="L54" i="18" s="1"/>
  <c r="M54" i="18" s="1"/>
  <c r="J56" i="18"/>
  <c r="L56" i="18" s="1"/>
  <c r="M56" i="18" s="1"/>
  <c r="J58" i="18"/>
  <c r="L58" i="18" s="1"/>
  <c r="M58" i="18" s="1"/>
  <c r="J81" i="18"/>
  <c r="L81" i="18" s="1"/>
  <c r="M81" i="18" s="1"/>
  <c r="J84" i="18"/>
  <c r="L84" i="18" s="1"/>
  <c r="M84" i="18" s="1"/>
  <c r="J87" i="18"/>
  <c r="L87" i="18" s="1"/>
  <c r="M87" i="18" s="1"/>
  <c r="J113" i="18"/>
  <c r="L113" i="18" s="1"/>
  <c r="M113" i="18" s="1"/>
  <c r="J117" i="18"/>
  <c r="L117" i="18" s="1"/>
  <c r="M117" i="18" s="1"/>
  <c r="J121" i="18"/>
  <c r="L121" i="18" s="1"/>
  <c r="M121" i="18" s="1"/>
  <c r="J148" i="18"/>
  <c r="L148" i="18" s="1"/>
  <c r="M148" i="18" s="1"/>
  <c r="J153" i="18"/>
  <c r="L153" i="18" s="1"/>
  <c r="M153" i="18" s="1"/>
  <c r="J158" i="18"/>
  <c r="L158" i="18" s="1"/>
  <c r="M158" i="18" s="1"/>
  <c r="J184" i="18"/>
  <c r="L184" i="18" s="1"/>
  <c r="M184" i="18" s="1"/>
  <c r="J190" i="18"/>
  <c r="L190" i="18" s="1"/>
  <c r="M190" i="18" s="1"/>
  <c r="J196" i="18"/>
  <c r="L196" i="18" s="1"/>
  <c r="M196" i="18" s="1"/>
  <c r="J219" i="18"/>
  <c r="L219" i="18" s="1"/>
  <c r="M219" i="18" s="1"/>
  <c r="J226" i="18"/>
  <c r="L226" i="18" s="1"/>
  <c r="M226" i="18" s="1"/>
  <c r="J233" i="18"/>
  <c r="L233" i="18" s="1"/>
  <c r="M233" i="18" s="1"/>
  <c r="J251" i="18"/>
  <c r="L251" i="18" s="1"/>
  <c r="M251" i="18" s="1"/>
  <c r="J259" i="18"/>
  <c r="L259" i="18" s="1"/>
  <c r="M259" i="18" s="1"/>
  <c r="J267" i="18"/>
  <c r="L267" i="18" s="1"/>
  <c r="M267" i="18" s="1"/>
  <c r="J278" i="18"/>
  <c r="L278" i="18" s="1"/>
  <c r="M278" i="18" s="1"/>
  <c r="J287" i="18"/>
  <c r="L287" i="18" s="1"/>
  <c r="M287" i="18" s="1"/>
  <c r="J298" i="18"/>
  <c r="L298" i="18" s="1"/>
  <c r="M298" i="18" s="1"/>
  <c r="J21" i="18"/>
  <c r="L21" i="18" s="1"/>
  <c r="J32" i="18"/>
  <c r="L32" i="18" s="1"/>
  <c r="J52" i="18"/>
  <c r="L52" i="18" s="1"/>
  <c r="J79" i="18"/>
  <c r="L79" i="18" s="1"/>
  <c r="J111" i="18"/>
  <c r="L111" i="18" s="1"/>
  <c r="J146" i="18"/>
  <c r="L146" i="18" s="1"/>
  <c r="J182" i="18"/>
  <c r="L182" i="18" s="1"/>
  <c r="J217" i="18"/>
  <c r="L217" i="18" s="1"/>
  <c r="J249" i="18"/>
  <c r="L249" i="18" s="1"/>
  <c r="J276" i="18"/>
  <c r="L276" i="18" s="1"/>
  <c r="J296" i="18"/>
  <c r="L296" i="18" s="1"/>
  <c r="J22" i="18"/>
  <c r="L22" i="18" s="1"/>
  <c r="M22" i="18" s="1"/>
  <c r="J33" i="18"/>
  <c r="L33" i="18" s="1"/>
  <c r="M33" i="18" s="1"/>
  <c r="J34" i="18"/>
  <c r="L34" i="18" s="1"/>
  <c r="M34" i="18" s="1"/>
  <c r="J53" i="18"/>
  <c r="L53" i="18" s="1"/>
  <c r="M53" i="18" s="1"/>
  <c r="J55" i="18"/>
  <c r="L55" i="18" s="1"/>
  <c r="M55" i="18" s="1"/>
  <c r="J80" i="18"/>
  <c r="L80" i="18" s="1"/>
  <c r="M80" i="18" s="1"/>
  <c r="J83" i="18"/>
  <c r="L83" i="18" s="1"/>
  <c r="M83" i="18" s="1"/>
  <c r="J112" i="18"/>
  <c r="L112" i="18" s="1"/>
  <c r="M112" i="18" s="1"/>
  <c r="J116" i="18"/>
  <c r="L116" i="18" s="1"/>
  <c r="M116" i="18" s="1"/>
  <c r="J147" i="18"/>
  <c r="L147" i="18" s="1"/>
  <c r="M147" i="18" s="1"/>
  <c r="J152" i="18"/>
  <c r="L152" i="18" s="1"/>
  <c r="M152" i="18" s="1"/>
  <c r="J183" i="18"/>
  <c r="L183" i="18" s="1"/>
  <c r="M183" i="18" s="1"/>
  <c r="J189" i="18"/>
  <c r="L189" i="18" s="1"/>
  <c r="M189" i="18" s="1"/>
  <c r="J218" i="18"/>
  <c r="L218" i="18" s="1"/>
  <c r="M218" i="18" s="1"/>
  <c r="J225" i="18"/>
  <c r="L225" i="18" s="1"/>
  <c r="M225" i="18" s="1"/>
  <c r="J250" i="18"/>
  <c r="L250" i="18" s="1"/>
  <c r="M250" i="18" s="1"/>
  <c r="J258" i="18"/>
  <c r="L258" i="18" s="1"/>
  <c r="M258" i="18" s="1"/>
  <c r="J277" i="18"/>
  <c r="L277" i="18" s="1"/>
  <c r="M277" i="18" s="1"/>
  <c r="J286" i="18"/>
  <c r="L286" i="18" s="1"/>
  <c r="M286" i="18" s="1"/>
  <c r="J297" i="18"/>
  <c r="L297" i="18" s="1"/>
  <c r="M297" i="18" s="1"/>
  <c r="J31" i="18"/>
  <c r="L31" i="18" s="1"/>
  <c r="M31" i="18" s="1"/>
  <c r="J51" i="18"/>
  <c r="L51" i="18" s="1"/>
  <c r="M51" i="18" s="1"/>
  <c r="J78" i="18"/>
  <c r="L78" i="18" s="1"/>
  <c r="M78" i="18" s="1"/>
  <c r="J110" i="18"/>
  <c r="L110" i="18" s="1"/>
  <c r="M110" i="18" s="1"/>
  <c r="J145" i="18"/>
  <c r="L145" i="18" s="1"/>
  <c r="M145" i="18" s="1"/>
  <c r="J181" i="18"/>
  <c r="L181" i="18" s="1"/>
  <c r="M181" i="18" s="1"/>
  <c r="J216" i="18"/>
  <c r="L216" i="18" s="1"/>
  <c r="M216" i="18" s="1"/>
  <c r="J248" i="18"/>
  <c r="L248" i="18" s="1"/>
  <c r="M248" i="18" s="1"/>
  <c r="J275" i="18"/>
  <c r="L275" i="18" s="1"/>
  <c r="M275" i="18" s="1"/>
  <c r="J295" i="18"/>
  <c r="L295" i="18" s="1"/>
  <c r="M295" i="18" s="1"/>
  <c r="J306" i="18"/>
  <c r="L306" i="18" s="1"/>
  <c r="M306" i="18" s="1"/>
  <c r="R77" i="14"/>
  <c r="R157" i="14"/>
  <c r="R289" i="14"/>
  <c r="R79" i="14"/>
  <c r="R163" i="14"/>
  <c r="R299" i="14"/>
  <c r="R82" i="14"/>
  <c r="R170" i="14"/>
  <c r="R86" i="14"/>
  <c r="R178" i="14"/>
  <c r="R91" i="14"/>
  <c r="R194" i="14"/>
  <c r="R97" i="14"/>
  <c r="R198" i="14"/>
  <c r="R106" i="14"/>
  <c r="R203" i="14"/>
  <c r="R152" i="14"/>
  <c r="R108" i="14"/>
  <c r="R209" i="14"/>
  <c r="R254" i="14"/>
  <c r="R111" i="14"/>
  <c r="R216" i="14"/>
  <c r="R126" i="14"/>
  <c r="R115" i="14"/>
  <c r="R224" i="14"/>
  <c r="R148" i="14"/>
  <c r="R120" i="14"/>
  <c r="R233" i="14"/>
  <c r="R259" i="14"/>
  <c r="R133" i="14"/>
  <c r="R272" i="14"/>
  <c r="R145" i="14"/>
  <c r="R265" i="14"/>
  <c r="R280" i="14"/>
  <c r="R76" i="14"/>
  <c r="R61" i="14"/>
  <c r="R153" i="14"/>
  <c r="R300" i="14"/>
  <c r="R65" i="14"/>
  <c r="R158" i="14"/>
  <c r="R70" i="14"/>
  <c r="R164" i="14"/>
  <c r="R78" i="14"/>
  <c r="R171" i="14"/>
  <c r="R80" i="14"/>
  <c r="R179" i="14"/>
  <c r="R83" i="14"/>
  <c r="R199" i="14"/>
  <c r="R87" i="14"/>
  <c r="R204" i="14"/>
  <c r="R92" i="14"/>
  <c r="R210" i="14"/>
  <c r="R98" i="14"/>
  <c r="R217" i="14"/>
  <c r="R109" i="14"/>
  <c r="R225" i="14"/>
  <c r="R112" i="14"/>
  <c r="R234" i="14"/>
  <c r="R116" i="14"/>
  <c r="R260" i="14"/>
  <c r="R121" i="14"/>
  <c r="R266" i="14"/>
  <c r="R55" i="14"/>
  <c r="R127" i="14"/>
  <c r="R273" i="14"/>
  <c r="R56" i="14"/>
  <c r="R134" i="14"/>
  <c r="R281" i="14"/>
  <c r="R58" i="14"/>
  <c r="R149" i="14"/>
  <c r="R290" i="14"/>
  <c r="R20" i="14"/>
  <c r="R23" i="14"/>
  <c r="R29" i="14"/>
  <c r="R139" i="14"/>
  <c r="R39" i="14"/>
  <c r="R103" i="14"/>
  <c r="R184" i="14"/>
  <c r="R54" i="14"/>
  <c r="R75" i="14"/>
  <c r="R239" i="14"/>
  <c r="R305" i="14"/>
  <c r="R146" i="14"/>
  <c r="R248" i="14"/>
  <c r="R214" i="14"/>
  <c r="R150" i="14"/>
  <c r="R252" i="14"/>
  <c r="R140" i="14"/>
  <c r="R155" i="14"/>
  <c r="R257" i="14"/>
  <c r="R161" i="14"/>
  <c r="R263" i="14"/>
  <c r="R245" i="14"/>
  <c r="R168" i="14"/>
  <c r="R270" i="14"/>
  <c r="R141" i="14"/>
  <c r="R143" i="14"/>
  <c r="R176" i="14"/>
  <c r="R278" i="14"/>
  <c r="R187" i="14"/>
  <c r="R287" i="14"/>
  <c r="R222" i="14"/>
  <c r="R189" i="14"/>
  <c r="R297" i="14"/>
  <c r="R192" i="14"/>
  <c r="R231" i="14"/>
  <c r="R196" i="14"/>
  <c r="R201" i="14"/>
  <c r="R207" i="14"/>
  <c r="R240" i="14"/>
  <c r="R241" i="14"/>
  <c r="R243" i="14"/>
  <c r="R246" i="14"/>
  <c r="R250" i="14"/>
  <c r="R255" i="14"/>
  <c r="R261" i="14"/>
  <c r="R268" i="14"/>
  <c r="R276" i="14"/>
  <c r="R295" i="14"/>
  <c r="R285" i="14"/>
  <c r="R34" i="14"/>
  <c r="R182" i="14"/>
  <c r="R37" i="14"/>
  <c r="R220" i="14"/>
  <c r="R45" i="14"/>
  <c r="R228" i="14"/>
  <c r="R48" i="14"/>
  <c r="R237" i="14"/>
  <c r="R52" i="14"/>
  <c r="R284" i="14"/>
  <c r="R64" i="14"/>
  <c r="R293" i="14"/>
  <c r="R124" i="14"/>
  <c r="R68" i="14"/>
  <c r="R303" i="14"/>
  <c r="R73" i="14"/>
  <c r="R90" i="14"/>
  <c r="R95" i="14"/>
  <c r="R101" i="14"/>
  <c r="R24" i="14"/>
  <c r="R130" i="14"/>
  <c r="R25" i="14"/>
  <c r="R137" i="14"/>
  <c r="R27" i="14"/>
  <c r="R167" i="14"/>
  <c r="R32" i="14"/>
  <c r="R174" i="14"/>
  <c r="R169" i="14"/>
  <c r="R288" i="14"/>
  <c r="R253" i="14"/>
  <c r="R177" i="14"/>
  <c r="R298" i="14"/>
  <c r="R249" i="14"/>
  <c r="R104" i="14"/>
  <c r="R190" i="14"/>
  <c r="R232" i="14"/>
  <c r="R151" i="14"/>
  <c r="R162" i="14"/>
  <c r="R105" i="14"/>
  <c r="R193" i="14"/>
  <c r="R258" i="14"/>
  <c r="R107" i="14"/>
  <c r="R197" i="14"/>
  <c r="R110" i="14"/>
  <c r="R202" i="14"/>
  <c r="R156" i="14"/>
  <c r="R114" i="14"/>
  <c r="R208" i="14"/>
  <c r="R144" i="14"/>
  <c r="R119" i="14"/>
  <c r="R215" i="14"/>
  <c r="R147" i="14"/>
  <c r="R125" i="14"/>
  <c r="R223" i="14"/>
  <c r="R142" i="14"/>
  <c r="R132" i="14"/>
  <c r="R279" i="14"/>
  <c r="R264" i="14"/>
  <c r="R271" i="14"/>
  <c r="R74" i="14"/>
  <c r="R96" i="14"/>
  <c r="R35" i="14"/>
  <c r="R102" i="14"/>
  <c r="R131" i="14"/>
  <c r="R138" i="14"/>
  <c r="R175" i="14"/>
  <c r="R183" i="14"/>
  <c r="R21" i="14"/>
  <c r="R229" i="14"/>
  <c r="R22" i="14"/>
  <c r="R238" i="14"/>
  <c r="R26" i="14"/>
  <c r="R294" i="14"/>
  <c r="R28" i="14"/>
  <c r="R304" i="14"/>
  <c r="R38" i="14"/>
  <c r="R49" i="14"/>
  <c r="R53" i="14"/>
  <c r="R69" i="14"/>
  <c r="R200" i="14"/>
  <c r="R206" i="14"/>
  <c r="R213" i="14"/>
  <c r="R185" i="14"/>
  <c r="R221" i="14"/>
  <c r="R269" i="14"/>
  <c r="R230" i="14"/>
  <c r="R242" i="14"/>
  <c r="R244" i="14"/>
  <c r="R247" i="14"/>
  <c r="R251" i="14"/>
  <c r="R256" i="14"/>
  <c r="R262" i="14"/>
  <c r="R296" i="14"/>
  <c r="R186" i="14"/>
  <c r="R277" i="14"/>
  <c r="R188" i="14"/>
  <c r="R286" i="14"/>
  <c r="R191" i="14"/>
  <c r="R195" i="14"/>
  <c r="R59" i="14"/>
  <c r="R165" i="14"/>
  <c r="R62" i="14"/>
  <c r="R172" i="14"/>
  <c r="R66" i="14"/>
  <c r="R180" i="14"/>
  <c r="R71" i="14"/>
  <c r="R205" i="14"/>
  <c r="R81" i="14"/>
  <c r="R211" i="14"/>
  <c r="R84" i="14"/>
  <c r="R218" i="14"/>
  <c r="R88" i="14"/>
  <c r="R226" i="14"/>
  <c r="R93" i="14"/>
  <c r="R235" i="14"/>
  <c r="R99" i="14"/>
  <c r="R267" i="14"/>
  <c r="R113" i="14"/>
  <c r="R274" i="14"/>
  <c r="R40" i="14"/>
  <c r="R117" i="14"/>
  <c r="R282" i="14"/>
  <c r="R41" i="14"/>
  <c r="R122" i="14"/>
  <c r="R291" i="14"/>
  <c r="R43" i="14"/>
  <c r="R128" i="14"/>
  <c r="R301" i="14"/>
  <c r="R46" i="14"/>
  <c r="R135" i="14"/>
  <c r="R50" i="14"/>
  <c r="R154" i="14"/>
  <c r="R57" i="14"/>
  <c r="R159" i="14"/>
  <c r="R100" i="14"/>
  <c r="R302" i="14"/>
  <c r="R30" i="14"/>
  <c r="R118" i="14"/>
  <c r="R31" i="14"/>
  <c r="R123" i="14"/>
  <c r="R33" i="14"/>
  <c r="R129" i="14"/>
  <c r="R36" i="14"/>
  <c r="R136" i="14"/>
  <c r="R67" i="14"/>
  <c r="R42" i="14"/>
  <c r="R160" i="14"/>
  <c r="R44" i="14"/>
  <c r="R166" i="14"/>
  <c r="R47" i="14"/>
  <c r="R173" i="14"/>
  <c r="R51" i="14"/>
  <c r="R181" i="14"/>
  <c r="R60" i="14"/>
  <c r="R212" i="14"/>
  <c r="R63" i="14"/>
  <c r="R219" i="14"/>
  <c r="R227" i="14"/>
  <c r="R72" i="14"/>
  <c r="R236" i="14"/>
  <c r="R85" i="14"/>
  <c r="R275" i="14"/>
  <c r="R89" i="14"/>
  <c r="R283" i="14"/>
  <c r="R94" i="14"/>
  <c r="R292" i="14"/>
  <c r="G12" i="21" l="1"/>
  <c r="E11" i="20"/>
  <c r="F11" i="20" s="1"/>
  <c r="E10" i="20"/>
  <c r="F10" i="20" s="1"/>
  <c r="E7" i="20"/>
  <c r="F7" i="20" s="1"/>
  <c r="E16" i="20"/>
  <c r="E14" i="20"/>
  <c r="F14" i="20" s="1"/>
  <c r="M21" i="18"/>
  <c r="B6" i="18"/>
  <c r="M32" i="18"/>
  <c r="B7" i="18"/>
  <c r="E15" i="20"/>
  <c r="F15" i="20" s="1"/>
  <c r="E9" i="20"/>
  <c r="F9" i="20" s="1"/>
  <c r="E13" i="20"/>
  <c r="F13" i="20" s="1"/>
  <c r="M296" i="18"/>
  <c r="B16" i="18"/>
  <c r="E12" i="20"/>
  <c r="F12" i="20" s="1"/>
  <c r="M249" i="18"/>
  <c r="B14" i="18"/>
  <c r="M217" i="18"/>
  <c r="B13" i="18"/>
  <c r="M182" i="18"/>
  <c r="B12" i="18"/>
  <c r="E8" i="20"/>
  <c r="F8" i="20" s="1"/>
  <c r="M146" i="18"/>
  <c r="B11" i="18"/>
  <c r="M276" i="18"/>
  <c r="B15" i="18"/>
  <c r="M111" i="18"/>
  <c r="B10" i="18"/>
  <c r="E6" i="20"/>
  <c r="M79" i="18"/>
  <c r="B9" i="18"/>
  <c r="M52" i="18"/>
  <c r="B8" i="18"/>
  <c r="K40" i="14"/>
  <c r="V40" i="14"/>
  <c r="K105" i="14"/>
  <c r="V105" i="14"/>
  <c r="K54" i="14"/>
  <c r="V54" i="14"/>
  <c r="K55" i="14"/>
  <c r="J55" i="14" s="1"/>
  <c r="F35" i="14" s="1"/>
  <c r="H35" i="14" s="1"/>
  <c r="V55" i="14"/>
  <c r="K83" i="14"/>
  <c r="V83" i="14"/>
  <c r="V272" i="14"/>
  <c r="K272" i="14"/>
  <c r="K106" i="14"/>
  <c r="V106" i="14"/>
  <c r="K141" i="14"/>
  <c r="V141" i="14"/>
  <c r="V100" i="14"/>
  <c r="K100" i="14"/>
  <c r="K162" i="14"/>
  <c r="V162" i="14"/>
  <c r="K240" i="14"/>
  <c r="J240" i="14" s="1"/>
  <c r="F75" i="14" s="1"/>
  <c r="H75" i="14" s="1"/>
  <c r="V240" i="14"/>
  <c r="K168" i="14"/>
  <c r="V168" i="14"/>
  <c r="K184" i="14"/>
  <c r="V184" i="14"/>
  <c r="K266" i="14"/>
  <c r="V266" i="14"/>
  <c r="K179" i="14"/>
  <c r="V179" i="14"/>
  <c r="K133" i="14"/>
  <c r="V133" i="14"/>
  <c r="K198" i="14"/>
  <c r="V198" i="14"/>
  <c r="K51" i="14"/>
  <c r="V51" i="14"/>
  <c r="K66" i="14"/>
  <c r="V66" i="14"/>
  <c r="K48" i="14"/>
  <c r="V48" i="14"/>
  <c r="K269" i="14"/>
  <c r="V269" i="14"/>
  <c r="K45" i="14"/>
  <c r="V45" i="14"/>
  <c r="K207" i="14"/>
  <c r="V207" i="14"/>
  <c r="K245" i="14"/>
  <c r="V245" i="14"/>
  <c r="K103" i="14"/>
  <c r="V103" i="14"/>
  <c r="K121" i="14"/>
  <c r="V121" i="14"/>
  <c r="K80" i="14"/>
  <c r="V80" i="14"/>
  <c r="K259" i="14"/>
  <c r="V259" i="14"/>
  <c r="K97" i="14"/>
  <c r="V97" i="14"/>
  <c r="K243" i="14"/>
  <c r="V243" i="14"/>
  <c r="K172" i="14"/>
  <c r="V172" i="14"/>
  <c r="V25" i="14"/>
  <c r="K25" i="14"/>
  <c r="K99" i="14"/>
  <c r="V99" i="14"/>
  <c r="K147" i="14"/>
  <c r="V147" i="14"/>
  <c r="K232" i="14"/>
  <c r="V232" i="14"/>
  <c r="V24" i="14"/>
  <c r="K24" i="14"/>
  <c r="J24" i="14" s="1"/>
  <c r="F23" i="14" s="1"/>
  <c r="H23" i="14" s="1"/>
  <c r="K220" i="14"/>
  <c r="V220" i="14"/>
  <c r="V201" i="14"/>
  <c r="K201" i="14"/>
  <c r="K263" i="14"/>
  <c r="V263" i="14"/>
  <c r="K39" i="14"/>
  <c r="V39" i="14"/>
  <c r="K260" i="14"/>
  <c r="V260" i="14"/>
  <c r="K171" i="14"/>
  <c r="V171" i="14"/>
  <c r="V233" i="14"/>
  <c r="K233" i="14"/>
  <c r="K194" i="14"/>
  <c r="V194" i="14"/>
  <c r="K26" i="14"/>
  <c r="V26" i="14"/>
  <c r="K238" i="14"/>
  <c r="V238" i="14"/>
  <c r="K47" i="14"/>
  <c r="V47" i="14"/>
  <c r="K229" i="14"/>
  <c r="V229" i="14"/>
  <c r="K160" i="14"/>
  <c r="V160" i="14"/>
  <c r="V185" i="14"/>
  <c r="K185" i="14"/>
  <c r="J185" i="14" s="1"/>
  <c r="F65" i="14" s="1"/>
  <c r="H65" i="14" s="1"/>
  <c r="K183" i="14"/>
  <c r="V183" i="14"/>
  <c r="K215" i="14"/>
  <c r="V215" i="14"/>
  <c r="K190" i="14"/>
  <c r="V190" i="14"/>
  <c r="K101" i="14"/>
  <c r="V101" i="14"/>
  <c r="V37" i="14"/>
  <c r="K37" i="14"/>
  <c r="K196" i="14"/>
  <c r="V196" i="14"/>
  <c r="K161" i="14"/>
  <c r="V161" i="14"/>
  <c r="K139" i="14"/>
  <c r="V139" i="14"/>
  <c r="K116" i="14"/>
  <c r="V116" i="14"/>
  <c r="K78" i="14"/>
  <c r="V78" i="14"/>
  <c r="K120" i="14"/>
  <c r="V120" i="14"/>
  <c r="K91" i="14"/>
  <c r="V91" i="14"/>
  <c r="K127" i="14"/>
  <c r="V127" i="14"/>
  <c r="V159" i="14"/>
  <c r="K159" i="14"/>
  <c r="K182" i="14"/>
  <c r="V182" i="14"/>
  <c r="K231" i="14"/>
  <c r="V231" i="14"/>
  <c r="K257" i="14"/>
  <c r="V257" i="14"/>
  <c r="K29" i="14"/>
  <c r="V29" i="14"/>
  <c r="V234" i="14"/>
  <c r="K234" i="14"/>
  <c r="K164" i="14"/>
  <c r="V164" i="14"/>
  <c r="K148" i="14"/>
  <c r="V148" i="14"/>
  <c r="K178" i="14"/>
  <c r="V178" i="14"/>
  <c r="K132" i="14"/>
  <c r="V132" i="14"/>
  <c r="K241" i="14"/>
  <c r="V241" i="14"/>
  <c r="K151" i="14"/>
  <c r="V151" i="14"/>
  <c r="K195" i="14"/>
  <c r="V195" i="14"/>
  <c r="K42" i="14"/>
  <c r="V42" i="14"/>
  <c r="K67" i="14"/>
  <c r="V67" i="14"/>
  <c r="K206" i="14"/>
  <c r="V206" i="14"/>
  <c r="K138" i="14"/>
  <c r="V138" i="14"/>
  <c r="K144" i="14"/>
  <c r="V144" i="14"/>
  <c r="K249" i="14"/>
  <c r="V249" i="14"/>
  <c r="K90" i="14"/>
  <c r="V90" i="14"/>
  <c r="K34" i="14"/>
  <c r="V34" i="14"/>
  <c r="K192" i="14"/>
  <c r="V192" i="14"/>
  <c r="K155" i="14"/>
  <c r="V155" i="14"/>
  <c r="K23" i="14"/>
  <c r="V23" i="14"/>
  <c r="K112" i="14"/>
  <c r="V112" i="14"/>
  <c r="K70" i="14"/>
  <c r="V70" i="14"/>
  <c r="K224" i="14"/>
  <c r="V224" i="14"/>
  <c r="K86" i="14"/>
  <c r="V86" i="14"/>
  <c r="V145" i="14"/>
  <c r="K145" i="14"/>
  <c r="K274" i="14"/>
  <c r="V274" i="14"/>
  <c r="K22" i="14"/>
  <c r="V22" i="14"/>
  <c r="K94" i="14"/>
  <c r="V94" i="14"/>
  <c r="K221" i="14"/>
  <c r="V221" i="14"/>
  <c r="V104" i="14"/>
  <c r="K104" i="14"/>
  <c r="J104" i="14" s="1"/>
  <c r="F48" i="14" s="1"/>
  <c r="H48" i="14" s="1"/>
  <c r="V301" i="14"/>
  <c r="K301" i="14"/>
  <c r="K88" i="14"/>
  <c r="V88" i="14"/>
  <c r="K188" i="14"/>
  <c r="V188" i="14"/>
  <c r="K200" i="14"/>
  <c r="V200" i="14"/>
  <c r="K131" i="14"/>
  <c r="V131" i="14"/>
  <c r="K208" i="14"/>
  <c r="V208" i="14"/>
  <c r="V298" i="14"/>
  <c r="K298" i="14"/>
  <c r="K73" i="14"/>
  <c r="V73" i="14"/>
  <c r="K285" i="14"/>
  <c r="V285" i="14"/>
  <c r="K297" i="14"/>
  <c r="V297" i="14"/>
  <c r="K140" i="14"/>
  <c r="J140" i="14" s="1"/>
  <c r="F56" i="14" s="1"/>
  <c r="H56" i="14" s="1"/>
  <c r="V140" i="14"/>
  <c r="K20" i="14"/>
  <c r="J20" i="14" s="1"/>
  <c r="F20" i="14" s="1"/>
  <c r="H20" i="14" s="1"/>
  <c r="B6" i="14" s="1"/>
  <c r="K6" i="17" s="1"/>
  <c r="D6" i="17" s="1"/>
  <c r="V20" i="14"/>
  <c r="E6" i="14" s="1"/>
  <c r="K225" i="14"/>
  <c r="V225" i="14"/>
  <c r="K158" i="14"/>
  <c r="V158" i="14"/>
  <c r="K115" i="14"/>
  <c r="V115" i="14"/>
  <c r="K170" i="14"/>
  <c r="V170" i="14"/>
  <c r="K27" i="14"/>
  <c r="V27" i="14"/>
  <c r="K142" i="14"/>
  <c r="V142" i="14"/>
  <c r="K113" i="14"/>
  <c r="V113" i="14"/>
  <c r="K165" i="14"/>
  <c r="V165" i="14"/>
  <c r="K283" i="14"/>
  <c r="V283" i="14"/>
  <c r="V89" i="14"/>
  <c r="K89" i="14"/>
  <c r="K213" i="14"/>
  <c r="V213" i="14"/>
  <c r="K85" i="14"/>
  <c r="V85" i="14"/>
  <c r="V72" i="14"/>
  <c r="K72" i="14"/>
  <c r="K36" i="14"/>
  <c r="V36" i="14"/>
  <c r="V128" i="14"/>
  <c r="K128" i="14"/>
  <c r="K218" i="14"/>
  <c r="V218" i="14"/>
  <c r="K277" i="14"/>
  <c r="V277" i="14"/>
  <c r="V69" i="14"/>
  <c r="K69" i="14"/>
  <c r="K102" i="14"/>
  <c r="V102" i="14"/>
  <c r="K114" i="14"/>
  <c r="V114" i="14"/>
  <c r="K177" i="14"/>
  <c r="V177" i="14"/>
  <c r="K303" i="14"/>
  <c r="V303" i="14"/>
  <c r="K295" i="14"/>
  <c r="V295" i="14"/>
  <c r="K189" i="14"/>
  <c r="V189" i="14"/>
  <c r="K252" i="14"/>
  <c r="V252" i="14"/>
  <c r="K290" i="14"/>
  <c r="V290" i="14"/>
  <c r="K109" i="14"/>
  <c r="V109" i="14"/>
  <c r="K65" i="14"/>
  <c r="V65" i="14"/>
  <c r="K126" i="14"/>
  <c r="V126" i="14"/>
  <c r="K82" i="14"/>
  <c r="V82" i="14"/>
  <c r="K203" i="14"/>
  <c r="V203" i="14"/>
  <c r="K228" i="14"/>
  <c r="V228" i="14"/>
  <c r="K21" i="14"/>
  <c r="J21" i="14" s="1"/>
  <c r="F21" i="14" s="1"/>
  <c r="H21" i="14" s="1"/>
  <c r="V21" i="14"/>
  <c r="K175" i="14"/>
  <c r="V175" i="14"/>
  <c r="V186" i="14"/>
  <c r="K186" i="14"/>
  <c r="J186" i="14" s="1"/>
  <c r="F66" i="14" s="1"/>
  <c r="H66" i="14" s="1"/>
  <c r="K53" i="14"/>
  <c r="V53" i="14"/>
  <c r="V35" i="14"/>
  <c r="K35" i="14"/>
  <c r="K156" i="14"/>
  <c r="V156" i="14"/>
  <c r="V253" i="14"/>
  <c r="K253" i="14"/>
  <c r="K68" i="14"/>
  <c r="V68" i="14"/>
  <c r="K276" i="14"/>
  <c r="V276" i="14"/>
  <c r="K222" i="14"/>
  <c r="V222" i="14"/>
  <c r="K150" i="14"/>
  <c r="V150" i="14"/>
  <c r="V149" i="14"/>
  <c r="K149" i="14"/>
  <c r="K217" i="14"/>
  <c r="V217" i="14"/>
  <c r="K300" i="14"/>
  <c r="V300" i="14"/>
  <c r="K216" i="14"/>
  <c r="V216" i="14"/>
  <c r="K299" i="14"/>
  <c r="V299" i="14"/>
  <c r="V302" i="14"/>
  <c r="K302" i="14"/>
  <c r="K193" i="14"/>
  <c r="V193" i="14"/>
  <c r="V137" i="14"/>
  <c r="K137" i="14"/>
  <c r="K292" i="14"/>
  <c r="V292" i="14"/>
  <c r="K130" i="14"/>
  <c r="V130" i="14"/>
  <c r="K50" i="14"/>
  <c r="V50" i="14"/>
  <c r="K191" i="14"/>
  <c r="V191" i="14"/>
  <c r="K46" i="14"/>
  <c r="V46" i="14"/>
  <c r="K129" i="14"/>
  <c r="V129" i="14"/>
  <c r="K219" i="14"/>
  <c r="V219" i="14"/>
  <c r="K33" i="14"/>
  <c r="V33" i="14"/>
  <c r="V291" i="14"/>
  <c r="K291" i="14"/>
  <c r="K211" i="14"/>
  <c r="V211" i="14"/>
  <c r="K296" i="14"/>
  <c r="V296" i="14"/>
  <c r="K49" i="14"/>
  <c r="V49" i="14"/>
  <c r="K96" i="14"/>
  <c r="V96" i="14"/>
  <c r="K202" i="14"/>
  <c r="V202" i="14"/>
  <c r="K288" i="14"/>
  <c r="V288" i="14"/>
  <c r="K124" i="14"/>
  <c r="V124" i="14"/>
  <c r="K268" i="14"/>
  <c r="V268" i="14"/>
  <c r="K287" i="14"/>
  <c r="V287" i="14"/>
  <c r="K214" i="14"/>
  <c r="V214" i="14"/>
  <c r="K58" i="14"/>
  <c r="V58" i="14"/>
  <c r="K98" i="14"/>
  <c r="V98" i="14"/>
  <c r="K153" i="14"/>
  <c r="V153" i="14"/>
  <c r="K111" i="14"/>
  <c r="V111" i="14"/>
  <c r="K163" i="14"/>
  <c r="V163" i="14"/>
  <c r="K244" i="14"/>
  <c r="V244" i="14"/>
  <c r="K270" i="14"/>
  <c r="V270" i="14"/>
  <c r="K125" i="14"/>
  <c r="V125" i="14"/>
  <c r="K235" i="14"/>
  <c r="V235" i="14"/>
  <c r="K135" i="14"/>
  <c r="V135" i="14"/>
  <c r="K286" i="14"/>
  <c r="V286" i="14"/>
  <c r="K84" i="14"/>
  <c r="V84" i="14"/>
  <c r="V63" i="14"/>
  <c r="K63" i="14"/>
  <c r="V123" i="14"/>
  <c r="K123" i="14"/>
  <c r="V122" i="14"/>
  <c r="K122" i="14"/>
  <c r="K81" i="14"/>
  <c r="V81" i="14"/>
  <c r="V262" i="14"/>
  <c r="K262" i="14"/>
  <c r="K38" i="14"/>
  <c r="V38" i="14"/>
  <c r="V74" i="14"/>
  <c r="K74" i="14"/>
  <c r="K110" i="14"/>
  <c r="V110" i="14"/>
  <c r="K169" i="14"/>
  <c r="V169" i="14"/>
  <c r="K293" i="14"/>
  <c r="V293" i="14"/>
  <c r="K261" i="14"/>
  <c r="V261" i="14"/>
  <c r="K187" i="14"/>
  <c r="V187" i="14"/>
  <c r="V248" i="14"/>
  <c r="K248" i="14"/>
  <c r="K281" i="14"/>
  <c r="V281" i="14"/>
  <c r="K210" i="14"/>
  <c r="V210" i="14"/>
  <c r="K61" i="14"/>
  <c r="V61" i="14"/>
  <c r="V254" i="14"/>
  <c r="K254" i="14"/>
  <c r="V79" i="14"/>
  <c r="K79" i="14"/>
  <c r="K75" i="14"/>
  <c r="V75" i="14"/>
  <c r="K223" i="14"/>
  <c r="V223" i="14"/>
  <c r="K166" i="14"/>
  <c r="V166" i="14"/>
  <c r="V154" i="14"/>
  <c r="K154" i="14"/>
  <c r="K275" i="14"/>
  <c r="V275" i="14"/>
  <c r="K93" i="14"/>
  <c r="V93" i="14"/>
  <c r="K226" i="14"/>
  <c r="V226" i="14"/>
  <c r="V43" i="14"/>
  <c r="K43" i="14"/>
  <c r="K212" i="14"/>
  <c r="V212" i="14"/>
  <c r="K31" i="14"/>
  <c r="V31" i="14"/>
  <c r="K41" i="14"/>
  <c r="V41" i="14"/>
  <c r="K205" i="14"/>
  <c r="V205" i="14"/>
  <c r="K256" i="14"/>
  <c r="V256" i="14"/>
  <c r="V304" i="14"/>
  <c r="K304" i="14"/>
  <c r="K271" i="14"/>
  <c r="V271" i="14"/>
  <c r="K197" i="14"/>
  <c r="V197" i="14"/>
  <c r="V174" i="14"/>
  <c r="K174" i="14"/>
  <c r="K64" i="14"/>
  <c r="V64" i="14"/>
  <c r="K255" i="14"/>
  <c r="V255" i="14"/>
  <c r="K278" i="14"/>
  <c r="V278" i="14"/>
  <c r="K146" i="14"/>
  <c r="V146" i="14"/>
  <c r="V134" i="14"/>
  <c r="K134" i="14"/>
  <c r="K92" i="14"/>
  <c r="V92" i="14"/>
  <c r="K76" i="14"/>
  <c r="J76" i="14" s="1"/>
  <c r="F41" i="14" s="1"/>
  <c r="H41" i="14" s="1"/>
  <c r="V76" i="14"/>
  <c r="K209" i="14"/>
  <c r="V209" i="14"/>
  <c r="K289" i="14"/>
  <c r="V289" i="14"/>
  <c r="K199" i="14"/>
  <c r="V199" i="14"/>
  <c r="K173" i="14"/>
  <c r="V173" i="14"/>
  <c r="K230" i="14"/>
  <c r="V230" i="14"/>
  <c r="K57" i="14"/>
  <c r="V57" i="14"/>
  <c r="K59" i="14"/>
  <c r="V59" i="14"/>
  <c r="K119" i="14"/>
  <c r="V119" i="14"/>
  <c r="K136" i="14"/>
  <c r="V136" i="14"/>
  <c r="K118" i="14"/>
  <c r="V118" i="14"/>
  <c r="V282" i="14"/>
  <c r="K282" i="14"/>
  <c r="K71" i="14"/>
  <c r="V71" i="14"/>
  <c r="K251" i="14"/>
  <c r="V251" i="14"/>
  <c r="K28" i="14"/>
  <c r="V28" i="14"/>
  <c r="V264" i="14"/>
  <c r="K264" i="14"/>
  <c r="K107" i="14"/>
  <c r="V107" i="14"/>
  <c r="V32" i="14"/>
  <c r="K32" i="14"/>
  <c r="K284" i="14"/>
  <c r="V284" i="14"/>
  <c r="K250" i="14"/>
  <c r="V250" i="14"/>
  <c r="K176" i="14"/>
  <c r="V176" i="14"/>
  <c r="K305" i="14"/>
  <c r="V305" i="14"/>
  <c r="V56" i="14"/>
  <c r="K56" i="14"/>
  <c r="J56" i="14" s="1"/>
  <c r="F36" i="14" s="1"/>
  <c r="H36" i="14" s="1"/>
  <c r="K204" i="14"/>
  <c r="V204" i="14"/>
  <c r="K280" i="14"/>
  <c r="V280" i="14"/>
  <c r="K108" i="14"/>
  <c r="V108" i="14"/>
  <c r="K157" i="14"/>
  <c r="V157" i="14"/>
  <c r="K237" i="14"/>
  <c r="V237" i="14"/>
  <c r="K242" i="14"/>
  <c r="V242" i="14"/>
  <c r="K62" i="14"/>
  <c r="V62" i="14"/>
  <c r="K267" i="14"/>
  <c r="V267" i="14"/>
  <c r="K44" i="14"/>
  <c r="V44" i="14"/>
  <c r="K95" i="14"/>
  <c r="V95" i="14"/>
  <c r="V236" i="14"/>
  <c r="K236" i="14"/>
  <c r="K227" i="14"/>
  <c r="V227" i="14"/>
  <c r="K60" i="14"/>
  <c r="V60" i="14"/>
  <c r="K181" i="14"/>
  <c r="V181" i="14"/>
  <c r="K30" i="14"/>
  <c r="J30" i="14" s="1"/>
  <c r="F26" i="14" s="1"/>
  <c r="H26" i="14" s="1"/>
  <c r="V30" i="14"/>
  <c r="V117" i="14"/>
  <c r="K117" i="14"/>
  <c r="V180" i="14"/>
  <c r="K180" i="14"/>
  <c r="K247" i="14"/>
  <c r="V247" i="14"/>
  <c r="K294" i="14"/>
  <c r="V294" i="14"/>
  <c r="V279" i="14"/>
  <c r="K279" i="14"/>
  <c r="V258" i="14"/>
  <c r="K258" i="14"/>
  <c r="K167" i="14"/>
  <c r="V167" i="14"/>
  <c r="K52" i="14"/>
  <c r="V52" i="14"/>
  <c r="K246" i="14"/>
  <c r="V246" i="14"/>
  <c r="K143" i="14"/>
  <c r="V143" i="14"/>
  <c r="K239" i="14"/>
  <c r="V239" i="14"/>
  <c r="V273" i="14"/>
  <c r="K273" i="14"/>
  <c r="K87" i="14"/>
  <c r="V87" i="14"/>
  <c r="V265" i="14"/>
  <c r="K265" i="14"/>
  <c r="K152" i="14"/>
  <c r="V152" i="14"/>
  <c r="K77" i="14"/>
  <c r="J77" i="14" s="1"/>
  <c r="F42" i="14" s="1"/>
  <c r="H42" i="14" s="1"/>
  <c r="V77" i="14"/>
  <c r="G11" i="21" l="1"/>
  <c r="J25" i="14"/>
  <c r="F24" i="14" s="1"/>
  <c r="H24" i="14" s="1"/>
  <c r="J143" i="14"/>
  <c r="F58" i="14" s="1"/>
  <c r="H58" i="14" s="1"/>
  <c r="J41" i="14"/>
  <c r="F31" i="14" s="1"/>
  <c r="H31" i="14" s="1"/>
  <c r="B31" i="1" a="1"/>
  <c r="L31" i="1" s="1"/>
  <c r="F6" i="20"/>
  <c r="F16" i="20"/>
  <c r="F4" i="20" s="1"/>
  <c r="G15" i="20"/>
  <c r="M12" i="19"/>
  <c r="D12" i="18"/>
  <c r="C12" i="18"/>
  <c r="M13" i="19"/>
  <c r="C13" i="18"/>
  <c r="D13" i="18"/>
  <c r="M8" i="19"/>
  <c r="D8" i="18"/>
  <c r="C8" i="18"/>
  <c r="M14" i="19"/>
  <c r="C14" i="18"/>
  <c r="D14" i="18"/>
  <c r="J33" i="14"/>
  <c r="F28" i="14" s="1"/>
  <c r="H28" i="14" s="1"/>
  <c r="M9" i="19"/>
  <c r="C9" i="18"/>
  <c r="D9" i="18"/>
  <c r="M16" i="19"/>
  <c r="E75" i="19" s="1"/>
  <c r="H75" i="19" s="1"/>
  <c r="C16" i="18"/>
  <c r="D16" i="18"/>
  <c r="E17" i="20"/>
  <c r="M10" i="19"/>
  <c r="C10" i="18"/>
  <c r="D10" i="18"/>
  <c r="J146" i="14"/>
  <c r="F59" i="14" s="1"/>
  <c r="H59" i="14" s="1"/>
  <c r="M15" i="19"/>
  <c r="D15" i="18"/>
  <c r="C15" i="18"/>
  <c r="M7" i="19"/>
  <c r="C7" i="18"/>
  <c r="D7" i="18"/>
  <c r="M11" i="19"/>
  <c r="C11" i="18"/>
  <c r="D11" i="18"/>
  <c r="M6" i="19"/>
  <c r="C6" i="18"/>
  <c r="D6" i="18"/>
  <c r="J150" i="14"/>
  <c r="F60" i="14" s="1"/>
  <c r="H60" i="14" s="1"/>
  <c r="J213" i="14"/>
  <c r="F72" i="14" s="1"/>
  <c r="H72" i="14" s="1"/>
  <c r="J141" i="14"/>
  <c r="F57" i="14" s="1"/>
  <c r="H57" i="14" s="1"/>
  <c r="E7" i="14"/>
  <c r="J110" i="14"/>
  <c r="F51" i="14" s="1"/>
  <c r="H51" i="14" s="1"/>
  <c r="J79" i="14"/>
  <c r="F43" i="14" s="1"/>
  <c r="H43" i="14" s="1"/>
  <c r="J191" i="14"/>
  <c r="F68" i="14" s="1"/>
  <c r="H68" i="14" s="1"/>
  <c r="J255" i="14"/>
  <c r="F80" i="14" s="1"/>
  <c r="H80" i="14" s="1"/>
  <c r="J221" i="14"/>
  <c r="F73" i="14" s="1"/>
  <c r="H73" i="14" s="1"/>
  <c r="J61" i="14"/>
  <c r="F38" i="14" s="1"/>
  <c r="H38" i="14" s="1"/>
  <c r="J206" i="14"/>
  <c r="F71" i="14" s="1"/>
  <c r="H71" i="14" s="1"/>
  <c r="J230" i="14"/>
  <c r="F74" i="14" s="1"/>
  <c r="H74" i="14" s="1"/>
  <c r="J276" i="14"/>
  <c r="F83" i="14" s="1"/>
  <c r="H83" i="14" s="1"/>
  <c r="J22" i="14"/>
  <c r="F22" i="14" s="1"/>
  <c r="H22" i="14" s="1"/>
  <c r="B7" i="14" s="1"/>
  <c r="K7" i="17" s="1"/>
  <c r="D7" i="17" s="1"/>
  <c r="J155" i="14"/>
  <c r="F61" i="14" s="1"/>
  <c r="H61" i="14" s="1"/>
  <c r="J91" i="14"/>
  <c r="F46" i="14" s="1"/>
  <c r="H46" i="14" s="1"/>
  <c r="J243" i="14"/>
  <c r="F77" i="14" s="1"/>
  <c r="H77" i="14" s="1"/>
  <c r="J176" i="14"/>
  <c r="F64" i="14" s="1"/>
  <c r="H64" i="14" s="1"/>
  <c r="J46" i="14"/>
  <c r="F33" i="14" s="1"/>
  <c r="H33" i="14" s="1"/>
  <c r="C6" i="14"/>
  <c r="K5" i="15"/>
  <c r="E29" i="15" s="1"/>
  <c r="H29" i="15" s="1"/>
  <c r="I29" i="15" s="1"/>
  <c r="J200" i="14"/>
  <c r="F70" i="14" s="1"/>
  <c r="H70" i="14" s="1"/>
  <c r="J97" i="14"/>
  <c r="F47" i="14" s="1"/>
  <c r="H47" i="14" s="1"/>
  <c r="E14" i="14"/>
  <c r="E11" i="14"/>
  <c r="J58" i="14"/>
  <c r="F37" i="14" s="1"/>
  <c r="H37" i="14" s="1"/>
  <c r="J295" i="14"/>
  <c r="F85" i="14" s="1"/>
  <c r="H85" i="14" s="1"/>
  <c r="J188" i="14"/>
  <c r="F67" i="14" s="1"/>
  <c r="H67" i="14" s="1"/>
  <c r="J195" i="14"/>
  <c r="F69" i="14" s="1"/>
  <c r="H69" i="14" s="1"/>
  <c r="E8" i="14"/>
  <c r="J168" i="14"/>
  <c r="F63" i="14" s="1"/>
  <c r="H63" i="14" s="1"/>
  <c r="E16" i="14"/>
  <c r="E9" i="14"/>
  <c r="J31" i="14"/>
  <c r="F27" i="14" s="1"/>
  <c r="H27" i="14" s="1"/>
  <c r="J125" i="14"/>
  <c r="F54" i="14" s="1"/>
  <c r="H54" i="14" s="1"/>
  <c r="J50" i="14"/>
  <c r="F34" i="14" s="1"/>
  <c r="H34" i="14" s="1"/>
  <c r="J82" i="14"/>
  <c r="F44" i="14" s="1"/>
  <c r="H44" i="14" s="1"/>
  <c r="J36" i="14"/>
  <c r="F29" i="14" s="1"/>
  <c r="H29" i="14" s="1"/>
  <c r="J86" i="14"/>
  <c r="F45" i="14" s="1"/>
  <c r="H45" i="14" s="1"/>
  <c r="J250" i="14"/>
  <c r="F79" i="14" s="1"/>
  <c r="H79" i="14" s="1"/>
  <c r="J261" i="14"/>
  <c r="F81" i="14" s="1"/>
  <c r="H81" i="14" s="1"/>
  <c r="J27" i="14"/>
  <c r="F25" i="14" s="1"/>
  <c r="H25" i="14" s="1"/>
  <c r="B8" i="14" s="1"/>
  <c r="K8" i="17" s="1"/>
  <c r="D8" i="17" s="1"/>
  <c r="J285" i="14"/>
  <c r="F84" i="14" s="1"/>
  <c r="H84" i="14" s="1"/>
  <c r="J246" i="14"/>
  <c r="F78" i="14" s="1"/>
  <c r="H78" i="14" s="1"/>
  <c r="J241" i="14"/>
  <c r="F76" i="14" s="1"/>
  <c r="H76" i="14" s="1"/>
  <c r="E15" i="14"/>
  <c r="J105" i="14"/>
  <c r="F49" i="14" s="1"/>
  <c r="H49" i="14" s="1"/>
  <c r="E12" i="14"/>
  <c r="J43" i="14"/>
  <c r="F32" i="14" s="1"/>
  <c r="H32" i="14" s="1"/>
  <c r="E10" i="14"/>
  <c r="J107" i="14"/>
  <c r="F50" i="14" s="1"/>
  <c r="H50" i="14" s="1"/>
  <c r="J119" i="14"/>
  <c r="F53" i="14" s="1"/>
  <c r="H53" i="14" s="1"/>
  <c r="J268" i="14"/>
  <c r="F82" i="14" s="1"/>
  <c r="H82" i="14" s="1"/>
  <c r="J65" i="14"/>
  <c r="F39" i="14" s="1"/>
  <c r="H39" i="14" s="1"/>
  <c r="J114" i="14"/>
  <c r="F52" i="14" s="1"/>
  <c r="H52" i="14" s="1"/>
  <c r="E13" i="14"/>
  <c r="J70" i="14"/>
  <c r="F40" i="14" s="1"/>
  <c r="H40" i="14" s="1"/>
  <c r="J132" i="14"/>
  <c r="F55" i="14" s="1"/>
  <c r="H55" i="14" s="1"/>
  <c r="J161" i="14"/>
  <c r="F62" i="14" s="1"/>
  <c r="H62" i="14" s="1"/>
  <c r="J40" i="14"/>
  <c r="F30" i="14" s="1"/>
  <c r="H30" i="14" s="1"/>
  <c r="G10" i="21" l="1"/>
  <c r="H31" i="1"/>
  <c r="F31" i="1"/>
  <c r="G31" i="1"/>
  <c r="J31" i="1"/>
  <c r="I31" i="1"/>
  <c r="E31" i="1"/>
  <c r="K31" i="1"/>
  <c r="C31" i="1"/>
  <c r="B11" i="14"/>
  <c r="K11" i="17" s="1"/>
  <c r="D11" i="17" s="1"/>
  <c r="B31" i="1"/>
  <c r="D31" i="1"/>
  <c r="G14" i="20"/>
  <c r="M29" i="21"/>
  <c r="L32" i="21" s="1"/>
  <c r="N20" i="21"/>
  <c r="E21" i="19"/>
  <c r="H21" i="19" s="1"/>
  <c r="E24" i="19"/>
  <c r="H24" i="19" s="1"/>
  <c r="I24" i="19" s="1"/>
  <c r="E28" i="19"/>
  <c r="H28" i="19" s="1"/>
  <c r="I28" i="19" s="1"/>
  <c r="E33" i="19"/>
  <c r="H33" i="19" s="1"/>
  <c r="I33" i="19" s="1"/>
  <c r="E39" i="19"/>
  <c r="H39" i="19" s="1"/>
  <c r="I39" i="19" s="1"/>
  <c r="E46" i="19"/>
  <c r="H46" i="19" s="1"/>
  <c r="I46" i="19" s="1"/>
  <c r="E54" i="19"/>
  <c r="H54" i="19" s="1"/>
  <c r="I54" i="19" s="1"/>
  <c r="E63" i="19"/>
  <c r="H63" i="19" s="1"/>
  <c r="I63" i="19" s="1"/>
  <c r="E73" i="19"/>
  <c r="H73" i="19" s="1"/>
  <c r="I73" i="19" s="1"/>
  <c r="E84" i="19"/>
  <c r="H84" i="19" s="1"/>
  <c r="I84" i="19" s="1"/>
  <c r="E23" i="19"/>
  <c r="H23" i="19" s="1"/>
  <c r="E27" i="19"/>
  <c r="H27" i="19" s="1"/>
  <c r="I27" i="19" s="1"/>
  <c r="E32" i="19"/>
  <c r="H32" i="19" s="1"/>
  <c r="I32" i="19" s="1"/>
  <c r="E38" i="19"/>
  <c r="H38" i="19" s="1"/>
  <c r="I38" i="19" s="1"/>
  <c r="E45" i="19"/>
  <c r="H45" i="19" s="1"/>
  <c r="I45" i="19" s="1"/>
  <c r="E53" i="19"/>
  <c r="H53" i="19" s="1"/>
  <c r="I53" i="19" s="1"/>
  <c r="E62" i="19"/>
  <c r="H62" i="19" s="1"/>
  <c r="I62" i="19" s="1"/>
  <c r="E72" i="19"/>
  <c r="H72" i="19" s="1"/>
  <c r="I72" i="19" s="1"/>
  <c r="E83" i="19"/>
  <c r="H83" i="19" s="1"/>
  <c r="I83" i="19" s="1"/>
  <c r="B12" i="14"/>
  <c r="K12" i="17" s="1"/>
  <c r="D12" i="17" s="1"/>
  <c r="D17" i="18"/>
  <c r="B17" i="18" s="1"/>
  <c r="C17" i="18" s="1"/>
  <c r="E26" i="19"/>
  <c r="H26" i="19" s="1"/>
  <c r="E31" i="19"/>
  <c r="H31" i="19" s="1"/>
  <c r="I31" i="19" s="1"/>
  <c r="E37" i="19"/>
  <c r="H37" i="19" s="1"/>
  <c r="I37" i="19" s="1"/>
  <c r="E44" i="19"/>
  <c r="H44" i="19" s="1"/>
  <c r="I44" i="19" s="1"/>
  <c r="E52" i="19"/>
  <c r="H52" i="19" s="1"/>
  <c r="I52" i="19" s="1"/>
  <c r="E61" i="19"/>
  <c r="H61" i="19" s="1"/>
  <c r="I61" i="19" s="1"/>
  <c r="E71" i="19"/>
  <c r="H71" i="19" s="1"/>
  <c r="I71" i="19" s="1"/>
  <c r="E82" i="19"/>
  <c r="H82" i="19" s="1"/>
  <c r="I82" i="19" s="1"/>
  <c r="E30" i="19"/>
  <c r="H30" i="19" s="1"/>
  <c r="E36" i="19"/>
  <c r="H36" i="19" s="1"/>
  <c r="I36" i="19" s="1"/>
  <c r="E43" i="19"/>
  <c r="H43" i="19" s="1"/>
  <c r="I43" i="19" s="1"/>
  <c r="E51" i="19"/>
  <c r="H51" i="19" s="1"/>
  <c r="I51" i="19" s="1"/>
  <c r="E60" i="19"/>
  <c r="H60" i="19" s="1"/>
  <c r="I60" i="19" s="1"/>
  <c r="E70" i="19"/>
  <c r="H70" i="19" s="1"/>
  <c r="I70" i="19" s="1"/>
  <c r="E81" i="19"/>
  <c r="H81" i="19" s="1"/>
  <c r="I81" i="19" s="1"/>
  <c r="E20" i="19"/>
  <c r="H20" i="19" s="1"/>
  <c r="E22" i="19"/>
  <c r="H22" i="19" s="1"/>
  <c r="I22" i="19" s="1"/>
  <c r="E25" i="19"/>
  <c r="H25" i="19" s="1"/>
  <c r="I25" i="19" s="1"/>
  <c r="E29" i="19"/>
  <c r="H29" i="19" s="1"/>
  <c r="I29" i="19" s="1"/>
  <c r="E34" i="19"/>
  <c r="H34" i="19" s="1"/>
  <c r="I34" i="19" s="1"/>
  <c r="E40" i="19"/>
  <c r="H40" i="19" s="1"/>
  <c r="I40" i="19" s="1"/>
  <c r="E47" i="19"/>
  <c r="H47" i="19" s="1"/>
  <c r="I47" i="19" s="1"/>
  <c r="E55" i="19"/>
  <c r="H55" i="19" s="1"/>
  <c r="I55" i="19" s="1"/>
  <c r="E64" i="19"/>
  <c r="H64" i="19" s="1"/>
  <c r="I64" i="19" s="1"/>
  <c r="E74" i="19"/>
  <c r="H74" i="19" s="1"/>
  <c r="I74" i="19" s="1"/>
  <c r="E85" i="19"/>
  <c r="H85" i="19" s="1"/>
  <c r="I85" i="19" s="1"/>
  <c r="E48" i="19"/>
  <c r="H48" i="19" s="1"/>
  <c r="E57" i="19"/>
  <c r="H57" i="19" s="1"/>
  <c r="I57" i="19" s="1"/>
  <c r="E67" i="19"/>
  <c r="H67" i="19" s="1"/>
  <c r="I67" i="19" s="1"/>
  <c r="E78" i="19"/>
  <c r="H78" i="19" s="1"/>
  <c r="I78" i="19" s="1"/>
  <c r="E65" i="19"/>
  <c r="H65" i="19" s="1"/>
  <c r="E76" i="19"/>
  <c r="H76" i="19" s="1"/>
  <c r="I76" i="19" s="1"/>
  <c r="E56" i="19"/>
  <c r="H56" i="19" s="1"/>
  <c r="E66" i="19"/>
  <c r="H66" i="19" s="1"/>
  <c r="I66" i="19" s="1"/>
  <c r="E77" i="19"/>
  <c r="H77" i="19" s="1"/>
  <c r="I77" i="19" s="1"/>
  <c r="E35" i="19"/>
  <c r="H35" i="19" s="1"/>
  <c r="E42" i="19"/>
  <c r="H42" i="19" s="1"/>
  <c r="I42" i="19" s="1"/>
  <c r="E50" i="19"/>
  <c r="H50" i="19" s="1"/>
  <c r="I50" i="19" s="1"/>
  <c r="E59" i="19"/>
  <c r="H59" i="19" s="1"/>
  <c r="I59" i="19" s="1"/>
  <c r="E69" i="19"/>
  <c r="H69" i="19" s="1"/>
  <c r="I69" i="19" s="1"/>
  <c r="E80" i="19"/>
  <c r="H80" i="19" s="1"/>
  <c r="I80" i="19" s="1"/>
  <c r="I75" i="19"/>
  <c r="E41" i="19"/>
  <c r="H41" i="19" s="1"/>
  <c r="E49" i="19"/>
  <c r="H49" i="19" s="1"/>
  <c r="I49" i="19" s="1"/>
  <c r="E58" i="19"/>
  <c r="H58" i="19" s="1"/>
  <c r="I58" i="19" s="1"/>
  <c r="E68" i="19"/>
  <c r="H68" i="19" s="1"/>
  <c r="I68" i="19" s="1"/>
  <c r="E79" i="19"/>
  <c r="H79" i="19" s="1"/>
  <c r="I79" i="19" s="1"/>
  <c r="B9" i="14"/>
  <c r="K9" i="17" s="1"/>
  <c r="D9" i="17" s="1"/>
  <c r="B14" i="14"/>
  <c r="K14" i="17" s="1"/>
  <c r="D14" i="17" s="1"/>
  <c r="B15" i="14"/>
  <c r="K15" i="17" s="1"/>
  <c r="D15" i="17" s="1"/>
  <c r="B13" i="14"/>
  <c r="K13" i="17" s="1"/>
  <c r="D13" i="17" s="1"/>
  <c r="C7" i="14"/>
  <c r="K6" i="15"/>
  <c r="C11" i="14"/>
  <c r="K10" i="15"/>
  <c r="B10" i="14"/>
  <c r="K10" i="17" s="1"/>
  <c r="D10" i="17" s="1"/>
  <c r="B16" i="14"/>
  <c r="K16" i="17" s="1"/>
  <c r="D16" i="17" s="1"/>
  <c r="K7" i="15"/>
  <c r="C8" i="14"/>
  <c r="G9" i="21" l="1"/>
  <c r="E14" i="18"/>
  <c r="F14" i="18" s="1"/>
  <c r="E7" i="18"/>
  <c r="F7" i="18" s="1"/>
  <c r="E16" i="18"/>
  <c r="F16" i="18" s="1"/>
  <c r="E11" i="18"/>
  <c r="F11" i="18" s="1"/>
  <c r="K12" i="15"/>
  <c r="E67" i="15" s="1"/>
  <c r="H67" i="15" s="1"/>
  <c r="I67" i="15" s="1"/>
  <c r="C12" i="14"/>
  <c r="L20" i="21"/>
  <c r="D8" i="30" s="1"/>
  <c r="C14" i="14"/>
  <c r="C13" i="14"/>
  <c r="K11" i="15"/>
  <c r="K8" i="15"/>
  <c r="C9" i="14"/>
  <c r="G13" i="20"/>
  <c r="M28" i="21"/>
  <c r="L31" i="21" s="1"/>
  <c r="E10" i="18"/>
  <c r="F10" i="18" s="1"/>
  <c r="E8" i="18"/>
  <c r="F8" i="18" s="1"/>
  <c r="E13" i="18"/>
  <c r="F13" i="18" s="1"/>
  <c r="B16" i="19"/>
  <c r="L16" i="24" s="1"/>
  <c r="I41" i="19"/>
  <c r="B12" i="19"/>
  <c r="I65" i="19"/>
  <c r="B15" i="19"/>
  <c r="I26" i="19"/>
  <c r="B9" i="19"/>
  <c r="E6" i="18"/>
  <c r="I23" i="19"/>
  <c r="B8" i="19"/>
  <c r="B6" i="19"/>
  <c r="I20" i="19"/>
  <c r="I35" i="19"/>
  <c r="B11" i="19"/>
  <c r="D17" i="17"/>
  <c r="E15" i="17" s="1"/>
  <c r="F15" i="17" s="1"/>
  <c r="I30" i="19"/>
  <c r="B10" i="19"/>
  <c r="E10" i="17"/>
  <c r="F10" i="17" s="1"/>
  <c r="K14" i="15"/>
  <c r="E76" i="15" s="1"/>
  <c r="H76" i="15" s="1"/>
  <c r="I76" i="15" s="1"/>
  <c r="I56" i="19"/>
  <c r="B14" i="19"/>
  <c r="I21" i="19"/>
  <c r="B7" i="19"/>
  <c r="I48" i="19"/>
  <c r="B13" i="19"/>
  <c r="C15" i="14"/>
  <c r="E15" i="18"/>
  <c r="F15" i="18" s="1"/>
  <c r="E9" i="18"/>
  <c r="F9" i="18" s="1"/>
  <c r="K13" i="15"/>
  <c r="E32" i="15" s="1"/>
  <c r="H32" i="15" s="1"/>
  <c r="I32" i="15" s="1"/>
  <c r="E12" i="18"/>
  <c r="F12" i="18" s="1"/>
  <c r="K9" i="15"/>
  <c r="C10" i="14"/>
  <c r="K15" i="15"/>
  <c r="C16" i="14"/>
  <c r="E62" i="15"/>
  <c r="H62" i="15" s="1"/>
  <c r="I62" i="15" s="1"/>
  <c r="E24" i="15"/>
  <c r="H24" i="15" s="1"/>
  <c r="I24" i="15" s="1"/>
  <c r="E69" i="15"/>
  <c r="H69" i="15" s="1"/>
  <c r="I69" i="15" s="1"/>
  <c r="E54" i="15"/>
  <c r="H54" i="15" s="1"/>
  <c r="I54" i="15" s="1"/>
  <c r="E35" i="15"/>
  <c r="H35" i="15" s="1"/>
  <c r="I35" i="15" s="1"/>
  <c r="E45" i="15"/>
  <c r="H45" i="15" s="1"/>
  <c r="I45" i="15" s="1"/>
  <c r="E61" i="15"/>
  <c r="H61" i="15" s="1"/>
  <c r="I61" i="15" s="1"/>
  <c r="E68" i="15"/>
  <c r="H68" i="15" s="1"/>
  <c r="I68" i="15" s="1"/>
  <c r="E74" i="15"/>
  <c r="H74" i="15" s="1"/>
  <c r="I74" i="15" s="1"/>
  <c r="E23" i="15"/>
  <c r="H23" i="15" s="1"/>
  <c r="I23" i="15" s="1"/>
  <c r="E44" i="15"/>
  <c r="H44" i="15" s="1"/>
  <c r="I44" i="15" s="1"/>
  <c r="E34" i="15"/>
  <c r="H34" i="15" s="1"/>
  <c r="I34" i="15" s="1"/>
  <c r="E53" i="15"/>
  <c r="H53" i="15" s="1"/>
  <c r="I53" i="15" s="1"/>
  <c r="E59" i="15"/>
  <c r="H59" i="15" s="1"/>
  <c r="I59" i="15" s="1"/>
  <c r="E28" i="15"/>
  <c r="H28" i="15" s="1"/>
  <c r="I28" i="15" s="1"/>
  <c r="E39" i="15"/>
  <c r="H39" i="15" s="1"/>
  <c r="I39" i="15" s="1"/>
  <c r="E43" i="15"/>
  <c r="H43" i="15" s="1"/>
  <c r="I43" i="15" s="1"/>
  <c r="E73" i="15"/>
  <c r="H73" i="15" s="1"/>
  <c r="I73" i="15" s="1"/>
  <c r="E78" i="15"/>
  <c r="H78" i="15" s="1"/>
  <c r="I78" i="15" s="1"/>
  <c r="E60" i="15"/>
  <c r="H60" i="15" s="1"/>
  <c r="I60" i="15" s="1"/>
  <c r="E52" i="15"/>
  <c r="H52" i="15" s="1"/>
  <c r="I52" i="15" s="1"/>
  <c r="E22" i="15"/>
  <c r="H22" i="15" s="1"/>
  <c r="I22" i="15" s="1"/>
  <c r="E33" i="15"/>
  <c r="H33" i="15" s="1"/>
  <c r="I33" i="15" s="1"/>
  <c r="E47" i="15"/>
  <c r="H47" i="15" s="1"/>
  <c r="I47" i="15" s="1"/>
  <c r="E26" i="15"/>
  <c r="H26" i="15" s="1"/>
  <c r="I26" i="15" s="1"/>
  <c r="E56" i="15"/>
  <c r="H56" i="15" s="1"/>
  <c r="I56" i="15" s="1"/>
  <c r="E37" i="15"/>
  <c r="H37" i="15" s="1"/>
  <c r="I37" i="15" s="1"/>
  <c r="E27" i="15"/>
  <c r="H27" i="15" s="1"/>
  <c r="I27" i="15" s="1"/>
  <c r="E38" i="15"/>
  <c r="H38" i="15" s="1"/>
  <c r="I38" i="15" s="1"/>
  <c r="E48" i="15"/>
  <c r="H48" i="15" s="1"/>
  <c r="I48" i="15" s="1"/>
  <c r="G15" i="18" l="1"/>
  <c r="G8" i="21"/>
  <c r="E21" i="15"/>
  <c r="H21" i="15" s="1"/>
  <c r="I21" i="15" s="1"/>
  <c r="E42" i="15"/>
  <c r="H42" i="15" s="1"/>
  <c r="I42" i="15" s="1"/>
  <c r="E66" i="15"/>
  <c r="H66" i="15" s="1"/>
  <c r="I66" i="15" s="1"/>
  <c r="E83" i="15"/>
  <c r="H83" i="15" s="1"/>
  <c r="I83" i="15" s="1"/>
  <c r="E65" i="15"/>
  <c r="H65" i="15" s="1"/>
  <c r="I65" i="15" s="1"/>
  <c r="G12" i="20"/>
  <c r="M27" i="21"/>
  <c r="L30" i="21" s="1"/>
  <c r="E81" i="15"/>
  <c r="H81" i="15" s="1"/>
  <c r="I81" i="15" s="1"/>
  <c r="E12" i="17"/>
  <c r="F12" i="17" s="1"/>
  <c r="E51" i="15"/>
  <c r="H51" i="15" s="1"/>
  <c r="I51" i="15" s="1"/>
  <c r="E77" i="15"/>
  <c r="H77" i="15" s="1"/>
  <c r="I77" i="15" s="1"/>
  <c r="E13" i="17"/>
  <c r="F13" i="17" s="1"/>
  <c r="E16" i="17"/>
  <c r="D16" i="19"/>
  <c r="C16" i="19"/>
  <c r="L16" i="22"/>
  <c r="H82" i="22" s="1"/>
  <c r="L82" i="22" s="1"/>
  <c r="M82" i="22" s="1"/>
  <c r="M29" i="19"/>
  <c r="G14" i="18"/>
  <c r="B32" i="1" a="1"/>
  <c r="D32" i="1" s="1"/>
  <c r="F6" i="18"/>
  <c r="F4" i="18" s="1"/>
  <c r="N20" i="19" s="1"/>
  <c r="E71" i="15"/>
  <c r="H71" i="15" s="1"/>
  <c r="I71" i="15" s="1"/>
  <c r="E17" i="18"/>
  <c r="E80" i="15"/>
  <c r="H80" i="15" s="1"/>
  <c r="I80" i="15" s="1"/>
  <c r="E58" i="15"/>
  <c r="H58" i="15" s="1"/>
  <c r="I58" i="15" s="1"/>
  <c r="E9" i="17"/>
  <c r="F9" i="17" s="1"/>
  <c r="L9" i="22"/>
  <c r="L9" i="24"/>
  <c r="D9" i="19"/>
  <c r="C9" i="19"/>
  <c r="L8" i="22"/>
  <c r="L8" i="24"/>
  <c r="D8" i="19"/>
  <c r="C8" i="19"/>
  <c r="E50" i="15"/>
  <c r="H50" i="15" s="1"/>
  <c r="I50" i="15" s="1"/>
  <c r="E14" i="17"/>
  <c r="F14" i="17" s="1"/>
  <c r="E72" i="15"/>
  <c r="H72" i="15" s="1"/>
  <c r="I72" i="15" s="1"/>
  <c r="E31" i="15"/>
  <c r="H31" i="15" s="1"/>
  <c r="I31" i="15" s="1"/>
  <c r="L11" i="24"/>
  <c r="L11" i="22"/>
  <c r="D11" i="19"/>
  <c r="C11" i="19"/>
  <c r="L15" i="24"/>
  <c r="L15" i="22"/>
  <c r="D15" i="19"/>
  <c r="C15" i="19"/>
  <c r="E41" i="15"/>
  <c r="H41" i="15" s="1"/>
  <c r="I41" i="15" s="1"/>
  <c r="L7" i="22"/>
  <c r="L7" i="24"/>
  <c r="D7" i="19"/>
  <c r="C7" i="19"/>
  <c r="H21" i="24"/>
  <c r="L21" i="24" s="1"/>
  <c r="H32" i="24"/>
  <c r="L32" i="24" s="1"/>
  <c r="H33" i="24"/>
  <c r="L33" i="24" s="1"/>
  <c r="M33" i="24" s="1"/>
  <c r="H52" i="24"/>
  <c r="L52" i="24" s="1"/>
  <c r="H53" i="24"/>
  <c r="L53" i="24" s="1"/>
  <c r="M53" i="24" s="1"/>
  <c r="H54" i="24"/>
  <c r="L54" i="24" s="1"/>
  <c r="M54" i="24" s="1"/>
  <c r="H79" i="24"/>
  <c r="L79" i="24" s="1"/>
  <c r="H80" i="24"/>
  <c r="L80" i="24" s="1"/>
  <c r="M80" i="24" s="1"/>
  <c r="H81" i="24"/>
  <c r="L81" i="24" s="1"/>
  <c r="M81" i="24" s="1"/>
  <c r="H82" i="24"/>
  <c r="L82" i="24" s="1"/>
  <c r="M82" i="24" s="1"/>
  <c r="H111" i="24"/>
  <c r="L111" i="24" s="1"/>
  <c r="H112" i="24"/>
  <c r="L112" i="24" s="1"/>
  <c r="M112" i="24" s="1"/>
  <c r="H113" i="24"/>
  <c r="L113" i="24" s="1"/>
  <c r="M113" i="24" s="1"/>
  <c r="H114" i="24"/>
  <c r="L114" i="24" s="1"/>
  <c r="M114" i="24" s="1"/>
  <c r="H115" i="24"/>
  <c r="L115" i="24" s="1"/>
  <c r="M115" i="24" s="1"/>
  <c r="H146" i="24"/>
  <c r="L146" i="24" s="1"/>
  <c r="H147" i="24"/>
  <c r="L147" i="24" s="1"/>
  <c r="M147" i="24" s="1"/>
  <c r="H148" i="24"/>
  <c r="L148" i="24" s="1"/>
  <c r="M148" i="24" s="1"/>
  <c r="H149" i="24"/>
  <c r="L149" i="24" s="1"/>
  <c r="M149" i="24" s="1"/>
  <c r="H150" i="24"/>
  <c r="L150" i="24" s="1"/>
  <c r="M150" i="24" s="1"/>
  <c r="H151" i="24"/>
  <c r="L151" i="24" s="1"/>
  <c r="M151" i="24" s="1"/>
  <c r="H182" i="24"/>
  <c r="L182" i="24" s="1"/>
  <c r="H183" i="24"/>
  <c r="L183" i="24" s="1"/>
  <c r="M183" i="24" s="1"/>
  <c r="H184" i="24"/>
  <c r="L184" i="24" s="1"/>
  <c r="M184" i="24" s="1"/>
  <c r="H185" i="24"/>
  <c r="L185" i="24" s="1"/>
  <c r="M185" i="24" s="1"/>
  <c r="H186" i="24"/>
  <c r="L186" i="24" s="1"/>
  <c r="M186" i="24" s="1"/>
  <c r="H187" i="24"/>
  <c r="L187" i="24" s="1"/>
  <c r="M187" i="24" s="1"/>
  <c r="H188" i="24"/>
  <c r="L188" i="24" s="1"/>
  <c r="M188" i="24" s="1"/>
  <c r="H217" i="24"/>
  <c r="L217" i="24" s="1"/>
  <c r="H218" i="24"/>
  <c r="L218" i="24" s="1"/>
  <c r="M218" i="24" s="1"/>
  <c r="H219" i="24"/>
  <c r="L219" i="24" s="1"/>
  <c r="M219" i="24" s="1"/>
  <c r="H220" i="24"/>
  <c r="L220" i="24" s="1"/>
  <c r="M220" i="24" s="1"/>
  <c r="H221" i="24"/>
  <c r="L221" i="24" s="1"/>
  <c r="M221" i="24" s="1"/>
  <c r="H222" i="24"/>
  <c r="L222" i="24" s="1"/>
  <c r="M222" i="24" s="1"/>
  <c r="H223" i="24"/>
  <c r="L223" i="24" s="1"/>
  <c r="M223" i="24" s="1"/>
  <c r="H224" i="24"/>
  <c r="L224" i="24" s="1"/>
  <c r="M224" i="24" s="1"/>
  <c r="H249" i="24"/>
  <c r="L249" i="24" s="1"/>
  <c r="H250" i="24"/>
  <c r="L250" i="24" s="1"/>
  <c r="M250" i="24" s="1"/>
  <c r="H251" i="24"/>
  <c r="L251" i="24" s="1"/>
  <c r="M251" i="24" s="1"/>
  <c r="H252" i="24"/>
  <c r="L252" i="24" s="1"/>
  <c r="M252" i="24" s="1"/>
  <c r="H253" i="24"/>
  <c r="L253" i="24" s="1"/>
  <c r="M253" i="24" s="1"/>
  <c r="H254" i="24"/>
  <c r="L254" i="24" s="1"/>
  <c r="M254" i="24" s="1"/>
  <c r="H255" i="24"/>
  <c r="L255" i="24" s="1"/>
  <c r="M255" i="24" s="1"/>
  <c r="H256" i="24"/>
  <c r="L256" i="24" s="1"/>
  <c r="M256" i="24" s="1"/>
  <c r="H257" i="24"/>
  <c r="L257" i="24" s="1"/>
  <c r="M257" i="24" s="1"/>
  <c r="H276" i="24"/>
  <c r="L276" i="24" s="1"/>
  <c r="H277" i="24"/>
  <c r="L277" i="24" s="1"/>
  <c r="M277" i="24" s="1"/>
  <c r="H278" i="24"/>
  <c r="L278" i="24" s="1"/>
  <c r="M278" i="24" s="1"/>
  <c r="H279" i="24"/>
  <c r="L279" i="24" s="1"/>
  <c r="M279" i="24" s="1"/>
  <c r="H280" i="24"/>
  <c r="L280" i="24" s="1"/>
  <c r="M280" i="24" s="1"/>
  <c r="H281" i="24"/>
  <c r="L281" i="24" s="1"/>
  <c r="M281" i="24" s="1"/>
  <c r="H282" i="24"/>
  <c r="L282" i="24" s="1"/>
  <c r="M282" i="24" s="1"/>
  <c r="H283" i="24"/>
  <c r="L283" i="24" s="1"/>
  <c r="M283" i="24" s="1"/>
  <c r="H284" i="24"/>
  <c r="L284" i="24" s="1"/>
  <c r="M284" i="24" s="1"/>
  <c r="H285" i="24"/>
  <c r="L285" i="24" s="1"/>
  <c r="M285" i="24" s="1"/>
  <c r="H296" i="24"/>
  <c r="L296" i="24" s="1"/>
  <c r="H297" i="24"/>
  <c r="L297" i="24" s="1"/>
  <c r="M297" i="24" s="1"/>
  <c r="H298" i="24"/>
  <c r="L298" i="24" s="1"/>
  <c r="M298" i="24" s="1"/>
  <c r="H299" i="24"/>
  <c r="L299" i="24" s="1"/>
  <c r="M299" i="24" s="1"/>
  <c r="H300" i="24"/>
  <c r="L300" i="24" s="1"/>
  <c r="M300" i="24" s="1"/>
  <c r="H301" i="24"/>
  <c r="L301" i="24" s="1"/>
  <c r="M301" i="24" s="1"/>
  <c r="H302" i="24"/>
  <c r="L302" i="24" s="1"/>
  <c r="M302" i="24" s="1"/>
  <c r="H303" i="24"/>
  <c r="L303" i="24" s="1"/>
  <c r="M303" i="24" s="1"/>
  <c r="H304" i="24"/>
  <c r="L304" i="24" s="1"/>
  <c r="M304" i="24" s="1"/>
  <c r="H305" i="24"/>
  <c r="L305" i="24" s="1"/>
  <c r="M305" i="24" s="1"/>
  <c r="H306" i="24"/>
  <c r="L306" i="24" s="1"/>
  <c r="M306" i="24" s="1"/>
  <c r="B17" i="17"/>
  <c r="C17" i="17" s="1"/>
  <c r="E6" i="17"/>
  <c r="F6" i="17" s="1"/>
  <c r="E11" i="17"/>
  <c r="F11" i="17" s="1"/>
  <c r="E8" i="17"/>
  <c r="F8" i="17" s="1"/>
  <c r="E7" i="17"/>
  <c r="F7" i="17" s="1"/>
  <c r="E20" i="15"/>
  <c r="H20" i="15" s="1"/>
  <c r="I20" i="15" s="1"/>
  <c r="L12" i="24"/>
  <c r="L12" i="22"/>
  <c r="C12" i="19"/>
  <c r="D12" i="19"/>
  <c r="L14" i="24"/>
  <c r="L14" i="22"/>
  <c r="D14" i="19"/>
  <c r="C14" i="19"/>
  <c r="L10" i="22"/>
  <c r="L10" i="24"/>
  <c r="D10" i="19"/>
  <c r="C10" i="19"/>
  <c r="L13" i="24"/>
  <c r="L13" i="22"/>
  <c r="C13" i="19"/>
  <c r="D13" i="19"/>
  <c r="L6" i="24"/>
  <c r="H31" i="24" s="1"/>
  <c r="L31" i="24" s="1"/>
  <c r="M31" i="24" s="1"/>
  <c r="L6" i="22"/>
  <c r="H31" i="22" s="1"/>
  <c r="L31" i="22" s="1"/>
  <c r="M31" i="22" s="1"/>
  <c r="D6" i="19"/>
  <c r="C6" i="19"/>
  <c r="E64" i="15"/>
  <c r="H64" i="15" s="1"/>
  <c r="E75" i="15"/>
  <c r="H75" i="15" s="1"/>
  <c r="E79" i="15"/>
  <c r="H79" i="15" s="1"/>
  <c r="E49" i="15"/>
  <c r="H49" i="15" s="1"/>
  <c r="E84" i="15"/>
  <c r="H84" i="15" s="1"/>
  <c r="E30" i="15"/>
  <c r="H30" i="15" s="1"/>
  <c r="E40" i="15"/>
  <c r="H40" i="15" s="1"/>
  <c r="E57" i="15"/>
  <c r="H57" i="15" s="1"/>
  <c r="E70" i="15"/>
  <c r="H70" i="15" s="1"/>
  <c r="E19" i="15"/>
  <c r="H19" i="15" s="1"/>
  <c r="E82" i="15"/>
  <c r="H82" i="15" s="1"/>
  <c r="E46" i="15"/>
  <c r="H46" i="15" s="1"/>
  <c r="I46" i="15" s="1"/>
  <c r="E63" i="15"/>
  <c r="H63" i="15" s="1"/>
  <c r="I63" i="15" s="1"/>
  <c r="E25" i="15"/>
  <c r="H25" i="15" s="1"/>
  <c r="I25" i="15" s="1"/>
  <c r="E55" i="15"/>
  <c r="H55" i="15" s="1"/>
  <c r="I55" i="15" s="1"/>
  <c r="E36" i="15"/>
  <c r="H36" i="15" s="1"/>
  <c r="I36" i="15" s="1"/>
  <c r="G7" i="21" l="1"/>
  <c r="H304" i="22"/>
  <c r="L304" i="22" s="1"/>
  <c r="M304" i="22" s="1"/>
  <c r="H303" i="22"/>
  <c r="L303" i="22" s="1"/>
  <c r="M303" i="22" s="1"/>
  <c r="H281" i="22"/>
  <c r="L281" i="22" s="1"/>
  <c r="M281" i="22" s="1"/>
  <c r="H280" i="22"/>
  <c r="L280" i="22" s="1"/>
  <c r="M280" i="22" s="1"/>
  <c r="H279" i="22"/>
  <c r="L279" i="22" s="1"/>
  <c r="M279" i="22" s="1"/>
  <c r="H278" i="22"/>
  <c r="L278" i="22" s="1"/>
  <c r="M278" i="22" s="1"/>
  <c r="H277" i="22"/>
  <c r="L277" i="22" s="1"/>
  <c r="M277" i="22" s="1"/>
  <c r="H223" i="22"/>
  <c r="L223" i="22" s="1"/>
  <c r="M223" i="22" s="1"/>
  <c r="H222" i="22"/>
  <c r="L222" i="22" s="1"/>
  <c r="M222" i="22" s="1"/>
  <c r="H221" i="22"/>
  <c r="L221" i="22" s="1"/>
  <c r="M221" i="22" s="1"/>
  <c r="H219" i="22"/>
  <c r="L219" i="22" s="1"/>
  <c r="M219" i="22" s="1"/>
  <c r="H148" i="22"/>
  <c r="L148" i="22" s="1"/>
  <c r="M148" i="22" s="1"/>
  <c r="H147" i="22"/>
  <c r="L147" i="22" s="1"/>
  <c r="M147" i="22" s="1"/>
  <c r="H146" i="22"/>
  <c r="L146" i="22" s="1"/>
  <c r="M146" i="22" s="1"/>
  <c r="H306" i="22"/>
  <c r="L306" i="22" s="1"/>
  <c r="M306" i="22" s="1"/>
  <c r="H305" i="22"/>
  <c r="L305" i="22" s="1"/>
  <c r="M305" i="22" s="1"/>
  <c r="H220" i="22"/>
  <c r="L220" i="22" s="1"/>
  <c r="M220" i="22" s="1"/>
  <c r="H115" i="22"/>
  <c r="L115" i="22" s="1"/>
  <c r="M115" i="22" s="1"/>
  <c r="H114" i="22"/>
  <c r="L114" i="22" s="1"/>
  <c r="M114" i="22" s="1"/>
  <c r="H302" i="22"/>
  <c r="L302" i="22" s="1"/>
  <c r="M302" i="22" s="1"/>
  <c r="H276" i="22"/>
  <c r="L276" i="22" s="1"/>
  <c r="H218" i="22"/>
  <c r="L218" i="22" s="1"/>
  <c r="M218" i="22" s="1"/>
  <c r="H113" i="22"/>
  <c r="L113" i="22" s="1"/>
  <c r="M113" i="22" s="1"/>
  <c r="H301" i="22"/>
  <c r="L301" i="22" s="1"/>
  <c r="M301" i="22" s="1"/>
  <c r="H257" i="22"/>
  <c r="L257" i="22" s="1"/>
  <c r="M257" i="22" s="1"/>
  <c r="H217" i="22"/>
  <c r="L217" i="22" s="1"/>
  <c r="M217" i="22" s="1"/>
  <c r="H112" i="22"/>
  <c r="L112" i="22" s="1"/>
  <c r="M112" i="22" s="1"/>
  <c r="H300" i="22"/>
  <c r="L300" i="22" s="1"/>
  <c r="M300" i="22" s="1"/>
  <c r="H256" i="22"/>
  <c r="L256" i="22" s="1"/>
  <c r="M256" i="22" s="1"/>
  <c r="H188" i="22"/>
  <c r="L188" i="22" s="1"/>
  <c r="M188" i="22" s="1"/>
  <c r="H79" i="22"/>
  <c r="L79" i="22" s="1"/>
  <c r="M79" i="22" s="1"/>
  <c r="H299" i="22"/>
  <c r="L299" i="22" s="1"/>
  <c r="M299" i="22" s="1"/>
  <c r="H255" i="22"/>
  <c r="L255" i="22" s="1"/>
  <c r="M255" i="22" s="1"/>
  <c r="H187" i="22"/>
  <c r="L187" i="22" s="1"/>
  <c r="M187" i="22" s="1"/>
  <c r="H54" i="22"/>
  <c r="L54" i="22" s="1"/>
  <c r="M54" i="22" s="1"/>
  <c r="H298" i="22"/>
  <c r="L298" i="22" s="1"/>
  <c r="M298" i="22" s="1"/>
  <c r="H254" i="22"/>
  <c r="L254" i="22" s="1"/>
  <c r="M254" i="22" s="1"/>
  <c r="H186" i="22"/>
  <c r="L186" i="22" s="1"/>
  <c r="M186" i="22" s="1"/>
  <c r="H53" i="22"/>
  <c r="L53" i="22" s="1"/>
  <c r="M53" i="22" s="1"/>
  <c r="H297" i="22"/>
  <c r="L297" i="22" s="1"/>
  <c r="M297" i="22" s="1"/>
  <c r="H253" i="22"/>
  <c r="L253" i="22" s="1"/>
  <c r="M253" i="22" s="1"/>
  <c r="H184" i="22"/>
  <c r="L184" i="22" s="1"/>
  <c r="M184" i="22" s="1"/>
  <c r="H52" i="22"/>
  <c r="L52" i="22" s="1"/>
  <c r="H296" i="22"/>
  <c r="L296" i="22" s="1"/>
  <c r="M296" i="22" s="1"/>
  <c r="H252" i="22"/>
  <c r="L252" i="22" s="1"/>
  <c r="M252" i="22" s="1"/>
  <c r="H183" i="22"/>
  <c r="L183" i="22" s="1"/>
  <c r="M183" i="22" s="1"/>
  <c r="H33" i="22"/>
  <c r="L33" i="22" s="1"/>
  <c r="M33" i="22" s="1"/>
  <c r="H285" i="22"/>
  <c r="L285" i="22" s="1"/>
  <c r="M285" i="22" s="1"/>
  <c r="H251" i="22"/>
  <c r="L251" i="22" s="1"/>
  <c r="M251" i="22" s="1"/>
  <c r="H182" i="22"/>
  <c r="L182" i="22" s="1"/>
  <c r="H32" i="22"/>
  <c r="L32" i="22" s="1"/>
  <c r="M32" i="22" s="1"/>
  <c r="H284" i="22"/>
  <c r="L284" i="22" s="1"/>
  <c r="M284" i="22" s="1"/>
  <c r="H250" i="22"/>
  <c r="L250" i="22" s="1"/>
  <c r="M250" i="22" s="1"/>
  <c r="H151" i="22"/>
  <c r="L151" i="22" s="1"/>
  <c r="M151" i="22" s="1"/>
  <c r="H21" i="22"/>
  <c r="L21" i="22" s="1"/>
  <c r="G11" i="20"/>
  <c r="M26" i="21"/>
  <c r="L29" i="21" s="1"/>
  <c r="H283" i="22"/>
  <c r="L283" i="22" s="1"/>
  <c r="M283" i="22" s="1"/>
  <c r="H249" i="22"/>
  <c r="L249" i="22" s="1"/>
  <c r="M249" i="22" s="1"/>
  <c r="H150" i="22"/>
  <c r="L150" i="22" s="1"/>
  <c r="M150" i="22" s="1"/>
  <c r="H282" i="22"/>
  <c r="L282" i="22" s="1"/>
  <c r="M282" i="22" s="1"/>
  <c r="H224" i="22"/>
  <c r="L224" i="22" s="1"/>
  <c r="M224" i="22" s="1"/>
  <c r="H149" i="22"/>
  <c r="L149" i="22" s="1"/>
  <c r="M149" i="22" s="1"/>
  <c r="H111" i="22"/>
  <c r="L111" i="22" s="1"/>
  <c r="M111" i="22" s="1"/>
  <c r="H81" i="22"/>
  <c r="L81" i="22" s="1"/>
  <c r="M81" i="22" s="1"/>
  <c r="F16" i="17"/>
  <c r="F4" i="17" s="1"/>
  <c r="G15" i="17"/>
  <c r="H185" i="22"/>
  <c r="L185" i="22" s="1"/>
  <c r="M185" i="22" s="1"/>
  <c r="H80" i="22"/>
  <c r="L80" i="22" s="1"/>
  <c r="M80" i="22" s="1"/>
  <c r="F32" i="1"/>
  <c r="G32" i="1"/>
  <c r="H32" i="1"/>
  <c r="E32" i="1"/>
  <c r="I32" i="1"/>
  <c r="C32" i="1"/>
  <c r="J32" i="1"/>
  <c r="K32" i="1"/>
  <c r="L32" i="1"/>
  <c r="B32" i="1"/>
  <c r="M28" i="19"/>
  <c r="G13" i="18"/>
  <c r="H30" i="24"/>
  <c r="L30" i="24" s="1"/>
  <c r="M30" i="24" s="1"/>
  <c r="H50" i="24"/>
  <c r="L50" i="24" s="1"/>
  <c r="M50" i="24" s="1"/>
  <c r="H51" i="24"/>
  <c r="L51" i="24" s="1"/>
  <c r="M51" i="24" s="1"/>
  <c r="M276" i="22"/>
  <c r="M111" i="24"/>
  <c r="H29" i="22"/>
  <c r="L29" i="22" s="1"/>
  <c r="M29" i="22" s="1"/>
  <c r="H48" i="22"/>
  <c r="L48" i="22" s="1"/>
  <c r="M48" i="22" s="1"/>
  <c r="H49" i="22"/>
  <c r="L49" i="22" s="1"/>
  <c r="M49" i="22" s="1"/>
  <c r="H76" i="22"/>
  <c r="L76" i="22" s="1"/>
  <c r="M76" i="22" s="1"/>
  <c r="H77" i="22"/>
  <c r="L77" i="22" s="1"/>
  <c r="M77" i="22" s="1"/>
  <c r="H78" i="22"/>
  <c r="L78" i="22" s="1"/>
  <c r="M78" i="22" s="1"/>
  <c r="H23" i="24"/>
  <c r="L23" i="24" s="1"/>
  <c r="M23" i="24" s="1"/>
  <c r="H36" i="24"/>
  <c r="L36" i="24" s="1"/>
  <c r="M36" i="24" s="1"/>
  <c r="H37" i="24"/>
  <c r="L37" i="24" s="1"/>
  <c r="M37" i="24" s="1"/>
  <c r="H58" i="24"/>
  <c r="L58" i="24" s="1"/>
  <c r="M58" i="24" s="1"/>
  <c r="H59" i="24"/>
  <c r="L59" i="24" s="1"/>
  <c r="M59" i="24" s="1"/>
  <c r="H60" i="24"/>
  <c r="L60" i="24" s="1"/>
  <c r="M60" i="24" s="1"/>
  <c r="H87" i="24"/>
  <c r="L87" i="24" s="1"/>
  <c r="M87" i="24" s="1"/>
  <c r="H88" i="24"/>
  <c r="L88" i="24" s="1"/>
  <c r="M88" i="24" s="1"/>
  <c r="H89" i="24"/>
  <c r="L89" i="24" s="1"/>
  <c r="M89" i="24" s="1"/>
  <c r="H90" i="24"/>
  <c r="L90" i="24" s="1"/>
  <c r="M90" i="24" s="1"/>
  <c r="H121" i="24"/>
  <c r="L121" i="24" s="1"/>
  <c r="M121" i="24" s="1"/>
  <c r="H122" i="24"/>
  <c r="L122" i="24" s="1"/>
  <c r="M122" i="24" s="1"/>
  <c r="H123" i="24"/>
  <c r="L123" i="24" s="1"/>
  <c r="M123" i="24" s="1"/>
  <c r="H124" i="24"/>
  <c r="L124" i="24" s="1"/>
  <c r="M124" i="24" s="1"/>
  <c r="H125" i="24"/>
  <c r="L125" i="24" s="1"/>
  <c r="M125" i="24" s="1"/>
  <c r="H158" i="24"/>
  <c r="L158" i="24" s="1"/>
  <c r="M158" i="24" s="1"/>
  <c r="H159" i="24"/>
  <c r="L159" i="24" s="1"/>
  <c r="M159" i="24" s="1"/>
  <c r="H160" i="24"/>
  <c r="L160" i="24" s="1"/>
  <c r="M160" i="24" s="1"/>
  <c r="H161" i="24"/>
  <c r="L161" i="24" s="1"/>
  <c r="M161" i="24" s="1"/>
  <c r="H162" i="24"/>
  <c r="L162" i="24" s="1"/>
  <c r="M162" i="24" s="1"/>
  <c r="H163" i="24"/>
  <c r="L163" i="24" s="1"/>
  <c r="M163" i="24" s="1"/>
  <c r="H196" i="24"/>
  <c r="L196" i="24" s="1"/>
  <c r="M196" i="24" s="1"/>
  <c r="H197" i="24"/>
  <c r="L197" i="24" s="1"/>
  <c r="M197" i="24" s="1"/>
  <c r="H198" i="24"/>
  <c r="L198" i="24" s="1"/>
  <c r="M198" i="24" s="1"/>
  <c r="H199" i="24"/>
  <c r="L199" i="24" s="1"/>
  <c r="M199" i="24" s="1"/>
  <c r="H200" i="24"/>
  <c r="L200" i="24" s="1"/>
  <c r="M200" i="24" s="1"/>
  <c r="H201" i="24"/>
  <c r="L201" i="24" s="1"/>
  <c r="M201" i="24" s="1"/>
  <c r="H202" i="24"/>
  <c r="L202" i="24" s="1"/>
  <c r="M202" i="24" s="1"/>
  <c r="H233" i="24"/>
  <c r="L233" i="24" s="1"/>
  <c r="M233" i="24" s="1"/>
  <c r="H234" i="24"/>
  <c r="L234" i="24" s="1"/>
  <c r="M234" i="24" s="1"/>
  <c r="H235" i="24"/>
  <c r="L235" i="24" s="1"/>
  <c r="M235" i="24" s="1"/>
  <c r="H236" i="24"/>
  <c r="L236" i="24" s="1"/>
  <c r="M236" i="24" s="1"/>
  <c r="H237" i="24"/>
  <c r="L237" i="24" s="1"/>
  <c r="M237" i="24" s="1"/>
  <c r="H238" i="24"/>
  <c r="L238" i="24" s="1"/>
  <c r="M238" i="24" s="1"/>
  <c r="H239" i="24"/>
  <c r="L239" i="24" s="1"/>
  <c r="M239" i="24" s="1"/>
  <c r="H240" i="24"/>
  <c r="L240" i="24" s="1"/>
  <c r="M240" i="24" s="1"/>
  <c r="H267" i="24"/>
  <c r="L267" i="24" s="1"/>
  <c r="M267" i="24" s="1"/>
  <c r="H268" i="24"/>
  <c r="L268" i="24" s="1"/>
  <c r="M268" i="24" s="1"/>
  <c r="H269" i="24"/>
  <c r="L269" i="24" s="1"/>
  <c r="M269" i="24" s="1"/>
  <c r="H270" i="24"/>
  <c r="L270" i="24" s="1"/>
  <c r="M270" i="24" s="1"/>
  <c r="H271" i="24"/>
  <c r="L271" i="24" s="1"/>
  <c r="M271" i="24" s="1"/>
  <c r="H272" i="24"/>
  <c r="L272" i="24" s="1"/>
  <c r="M272" i="24" s="1"/>
  <c r="H273" i="24"/>
  <c r="L273" i="24" s="1"/>
  <c r="M273" i="24" s="1"/>
  <c r="H274" i="24"/>
  <c r="L274" i="24" s="1"/>
  <c r="M274" i="24" s="1"/>
  <c r="H275" i="24"/>
  <c r="L275" i="24" s="1"/>
  <c r="M275" i="24" s="1"/>
  <c r="H29" i="24"/>
  <c r="L29" i="24" s="1"/>
  <c r="M29" i="24" s="1"/>
  <c r="H48" i="24"/>
  <c r="L48" i="24" s="1"/>
  <c r="M48" i="24" s="1"/>
  <c r="H49" i="24"/>
  <c r="L49" i="24" s="1"/>
  <c r="M49" i="24" s="1"/>
  <c r="H76" i="24"/>
  <c r="L76" i="24" s="1"/>
  <c r="M76" i="24" s="1"/>
  <c r="H77" i="24"/>
  <c r="L77" i="24" s="1"/>
  <c r="M77" i="24" s="1"/>
  <c r="H78" i="24"/>
  <c r="L78" i="24" s="1"/>
  <c r="M78" i="24" s="1"/>
  <c r="M296" i="24"/>
  <c r="B16" i="24"/>
  <c r="H22" i="24"/>
  <c r="L22" i="24" s="1"/>
  <c r="M22" i="24" s="1"/>
  <c r="H34" i="24"/>
  <c r="L34" i="24" s="1"/>
  <c r="M34" i="24" s="1"/>
  <c r="H35" i="24"/>
  <c r="L35" i="24" s="1"/>
  <c r="M35" i="24" s="1"/>
  <c r="H55" i="24"/>
  <c r="L55" i="24" s="1"/>
  <c r="M55" i="24" s="1"/>
  <c r="H56" i="24"/>
  <c r="L56" i="24" s="1"/>
  <c r="M56" i="24" s="1"/>
  <c r="H57" i="24"/>
  <c r="L57" i="24" s="1"/>
  <c r="M57" i="24" s="1"/>
  <c r="H83" i="24"/>
  <c r="L83" i="24" s="1"/>
  <c r="M83" i="24" s="1"/>
  <c r="H84" i="24"/>
  <c r="L84" i="24" s="1"/>
  <c r="M84" i="24" s="1"/>
  <c r="H85" i="24"/>
  <c r="L85" i="24" s="1"/>
  <c r="M85" i="24" s="1"/>
  <c r="H86" i="24"/>
  <c r="L86" i="24" s="1"/>
  <c r="M86" i="24" s="1"/>
  <c r="H116" i="24"/>
  <c r="L116" i="24" s="1"/>
  <c r="M116" i="24" s="1"/>
  <c r="H117" i="24"/>
  <c r="L117" i="24" s="1"/>
  <c r="M117" i="24" s="1"/>
  <c r="H118" i="24"/>
  <c r="L118" i="24" s="1"/>
  <c r="M118" i="24" s="1"/>
  <c r="H119" i="24"/>
  <c r="L119" i="24" s="1"/>
  <c r="M119" i="24" s="1"/>
  <c r="H120" i="24"/>
  <c r="L120" i="24" s="1"/>
  <c r="M120" i="24" s="1"/>
  <c r="H152" i="24"/>
  <c r="L152" i="24" s="1"/>
  <c r="M152" i="24" s="1"/>
  <c r="H153" i="24"/>
  <c r="L153" i="24" s="1"/>
  <c r="M153" i="24" s="1"/>
  <c r="H154" i="24"/>
  <c r="L154" i="24" s="1"/>
  <c r="M154" i="24" s="1"/>
  <c r="H155" i="24"/>
  <c r="L155" i="24" s="1"/>
  <c r="M155" i="24" s="1"/>
  <c r="H156" i="24"/>
  <c r="L156" i="24" s="1"/>
  <c r="M156" i="24" s="1"/>
  <c r="H157" i="24"/>
  <c r="L157" i="24" s="1"/>
  <c r="M157" i="24" s="1"/>
  <c r="H189" i="24"/>
  <c r="L189" i="24" s="1"/>
  <c r="M189" i="24" s="1"/>
  <c r="H190" i="24"/>
  <c r="L190" i="24" s="1"/>
  <c r="M190" i="24" s="1"/>
  <c r="H191" i="24"/>
  <c r="L191" i="24" s="1"/>
  <c r="M191" i="24" s="1"/>
  <c r="H192" i="24"/>
  <c r="L192" i="24" s="1"/>
  <c r="M192" i="24" s="1"/>
  <c r="H193" i="24"/>
  <c r="L193" i="24" s="1"/>
  <c r="M193" i="24" s="1"/>
  <c r="H194" i="24"/>
  <c r="L194" i="24" s="1"/>
  <c r="M194" i="24" s="1"/>
  <c r="H195" i="24"/>
  <c r="L195" i="24" s="1"/>
  <c r="M195" i="24" s="1"/>
  <c r="H225" i="24"/>
  <c r="L225" i="24" s="1"/>
  <c r="M225" i="24" s="1"/>
  <c r="H226" i="24"/>
  <c r="L226" i="24" s="1"/>
  <c r="M226" i="24" s="1"/>
  <c r="H227" i="24"/>
  <c r="L227" i="24" s="1"/>
  <c r="M227" i="24" s="1"/>
  <c r="H228" i="24"/>
  <c r="L228" i="24" s="1"/>
  <c r="M228" i="24" s="1"/>
  <c r="H229" i="24"/>
  <c r="L229" i="24" s="1"/>
  <c r="M229" i="24" s="1"/>
  <c r="H230" i="24"/>
  <c r="L230" i="24" s="1"/>
  <c r="M230" i="24" s="1"/>
  <c r="H231" i="24"/>
  <c r="L231" i="24" s="1"/>
  <c r="M231" i="24" s="1"/>
  <c r="H232" i="24"/>
  <c r="L232" i="24" s="1"/>
  <c r="M232" i="24" s="1"/>
  <c r="H258" i="24"/>
  <c r="L258" i="24" s="1"/>
  <c r="M258" i="24" s="1"/>
  <c r="H259" i="24"/>
  <c r="L259" i="24" s="1"/>
  <c r="M259" i="24" s="1"/>
  <c r="H260" i="24"/>
  <c r="L260" i="24" s="1"/>
  <c r="M260" i="24" s="1"/>
  <c r="H261" i="24"/>
  <c r="L261" i="24" s="1"/>
  <c r="M261" i="24" s="1"/>
  <c r="H262" i="24"/>
  <c r="L262" i="24" s="1"/>
  <c r="M262" i="24" s="1"/>
  <c r="H263" i="24"/>
  <c r="L263" i="24" s="1"/>
  <c r="M263" i="24" s="1"/>
  <c r="H264" i="24"/>
  <c r="L264" i="24" s="1"/>
  <c r="M264" i="24" s="1"/>
  <c r="H265" i="24"/>
  <c r="L265" i="24" s="1"/>
  <c r="M265" i="24" s="1"/>
  <c r="H266" i="24"/>
  <c r="L266" i="24" s="1"/>
  <c r="M266" i="24" s="1"/>
  <c r="H286" i="24"/>
  <c r="L286" i="24" s="1"/>
  <c r="M286" i="24" s="1"/>
  <c r="H287" i="24"/>
  <c r="L287" i="24" s="1"/>
  <c r="M287" i="24" s="1"/>
  <c r="H288" i="24"/>
  <c r="L288" i="24" s="1"/>
  <c r="M288" i="24" s="1"/>
  <c r="H289" i="24"/>
  <c r="L289" i="24" s="1"/>
  <c r="M289" i="24" s="1"/>
  <c r="H290" i="24"/>
  <c r="L290" i="24" s="1"/>
  <c r="M290" i="24" s="1"/>
  <c r="H291" i="24"/>
  <c r="L291" i="24" s="1"/>
  <c r="M291" i="24" s="1"/>
  <c r="H292" i="24"/>
  <c r="L292" i="24" s="1"/>
  <c r="M292" i="24" s="1"/>
  <c r="H293" i="24"/>
  <c r="L293" i="24" s="1"/>
  <c r="M293" i="24" s="1"/>
  <c r="H294" i="24"/>
  <c r="L294" i="24" s="1"/>
  <c r="M294" i="24" s="1"/>
  <c r="H295" i="24"/>
  <c r="L295" i="24" s="1"/>
  <c r="M295" i="24" s="1"/>
  <c r="H28" i="24"/>
  <c r="L28" i="24" s="1"/>
  <c r="M28" i="24" s="1"/>
  <c r="H46" i="24"/>
  <c r="L46" i="24" s="1"/>
  <c r="M46" i="24" s="1"/>
  <c r="H47" i="24"/>
  <c r="L47" i="24" s="1"/>
  <c r="M47" i="24" s="1"/>
  <c r="H73" i="24"/>
  <c r="L73" i="24" s="1"/>
  <c r="M73" i="24" s="1"/>
  <c r="H74" i="24"/>
  <c r="L74" i="24" s="1"/>
  <c r="M74" i="24" s="1"/>
  <c r="H75" i="24"/>
  <c r="L75" i="24" s="1"/>
  <c r="M75" i="24" s="1"/>
  <c r="H107" i="24"/>
  <c r="L107" i="24" s="1"/>
  <c r="M107" i="24" s="1"/>
  <c r="H108" i="24"/>
  <c r="L108" i="24" s="1"/>
  <c r="M108" i="24" s="1"/>
  <c r="H109" i="24"/>
  <c r="L109" i="24" s="1"/>
  <c r="M109" i="24" s="1"/>
  <c r="H110" i="24"/>
  <c r="L110" i="24" s="1"/>
  <c r="M110" i="24" s="1"/>
  <c r="H25" i="22"/>
  <c r="L25" i="22" s="1"/>
  <c r="M25" i="22" s="1"/>
  <c r="H40" i="22"/>
  <c r="L40" i="22" s="1"/>
  <c r="M40" i="22" s="1"/>
  <c r="H41" i="22"/>
  <c r="L41" i="22" s="1"/>
  <c r="M41" i="22" s="1"/>
  <c r="H64" i="22"/>
  <c r="L64" i="22" s="1"/>
  <c r="M64" i="22" s="1"/>
  <c r="H65" i="22"/>
  <c r="L65" i="22" s="1"/>
  <c r="M65" i="22" s="1"/>
  <c r="H66" i="22"/>
  <c r="L66" i="22" s="1"/>
  <c r="M66" i="22" s="1"/>
  <c r="H95" i="22"/>
  <c r="L95" i="22" s="1"/>
  <c r="M95" i="22" s="1"/>
  <c r="H96" i="22"/>
  <c r="L96" i="22" s="1"/>
  <c r="M96" i="22" s="1"/>
  <c r="H97" i="22"/>
  <c r="L97" i="22" s="1"/>
  <c r="M97" i="22" s="1"/>
  <c r="H98" i="22"/>
  <c r="L98" i="22" s="1"/>
  <c r="M98" i="22" s="1"/>
  <c r="H131" i="22"/>
  <c r="L131" i="22" s="1"/>
  <c r="M131" i="22" s="1"/>
  <c r="H132" i="22"/>
  <c r="L132" i="22" s="1"/>
  <c r="M132" i="22" s="1"/>
  <c r="H133" i="22"/>
  <c r="L133" i="22" s="1"/>
  <c r="M133" i="22" s="1"/>
  <c r="H134" i="22"/>
  <c r="L134" i="22" s="1"/>
  <c r="M134" i="22" s="1"/>
  <c r="H135" i="22"/>
  <c r="L135" i="22" s="1"/>
  <c r="M135" i="22" s="1"/>
  <c r="H170" i="22"/>
  <c r="L170" i="22" s="1"/>
  <c r="M170" i="22" s="1"/>
  <c r="H171" i="22"/>
  <c r="L171" i="22" s="1"/>
  <c r="M171" i="22" s="1"/>
  <c r="H172" i="22"/>
  <c r="L172" i="22" s="1"/>
  <c r="M172" i="22" s="1"/>
  <c r="H173" i="22"/>
  <c r="L173" i="22" s="1"/>
  <c r="M173" i="22" s="1"/>
  <c r="H174" i="22"/>
  <c r="L174" i="22" s="1"/>
  <c r="M174" i="22" s="1"/>
  <c r="H175" i="22"/>
  <c r="L175" i="22" s="1"/>
  <c r="M175" i="22" s="1"/>
  <c r="H210" i="22"/>
  <c r="L210" i="22" s="1"/>
  <c r="M210" i="22" s="1"/>
  <c r="H211" i="22"/>
  <c r="L211" i="22" s="1"/>
  <c r="M211" i="22" s="1"/>
  <c r="H212" i="22"/>
  <c r="L212" i="22" s="1"/>
  <c r="M212" i="22" s="1"/>
  <c r="H213" i="22"/>
  <c r="L213" i="22" s="1"/>
  <c r="M213" i="22" s="1"/>
  <c r="H214" i="22"/>
  <c r="L214" i="22" s="1"/>
  <c r="M214" i="22" s="1"/>
  <c r="H215" i="22"/>
  <c r="L215" i="22" s="1"/>
  <c r="M215" i="22" s="1"/>
  <c r="H216" i="22"/>
  <c r="L216" i="22" s="1"/>
  <c r="M216" i="22" s="1"/>
  <c r="M79" i="24"/>
  <c r="H28" i="22"/>
  <c r="L28" i="22" s="1"/>
  <c r="M28" i="22" s="1"/>
  <c r="H46" i="22"/>
  <c r="L46" i="22" s="1"/>
  <c r="M46" i="22" s="1"/>
  <c r="H47" i="22"/>
  <c r="L47" i="22" s="1"/>
  <c r="M47" i="22" s="1"/>
  <c r="H73" i="22"/>
  <c r="L73" i="22" s="1"/>
  <c r="M73" i="22" s="1"/>
  <c r="H74" i="22"/>
  <c r="L74" i="22" s="1"/>
  <c r="M74" i="22" s="1"/>
  <c r="H75" i="22"/>
  <c r="L75" i="22" s="1"/>
  <c r="M75" i="22" s="1"/>
  <c r="H107" i="22"/>
  <c r="L107" i="22" s="1"/>
  <c r="M107" i="22" s="1"/>
  <c r="H108" i="22"/>
  <c r="L108" i="22" s="1"/>
  <c r="M108" i="22" s="1"/>
  <c r="H109" i="22"/>
  <c r="L109" i="22" s="1"/>
  <c r="M109" i="22" s="1"/>
  <c r="H110" i="22"/>
  <c r="L110" i="22" s="1"/>
  <c r="M110" i="22" s="1"/>
  <c r="M276" i="24"/>
  <c r="H24" i="22"/>
  <c r="L24" i="22" s="1"/>
  <c r="M24" i="22" s="1"/>
  <c r="H38" i="22"/>
  <c r="L38" i="22" s="1"/>
  <c r="M38" i="22" s="1"/>
  <c r="H39" i="22"/>
  <c r="L39" i="22" s="1"/>
  <c r="M39" i="22" s="1"/>
  <c r="H61" i="22"/>
  <c r="L61" i="22" s="1"/>
  <c r="M61" i="22" s="1"/>
  <c r="H62" i="22"/>
  <c r="L62" i="22" s="1"/>
  <c r="M62" i="22" s="1"/>
  <c r="H63" i="22"/>
  <c r="L63" i="22" s="1"/>
  <c r="M63" i="22" s="1"/>
  <c r="H91" i="22"/>
  <c r="L91" i="22" s="1"/>
  <c r="M91" i="22" s="1"/>
  <c r="H92" i="22"/>
  <c r="L92" i="22" s="1"/>
  <c r="M92" i="22" s="1"/>
  <c r="H93" i="22"/>
  <c r="L93" i="22" s="1"/>
  <c r="M93" i="22" s="1"/>
  <c r="H94" i="22"/>
  <c r="L94" i="22" s="1"/>
  <c r="M94" i="22" s="1"/>
  <c r="H126" i="22"/>
  <c r="L126" i="22" s="1"/>
  <c r="M126" i="22" s="1"/>
  <c r="H127" i="22"/>
  <c r="L127" i="22" s="1"/>
  <c r="M127" i="22" s="1"/>
  <c r="H128" i="22"/>
  <c r="L128" i="22" s="1"/>
  <c r="M128" i="22" s="1"/>
  <c r="H129" i="22"/>
  <c r="L129" i="22" s="1"/>
  <c r="M129" i="22" s="1"/>
  <c r="H130" i="22"/>
  <c r="L130" i="22" s="1"/>
  <c r="M130" i="22" s="1"/>
  <c r="H164" i="22"/>
  <c r="L164" i="22" s="1"/>
  <c r="M164" i="22" s="1"/>
  <c r="H165" i="22"/>
  <c r="L165" i="22" s="1"/>
  <c r="M165" i="22" s="1"/>
  <c r="H166" i="22"/>
  <c r="L166" i="22" s="1"/>
  <c r="M166" i="22" s="1"/>
  <c r="H167" i="22"/>
  <c r="L167" i="22" s="1"/>
  <c r="M167" i="22" s="1"/>
  <c r="H168" i="22"/>
  <c r="L168" i="22" s="1"/>
  <c r="M168" i="22" s="1"/>
  <c r="H169" i="22"/>
  <c r="L169" i="22" s="1"/>
  <c r="M169" i="22" s="1"/>
  <c r="H203" i="22"/>
  <c r="L203" i="22" s="1"/>
  <c r="M203" i="22" s="1"/>
  <c r="H204" i="22"/>
  <c r="L204" i="22" s="1"/>
  <c r="M204" i="22" s="1"/>
  <c r="H205" i="22"/>
  <c r="L205" i="22" s="1"/>
  <c r="M205" i="22" s="1"/>
  <c r="H206" i="22"/>
  <c r="L206" i="22" s="1"/>
  <c r="M206" i="22" s="1"/>
  <c r="H207" i="22"/>
  <c r="L207" i="22" s="1"/>
  <c r="M207" i="22" s="1"/>
  <c r="H208" i="22"/>
  <c r="L208" i="22" s="1"/>
  <c r="M208" i="22" s="1"/>
  <c r="H209" i="22"/>
  <c r="L209" i="22" s="1"/>
  <c r="M209" i="22" s="1"/>
  <c r="H241" i="22"/>
  <c r="L241" i="22" s="1"/>
  <c r="M241" i="22" s="1"/>
  <c r="H242" i="22"/>
  <c r="L242" i="22" s="1"/>
  <c r="M242" i="22" s="1"/>
  <c r="H243" i="22"/>
  <c r="L243" i="22" s="1"/>
  <c r="M243" i="22" s="1"/>
  <c r="H244" i="22"/>
  <c r="L244" i="22" s="1"/>
  <c r="M244" i="22" s="1"/>
  <c r="H245" i="22"/>
  <c r="L245" i="22" s="1"/>
  <c r="M245" i="22" s="1"/>
  <c r="H246" i="22"/>
  <c r="L246" i="22" s="1"/>
  <c r="M246" i="22" s="1"/>
  <c r="H247" i="22"/>
  <c r="L247" i="22" s="1"/>
  <c r="M247" i="22" s="1"/>
  <c r="H248" i="22"/>
  <c r="L248" i="22" s="1"/>
  <c r="M248" i="22" s="1"/>
  <c r="M182" i="24"/>
  <c r="H24" i="24"/>
  <c r="L24" i="24" s="1"/>
  <c r="M24" i="24" s="1"/>
  <c r="H38" i="24"/>
  <c r="L38" i="24" s="1"/>
  <c r="M38" i="24" s="1"/>
  <c r="H39" i="24"/>
  <c r="L39" i="24" s="1"/>
  <c r="M39" i="24" s="1"/>
  <c r="H61" i="24"/>
  <c r="L61" i="24" s="1"/>
  <c r="M61" i="24" s="1"/>
  <c r="H62" i="24"/>
  <c r="L62" i="24" s="1"/>
  <c r="M62" i="24" s="1"/>
  <c r="H63" i="24"/>
  <c r="L63" i="24" s="1"/>
  <c r="M63" i="24" s="1"/>
  <c r="H91" i="24"/>
  <c r="L91" i="24" s="1"/>
  <c r="M91" i="24" s="1"/>
  <c r="H92" i="24"/>
  <c r="L92" i="24" s="1"/>
  <c r="M92" i="24" s="1"/>
  <c r="H93" i="24"/>
  <c r="L93" i="24" s="1"/>
  <c r="M93" i="24" s="1"/>
  <c r="H94" i="24"/>
  <c r="L94" i="24" s="1"/>
  <c r="M94" i="24" s="1"/>
  <c r="H126" i="24"/>
  <c r="L126" i="24" s="1"/>
  <c r="M126" i="24" s="1"/>
  <c r="H127" i="24"/>
  <c r="L127" i="24" s="1"/>
  <c r="M127" i="24" s="1"/>
  <c r="H128" i="24"/>
  <c r="L128" i="24" s="1"/>
  <c r="M128" i="24" s="1"/>
  <c r="H129" i="24"/>
  <c r="L129" i="24" s="1"/>
  <c r="M129" i="24" s="1"/>
  <c r="H130" i="24"/>
  <c r="L130" i="24" s="1"/>
  <c r="M130" i="24" s="1"/>
  <c r="H164" i="24"/>
  <c r="L164" i="24" s="1"/>
  <c r="M164" i="24" s="1"/>
  <c r="H165" i="24"/>
  <c r="L165" i="24" s="1"/>
  <c r="M165" i="24" s="1"/>
  <c r="H166" i="24"/>
  <c r="L166" i="24" s="1"/>
  <c r="M166" i="24" s="1"/>
  <c r="H167" i="24"/>
  <c r="L167" i="24" s="1"/>
  <c r="M167" i="24" s="1"/>
  <c r="H168" i="24"/>
  <c r="L168" i="24" s="1"/>
  <c r="M168" i="24" s="1"/>
  <c r="H169" i="24"/>
  <c r="L169" i="24" s="1"/>
  <c r="M169" i="24" s="1"/>
  <c r="H203" i="24"/>
  <c r="L203" i="24" s="1"/>
  <c r="M203" i="24" s="1"/>
  <c r="H204" i="24"/>
  <c r="L204" i="24" s="1"/>
  <c r="M204" i="24" s="1"/>
  <c r="H205" i="24"/>
  <c r="L205" i="24" s="1"/>
  <c r="M205" i="24" s="1"/>
  <c r="H206" i="24"/>
  <c r="L206" i="24" s="1"/>
  <c r="M206" i="24" s="1"/>
  <c r="H207" i="24"/>
  <c r="L207" i="24" s="1"/>
  <c r="M207" i="24" s="1"/>
  <c r="H208" i="24"/>
  <c r="L208" i="24" s="1"/>
  <c r="M208" i="24" s="1"/>
  <c r="H209" i="24"/>
  <c r="L209" i="24" s="1"/>
  <c r="M209" i="24" s="1"/>
  <c r="H241" i="24"/>
  <c r="L241" i="24" s="1"/>
  <c r="M241" i="24" s="1"/>
  <c r="H242" i="24"/>
  <c r="L242" i="24" s="1"/>
  <c r="M242" i="24" s="1"/>
  <c r="H243" i="24"/>
  <c r="L243" i="24" s="1"/>
  <c r="M243" i="24" s="1"/>
  <c r="H244" i="24"/>
  <c r="L244" i="24" s="1"/>
  <c r="M244" i="24" s="1"/>
  <c r="H245" i="24"/>
  <c r="L245" i="24" s="1"/>
  <c r="M245" i="24" s="1"/>
  <c r="H246" i="24"/>
  <c r="L246" i="24" s="1"/>
  <c r="M246" i="24" s="1"/>
  <c r="H247" i="24"/>
  <c r="L247" i="24" s="1"/>
  <c r="M247" i="24" s="1"/>
  <c r="H248" i="24"/>
  <c r="L248" i="24" s="1"/>
  <c r="M248" i="24" s="1"/>
  <c r="M249" i="24"/>
  <c r="H26" i="22"/>
  <c r="L26" i="22" s="1"/>
  <c r="M26" i="22" s="1"/>
  <c r="H42" i="22"/>
  <c r="L42" i="22" s="1"/>
  <c r="M42" i="22" s="1"/>
  <c r="H43" i="22"/>
  <c r="L43" i="22" s="1"/>
  <c r="M43" i="22" s="1"/>
  <c r="H67" i="22"/>
  <c r="L67" i="22" s="1"/>
  <c r="M67" i="22" s="1"/>
  <c r="H68" i="22"/>
  <c r="L68" i="22" s="1"/>
  <c r="M68" i="22" s="1"/>
  <c r="H69" i="22"/>
  <c r="L69" i="22" s="1"/>
  <c r="M69" i="22" s="1"/>
  <c r="H99" i="22"/>
  <c r="L99" i="22" s="1"/>
  <c r="M99" i="22" s="1"/>
  <c r="H100" i="22"/>
  <c r="L100" i="22" s="1"/>
  <c r="M100" i="22" s="1"/>
  <c r="H101" i="22"/>
  <c r="L101" i="22" s="1"/>
  <c r="M101" i="22" s="1"/>
  <c r="H102" i="22"/>
  <c r="L102" i="22" s="1"/>
  <c r="M102" i="22" s="1"/>
  <c r="H136" i="22"/>
  <c r="L136" i="22" s="1"/>
  <c r="M136" i="22" s="1"/>
  <c r="H137" i="22"/>
  <c r="L137" i="22" s="1"/>
  <c r="M137" i="22" s="1"/>
  <c r="H138" i="22"/>
  <c r="L138" i="22" s="1"/>
  <c r="M138" i="22" s="1"/>
  <c r="H139" i="22"/>
  <c r="L139" i="22" s="1"/>
  <c r="M139" i="22" s="1"/>
  <c r="H140" i="22"/>
  <c r="L140" i="22" s="1"/>
  <c r="M140" i="22" s="1"/>
  <c r="H176" i="22"/>
  <c r="L176" i="22" s="1"/>
  <c r="M176" i="22" s="1"/>
  <c r="H177" i="22"/>
  <c r="L177" i="22" s="1"/>
  <c r="M177" i="22" s="1"/>
  <c r="H178" i="22"/>
  <c r="L178" i="22" s="1"/>
  <c r="M178" i="22" s="1"/>
  <c r="H179" i="22"/>
  <c r="L179" i="22" s="1"/>
  <c r="M179" i="22" s="1"/>
  <c r="H180" i="22"/>
  <c r="L180" i="22" s="1"/>
  <c r="M180" i="22" s="1"/>
  <c r="H181" i="22"/>
  <c r="L181" i="22" s="1"/>
  <c r="M181" i="22" s="1"/>
  <c r="M182" i="22"/>
  <c r="E17" i="17"/>
  <c r="B24" i="1" a="1"/>
  <c r="M52" i="24"/>
  <c r="H26" i="24"/>
  <c r="L26" i="24" s="1"/>
  <c r="M26" i="24" s="1"/>
  <c r="H42" i="24"/>
  <c r="L42" i="24" s="1"/>
  <c r="M42" i="24" s="1"/>
  <c r="H43" i="24"/>
  <c r="L43" i="24" s="1"/>
  <c r="M43" i="24" s="1"/>
  <c r="H67" i="24"/>
  <c r="L67" i="24" s="1"/>
  <c r="M67" i="24" s="1"/>
  <c r="H68" i="24"/>
  <c r="L68" i="24" s="1"/>
  <c r="M68" i="24" s="1"/>
  <c r="H69" i="24"/>
  <c r="L69" i="24" s="1"/>
  <c r="M69" i="24" s="1"/>
  <c r="H99" i="24"/>
  <c r="L99" i="24" s="1"/>
  <c r="M99" i="24" s="1"/>
  <c r="H100" i="24"/>
  <c r="L100" i="24" s="1"/>
  <c r="M100" i="24" s="1"/>
  <c r="H101" i="24"/>
  <c r="L101" i="24" s="1"/>
  <c r="M101" i="24" s="1"/>
  <c r="H102" i="24"/>
  <c r="L102" i="24" s="1"/>
  <c r="M102" i="24" s="1"/>
  <c r="H136" i="24"/>
  <c r="L136" i="24" s="1"/>
  <c r="M136" i="24" s="1"/>
  <c r="H137" i="24"/>
  <c r="L137" i="24" s="1"/>
  <c r="M137" i="24" s="1"/>
  <c r="H138" i="24"/>
  <c r="L138" i="24" s="1"/>
  <c r="M138" i="24" s="1"/>
  <c r="H139" i="24"/>
  <c r="L139" i="24" s="1"/>
  <c r="M139" i="24" s="1"/>
  <c r="H140" i="24"/>
  <c r="L140" i="24" s="1"/>
  <c r="M140" i="24" s="1"/>
  <c r="H176" i="24"/>
  <c r="L176" i="24" s="1"/>
  <c r="M176" i="24" s="1"/>
  <c r="H177" i="24"/>
  <c r="L177" i="24" s="1"/>
  <c r="M177" i="24" s="1"/>
  <c r="H178" i="24"/>
  <c r="L178" i="24" s="1"/>
  <c r="M178" i="24" s="1"/>
  <c r="H179" i="24"/>
  <c r="L179" i="24" s="1"/>
  <c r="M179" i="24" s="1"/>
  <c r="H180" i="24"/>
  <c r="L180" i="24" s="1"/>
  <c r="M180" i="24" s="1"/>
  <c r="H181" i="24"/>
  <c r="L181" i="24" s="1"/>
  <c r="M181" i="24" s="1"/>
  <c r="H23" i="22"/>
  <c r="L23" i="22" s="1"/>
  <c r="M23" i="22" s="1"/>
  <c r="H36" i="22"/>
  <c r="L36" i="22" s="1"/>
  <c r="M36" i="22" s="1"/>
  <c r="H37" i="22"/>
  <c r="L37" i="22" s="1"/>
  <c r="M37" i="22" s="1"/>
  <c r="H58" i="22"/>
  <c r="L58" i="22" s="1"/>
  <c r="M58" i="22" s="1"/>
  <c r="H59" i="22"/>
  <c r="L59" i="22" s="1"/>
  <c r="M59" i="22" s="1"/>
  <c r="H60" i="22"/>
  <c r="L60" i="22" s="1"/>
  <c r="M60" i="22" s="1"/>
  <c r="H87" i="22"/>
  <c r="L87" i="22" s="1"/>
  <c r="M87" i="22" s="1"/>
  <c r="H88" i="22"/>
  <c r="L88" i="22" s="1"/>
  <c r="M88" i="22" s="1"/>
  <c r="H89" i="22"/>
  <c r="L89" i="22" s="1"/>
  <c r="M89" i="22" s="1"/>
  <c r="H90" i="22"/>
  <c r="L90" i="22" s="1"/>
  <c r="M90" i="22" s="1"/>
  <c r="H121" i="22"/>
  <c r="L121" i="22" s="1"/>
  <c r="M121" i="22" s="1"/>
  <c r="H122" i="22"/>
  <c r="L122" i="22" s="1"/>
  <c r="M122" i="22" s="1"/>
  <c r="H123" i="22"/>
  <c r="L123" i="22" s="1"/>
  <c r="M123" i="22" s="1"/>
  <c r="H124" i="22"/>
  <c r="L124" i="22" s="1"/>
  <c r="M124" i="22" s="1"/>
  <c r="H125" i="22"/>
  <c r="L125" i="22" s="1"/>
  <c r="M125" i="22" s="1"/>
  <c r="H158" i="22"/>
  <c r="L158" i="22" s="1"/>
  <c r="M158" i="22" s="1"/>
  <c r="H159" i="22"/>
  <c r="L159" i="22" s="1"/>
  <c r="M159" i="22" s="1"/>
  <c r="H160" i="22"/>
  <c r="L160" i="22" s="1"/>
  <c r="M160" i="22" s="1"/>
  <c r="H161" i="22"/>
  <c r="L161" i="22" s="1"/>
  <c r="M161" i="22" s="1"/>
  <c r="H162" i="22"/>
  <c r="L162" i="22" s="1"/>
  <c r="M162" i="22" s="1"/>
  <c r="H163" i="22"/>
  <c r="L163" i="22" s="1"/>
  <c r="M163" i="22" s="1"/>
  <c r="H196" i="22"/>
  <c r="L196" i="22" s="1"/>
  <c r="M196" i="22" s="1"/>
  <c r="H197" i="22"/>
  <c r="L197" i="22" s="1"/>
  <c r="M197" i="22" s="1"/>
  <c r="H198" i="22"/>
  <c r="L198" i="22" s="1"/>
  <c r="M198" i="22" s="1"/>
  <c r="H199" i="22"/>
  <c r="L199" i="22" s="1"/>
  <c r="M199" i="22" s="1"/>
  <c r="H200" i="22"/>
  <c r="L200" i="22" s="1"/>
  <c r="M200" i="22" s="1"/>
  <c r="H201" i="22"/>
  <c r="L201" i="22" s="1"/>
  <c r="M201" i="22" s="1"/>
  <c r="H202" i="22"/>
  <c r="L202" i="22" s="1"/>
  <c r="M202" i="22" s="1"/>
  <c r="H233" i="22"/>
  <c r="L233" i="22" s="1"/>
  <c r="M233" i="22" s="1"/>
  <c r="H234" i="22"/>
  <c r="L234" i="22" s="1"/>
  <c r="M234" i="22" s="1"/>
  <c r="H235" i="22"/>
  <c r="L235" i="22" s="1"/>
  <c r="M235" i="22" s="1"/>
  <c r="H236" i="22"/>
  <c r="L236" i="22" s="1"/>
  <c r="M236" i="22" s="1"/>
  <c r="H237" i="22"/>
  <c r="L237" i="22" s="1"/>
  <c r="M237" i="22" s="1"/>
  <c r="H238" i="22"/>
  <c r="L238" i="22" s="1"/>
  <c r="M238" i="22" s="1"/>
  <c r="H239" i="22"/>
  <c r="L239" i="22" s="1"/>
  <c r="M239" i="22" s="1"/>
  <c r="H240" i="22"/>
  <c r="L240" i="22" s="1"/>
  <c r="M240" i="22" s="1"/>
  <c r="H267" i="22"/>
  <c r="L267" i="22" s="1"/>
  <c r="M267" i="22" s="1"/>
  <c r="H268" i="22"/>
  <c r="L268" i="22" s="1"/>
  <c r="M268" i="22" s="1"/>
  <c r="H269" i="22"/>
  <c r="L269" i="22" s="1"/>
  <c r="M269" i="22" s="1"/>
  <c r="H270" i="22"/>
  <c r="L270" i="22" s="1"/>
  <c r="M270" i="22" s="1"/>
  <c r="H271" i="22"/>
  <c r="L271" i="22" s="1"/>
  <c r="M271" i="22" s="1"/>
  <c r="H272" i="22"/>
  <c r="L272" i="22" s="1"/>
  <c r="M272" i="22" s="1"/>
  <c r="H273" i="22"/>
  <c r="L273" i="22" s="1"/>
  <c r="M273" i="22" s="1"/>
  <c r="H274" i="22"/>
  <c r="L274" i="22" s="1"/>
  <c r="M274" i="22" s="1"/>
  <c r="H275" i="22"/>
  <c r="L275" i="22" s="1"/>
  <c r="M275" i="22" s="1"/>
  <c r="M52" i="22"/>
  <c r="H30" i="22"/>
  <c r="L30" i="22" s="1"/>
  <c r="M30" i="22" s="1"/>
  <c r="H50" i="22"/>
  <c r="L50" i="22" s="1"/>
  <c r="M50" i="22" s="1"/>
  <c r="H51" i="22"/>
  <c r="L51" i="22" s="1"/>
  <c r="M51" i="22" s="1"/>
  <c r="H25" i="24"/>
  <c r="L25" i="24" s="1"/>
  <c r="M25" i="24" s="1"/>
  <c r="H40" i="24"/>
  <c r="L40" i="24" s="1"/>
  <c r="M40" i="24" s="1"/>
  <c r="H41" i="24"/>
  <c r="L41" i="24" s="1"/>
  <c r="M41" i="24" s="1"/>
  <c r="H64" i="24"/>
  <c r="L64" i="24" s="1"/>
  <c r="M64" i="24" s="1"/>
  <c r="H65" i="24"/>
  <c r="L65" i="24" s="1"/>
  <c r="M65" i="24" s="1"/>
  <c r="H66" i="24"/>
  <c r="L66" i="24" s="1"/>
  <c r="M66" i="24" s="1"/>
  <c r="H95" i="24"/>
  <c r="L95" i="24" s="1"/>
  <c r="M95" i="24" s="1"/>
  <c r="H96" i="24"/>
  <c r="L96" i="24" s="1"/>
  <c r="M96" i="24" s="1"/>
  <c r="H97" i="24"/>
  <c r="L97" i="24" s="1"/>
  <c r="M97" i="24" s="1"/>
  <c r="H98" i="24"/>
  <c r="L98" i="24" s="1"/>
  <c r="M98" i="24" s="1"/>
  <c r="H131" i="24"/>
  <c r="L131" i="24" s="1"/>
  <c r="M131" i="24" s="1"/>
  <c r="H132" i="24"/>
  <c r="L132" i="24" s="1"/>
  <c r="M132" i="24" s="1"/>
  <c r="H133" i="24"/>
  <c r="L133" i="24" s="1"/>
  <c r="M133" i="24" s="1"/>
  <c r="H134" i="24"/>
  <c r="L134" i="24" s="1"/>
  <c r="M134" i="24" s="1"/>
  <c r="H135" i="24"/>
  <c r="L135" i="24" s="1"/>
  <c r="M135" i="24" s="1"/>
  <c r="H170" i="24"/>
  <c r="L170" i="24" s="1"/>
  <c r="M170" i="24" s="1"/>
  <c r="H171" i="24"/>
  <c r="L171" i="24" s="1"/>
  <c r="M171" i="24" s="1"/>
  <c r="H172" i="24"/>
  <c r="L172" i="24" s="1"/>
  <c r="M172" i="24" s="1"/>
  <c r="H173" i="24"/>
  <c r="L173" i="24" s="1"/>
  <c r="M173" i="24" s="1"/>
  <c r="H174" i="24"/>
  <c r="L174" i="24" s="1"/>
  <c r="M174" i="24" s="1"/>
  <c r="H175" i="24"/>
  <c r="L175" i="24" s="1"/>
  <c r="M175" i="24" s="1"/>
  <c r="H210" i="24"/>
  <c r="L210" i="24" s="1"/>
  <c r="M210" i="24" s="1"/>
  <c r="H211" i="24"/>
  <c r="L211" i="24" s="1"/>
  <c r="M211" i="24" s="1"/>
  <c r="H212" i="24"/>
  <c r="L212" i="24" s="1"/>
  <c r="M212" i="24" s="1"/>
  <c r="H213" i="24"/>
  <c r="L213" i="24" s="1"/>
  <c r="M213" i="24" s="1"/>
  <c r="H214" i="24"/>
  <c r="L214" i="24" s="1"/>
  <c r="M214" i="24" s="1"/>
  <c r="H215" i="24"/>
  <c r="L215" i="24" s="1"/>
  <c r="M215" i="24" s="1"/>
  <c r="H216" i="24"/>
  <c r="L216" i="24" s="1"/>
  <c r="M216" i="24" s="1"/>
  <c r="H27" i="24"/>
  <c r="L27" i="24" s="1"/>
  <c r="M27" i="24" s="1"/>
  <c r="H44" i="24"/>
  <c r="L44" i="24" s="1"/>
  <c r="M44" i="24" s="1"/>
  <c r="H45" i="24"/>
  <c r="L45" i="24" s="1"/>
  <c r="M45" i="24" s="1"/>
  <c r="H70" i="24"/>
  <c r="L70" i="24" s="1"/>
  <c r="M70" i="24" s="1"/>
  <c r="H71" i="24"/>
  <c r="L71" i="24" s="1"/>
  <c r="M71" i="24" s="1"/>
  <c r="H72" i="24"/>
  <c r="L72" i="24" s="1"/>
  <c r="M72" i="24" s="1"/>
  <c r="H103" i="24"/>
  <c r="L103" i="24" s="1"/>
  <c r="M103" i="24" s="1"/>
  <c r="H104" i="24"/>
  <c r="L104" i="24" s="1"/>
  <c r="M104" i="24" s="1"/>
  <c r="H105" i="24"/>
  <c r="L105" i="24" s="1"/>
  <c r="M105" i="24" s="1"/>
  <c r="H106" i="24"/>
  <c r="L106" i="24" s="1"/>
  <c r="M106" i="24" s="1"/>
  <c r="H141" i="24"/>
  <c r="L141" i="24" s="1"/>
  <c r="M141" i="24" s="1"/>
  <c r="H142" i="24"/>
  <c r="L142" i="24" s="1"/>
  <c r="M142" i="24" s="1"/>
  <c r="H143" i="24"/>
  <c r="L143" i="24" s="1"/>
  <c r="M143" i="24" s="1"/>
  <c r="H144" i="24"/>
  <c r="L144" i="24" s="1"/>
  <c r="M144" i="24" s="1"/>
  <c r="H145" i="24"/>
  <c r="L145" i="24" s="1"/>
  <c r="M145" i="24" s="1"/>
  <c r="M32" i="24"/>
  <c r="D17" i="19"/>
  <c r="E7" i="19" s="1"/>
  <c r="F7" i="19" s="1"/>
  <c r="H27" i="22"/>
  <c r="L27" i="22" s="1"/>
  <c r="M27" i="22" s="1"/>
  <c r="H44" i="22"/>
  <c r="L44" i="22" s="1"/>
  <c r="M44" i="22" s="1"/>
  <c r="H45" i="22"/>
  <c r="L45" i="22" s="1"/>
  <c r="M45" i="22" s="1"/>
  <c r="H70" i="22"/>
  <c r="L70" i="22" s="1"/>
  <c r="M70" i="22" s="1"/>
  <c r="H71" i="22"/>
  <c r="L71" i="22" s="1"/>
  <c r="M71" i="22" s="1"/>
  <c r="H72" i="22"/>
  <c r="L72" i="22" s="1"/>
  <c r="M72" i="22" s="1"/>
  <c r="H103" i="22"/>
  <c r="L103" i="22" s="1"/>
  <c r="M103" i="22" s="1"/>
  <c r="H104" i="22"/>
  <c r="L104" i="22" s="1"/>
  <c r="M104" i="22" s="1"/>
  <c r="H105" i="22"/>
  <c r="L105" i="22" s="1"/>
  <c r="M105" i="22" s="1"/>
  <c r="H106" i="22"/>
  <c r="L106" i="22" s="1"/>
  <c r="M106" i="22" s="1"/>
  <c r="H141" i="22"/>
  <c r="L141" i="22" s="1"/>
  <c r="M141" i="22" s="1"/>
  <c r="H142" i="22"/>
  <c r="L142" i="22" s="1"/>
  <c r="M142" i="22" s="1"/>
  <c r="H143" i="22"/>
  <c r="L143" i="22" s="1"/>
  <c r="M143" i="22" s="1"/>
  <c r="H144" i="22"/>
  <c r="L144" i="22" s="1"/>
  <c r="M144" i="22" s="1"/>
  <c r="H145" i="22"/>
  <c r="L145" i="22" s="1"/>
  <c r="M145" i="22" s="1"/>
  <c r="M21" i="24"/>
  <c r="M217" i="24"/>
  <c r="H22" i="22"/>
  <c r="L22" i="22" s="1"/>
  <c r="M22" i="22" s="1"/>
  <c r="H34" i="22"/>
  <c r="L34" i="22" s="1"/>
  <c r="M34" i="22" s="1"/>
  <c r="H35" i="22"/>
  <c r="L35" i="22" s="1"/>
  <c r="M35" i="22" s="1"/>
  <c r="H55" i="22"/>
  <c r="L55" i="22" s="1"/>
  <c r="M55" i="22" s="1"/>
  <c r="H56" i="22"/>
  <c r="L56" i="22" s="1"/>
  <c r="M56" i="22" s="1"/>
  <c r="H57" i="22"/>
  <c r="L57" i="22" s="1"/>
  <c r="M57" i="22" s="1"/>
  <c r="H83" i="22"/>
  <c r="L83" i="22" s="1"/>
  <c r="M83" i="22" s="1"/>
  <c r="H84" i="22"/>
  <c r="L84" i="22" s="1"/>
  <c r="M84" i="22" s="1"/>
  <c r="H85" i="22"/>
  <c r="L85" i="22" s="1"/>
  <c r="M85" i="22" s="1"/>
  <c r="H86" i="22"/>
  <c r="L86" i="22" s="1"/>
  <c r="M86" i="22" s="1"/>
  <c r="H116" i="22"/>
  <c r="L116" i="22" s="1"/>
  <c r="M116" i="22" s="1"/>
  <c r="H117" i="22"/>
  <c r="L117" i="22" s="1"/>
  <c r="M117" i="22" s="1"/>
  <c r="H118" i="22"/>
  <c r="L118" i="22" s="1"/>
  <c r="M118" i="22" s="1"/>
  <c r="H119" i="22"/>
  <c r="L119" i="22" s="1"/>
  <c r="M119" i="22" s="1"/>
  <c r="H120" i="22"/>
  <c r="L120" i="22" s="1"/>
  <c r="M120" i="22" s="1"/>
  <c r="H152" i="22"/>
  <c r="L152" i="22" s="1"/>
  <c r="M152" i="22" s="1"/>
  <c r="H153" i="22"/>
  <c r="L153" i="22" s="1"/>
  <c r="M153" i="22" s="1"/>
  <c r="H154" i="22"/>
  <c r="L154" i="22" s="1"/>
  <c r="M154" i="22" s="1"/>
  <c r="H155" i="22"/>
  <c r="L155" i="22" s="1"/>
  <c r="M155" i="22" s="1"/>
  <c r="H156" i="22"/>
  <c r="L156" i="22" s="1"/>
  <c r="M156" i="22" s="1"/>
  <c r="H157" i="22"/>
  <c r="L157" i="22" s="1"/>
  <c r="M157" i="22" s="1"/>
  <c r="H189" i="22"/>
  <c r="L189" i="22" s="1"/>
  <c r="M189" i="22" s="1"/>
  <c r="H190" i="22"/>
  <c r="L190" i="22" s="1"/>
  <c r="M190" i="22" s="1"/>
  <c r="H191" i="22"/>
  <c r="L191" i="22" s="1"/>
  <c r="M191" i="22" s="1"/>
  <c r="H192" i="22"/>
  <c r="L192" i="22" s="1"/>
  <c r="M192" i="22" s="1"/>
  <c r="H193" i="22"/>
  <c r="L193" i="22" s="1"/>
  <c r="M193" i="22" s="1"/>
  <c r="H194" i="22"/>
  <c r="L194" i="22" s="1"/>
  <c r="M194" i="22" s="1"/>
  <c r="H195" i="22"/>
  <c r="L195" i="22" s="1"/>
  <c r="M195" i="22" s="1"/>
  <c r="H225" i="22"/>
  <c r="L225" i="22" s="1"/>
  <c r="M225" i="22" s="1"/>
  <c r="H226" i="22"/>
  <c r="L226" i="22" s="1"/>
  <c r="M226" i="22" s="1"/>
  <c r="H227" i="22"/>
  <c r="L227" i="22" s="1"/>
  <c r="M227" i="22" s="1"/>
  <c r="H228" i="22"/>
  <c r="L228" i="22" s="1"/>
  <c r="M228" i="22" s="1"/>
  <c r="H229" i="22"/>
  <c r="L229" i="22" s="1"/>
  <c r="M229" i="22" s="1"/>
  <c r="H230" i="22"/>
  <c r="L230" i="22" s="1"/>
  <c r="M230" i="22" s="1"/>
  <c r="H231" i="22"/>
  <c r="L231" i="22" s="1"/>
  <c r="M231" i="22" s="1"/>
  <c r="H232" i="22"/>
  <c r="L232" i="22" s="1"/>
  <c r="M232" i="22" s="1"/>
  <c r="H258" i="22"/>
  <c r="L258" i="22" s="1"/>
  <c r="M258" i="22" s="1"/>
  <c r="H259" i="22"/>
  <c r="L259" i="22" s="1"/>
  <c r="M259" i="22" s="1"/>
  <c r="H260" i="22"/>
  <c r="L260" i="22" s="1"/>
  <c r="M260" i="22" s="1"/>
  <c r="H261" i="22"/>
  <c r="L261" i="22" s="1"/>
  <c r="M261" i="22" s="1"/>
  <c r="H262" i="22"/>
  <c r="L262" i="22" s="1"/>
  <c r="M262" i="22" s="1"/>
  <c r="H263" i="22"/>
  <c r="L263" i="22" s="1"/>
  <c r="M263" i="22" s="1"/>
  <c r="H264" i="22"/>
  <c r="L264" i="22" s="1"/>
  <c r="M264" i="22" s="1"/>
  <c r="H265" i="22"/>
  <c r="L265" i="22" s="1"/>
  <c r="M265" i="22" s="1"/>
  <c r="H266" i="22"/>
  <c r="L266" i="22" s="1"/>
  <c r="M266" i="22" s="1"/>
  <c r="H286" i="22"/>
  <c r="L286" i="22" s="1"/>
  <c r="M286" i="22" s="1"/>
  <c r="H287" i="22"/>
  <c r="L287" i="22" s="1"/>
  <c r="M287" i="22" s="1"/>
  <c r="H288" i="22"/>
  <c r="L288" i="22" s="1"/>
  <c r="M288" i="22" s="1"/>
  <c r="H289" i="22"/>
  <c r="L289" i="22" s="1"/>
  <c r="M289" i="22" s="1"/>
  <c r="H290" i="22"/>
  <c r="L290" i="22" s="1"/>
  <c r="M290" i="22" s="1"/>
  <c r="H291" i="22"/>
  <c r="L291" i="22" s="1"/>
  <c r="M291" i="22" s="1"/>
  <c r="H292" i="22"/>
  <c r="L292" i="22" s="1"/>
  <c r="M292" i="22" s="1"/>
  <c r="H293" i="22"/>
  <c r="L293" i="22" s="1"/>
  <c r="M293" i="22" s="1"/>
  <c r="H294" i="22"/>
  <c r="L294" i="22" s="1"/>
  <c r="M294" i="22" s="1"/>
  <c r="H295" i="22"/>
  <c r="L295" i="22" s="1"/>
  <c r="M295" i="22" s="1"/>
  <c r="M146" i="24"/>
  <c r="M21" i="22"/>
  <c r="B12" i="15"/>
  <c r="I70" i="15"/>
  <c r="B16" i="15"/>
  <c r="I84" i="15"/>
  <c r="I19" i="15"/>
  <c r="B6" i="15"/>
  <c r="J6" i="16" s="1"/>
  <c r="D6" i="16" s="1"/>
  <c r="I30" i="15"/>
  <c r="B7" i="15"/>
  <c r="I75" i="15"/>
  <c r="B13" i="15"/>
  <c r="I82" i="15"/>
  <c r="B15" i="15"/>
  <c r="I57" i="15"/>
  <c r="B10" i="15"/>
  <c r="I40" i="15"/>
  <c r="B8" i="15"/>
  <c r="B9" i="15"/>
  <c r="I49" i="15"/>
  <c r="B14" i="15"/>
  <c r="I79" i="15"/>
  <c r="I64" i="15"/>
  <c r="B11" i="15"/>
  <c r="G14" i="17" l="1"/>
  <c r="Q6" i="16"/>
  <c r="Q6" i="18"/>
  <c r="P6" i="18" s="1"/>
  <c r="Q6" i="20"/>
  <c r="P6" i="20" s="1"/>
  <c r="C8" i="30" s="1"/>
  <c r="G6" i="21"/>
  <c r="B16" i="22"/>
  <c r="M16" i="23" s="1"/>
  <c r="E75" i="23" s="1"/>
  <c r="H75" i="23" s="1"/>
  <c r="C7" i="15"/>
  <c r="J7" i="16"/>
  <c r="D7" i="16" s="1"/>
  <c r="C13" i="15"/>
  <c r="J13" i="16"/>
  <c r="D13" i="16" s="1"/>
  <c r="G10" i="20"/>
  <c r="M25" i="21"/>
  <c r="L28" i="21" s="1"/>
  <c r="C15" i="15"/>
  <c r="J15" i="16"/>
  <c r="D15" i="16" s="1"/>
  <c r="C11" i="15"/>
  <c r="J11" i="16"/>
  <c r="D11" i="16" s="1"/>
  <c r="C10" i="15"/>
  <c r="J10" i="16"/>
  <c r="D10" i="16" s="1"/>
  <c r="C14" i="15"/>
  <c r="J14" i="16"/>
  <c r="D14" i="16" s="1"/>
  <c r="C16" i="15"/>
  <c r="J16" i="16"/>
  <c r="D16" i="16" s="1"/>
  <c r="C9" i="15"/>
  <c r="J9" i="16"/>
  <c r="D9" i="16" s="1"/>
  <c r="C12" i="15"/>
  <c r="J12" i="16"/>
  <c r="D12" i="16" s="1"/>
  <c r="C8" i="15"/>
  <c r="J8" i="16"/>
  <c r="D8" i="16" s="1"/>
  <c r="G12" i="18"/>
  <c r="M27" i="19"/>
  <c r="B13" i="24"/>
  <c r="C13" i="24" s="1"/>
  <c r="B11" i="24"/>
  <c r="D11" i="24" s="1"/>
  <c r="B14" i="24"/>
  <c r="C14" i="24" s="1"/>
  <c r="B8" i="22"/>
  <c r="M8" i="23" s="1"/>
  <c r="B6" i="24"/>
  <c r="B6" i="22"/>
  <c r="E6" i="19"/>
  <c r="F6" i="19" s="1"/>
  <c r="B14" i="22"/>
  <c r="B17" i="19"/>
  <c r="C17" i="19" s="1"/>
  <c r="E16" i="19"/>
  <c r="B9" i="24"/>
  <c r="M16" i="25"/>
  <c r="E75" i="25" s="1"/>
  <c r="H75" i="25" s="1"/>
  <c r="D16" i="24"/>
  <c r="C16" i="24"/>
  <c r="E10" i="19"/>
  <c r="F10" i="19" s="1"/>
  <c r="E13" i="19"/>
  <c r="F13" i="19" s="1"/>
  <c r="B10" i="24"/>
  <c r="B15" i="24"/>
  <c r="B13" i="22"/>
  <c r="B11" i="22"/>
  <c r="E12" i="19"/>
  <c r="F12" i="19" s="1"/>
  <c r="B8" i="24"/>
  <c r="B15" i="22"/>
  <c r="E9" i="19"/>
  <c r="F9" i="19" s="1"/>
  <c r="E14" i="19"/>
  <c r="F14" i="19" s="1"/>
  <c r="B24" i="1"/>
  <c r="D24" i="1"/>
  <c r="F24" i="1"/>
  <c r="H24" i="1"/>
  <c r="I24" i="1"/>
  <c r="J24" i="1"/>
  <c r="K24" i="1"/>
  <c r="L24" i="1"/>
  <c r="E24" i="1"/>
  <c r="C24" i="1"/>
  <c r="G24" i="1"/>
  <c r="B9" i="22"/>
  <c r="B10" i="22"/>
  <c r="E8" i="19"/>
  <c r="F8" i="19" s="1"/>
  <c r="B7" i="22"/>
  <c r="B12" i="22"/>
  <c r="E11" i="19"/>
  <c r="F11" i="19" s="1"/>
  <c r="E15" i="19"/>
  <c r="F15" i="19" s="1"/>
  <c r="B7" i="24"/>
  <c r="B12" i="24"/>
  <c r="C6" i="15"/>
  <c r="B12" i="1"/>
  <c r="C12" i="1" s="1"/>
  <c r="C14" i="1" s="1"/>
  <c r="B14" i="1" s="1"/>
  <c r="G13" i="17" l="1"/>
  <c r="C16" i="22"/>
  <c r="D16" i="22"/>
  <c r="G9" i="20"/>
  <c r="M24" i="21"/>
  <c r="L27" i="21" s="1"/>
  <c r="D17" i="16"/>
  <c r="E9" i="16" s="1"/>
  <c r="F9" i="16" s="1"/>
  <c r="M13" i="25"/>
  <c r="E67" i="25" s="1"/>
  <c r="H67" i="25" s="1"/>
  <c r="I67" i="25" s="1"/>
  <c r="E16" i="16"/>
  <c r="E7" i="16"/>
  <c r="F7" i="16" s="1"/>
  <c r="G11" i="18"/>
  <c r="M26" i="19"/>
  <c r="D13" i="24"/>
  <c r="M11" i="25"/>
  <c r="E42" i="25" s="1"/>
  <c r="H42" i="25" s="1"/>
  <c r="I42" i="25" s="1"/>
  <c r="C11" i="24"/>
  <c r="D14" i="24"/>
  <c r="M14" i="25"/>
  <c r="E66" i="25" s="1"/>
  <c r="H66" i="25" s="1"/>
  <c r="I66" i="25" s="1"/>
  <c r="G15" i="19"/>
  <c r="F16" i="19"/>
  <c r="F4" i="19" s="1"/>
  <c r="C8" i="22"/>
  <c r="D8" i="22"/>
  <c r="E17" i="19"/>
  <c r="M15" i="23"/>
  <c r="D15" i="22"/>
  <c r="C15" i="22"/>
  <c r="M8" i="25"/>
  <c r="D8" i="24"/>
  <c r="C8" i="24"/>
  <c r="M9" i="23"/>
  <c r="D9" i="22"/>
  <c r="C9" i="22"/>
  <c r="M11" i="23"/>
  <c r="C11" i="22"/>
  <c r="D11" i="22"/>
  <c r="M10" i="23"/>
  <c r="C10" i="22"/>
  <c r="D10" i="22"/>
  <c r="I75" i="25"/>
  <c r="M9" i="25"/>
  <c r="C9" i="24"/>
  <c r="D9" i="24"/>
  <c r="I75" i="23"/>
  <c r="M13" i="23"/>
  <c r="D13" i="22"/>
  <c r="C13" i="22"/>
  <c r="M14" i="23"/>
  <c r="C14" i="22"/>
  <c r="D14" i="22"/>
  <c r="M7" i="25"/>
  <c r="D7" i="24"/>
  <c r="C7" i="24"/>
  <c r="M15" i="25"/>
  <c r="D15" i="24"/>
  <c r="C15" i="24"/>
  <c r="M12" i="23"/>
  <c r="D12" i="22"/>
  <c r="C12" i="22"/>
  <c r="E23" i="23"/>
  <c r="H23" i="23" s="1"/>
  <c r="E27" i="23"/>
  <c r="H27" i="23" s="1"/>
  <c r="I27" i="23" s="1"/>
  <c r="E32" i="23"/>
  <c r="H32" i="23" s="1"/>
  <c r="I32" i="23" s="1"/>
  <c r="E38" i="23"/>
  <c r="H38" i="23" s="1"/>
  <c r="I38" i="23" s="1"/>
  <c r="E45" i="23"/>
  <c r="H45" i="23" s="1"/>
  <c r="I45" i="23" s="1"/>
  <c r="E53" i="23"/>
  <c r="H53" i="23" s="1"/>
  <c r="I53" i="23" s="1"/>
  <c r="E62" i="23"/>
  <c r="H62" i="23" s="1"/>
  <c r="I62" i="23" s="1"/>
  <c r="E72" i="23"/>
  <c r="H72" i="23" s="1"/>
  <c r="I72" i="23" s="1"/>
  <c r="E83" i="23"/>
  <c r="H83" i="23" s="1"/>
  <c r="I83" i="23" s="1"/>
  <c r="M10" i="25"/>
  <c r="C10" i="24"/>
  <c r="D10" i="24"/>
  <c r="B23" i="1" a="1"/>
  <c r="M12" i="25"/>
  <c r="D12" i="24"/>
  <c r="C12" i="24"/>
  <c r="M6" i="23"/>
  <c r="D6" i="22"/>
  <c r="C6" i="22"/>
  <c r="M7" i="23"/>
  <c r="D7" i="22"/>
  <c r="C7" i="22"/>
  <c r="M6" i="25"/>
  <c r="D6" i="24"/>
  <c r="C6" i="24"/>
  <c r="G14" i="19" l="1"/>
  <c r="L32" i="19"/>
  <c r="L20" i="19"/>
  <c r="D9" i="30" s="1"/>
  <c r="Q6" i="24"/>
  <c r="Q6" i="22"/>
  <c r="G12" i="17"/>
  <c r="E13" i="16"/>
  <c r="F13" i="16" s="1"/>
  <c r="E80" i="25"/>
  <c r="H80" i="25" s="1"/>
  <c r="I80" i="25" s="1"/>
  <c r="E69" i="25"/>
  <c r="H69" i="25" s="1"/>
  <c r="I69" i="25" s="1"/>
  <c r="E50" i="25"/>
  <c r="H50" i="25" s="1"/>
  <c r="I50" i="25" s="1"/>
  <c r="E59" i="25"/>
  <c r="H59" i="25" s="1"/>
  <c r="I59" i="25" s="1"/>
  <c r="E35" i="25"/>
  <c r="H35" i="25" s="1"/>
  <c r="I35" i="25" s="1"/>
  <c r="E56" i="25"/>
  <c r="H56" i="25" s="1"/>
  <c r="I56" i="25" s="1"/>
  <c r="G15" i="16"/>
  <c r="F16" i="16"/>
  <c r="B17" i="16"/>
  <c r="C17" i="16" s="1"/>
  <c r="E6" i="16"/>
  <c r="E12" i="16"/>
  <c r="F12" i="16" s="1"/>
  <c r="E78" i="25"/>
  <c r="H78" i="25" s="1"/>
  <c r="I78" i="25" s="1"/>
  <c r="G8" i="20"/>
  <c r="M23" i="21"/>
  <c r="L26" i="21" s="1"/>
  <c r="E8" i="16"/>
  <c r="F8" i="16" s="1"/>
  <c r="E15" i="16"/>
  <c r="F15" i="16" s="1"/>
  <c r="E57" i="25"/>
  <c r="H57" i="25" s="1"/>
  <c r="I57" i="25" s="1"/>
  <c r="E48" i="25"/>
  <c r="H48" i="25" s="1"/>
  <c r="I48" i="25" s="1"/>
  <c r="E11" i="16"/>
  <c r="F11" i="16" s="1"/>
  <c r="E10" i="16"/>
  <c r="F10" i="16" s="1"/>
  <c r="E14" i="16"/>
  <c r="F14" i="16" s="1"/>
  <c r="E77" i="25"/>
  <c r="H77" i="25" s="1"/>
  <c r="I77" i="25" s="1"/>
  <c r="G10" i="18"/>
  <c r="M25" i="19"/>
  <c r="C9" i="30"/>
  <c r="E48" i="23"/>
  <c r="H48" i="23" s="1"/>
  <c r="E57" i="23"/>
  <c r="H57" i="23" s="1"/>
  <c r="I57" i="23" s="1"/>
  <c r="E67" i="23"/>
  <c r="H67" i="23" s="1"/>
  <c r="I67" i="23" s="1"/>
  <c r="E78" i="23"/>
  <c r="H78" i="23" s="1"/>
  <c r="I78" i="23" s="1"/>
  <c r="E21" i="23"/>
  <c r="H21" i="23" s="1"/>
  <c r="E24" i="23"/>
  <c r="H24" i="23" s="1"/>
  <c r="I24" i="23" s="1"/>
  <c r="E28" i="23"/>
  <c r="H28" i="23" s="1"/>
  <c r="I28" i="23" s="1"/>
  <c r="E33" i="23"/>
  <c r="H33" i="23" s="1"/>
  <c r="I33" i="23" s="1"/>
  <c r="E39" i="23"/>
  <c r="H39" i="23" s="1"/>
  <c r="I39" i="23" s="1"/>
  <c r="E46" i="23"/>
  <c r="H46" i="23" s="1"/>
  <c r="I46" i="23" s="1"/>
  <c r="E54" i="23"/>
  <c r="H54" i="23" s="1"/>
  <c r="I54" i="23" s="1"/>
  <c r="E63" i="23"/>
  <c r="H63" i="23" s="1"/>
  <c r="I63" i="23" s="1"/>
  <c r="E73" i="23"/>
  <c r="H73" i="23" s="1"/>
  <c r="I73" i="23" s="1"/>
  <c r="E84" i="23"/>
  <c r="H84" i="23" s="1"/>
  <c r="I84" i="23" s="1"/>
  <c r="E56" i="23"/>
  <c r="H56" i="23" s="1"/>
  <c r="E66" i="23"/>
  <c r="H66" i="23" s="1"/>
  <c r="I66" i="23" s="1"/>
  <c r="E77" i="23"/>
  <c r="H77" i="23" s="1"/>
  <c r="I77" i="23" s="1"/>
  <c r="E23" i="25"/>
  <c r="H23" i="25" s="1"/>
  <c r="E27" i="25"/>
  <c r="H27" i="25" s="1"/>
  <c r="I27" i="25" s="1"/>
  <c r="E32" i="25"/>
  <c r="H32" i="25" s="1"/>
  <c r="I32" i="25" s="1"/>
  <c r="E38" i="25"/>
  <c r="H38" i="25" s="1"/>
  <c r="I38" i="25" s="1"/>
  <c r="E45" i="25"/>
  <c r="H45" i="25" s="1"/>
  <c r="I45" i="25" s="1"/>
  <c r="E53" i="25"/>
  <c r="H53" i="25" s="1"/>
  <c r="I53" i="25" s="1"/>
  <c r="E62" i="25"/>
  <c r="H62" i="25" s="1"/>
  <c r="I62" i="25" s="1"/>
  <c r="E72" i="25"/>
  <c r="H72" i="25" s="1"/>
  <c r="I72" i="25" s="1"/>
  <c r="E83" i="25"/>
  <c r="H83" i="25" s="1"/>
  <c r="I83" i="25" s="1"/>
  <c r="E41" i="23"/>
  <c r="H41" i="23" s="1"/>
  <c r="E49" i="23"/>
  <c r="H49" i="23" s="1"/>
  <c r="I49" i="23" s="1"/>
  <c r="E58" i="23"/>
  <c r="H58" i="23" s="1"/>
  <c r="I58" i="23" s="1"/>
  <c r="E68" i="23"/>
  <c r="H68" i="23" s="1"/>
  <c r="I68" i="23" s="1"/>
  <c r="E79" i="23"/>
  <c r="H79" i="23" s="1"/>
  <c r="I79" i="23" s="1"/>
  <c r="E65" i="25"/>
  <c r="H65" i="25" s="1"/>
  <c r="E76" i="25"/>
  <c r="H76" i="25" s="1"/>
  <c r="E21" i="25"/>
  <c r="H21" i="25" s="1"/>
  <c r="E24" i="25"/>
  <c r="H24" i="25" s="1"/>
  <c r="I24" i="25" s="1"/>
  <c r="E28" i="25"/>
  <c r="H28" i="25" s="1"/>
  <c r="I28" i="25" s="1"/>
  <c r="E33" i="25"/>
  <c r="H33" i="25" s="1"/>
  <c r="I33" i="25" s="1"/>
  <c r="E39" i="25"/>
  <c r="H39" i="25" s="1"/>
  <c r="I39" i="25" s="1"/>
  <c r="E46" i="25"/>
  <c r="H46" i="25" s="1"/>
  <c r="I46" i="25" s="1"/>
  <c r="E54" i="25"/>
  <c r="H54" i="25" s="1"/>
  <c r="I54" i="25" s="1"/>
  <c r="E63" i="25"/>
  <c r="H63" i="25" s="1"/>
  <c r="I63" i="25" s="1"/>
  <c r="E73" i="25"/>
  <c r="H73" i="25" s="1"/>
  <c r="I73" i="25" s="1"/>
  <c r="E84" i="25"/>
  <c r="H84" i="25" s="1"/>
  <c r="I84" i="25" s="1"/>
  <c r="E26" i="25"/>
  <c r="H26" i="25" s="1"/>
  <c r="E31" i="25"/>
  <c r="H31" i="25" s="1"/>
  <c r="I31" i="25" s="1"/>
  <c r="E37" i="25"/>
  <c r="H37" i="25" s="1"/>
  <c r="I37" i="25" s="1"/>
  <c r="E44" i="25"/>
  <c r="H44" i="25" s="1"/>
  <c r="I44" i="25" s="1"/>
  <c r="E52" i="25"/>
  <c r="H52" i="25" s="1"/>
  <c r="I52" i="25" s="1"/>
  <c r="E61" i="25"/>
  <c r="H61" i="25" s="1"/>
  <c r="I61" i="25" s="1"/>
  <c r="E71" i="25"/>
  <c r="H71" i="25" s="1"/>
  <c r="I71" i="25" s="1"/>
  <c r="E82" i="25"/>
  <c r="H82" i="25" s="1"/>
  <c r="I82" i="25" s="1"/>
  <c r="E41" i="25"/>
  <c r="H41" i="25" s="1"/>
  <c r="E49" i="25"/>
  <c r="H49" i="25" s="1"/>
  <c r="I49" i="25" s="1"/>
  <c r="E58" i="25"/>
  <c r="H58" i="25" s="1"/>
  <c r="I58" i="25" s="1"/>
  <c r="E68" i="25"/>
  <c r="H68" i="25" s="1"/>
  <c r="I68" i="25" s="1"/>
  <c r="E79" i="25"/>
  <c r="H79" i="25" s="1"/>
  <c r="I79" i="25" s="1"/>
  <c r="D17" i="22"/>
  <c r="E15" i="22" s="1"/>
  <c r="F15" i="22" s="1"/>
  <c r="D17" i="24"/>
  <c r="E6" i="24" s="1"/>
  <c r="F6" i="24" s="1"/>
  <c r="E22" i="25"/>
  <c r="H22" i="25" s="1"/>
  <c r="I22" i="25" s="1"/>
  <c r="E20" i="25"/>
  <c r="H20" i="25" s="1"/>
  <c r="E25" i="25"/>
  <c r="H25" i="25" s="1"/>
  <c r="I25" i="25" s="1"/>
  <c r="E29" i="25"/>
  <c r="H29" i="25" s="1"/>
  <c r="I29" i="25" s="1"/>
  <c r="E34" i="25"/>
  <c r="H34" i="25" s="1"/>
  <c r="I34" i="25" s="1"/>
  <c r="E40" i="25"/>
  <c r="H40" i="25" s="1"/>
  <c r="I40" i="25" s="1"/>
  <c r="E47" i="25"/>
  <c r="H47" i="25" s="1"/>
  <c r="I47" i="25" s="1"/>
  <c r="E55" i="25"/>
  <c r="H55" i="25" s="1"/>
  <c r="I55" i="25" s="1"/>
  <c r="E64" i="25"/>
  <c r="H64" i="25" s="1"/>
  <c r="I64" i="25" s="1"/>
  <c r="E74" i="25"/>
  <c r="H74" i="25" s="1"/>
  <c r="I74" i="25" s="1"/>
  <c r="E85" i="25"/>
  <c r="H85" i="25" s="1"/>
  <c r="I85" i="25" s="1"/>
  <c r="I23" i="23"/>
  <c r="E20" i="23"/>
  <c r="H20" i="23" s="1"/>
  <c r="E22" i="23"/>
  <c r="H22" i="23" s="1"/>
  <c r="I22" i="23" s="1"/>
  <c r="E25" i="23"/>
  <c r="H25" i="23" s="1"/>
  <c r="I25" i="23" s="1"/>
  <c r="E29" i="23"/>
  <c r="H29" i="23" s="1"/>
  <c r="I29" i="23" s="1"/>
  <c r="E34" i="23"/>
  <c r="H34" i="23" s="1"/>
  <c r="I34" i="23" s="1"/>
  <c r="E40" i="23"/>
  <c r="H40" i="23" s="1"/>
  <c r="I40" i="23" s="1"/>
  <c r="E47" i="23"/>
  <c r="H47" i="23" s="1"/>
  <c r="I47" i="23" s="1"/>
  <c r="E55" i="23"/>
  <c r="H55" i="23" s="1"/>
  <c r="I55" i="23" s="1"/>
  <c r="E64" i="23"/>
  <c r="H64" i="23" s="1"/>
  <c r="I64" i="23" s="1"/>
  <c r="E74" i="23"/>
  <c r="H74" i="23" s="1"/>
  <c r="I74" i="23" s="1"/>
  <c r="E85" i="23"/>
  <c r="H85" i="23" s="1"/>
  <c r="I85" i="23" s="1"/>
  <c r="E30" i="23"/>
  <c r="H30" i="23" s="1"/>
  <c r="E36" i="23"/>
  <c r="H36" i="23" s="1"/>
  <c r="I36" i="23" s="1"/>
  <c r="E43" i="23"/>
  <c r="H43" i="23" s="1"/>
  <c r="I43" i="23" s="1"/>
  <c r="E51" i="23"/>
  <c r="H51" i="23" s="1"/>
  <c r="I51" i="23" s="1"/>
  <c r="E60" i="23"/>
  <c r="H60" i="23" s="1"/>
  <c r="I60" i="23" s="1"/>
  <c r="E70" i="23"/>
  <c r="H70" i="23" s="1"/>
  <c r="I70" i="23" s="1"/>
  <c r="E81" i="23"/>
  <c r="H81" i="23" s="1"/>
  <c r="I81" i="23" s="1"/>
  <c r="E65" i="23"/>
  <c r="H65" i="23" s="1"/>
  <c r="E76" i="23"/>
  <c r="H76" i="23" s="1"/>
  <c r="E35" i="23"/>
  <c r="H35" i="23" s="1"/>
  <c r="E42" i="23"/>
  <c r="H42" i="23" s="1"/>
  <c r="I42" i="23" s="1"/>
  <c r="E50" i="23"/>
  <c r="H50" i="23" s="1"/>
  <c r="I50" i="23" s="1"/>
  <c r="E59" i="23"/>
  <c r="H59" i="23" s="1"/>
  <c r="I59" i="23" s="1"/>
  <c r="E69" i="23"/>
  <c r="H69" i="23" s="1"/>
  <c r="I69" i="23" s="1"/>
  <c r="E80" i="23"/>
  <c r="H80" i="23" s="1"/>
  <c r="I80" i="23" s="1"/>
  <c r="E26" i="23"/>
  <c r="H26" i="23" s="1"/>
  <c r="E31" i="23"/>
  <c r="H31" i="23" s="1"/>
  <c r="I31" i="23" s="1"/>
  <c r="E37" i="23"/>
  <c r="H37" i="23" s="1"/>
  <c r="I37" i="23" s="1"/>
  <c r="E44" i="23"/>
  <c r="H44" i="23" s="1"/>
  <c r="I44" i="23" s="1"/>
  <c r="E52" i="23"/>
  <c r="H52" i="23" s="1"/>
  <c r="I52" i="23" s="1"/>
  <c r="E61" i="23"/>
  <c r="H61" i="23" s="1"/>
  <c r="I61" i="23" s="1"/>
  <c r="E71" i="23"/>
  <c r="H71" i="23" s="1"/>
  <c r="I71" i="23" s="1"/>
  <c r="E82" i="23"/>
  <c r="H82" i="23" s="1"/>
  <c r="I82" i="23" s="1"/>
  <c r="B23" i="1"/>
  <c r="J23" i="1"/>
  <c r="K23" i="1"/>
  <c r="L23" i="1"/>
  <c r="C23" i="1"/>
  <c r="D23" i="1"/>
  <c r="E23" i="1"/>
  <c r="F23" i="1"/>
  <c r="G23" i="1"/>
  <c r="H23" i="1"/>
  <c r="I23" i="1"/>
  <c r="E30" i="25"/>
  <c r="H30" i="25" s="1"/>
  <c r="E36" i="25"/>
  <c r="H36" i="25" s="1"/>
  <c r="I36" i="25" s="1"/>
  <c r="E43" i="25"/>
  <c r="H43" i="25" s="1"/>
  <c r="I43" i="25" s="1"/>
  <c r="E51" i="25"/>
  <c r="H51" i="25" s="1"/>
  <c r="I51" i="25" s="1"/>
  <c r="E60" i="25"/>
  <c r="H60" i="25" s="1"/>
  <c r="I60" i="25" s="1"/>
  <c r="E70" i="25"/>
  <c r="H70" i="25" s="1"/>
  <c r="I70" i="25" s="1"/>
  <c r="E81" i="25"/>
  <c r="H81" i="25" s="1"/>
  <c r="I81" i="25" s="1"/>
  <c r="G11" i="17" l="1"/>
  <c r="G13" i="19"/>
  <c r="L31" i="19"/>
  <c r="G7" i="20"/>
  <c r="M22" i="21"/>
  <c r="L25" i="21" s="1"/>
  <c r="E17" i="16"/>
  <c r="F6" i="16"/>
  <c r="F4" i="16" s="1"/>
  <c r="N20" i="17" s="1"/>
  <c r="L20" i="17" s="1"/>
  <c r="B33" i="1" a="1"/>
  <c r="M29" i="17"/>
  <c r="L32" i="17" s="1"/>
  <c r="G14" i="16"/>
  <c r="M24" i="19"/>
  <c r="G9" i="18"/>
  <c r="E10" i="22"/>
  <c r="F10" i="22" s="1"/>
  <c r="E7" i="22"/>
  <c r="F7" i="22" s="1"/>
  <c r="E14" i="22"/>
  <c r="F14" i="22" s="1"/>
  <c r="E15" i="24"/>
  <c r="F15" i="24" s="1"/>
  <c r="B14" i="25"/>
  <c r="C14" i="25" s="1"/>
  <c r="E10" i="24"/>
  <c r="F10" i="24" s="1"/>
  <c r="E9" i="22"/>
  <c r="F9" i="22" s="1"/>
  <c r="E11" i="22"/>
  <c r="F11" i="22" s="1"/>
  <c r="E9" i="24"/>
  <c r="F9" i="24" s="1"/>
  <c r="E12" i="24"/>
  <c r="F12" i="24" s="1"/>
  <c r="E13" i="22"/>
  <c r="F13" i="22" s="1"/>
  <c r="I35" i="23"/>
  <c r="B11" i="23"/>
  <c r="I65" i="23"/>
  <c r="B15" i="23"/>
  <c r="I30" i="25"/>
  <c r="B10" i="25"/>
  <c r="I76" i="23"/>
  <c r="B16" i="23"/>
  <c r="I41" i="23"/>
  <c r="B12" i="23"/>
  <c r="I21" i="25"/>
  <c r="B7" i="25"/>
  <c r="I21" i="23"/>
  <c r="B7" i="23"/>
  <c r="I20" i="25"/>
  <c r="B6" i="25"/>
  <c r="I41" i="25"/>
  <c r="B12" i="25"/>
  <c r="B6" i="23"/>
  <c r="I20" i="23"/>
  <c r="I30" i="23"/>
  <c r="B10" i="23"/>
  <c r="B11" i="25"/>
  <c r="I76" i="25"/>
  <c r="B16" i="25"/>
  <c r="I23" i="25"/>
  <c r="B8" i="25"/>
  <c r="I65" i="25"/>
  <c r="B15" i="25"/>
  <c r="I26" i="23"/>
  <c r="B9" i="23"/>
  <c r="B13" i="25"/>
  <c r="B8" i="23"/>
  <c r="B17" i="24"/>
  <c r="C17" i="24" s="1"/>
  <c r="E14" i="24"/>
  <c r="F14" i="24" s="1"/>
  <c r="E16" i="24"/>
  <c r="E11" i="24"/>
  <c r="F11" i="24" s="1"/>
  <c r="E13" i="24"/>
  <c r="F13" i="24" s="1"/>
  <c r="E7" i="24"/>
  <c r="F7" i="24" s="1"/>
  <c r="I56" i="23"/>
  <c r="B14" i="23"/>
  <c r="I48" i="23"/>
  <c r="B13" i="23"/>
  <c r="E6" i="22"/>
  <c r="F6" i="22" s="1"/>
  <c r="B17" i="22"/>
  <c r="C17" i="22" s="1"/>
  <c r="E8" i="22"/>
  <c r="F8" i="22" s="1"/>
  <c r="E16" i="22"/>
  <c r="I26" i="25"/>
  <c r="B9" i="25"/>
  <c r="E8" i="24"/>
  <c r="F8" i="24" s="1"/>
  <c r="E12" i="22"/>
  <c r="F12" i="22" s="1"/>
  <c r="G12" i="19" l="1"/>
  <c r="L30" i="19"/>
  <c r="G10" i="17"/>
  <c r="G33" i="1"/>
  <c r="C33" i="1"/>
  <c r="K33" i="1"/>
  <c r="L33" i="1"/>
  <c r="E33" i="1"/>
  <c r="F33" i="1"/>
  <c r="H33" i="1"/>
  <c r="B33" i="1"/>
  <c r="I33" i="1"/>
  <c r="J33" i="1"/>
  <c r="D33" i="1"/>
  <c r="D10" i="30"/>
  <c r="G13" i="16"/>
  <c r="M28" i="17"/>
  <c r="L31" i="17" s="1"/>
  <c r="D14" i="25"/>
  <c r="G6" i="20"/>
  <c r="M20" i="21" s="1"/>
  <c r="L23" i="21" s="1"/>
  <c r="M21" i="21"/>
  <c r="L24" i="21" s="1"/>
  <c r="G8" i="18"/>
  <c r="M23" i="19"/>
  <c r="F16" i="22"/>
  <c r="F4" i="22" s="1"/>
  <c r="G15" i="22"/>
  <c r="G15" i="24"/>
  <c r="F16" i="24"/>
  <c r="F4" i="24" s="1"/>
  <c r="B29" i="1" a="1"/>
  <c r="B29" i="1" s="1"/>
  <c r="E17" i="24"/>
  <c r="E17" i="22"/>
  <c r="B30" i="1" a="1"/>
  <c r="D6" i="25"/>
  <c r="C6" i="25"/>
  <c r="D8" i="25"/>
  <c r="C8" i="25"/>
  <c r="D7" i="23"/>
  <c r="C7" i="23"/>
  <c r="C14" i="23"/>
  <c r="D14" i="23"/>
  <c r="D15" i="25"/>
  <c r="C15" i="25"/>
  <c r="D13" i="23"/>
  <c r="C13" i="23"/>
  <c r="D12" i="23"/>
  <c r="C12" i="23"/>
  <c r="D16" i="23"/>
  <c r="C16" i="23"/>
  <c r="D15" i="23"/>
  <c r="C15" i="23"/>
  <c r="D16" i="25"/>
  <c r="C16" i="25"/>
  <c r="D10" i="25"/>
  <c r="C10" i="25"/>
  <c r="C9" i="25"/>
  <c r="D9" i="25"/>
  <c r="D6" i="23"/>
  <c r="C6" i="23"/>
  <c r="D10" i="23"/>
  <c r="C10" i="23"/>
  <c r="D8" i="23"/>
  <c r="C8" i="23"/>
  <c r="C9" i="23"/>
  <c r="D9" i="23"/>
  <c r="C12" i="25"/>
  <c r="D12" i="25"/>
  <c r="D11" i="23"/>
  <c r="C11" i="23"/>
  <c r="C7" i="25"/>
  <c r="D7" i="25"/>
  <c r="D11" i="25"/>
  <c r="C11" i="25"/>
  <c r="D13" i="25"/>
  <c r="C13" i="25"/>
  <c r="P10" i="30" l="1"/>
  <c r="O10" i="30"/>
  <c r="N20" i="23"/>
  <c r="P6" i="22"/>
  <c r="G9" i="17"/>
  <c r="L21" i="21"/>
  <c r="B8" i="30" s="1"/>
  <c r="M8" i="30" s="1"/>
  <c r="O18" i="30" s="1"/>
  <c r="N20" i="25"/>
  <c r="P6" i="24"/>
  <c r="G11" i="19"/>
  <c r="L29" i="19"/>
  <c r="G14" i="22"/>
  <c r="M29" i="23"/>
  <c r="G12" i="16"/>
  <c r="M27" i="17"/>
  <c r="L30" i="17" s="1"/>
  <c r="G14" i="24"/>
  <c r="M29" i="25"/>
  <c r="M22" i="19"/>
  <c r="G7" i="18"/>
  <c r="G29" i="1"/>
  <c r="E29" i="1"/>
  <c r="F29" i="1"/>
  <c r="D29" i="1"/>
  <c r="L29" i="1"/>
  <c r="H29" i="1"/>
  <c r="K29" i="1"/>
  <c r="J29" i="1"/>
  <c r="I29" i="1"/>
  <c r="C29" i="1"/>
  <c r="D30" i="1"/>
  <c r="E30" i="1"/>
  <c r="F30" i="1"/>
  <c r="G30" i="1"/>
  <c r="H30" i="1"/>
  <c r="I30" i="1"/>
  <c r="J30" i="1"/>
  <c r="C30" i="1"/>
  <c r="K30" i="1"/>
  <c r="L30" i="1"/>
  <c r="B30" i="1"/>
  <c r="D17" i="23"/>
  <c r="B17" i="23" s="1"/>
  <c r="C17" i="23" s="1"/>
  <c r="D17" i="25"/>
  <c r="E9" i="25" s="1"/>
  <c r="F9" i="25" s="1"/>
  <c r="N20" i="30" l="1"/>
  <c r="Q20" i="30" s="1"/>
  <c r="M20" i="30"/>
  <c r="P20" i="30" s="1"/>
  <c r="G10" i="19"/>
  <c r="L28" i="19"/>
  <c r="G8" i="17"/>
  <c r="L8" i="30"/>
  <c r="L9" i="30"/>
  <c r="G13" i="24"/>
  <c r="M28" i="25"/>
  <c r="G11" i="16"/>
  <c r="M26" i="17"/>
  <c r="L29" i="17" s="1"/>
  <c r="G13" i="22"/>
  <c r="M28" i="23"/>
  <c r="M21" i="19"/>
  <c r="G6" i="18"/>
  <c r="M20" i="19" s="1"/>
  <c r="E6" i="23"/>
  <c r="F6" i="23" s="1"/>
  <c r="E8" i="25"/>
  <c r="F8" i="25" s="1"/>
  <c r="E13" i="25"/>
  <c r="F13" i="25" s="1"/>
  <c r="E12" i="23"/>
  <c r="F12" i="23" s="1"/>
  <c r="E7" i="25"/>
  <c r="F7" i="25" s="1"/>
  <c r="E6" i="25"/>
  <c r="F6" i="25" s="1"/>
  <c r="E14" i="23"/>
  <c r="F14" i="23" s="1"/>
  <c r="E16" i="23"/>
  <c r="E16" i="25"/>
  <c r="E10" i="25"/>
  <c r="F10" i="25" s="1"/>
  <c r="B17" i="25"/>
  <c r="C17" i="25" s="1"/>
  <c r="E14" i="25"/>
  <c r="F14" i="25" s="1"/>
  <c r="E15" i="23"/>
  <c r="F15" i="23" s="1"/>
  <c r="E9" i="23"/>
  <c r="F9" i="23" s="1"/>
  <c r="E10" i="23"/>
  <c r="F10" i="23" s="1"/>
  <c r="E8" i="23"/>
  <c r="F8" i="23" s="1"/>
  <c r="E15" i="25"/>
  <c r="F15" i="25" s="1"/>
  <c r="E12" i="25"/>
  <c r="F12" i="25" s="1"/>
  <c r="E11" i="25"/>
  <c r="F11" i="25" s="1"/>
  <c r="E11" i="23"/>
  <c r="F11" i="23" s="1"/>
  <c r="E7" i="23"/>
  <c r="F7" i="23" s="1"/>
  <c r="E13" i="23"/>
  <c r="F13" i="23" s="1"/>
  <c r="N9" i="30" l="1"/>
  <c r="P9" i="30"/>
  <c r="O9" i="30"/>
  <c r="P8" i="30"/>
  <c r="N8" i="30"/>
  <c r="O8" i="30"/>
  <c r="G7" i="17"/>
  <c r="G9" i="19"/>
  <c r="L27" i="19"/>
  <c r="G12" i="22"/>
  <c r="M27" i="23"/>
  <c r="G10" i="16"/>
  <c r="M25" i="17"/>
  <c r="L28" i="17" s="1"/>
  <c r="G12" i="24"/>
  <c r="M27" i="25"/>
  <c r="F16" i="25"/>
  <c r="F4" i="25" s="1"/>
  <c r="G15" i="25"/>
  <c r="F16" i="23"/>
  <c r="F4" i="23" s="1"/>
  <c r="G15" i="23"/>
  <c r="B20" i="1" a="1"/>
  <c r="H20" i="1" s="1"/>
  <c r="E17" i="25"/>
  <c r="B21" i="1" a="1"/>
  <c r="B21" i="1" s="1"/>
  <c r="E17" i="23"/>
  <c r="M18" i="30" l="1"/>
  <c r="P18" i="30" s="1"/>
  <c r="N18" i="30"/>
  <c r="Q18" i="30" s="1"/>
  <c r="N19" i="30"/>
  <c r="Q19" i="30" s="1"/>
  <c r="M19" i="30"/>
  <c r="P19" i="30" s="1"/>
  <c r="L5" i="30"/>
  <c r="L4" i="30"/>
  <c r="G8" i="19"/>
  <c r="L26" i="19"/>
  <c r="G6" i="17"/>
  <c r="G14" i="23"/>
  <c r="L32" i="23"/>
  <c r="G14" i="25"/>
  <c r="L32" i="25"/>
  <c r="L20" i="23"/>
  <c r="D7" i="30" s="1"/>
  <c r="C7" i="30"/>
  <c r="L7" i="30" s="1"/>
  <c r="C6" i="30"/>
  <c r="L6" i="30" s="1"/>
  <c r="L20" i="25"/>
  <c r="D6" i="30" s="1"/>
  <c r="G11" i="24"/>
  <c r="M26" i="25"/>
  <c r="G9" i="16"/>
  <c r="M24" i="17"/>
  <c r="L27" i="17" s="1"/>
  <c r="G11" i="22"/>
  <c r="M26" i="23"/>
  <c r="D20" i="1"/>
  <c r="K20" i="1"/>
  <c r="F20" i="1"/>
  <c r="J20" i="1"/>
  <c r="G20" i="1"/>
  <c r="E20" i="1"/>
  <c r="C20" i="1"/>
  <c r="B20" i="1"/>
  <c r="L20" i="1"/>
  <c r="I20" i="1"/>
  <c r="E21" i="1"/>
  <c r="C21" i="1"/>
  <c r="F21" i="1"/>
  <c r="G21" i="1"/>
  <c r="D21" i="1"/>
  <c r="J21" i="1"/>
  <c r="H21" i="1"/>
  <c r="I21" i="1"/>
  <c r="L21" i="1"/>
  <c r="K21" i="1"/>
  <c r="O6" i="30" l="1"/>
  <c r="P7" i="30"/>
  <c r="N7" i="30"/>
  <c r="P6" i="30"/>
  <c r="N6" i="30"/>
  <c r="G13" i="25"/>
  <c r="L31" i="25"/>
  <c r="G7" i="19"/>
  <c r="L25" i="19"/>
  <c r="O7" i="30"/>
  <c r="P4" i="30"/>
  <c r="N4" i="30"/>
  <c r="O4" i="30"/>
  <c r="G13" i="23"/>
  <c r="L31" i="23"/>
  <c r="P5" i="30"/>
  <c r="N5" i="30"/>
  <c r="O5" i="30"/>
  <c r="G10" i="24"/>
  <c r="M25" i="25"/>
  <c r="G8" i="16"/>
  <c r="M23" i="17"/>
  <c r="L26" i="17" s="1"/>
  <c r="G10" i="22"/>
  <c r="M25" i="23"/>
  <c r="N14" i="30" l="1"/>
  <c r="Q14" i="30" s="1"/>
  <c r="M14" i="30"/>
  <c r="N17" i="30"/>
  <c r="Q17" i="30" s="1"/>
  <c r="M17" i="30"/>
  <c r="P17" i="30" s="1"/>
  <c r="M16" i="30"/>
  <c r="P16" i="30" s="1"/>
  <c r="N16" i="30"/>
  <c r="Q16" i="30" s="1"/>
  <c r="N15" i="30"/>
  <c r="Q15" i="30" s="1"/>
  <c r="M15" i="30"/>
  <c r="P15" i="30" s="1"/>
  <c r="G12" i="23"/>
  <c r="L30" i="23"/>
  <c r="G6" i="19"/>
  <c r="L23" i="19" s="1"/>
  <c r="L24" i="19"/>
  <c r="G12" i="25"/>
  <c r="L30" i="25"/>
  <c r="G9" i="24"/>
  <c r="M24" i="25"/>
  <c r="G9" i="22"/>
  <c r="M24" i="23"/>
  <c r="G7" i="16"/>
  <c r="M22" i="17"/>
  <c r="L25" i="17" s="1"/>
  <c r="P14" i="30" l="1"/>
  <c r="R14" i="30"/>
  <c r="L21" i="19"/>
  <c r="B9" i="30" s="1"/>
  <c r="M9" i="30" s="1"/>
  <c r="O19" i="30" s="1"/>
  <c r="G11" i="25"/>
  <c r="L29" i="25"/>
  <c r="G11" i="23"/>
  <c r="L29" i="23"/>
  <c r="G6" i="16"/>
  <c r="M20" i="17" s="1"/>
  <c r="L23" i="17" s="1"/>
  <c r="M21" i="17"/>
  <c r="L24" i="17" s="1"/>
  <c r="G8" i="22"/>
  <c r="M23" i="23"/>
  <c r="G8" i="24"/>
  <c r="M23" i="25"/>
  <c r="L21" i="17" l="1"/>
  <c r="B10" i="30" s="1"/>
  <c r="M10" i="30" s="1"/>
  <c r="O20" i="30" s="1"/>
  <c r="G10" i="23"/>
  <c r="L28" i="23"/>
  <c r="G10" i="25"/>
  <c r="L28" i="25"/>
  <c r="G7" i="24"/>
  <c r="M22" i="25"/>
  <c r="G7" i="22"/>
  <c r="M22" i="23"/>
  <c r="G9" i="25" l="1"/>
  <c r="L27" i="25"/>
  <c r="G9" i="23"/>
  <c r="L27" i="23"/>
  <c r="G6" i="22"/>
  <c r="M20" i="23" s="1"/>
  <c r="M21" i="23"/>
  <c r="G6" i="24"/>
  <c r="M20" i="25" s="1"/>
  <c r="M21" i="25"/>
  <c r="G8" i="23" l="1"/>
  <c r="L26" i="23"/>
  <c r="G8" i="25"/>
  <c r="L26" i="25"/>
  <c r="G7" i="25" l="1"/>
  <c r="L25" i="25"/>
  <c r="G7" i="23"/>
  <c r="L25" i="23"/>
  <c r="G6" i="23" l="1"/>
  <c r="L23" i="23" s="1"/>
  <c r="L24" i="23"/>
  <c r="G6" i="25"/>
  <c r="L23" i="25" s="1"/>
  <c r="L24" i="25"/>
  <c r="L21" i="25" l="1"/>
  <c r="B6" i="30" s="1"/>
  <c r="M6" i="30" s="1"/>
  <c r="O16" i="30" s="1"/>
  <c r="L21" i="23"/>
  <c r="B7" i="30" s="1"/>
  <c r="M7" i="30" s="1"/>
  <c r="O17" i="30" s="1"/>
</calcChain>
</file>

<file path=xl/sharedStrings.xml><?xml version="1.0" encoding="utf-8"?>
<sst xmlns="http://schemas.openxmlformats.org/spreadsheetml/2006/main" count="869" uniqueCount="134">
  <si>
    <t>Tree:</t>
  </si>
  <si>
    <t>Edge</t>
  </si>
  <si>
    <t>Length</t>
  </si>
  <si>
    <t>Gain rate</t>
  </si>
  <si>
    <t>Duplication rate</t>
  </si>
  <si>
    <t>Loss rate</t>
  </si>
  <si>
    <t>exp(-d mut)</t>
  </si>
  <si>
    <t>d (delta)</t>
  </si>
  <si>
    <t>mu*t</t>
  </si>
  <si>
    <t>p (losspar)</t>
  </si>
  <si>
    <t>q (duppar)</t>
  </si>
  <si>
    <t>r/κ (gainpar)</t>
  </si>
  <si>
    <t>epsi (extinction)</t>
  </si>
  <si>
    <t>p~ (conservation losspar)</t>
  </si>
  <si>
    <t>q~ (consevation duppar)</t>
  </si>
  <si>
    <t>r~/κ (conservation gainpar)</t>
  </si>
  <si>
    <t>Profile</t>
  </si>
  <si>
    <t>Node</t>
  </si>
  <si>
    <t>ell</t>
  </si>
  <si>
    <t>C[ell]</t>
  </si>
  <si>
    <t>q~</t>
  </si>
  <si>
    <t>κ</t>
  </si>
  <si>
    <t>s</t>
  </si>
  <si>
    <t>t</t>
  </si>
  <si>
    <t>n</t>
  </si>
  <si>
    <t>log(1-q)</t>
  </si>
  <si>
    <t>log(q)</t>
  </si>
  <si>
    <t>log r</t>
  </si>
  <si>
    <t>Rising factorials</t>
  </si>
  <si>
    <t>decreasing order</t>
  </si>
  <si>
    <t>Leaf</t>
  </si>
  <si>
    <t>Copy number</t>
  </si>
  <si>
    <t>C[n]</t>
  </si>
  <si>
    <t>C</t>
  </si>
  <si>
    <t>b</t>
  </si>
  <si>
    <t>K[s]</t>
  </si>
  <si>
    <t>term</t>
  </si>
  <si>
    <t>e (for 1)</t>
  </si>
  <si>
    <t>pe (extinct @ node)</t>
  </si>
  <si>
    <t>child1 (t index)</t>
  </si>
  <si>
    <t xml:space="preserve">child2 (s index) </t>
  </si>
  <si>
    <t>Kw[t]</t>
  </si>
  <si>
    <t>Kv[s]</t>
  </si>
  <si>
    <t>ell up</t>
  </si>
  <si>
    <t>t down</t>
  </si>
  <si>
    <t>s = ell-t (up)</t>
  </si>
  <si>
    <t>b down</t>
  </si>
  <si>
    <t>Kw[t+b]</t>
  </si>
  <si>
    <t>t+b</t>
  </si>
  <si>
    <t>s-b</t>
  </si>
  <si>
    <t>binomdist</t>
  </si>
  <si>
    <t>p (for 2)</t>
  </si>
  <si>
    <t>Kv(s)</t>
  </si>
  <si>
    <t>Kw[s+t, t]</t>
  </si>
  <si>
    <t>(1-p)/(-pe)</t>
  </si>
  <si>
    <t>p(1-e)/(1-pe)</t>
  </si>
  <si>
    <t>Likelihood</t>
  </si>
  <si>
    <t>w(s,b)</t>
  </si>
  <si>
    <t>w(ell,s)</t>
  </si>
  <si>
    <t>(direct sum)</t>
  </si>
  <si>
    <t>p0</t>
  </si>
  <si>
    <t>log K[s]</t>
  </si>
  <si>
    <t>log C[ell]</t>
  </si>
  <si>
    <t>log(term)</t>
  </si>
  <si>
    <t>s up ell down</t>
  </si>
  <si>
    <t>binom</t>
  </si>
  <si>
    <t>ell/s/t</t>
  </si>
  <si>
    <t>t!</t>
  </si>
  <si>
    <t>probmul</t>
  </si>
  <si>
    <t>lg C(ell)</t>
  </si>
  <si>
    <t>corrected for non-empty</t>
  </si>
  <si>
    <t>Log</t>
  </si>
  <si>
    <t>(("0","1") "4", ("2", "3") "5") "6";</t>
  </si>
  <si>
    <t>(root)</t>
  </si>
  <si>
    <t>J[s]</t>
  </si>
  <si>
    <t>pmul</t>
  </si>
  <si>
    <t>B[ell]</t>
  </si>
  <si>
    <t>lg B(ell)</t>
  </si>
  <si>
    <t>B[ell*C[ell]</t>
  </si>
  <si>
    <t>posterior</t>
  </si>
  <si>
    <t>parent</t>
  </si>
  <si>
    <t>sibling</t>
  </si>
  <si>
    <t>p (for node)</t>
  </si>
  <si>
    <t>e (for sibling)</t>
  </si>
  <si>
    <t>ell/t</t>
  </si>
  <si>
    <t>log J[s]</t>
  </si>
  <si>
    <t>0..s</t>
  </si>
  <si>
    <t>s up ell down b down</t>
  </si>
  <si>
    <t>w[ell,s]</t>
  </si>
  <si>
    <t>(1-p)/(1-pe)</t>
  </si>
  <si>
    <t>w[s,b]</t>
  </si>
  <si>
    <t>J[s*K[s]</t>
  </si>
  <si>
    <t>Node posteriors</t>
  </si>
  <si>
    <t>Edge posteriors</t>
  </si>
  <si>
    <t>Mean</t>
  </si>
  <si>
    <t>Tail</t>
  </si>
  <si>
    <t>Gradient</t>
  </si>
  <si>
    <t>d p~</t>
  </si>
  <si>
    <t>d q~</t>
  </si>
  <si>
    <t>d k~</t>
  </si>
  <si>
    <t>Mean(S)</t>
  </si>
  <si>
    <t>L(0)</t>
  </si>
  <si>
    <t>Tail(S)</t>
  </si>
  <si>
    <t>Mean(N)</t>
  </si>
  <si>
    <t>transfer rate</t>
  </si>
  <si>
    <t>Mean(Nu)</t>
  </si>
  <si>
    <t>dκ/dr~</t>
  </si>
  <si>
    <t>dκ/dr</t>
  </si>
  <si>
    <t>1-qε</t>
  </si>
  <si>
    <t>κ/r</t>
  </si>
  <si>
    <t>ε_v</t>
  </si>
  <si>
    <t>q_v</t>
  </si>
  <si>
    <t>p_v</t>
  </si>
  <si>
    <t>ε_u</t>
  </si>
  <si>
    <t>p~_v</t>
  </si>
  <si>
    <t>d p_v</t>
  </si>
  <si>
    <t>d ε_v</t>
  </si>
  <si>
    <t xml:space="preserve">d q_v </t>
  </si>
  <si>
    <t>dp_v+ ε*d ε_u</t>
  </si>
  <si>
    <t>μ_</t>
  </si>
  <si>
    <t>λ_</t>
  </si>
  <si>
    <t>E</t>
  </si>
  <si>
    <t>denom</t>
  </si>
  <si>
    <t>dp/dμ</t>
  </si>
  <si>
    <t>dp/dλ</t>
  </si>
  <si>
    <t>dq/dμ</t>
  </si>
  <si>
    <t>dq/dλ</t>
  </si>
  <si>
    <t>dμ_</t>
  </si>
  <si>
    <t>dλ_</t>
  </si>
  <si>
    <t>dμ</t>
  </si>
  <si>
    <t>dλ</t>
  </si>
  <si>
    <t>dt</t>
  </si>
  <si>
    <t>μ</t>
  </si>
  <si>
    <t>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</si>
</sst>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F85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1" fillId="3" borderId="0" xfId="0" applyFont="1" applyFill="1"/>
    <xf numFmtId="0" fontId="0" fillId="3" borderId="0" xfId="0" applyFill="1" applyBorder="1"/>
    <xf numFmtId="0" fontId="0" fillId="3" borderId="0" xfId="0" applyFill="1"/>
    <xf numFmtId="0" fontId="0" fillId="4" borderId="1" xfId="0" applyFill="1" applyBorder="1"/>
    <xf numFmtId="0" fontId="0" fillId="4" borderId="3" xfId="0" applyFill="1" applyBorder="1"/>
    <xf numFmtId="0" fontId="0" fillId="4" borderId="0" xfId="0" applyFill="1"/>
    <xf numFmtId="0" fontId="0" fillId="4" borderId="4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5" xfId="0" applyFill="1" applyBorder="1"/>
    <xf numFmtId="0" fontId="1" fillId="2" borderId="0" xfId="0" applyFont="1" applyFill="1"/>
    <xf numFmtId="0" fontId="3" fillId="2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4" xfId="0" applyFill="1" applyBorder="1"/>
    <xf numFmtId="0" fontId="0" fillId="5" borderId="6" xfId="0" applyFill="1" applyBorder="1"/>
    <xf numFmtId="0" fontId="0" fillId="3" borderId="13" xfId="0" applyFill="1" applyBorder="1"/>
    <xf numFmtId="0" fontId="0" fillId="3" borderId="14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0" fillId="5" borderId="1" xfId="0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2" fillId="4" borderId="0" xfId="0" applyFont="1" applyFill="1"/>
    <xf numFmtId="0" fontId="0" fillId="5" borderId="0" xfId="0" applyFill="1"/>
    <xf numFmtId="0" fontId="0" fillId="5" borderId="2" xfId="0" applyFill="1" applyBorder="1"/>
    <xf numFmtId="0" fontId="0" fillId="0" borderId="3" xfId="0" applyBorder="1"/>
    <xf numFmtId="0" fontId="0" fillId="5" borderId="0" xfId="0" applyFill="1" applyBorder="1"/>
    <xf numFmtId="0" fontId="0" fillId="0" borderId="14" xfId="0" applyBorder="1"/>
    <xf numFmtId="0" fontId="0" fillId="5" borderId="5" xfId="0" applyFill="1" applyBorder="1"/>
    <xf numFmtId="0" fontId="0" fillId="0" borderId="6" xfId="0" applyBorder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0" fontId="0" fillId="7" borderId="0" xfId="0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0" xfId="0" applyBorder="1"/>
    <xf numFmtId="0" fontId="1" fillId="0" borderId="0" xfId="0" applyFont="1" applyBorder="1"/>
    <xf numFmtId="0" fontId="1" fillId="5" borderId="0" xfId="0" applyFont="1" applyFill="1"/>
    <xf numFmtId="0" fontId="1" fillId="5" borderId="0" xfId="0" applyFont="1" applyFill="1" applyBorder="1"/>
    <xf numFmtId="0" fontId="1" fillId="4" borderId="0" xfId="0" applyFont="1" applyFill="1" applyBorder="1"/>
    <xf numFmtId="0" fontId="0" fillId="5" borderId="3" xfId="0" applyFill="1" applyBorder="1"/>
    <xf numFmtId="0" fontId="2" fillId="0" borderId="0" xfId="0" applyFont="1"/>
    <xf numFmtId="0" fontId="1" fillId="4" borderId="0" xfId="0" applyFont="1" applyFill="1"/>
    <xf numFmtId="0" fontId="0" fillId="0" borderId="0" xfId="0" applyFill="1" applyBorder="1"/>
    <xf numFmtId="0" fontId="0" fillId="0" borderId="13" xfId="0" applyBorder="1"/>
    <xf numFmtId="0" fontId="0" fillId="0" borderId="4" xfId="0" applyBorder="1"/>
    <xf numFmtId="0" fontId="0" fillId="0" borderId="5" xfId="0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D6D6"/>
      <color rgb="FF76D6FF"/>
      <color rgb="FFFFD579"/>
      <color rgb="FFFFFD78"/>
      <color rgb="FFFF85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EEC4-F9E1-1447-A19D-088B00899D28}">
  <dimension ref="A1:R33"/>
  <sheetViews>
    <sheetView zoomScale="150" zoomScaleNormal="150" workbookViewId="0">
      <selection activeCell="B9" sqref="B9"/>
    </sheetView>
  </sheetViews>
  <sheetFormatPr baseColWidth="10" defaultRowHeight="16" x14ac:dyDescent="0.2"/>
  <cols>
    <col min="1" max="1" width="23.1640625" customWidth="1"/>
    <col min="2" max="2" width="12.6640625" bestFit="1" customWidth="1"/>
    <col min="3" max="5" width="11.33203125" bestFit="1" customWidth="1"/>
    <col min="6" max="6" width="12.33203125" bestFit="1" customWidth="1"/>
    <col min="7" max="7" width="12.1640625" bestFit="1" customWidth="1"/>
    <col min="8" max="8" width="11.5" bestFit="1" customWidth="1"/>
    <col min="9" max="9" width="11.83203125" bestFit="1" customWidth="1"/>
    <col min="10" max="10" width="12.5" bestFit="1" customWidth="1"/>
    <col min="11" max="11" width="11.5" bestFit="1" customWidth="1"/>
    <col min="12" max="12" width="11.33203125" bestFit="1" customWidth="1"/>
  </cols>
  <sheetData>
    <row r="1" spans="1:18" x14ac:dyDescent="0.2">
      <c r="A1" t="s">
        <v>0</v>
      </c>
      <c r="B1" t="s">
        <v>72</v>
      </c>
    </row>
    <row r="2" spans="1:18" x14ac:dyDescent="0.2">
      <c r="A2" t="s">
        <v>1</v>
      </c>
      <c r="B2" t="s">
        <v>2</v>
      </c>
      <c r="C2" t="s">
        <v>3</v>
      </c>
      <c r="D2" t="s">
        <v>5</v>
      </c>
      <c r="E2" t="s">
        <v>4</v>
      </c>
      <c r="F2" t="s">
        <v>16</v>
      </c>
      <c r="G2" s="68" t="s">
        <v>104</v>
      </c>
      <c r="H2" t="s">
        <v>7</v>
      </c>
      <c r="I2" t="s">
        <v>8</v>
      </c>
      <c r="J2" t="s">
        <v>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60</v>
      </c>
    </row>
    <row r="3" spans="1:18" x14ac:dyDescent="0.2">
      <c r="A3">
        <v>0</v>
      </c>
      <c r="B3" s="3">
        <v>1</v>
      </c>
      <c r="C3" s="25">
        <v>0.19</v>
      </c>
      <c r="D3" s="25">
        <v>0.2</v>
      </c>
      <c r="E3" s="25">
        <v>0.153</v>
      </c>
      <c r="F3" s="14">
        <v>2</v>
      </c>
      <c r="G3" s="68">
        <f>C3*E3</f>
        <v>2.9069999999999999E-2</v>
      </c>
      <c r="H3">
        <f t="shared" ref="H3:H9" si="0">1-E3/D3</f>
        <v>0.2350000000000001</v>
      </c>
      <c r="I3">
        <f t="shared" ref="I3:I9" si="1">D3*B3</f>
        <v>0.2</v>
      </c>
      <c r="J3">
        <f>EXP(-H3*I3)</f>
        <v>0.95408739759037109</v>
      </c>
      <c r="K3">
        <f>(1-J3)/(1-(1-H3)*J3)</f>
        <v>0.1699691565346185</v>
      </c>
      <c r="L3">
        <f>(1-H3)*K3</f>
        <v>0.13002640474898314</v>
      </c>
      <c r="M3">
        <f t="shared" ref="M3:M9" si="2">IF(E3=0,C3*K3,C3)</f>
        <v>0.19</v>
      </c>
      <c r="N3">
        <v>0</v>
      </c>
      <c r="O3">
        <f>K3+(1-K3)*N3*(1-P3)</f>
        <v>0.1699691565346185</v>
      </c>
      <c r="P3">
        <f>L3*(1-N3)/(1-L3*N3)</f>
        <v>0.13002640474898314</v>
      </c>
      <c r="Q3">
        <f>IF(L3=0,M3*(1-N3),M3)</f>
        <v>0.19</v>
      </c>
      <c r="R3">
        <f>IF(P3=0,EXP(-Q3),(1-P3)^Q3)</f>
        <v>0.97388158428971605</v>
      </c>
    </row>
    <row r="4" spans="1:18" x14ac:dyDescent="0.2">
      <c r="A4">
        <v>1</v>
      </c>
      <c r="B4" s="3">
        <v>1</v>
      </c>
      <c r="C4" s="25">
        <v>0.11</v>
      </c>
      <c r="D4" s="25">
        <v>0.17</v>
      </c>
      <c r="E4" s="25">
        <v>2.3E-2</v>
      </c>
      <c r="F4" s="14">
        <v>4</v>
      </c>
      <c r="G4" s="68">
        <f t="shared" ref="G4:G9" si="3">C4*E4</f>
        <v>2.5300000000000001E-3</v>
      </c>
      <c r="H4">
        <f t="shared" si="0"/>
        <v>0.86470588235294121</v>
      </c>
      <c r="I4">
        <f t="shared" si="1"/>
        <v>0.17</v>
      </c>
      <c r="J4">
        <f t="shared" ref="J4:J10" si="4">EXP(-H4*I4)</f>
        <v>0.86329397741631941</v>
      </c>
      <c r="K4">
        <f t="shared" ref="K4:K9" si="5">(1-J4)/(1-(1-H4)*J4)</f>
        <v>0.15478465286710993</v>
      </c>
      <c r="L4">
        <f t="shared" ref="L4:L9" si="6">(1-H4)*K4</f>
        <v>2.0941453034961928E-2</v>
      </c>
      <c r="M4">
        <f t="shared" si="2"/>
        <v>0.11</v>
      </c>
      <c r="N4">
        <v>0</v>
      </c>
      <c r="O4">
        <f t="shared" ref="O4:O6" si="7">K4+(1-K4)*N4*(1-P4)</f>
        <v>0.15478465286710993</v>
      </c>
      <c r="P4">
        <f t="shared" ref="P4:P6" si="8">L4*(1-N4)/(1-L4*N4)</f>
        <v>2.0941453034961928E-2</v>
      </c>
      <c r="Q4">
        <f t="shared" ref="Q4:Q9" si="9">IF(L4=0,M4*(1-N4),M4)</f>
        <v>0.11</v>
      </c>
      <c r="R4">
        <f t="shared" ref="R4:R9" si="10">IF(P4=0,EXP(-Q4),(1-P4)^Q4)</f>
        <v>0.99767468584564534</v>
      </c>
    </row>
    <row r="5" spans="1:18" x14ac:dyDescent="0.2">
      <c r="A5">
        <v>2</v>
      </c>
      <c r="B5" s="3">
        <v>1</v>
      </c>
      <c r="C5" s="25">
        <v>0.13</v>
      </c>
      <c r="D5" s="25">
        <v>0.28999999999999998</v>
      </c>
      <c r="E5" s="25">
        <v>0.187</v>
      </c>
      <c r="F5" s="14">
        <v>1</v>
      </c>
      <c r="G5" s="68">
        <f t="shared" si="3"/>
        <v>2.4310000000000002E-2</v>
      </c>
      <c r="H5">
        <f t="shared" si="0"/>
        <v>0.35517241379310338</v>
      </c>
      <c r="I5">
        <f t="shared" si="1"/>
        <v>0.28999999999999998</v>
      </c>
      <c r="J5">
        <f t="shared" si="4"/>
        <v>0.90212697348151649</v>
      </c>
      <c r="K5">
        <f t="shared" si="5"/>
        <v>0.23398722031982566</v>
      </c>
      <c r="L5">
        <f t="shared" si="6"/>
        <v>0.15088141448209449</v>
      </c>
      <c r="M5">
        <f t="shared" si="2"/>
        <v>0.13</v>
      </c>
      <c r="N5">
        <v>0</v>
      </c>
      <c r="O5">
        <f t="shared" si="7"/>
        <v>0.23398722031982566</v>
      </c>
      <c r="P5">
        <f t="shared" si="8"/>
        <v>0.15088141448209449</v>
      </c>
      <c r="Q5">
        <f t="shared" si="9"/>
        <v>0.13</v>
      </c>
      <c r="R5">
        <f t="shared" si="10"/>
        <v>0.9789621145171723</v>
      </c>
    </row>
    <row r="6" spans="1:18" x14ac:dyDescent="0.2">
      <c r="A6">
        <v>3</v>
      </c>
      <c r="B6" s="3">
        <v>1</v>
      </c>
      <c r="C6" s="25">
        <v>0.17</v>
      </c>
      <c r="D6" s="25">
        <v>0.13</v>
      </c>
      <c r="E6" s="25">
        <v>1.4999999999999999E-2</v>
      </c>
      <c r="F6" s="14">
        <v>3</v>
      </c>
      <c r="G6" s="68">
        <f t="shared" si="3"/>
        <v>2.5500000000000002E-3</v>
      </c>
      <c r="H6">
        <f t="shared" si="0"/>
        <v>0.88461538461538458</v>
      </c>
      <c r="I6">
        <f t="shared" si="1"/>
        <v>0.13</v>
      </c>
      <c r="J6">
        <f t="shared" si="4"/>
        <v>0.89136614390683133</v>
      </c>
      <c r="K6">
        <f t="shared" si="5"/>
        <v>0.12108772088206649</v>
      </c>
      <c r="L6">
        <f t="shared" si="6"/>
        <v>1.3971660101776907E-2</v>
      </c>
      <c r="M6">
        <f t="shared" si="2"/>
        <v>0.17</v>
      </c>
      <c r="N6">
        <v>0</v>
      </c>
      <c r="O6">
        <f t="shared" si="7"/>
        <v>0.12108772088206649</v>
      </c>
      <c r="P6">
        <f t="shared" si="8"/>
        <v>1.3971660101776907E-2</v>
      </c>
      <c r="Q6">
        <f t="shared" si="9"/>
        <v>0.17</v>
      </c>
      <c r="R6">
        <f t="shared" si="10"/>
        <v>0.99761092736215373</v>
      </c>
    </row>
    <row r="7" spans="1:18" x14ac:dyDescent="0.2">
      <c r="A7">
        <v>4</v>
      </c>
      <c r="B7" s="3">
        <v>1</v>
      </c>
      <c r="C7" s="25">
        <v>1.4</v>
      </c>
      <c r="D7" s="25">
        <v>0.7</v>
      </c>
      <c r="E7" s="25">
        <v>0.51100000000000001</v>
      </c>
      <c r="F7" s="1"/>
      <c r="G7" s="68">
        <f>C7*E7</f>
        <v>0.71539999999999992</v>
      </c>
      <c r="H7">
        <f>1-E7/D7</f>
        <v>0.26999999999999991</v>
      </c>
      <c r="I7">
        <f>D7*B7</f>
        <v>0.7</v>
      </c>
      <c r="J7">
        <f t="shared" si="4"/>
        <v>0.82778650669473375</v>
      </c>
      <c r="K7">
        <f t="shared" si="5"/>
        <v>0.43519483299988365</v>
      </c>
      <c r="L7">
        <f t="shared" si="6"/>
        <v>0.3176922280899151</v>
      </c>
      <c r="M7">
        <f>IF(E7=0,C7*K7,C7)</f>
        <v>1.4</v>
      </c>
      <c r="N7">
        <f>O3*O4</f>
        <v>2.6308616892326393E-2</v>
      </c>
      <c r="O7">
        <f t="shared" ref="O7:O8" si="11">K7+(1-K7)*N7*(1-P7)</f>
        <v>0.44541886269903502</v>
      </c>
      <c r="P7">
        <f t="shared" ref="P7:P8" si="12">L7*(1-N7)/(1-L7*N7)</f>
        <v>0.31194140468220327</v>
      </c>
      <c r="Q7">
        <f t="shared" si="9"/>
        <v>1.4</v>
      </c>
      <c r="R7">
        <f t="shared" si="10"/>
        <v>0.59248259147150861</v>
      </c>
    </row>
    <row r="8" spans="1:18" x14ac:dyDescent="0.2">
      <c r="A8">
        <v>5</v>
      </c>
      <c r="B8" s="3">
        <v>1</v>
      </c>
      <c r="C8" s="25">
        <v>0.01</v>
      </c>
      <c r="D8" s="25">
        <v>1.3</v>
      </c>
      <c r="E8" s="25">
        <v>2.37</v>
      </c>
      <c r="F8" s="1"/>
      <c r="G8" s="68">
        <f t="shared" si="3"/>
        <v>2.3700000000000002E-2</v>
      </c>
      <c r="H8">
        <f t="shared" si="0"/>
        <v>-0.82307692307692304</v>
      </c>
      <c r="I8">
        <f t="shared" si="1"/>
        <v>1.3</v>
      </c>
      <c r="J8">
        <f t="shared" si="4"/>
        <v>2.9153794999769969</v>
      </c>
      <c r="K8">
        <f t="shared" si="5"/>
        <v>0.4438926471706664</v>
      </c>
      <c r="L8">
        <f t="shared" si="6"/>
        <v>0.80925044138036872</v>
      </c>
      <c r="M8">
        <f t="shared" si="2"/>
        <v>0.01</v>
      </c>
      <c r="N8">
        <f>O5*O6</f>
        <v>2.8332979224057645E-2</v>
      </c>
      <c r="O8">
        <f t="shared" si="11"/>
        <v>0.4469686594575446</v>
      </c>
      <c r="P8">
        <f t="shared" si="12"/>
        <v>0.80477421158735685</v>
      </c>
      <c r="Q8">
        <f t="shared" si="9"/>
        <v>0.01</v>
      </c>
      <c r="R8">
        <f t="shared" si="10"/>
        <v>0.98379672356905468</v>
      </c>
    </row>
    <row r="9" spans="1:18" x14ac:dyDescent="0.2">
      <c r="A9">
        <v>6</v>
      </c>
      <c r="B9" s="3">
        <v>30</v>
      </c>
      <c r="C9" s="25">
        <v>0.5</v>
      </c>
      <c r="D9" s="26">
        <v>1</v>
      </c>
      <c r="E9" s="25">
        <v>0.3</v>
      </c>
      <c r="F9" s="2"/>
      <c r="G9" s="68">
        <f t="shared" si="3"/>
        <v>0.15</v>
      </c>
      <c r="H9">
        <f t="shared" si="0"/>
        <v>0.7</v>
      </c>
      <c r="I9">
        <f t="shared" si="1"/>
        <v>30</v>
      </c>
      <c r="J9">
        <f t="shared" si="4"/>
        <v>7.5825604279119066E-10</v>
      </c>
      <c r="K9">
        <f t="shared" si="5"/>
        <v>0.9999999994692208</v>
      </c>
      <c r="L9">
        <f t="shared" si="6"/>
        <v>0.29999999984076631</v>
      </c>
      <c r="M9">
        <f t="shared" si="2"/>
        <v>0.5</v>
      </c>
      <c r="N9">
        <f>O7*O8</f>
        <v>0.1990882719576918</v>
      </c>
      <c r="O9">
        <f t="shared" ref="O9" si="13">K9+(1-K9)*N9*(1-P9)</f>
        <v>0.99999999954788976</v>
      </c>
      <c r="P9">
        <f t="shared" ref="P9" si="14">L9*(1-N9)/(1-L9*N9)</f>
        <v>0.2555357707857957</v>
      </c>
      <c r="Q9">
        <f t="shared" si="9"/>
        <v>0.5</v>
      </c>
      <c r="R9">
        <f t="shared" si="10"/>
        <v>0.86282340557857162</v>
      </c>
    </row>
    <row r="10" spans="1:18" x14ac:dyDescent="0.2">
      <c r="B10" s="69">
        <v>1</v>
      </c>
      <c r="C10" s="48"/>
      <c r="D10" s="48">
        <f>I10/B10</f>
        <v>0.19663915186747771</v>
      </c>
      <c r="E10" s="48">
        <f>D10*(1-H10)</f>
        <v>0.11567008933381043</v>
      </c>
      <c r="F10" s="48"/>
      <c r="G10" s="48"/>
      <c r="H10" s="48">
        <f>1-L10/K10</f>
        <v>0.41176470588235292</v>
      </c>
      <c r="I10" s="48">
        <f>LN((1-L10)/(1-K10))/H10</f>
        <v>0.19663915186747771</v>
      </c>
      <c r="J10" s="48">
        <f t="shared" si="4"/>
        <v>0.92222222222222205</v>
      </c>
      <c r="K10" s="69">
        <v>0.17</v>
      </c>
      <c r="L10" s="69">
        <v>0.1</v>
      </c>
    </row>
    <row r="11" spans="1:18" x14ac:dyDescent="0.2">
      <c r="C11" t="s">
        <v>71</v>
      </c>
    </row>
    <row r="12" spans="1:18" x14ac:dyDescent="0.2">
      <c r="A12" s="56" t="s">
        <v>56</v>
      </c>
      <c r="B12" s="57">
        <f>'K6'!B6</f>
        <v>4.7725144904582976E-6</v>
      </c>
      <c r="C12" s="56">
        <f>LN(B12)</f>
        <v>-12.252637245110511</v>
      </c>
    </row>
    <row r="13" spans="1:18" x14ac:dyDescent="0.2">
      <c r="A13" s="56" t="s">
        <v>60</v>
      </c>
      <c r="B13" s="56">
        <f>PRODUCT(R3:R9)</f>
        <v>0.47722707270232739</v>
      </c>
      <c r="C13">
        <f>LN(B13)</f>
        <v>-0.73976285796540298</v>
      </c>
      <c r="F13" s="25">
        <v>0.17</v>
      </c>
      <c r="G13" s="25">
        <v>0.28999999999999998</v>
      </c>
      <c r="H13" s="25">
        <v>0.187</v>
      </c>
    </row>
    <row r="14" spans="1:18" x14ac:dyDescent="0.2">
      <c r="A14" s="56" t="s">
        <v>70</v>
      </c>
      <c r="B14" s="57">
        <f>EXP(C14)</f>
        <v>9.1292303813980239E-6</v>
      </c>
      <c r="C14" s="56">
        <f>C12-LN(1-B13)</f>
        <v>-11.604029162485713</v>
      </c>
    </row>
    <row r="17" spans="1:12" x14ac:dyDescent="0.2">
      <c r="A17" s="56" t="s">
        <v>92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</row>
    <row r="18" spans="1:12" x14ac:dyDescent="0.2">
      <c r="A18">
        <v>0</v>
      </c>
      <c r="B18">
        <f t="array" ref="B18:L18">TRANSPOSE(B0!E$6:E$16)</f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f>A18+1</f>
        <v>1</v>
      </c>
      <c r="B19">
        <f t="array" ref="B19:L19">TRANSPOSE('B1'!E$6:E$16)</f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f t="shared" ref="A20:A24" si="15">A19+1</f>
        <v>2</v>
      </c>
      <c r="B20">
        <f t="array" ref="B20:L20">TRANSPOSE('B2'!E$6:E$16)</f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f t="shared" si="15"/>
        <v>3</v>
      </c>
      <c r="B21">
        <f t="array" ref="B21:L21">TRANSPOSE('B3'!E$6:E$16)</f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f t="shared" si="15"/>
        <v>4</v>
      </c>
      <c r="B22">
        <f t="array" ref="B22:L22">TRANSPOSE('B4'!E$6:E$16)</f>
        <v>7.5965947964398033E-10</v>
      </c>
      <c r="C22">
        <v>7.5801372797797869E-5</v>
      </c>
      <c r="D22">
        <v>2.7928591082899166E-2</v>
      </c>
      <c r="E22">
        <v>0.29349240657154757</v>
      </c>
      <c r="F22">
        <v>0.65164051463439387</v>
      </c>
      <c r="G22">
        <v>2.6623655997339797E-2</v>
      </c>
      <c r="H22">
        <v>2.3902958136246867E-4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f t="shared" si="15"/>
        <v>5</v>
      </c>
      <c r="B23">
        <f t="array" ref="B23:L23">TRANSPOSE('B5'!E$6:E$16)</f>
        <v>8.43916118888495E-7</v>
      </c>
      <c r="C23">
        <v>2.396007392000458E-3</v>
      </c>
      <c r="D23">
        <v>9.9651728703504097E-2</v>
      </c>
      <c r="E23">
        <v>0.86941620836983935</v>
      </c>
      <c r="F23">
        <v>2.8535211618537164E-2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f t="shared" si="15"/>
        <v>6</v>
      </c>
      <c r="B24">
        <f t="array" ref="B24:L24">TRANSPOSE('B6'!E$6:E$16)</f>
        <v>2.8484069579661875E-2</v>
      </c>
      <c r="C24">
        <v>0.62248175743015477</v>
      </c>
      <c r="D24">
        <v>0.28361357210989918</v>
      </c>
      <c r="E24">
        <v>5.8602216755727583E-2</v>
      </c>
      <c r="F24">
        <v>6.4253471959135906E-3</v>
      </c>
      <c r="G24">
        <v>3.8108099480579715E-4</v>
      </c>
      <c r="H24">
        <v>1.1784820706834357E-5</v>
      </c>
      <c r="I24">
        <v>1.7018476586336404E-7</v>
      </c>
      <c r="J24">
        <v>9.2644382274446576E-10</v>
      </c>
      <c r="K24">
        <v>1.9194260032354901E-12</v>
      </c>
      <c r="L24">
        <v>1.3504361671238258E-15</v>
      </c>
    </row>
    <row r="26" spans="1:12" x14ac:dyDescent="0.2">
      <c r="A26" s="56" t="s">
        <v>93</v>
      </c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</row>
    <row r="27" spans="1:12" x14ac:dyDescent="0.2">
      <c r="A27">
        <v>0</v>
      </c>
      <c r="B27">
        <f t="array" ref="B27:L27">TRANSPOSE(J0!E$6:E$16)</f>
        <v>2.3847547965233322E-5</v>
      </c>
      <c r="C27">
        <v>2.7746922161032417E-2</v>
      </c>
      <c r="D27">
        <v>0.97222923029100239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f>A27+1</f>
        <v>1</v>
      </c>
      <c r="B28">
        <f t="array" ref="B28:L28">TRANSPOSE('J1'!E$6:E$16)</f>
        <v>1.2952703690590778E-8</v>
      </c>
      <c r="C28">
        <v>1.5545544362979626E-4</v>
      </c>
      <c r="D28">
        <v>3.0245676192109619E-2</v>
      </c>
      <c r="E28">
        <v>0.3066052591354379</v>
      </c>
      <c r="F28">
        <v>0.66299359627611909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f t="shared" ref="A29:A33" si="16">A28+1</f>
        <v>2</v>
      </c>
      <c r="B29">
        <f t="array" ref="B29:L29">TRANSPOSE('J2'!E$6:E$16)</f>
        <v>2.3990958452681237E-3</v>
      </c>
      <c r="C29">
        <v>0.9976009041547319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f t="shared" si="16"/>
        <v>3</v>
      </c>
      <c r="B30">
        <f t="array" ref="B30:L30">TRANSPOSE('J3'!E$6:E$16)</f>
        <v>1.1070808132966887E-6</v>
      </c>
      <c r="C30">
        <v>2.5090182760485582E-3</v>
      </c>
      <c r="D30">
        <v>0.10319734011329894</v>
      </c>
      <c r="E30">
        <v>0.89429253452983914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f t="shared" si="16"/>
        <v>4</v>
      </c>
      <c r="B31">
        <f t="array" ref="B31:L31">TRANSPOSE('J4'!E$6:E$16)</f>
        <v>0.10818323688784842</v>
      </c>
      <c r="C31">
        <v>0.62818117782494887</v>
      </c>
      <c r="D31">
        <v>0.22944609297724591</v>
      </c>
      <c r="E31">
        <v>3.2483824526943046E-2</v>
      </c>
      <c r="F31">
        <v>1.6958889151347174E-3</v>
      </c>
      <c r="G31">
        <v>9.7656804226002438E-6</v>
      </c>
      <c r="H31">
        <v>1.3187456429619069E-8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f t="shared" si="16"/>
        <v>5</v>
      </c>
      <c r="B32">
        <f t="array" ref="B32:L32">TRANSPOSE('J5'!E$6:E$16)</f>
        <v>3.5744390938997353E-2</v>
      </c>
      <c r="C32">
        <v>0.85541783972335506</v>
      </c>
      <c r="D32">
        <v>0.10619319936869288</v>
      </c>
      <c r="E32">
        <v>2.6414072189703845E-3</v>
      </c>
      <c r="F32">
        <v>3.1627499842284798E-6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f t="shared" si="16"/>
        <v>6</v>
      </c>
      <c r="B33">
        <f t="array" ref="B33:L33">TRANSPOSE('J6'!E$6:E$16)</f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992C-D545-1348-9A98-3FA3FD37BB44}">
  <dimension ref="A3:R20"/>
  <sheetViews>
    <sheetView tabSelected="1" topLeftCell="K1" zoomScale="150" zoomScaleNormal="150" workbookViewId="0">
      <selection activeCell="R11" sqref="R11"/>
    </sheetView>
  </sheetViews>
  <sheetFormatPr baseColWidth="10" defaultRowHeight="16" x14ac:dyDescent="0.2"/>
  <sheetData>
    <row r="3" spans="1:18" x14ac:dyDescent="0.2">
      <c r="A3" t="s">
        <v>1</v>
      </c>
      <c r="B3" s="20" t="s">
        <v>106</v>
      </c>
      <c r="C3" s="37" t="s">
        <v>97</v>
      </c>
      <c r="D3" s="46" t="s">
        <v>98</v>
      </c>
      <c r="E3" s="70" t="s">
        <v>109</v>
      </c>
      <c r="F3" t="s">
        <v>112</v>
      </c>
      <c r="G3" t="s">
        <v>111</v>
      </c>
      <c r="H3" t="s">
        <v>110</v>
      </c>
      <c r="I3" t="s">
        <v>114</v>
      </c>
      <c r="J3" t="s">
        <v>113</v>
      </c>
      <c r="K3" t="s">
        <v>108</v>
      </c>
      <c r="L3" t="s">
        <v>118</v>
      </c>
      <c r="M3" s="74" t="s">
        <v>107</v>
      </c>
      <c r="N3" s="75" t="s">
        <v>115</v>
      </c>
      <c r="O3" s="76" t="s">
        <v>117</v>
      </c>
      <c r="P3" t="s">
        <v>116</v>
      </c>
    </row>
    <row r="4" spans="1:18" x14ac:dyDescent="0.2">
      <c r="A4">
        <v>0</v>
      </c>
      <c r="B4">
        <f>B0!L21</f>
        <v>-0.24298688584879921</v>
      </c>
      <c r="C4">
        <f>J0!P6</f>
        <v>8.0248258271042161</v>
      </c>
      <c r="D4">
        <f>B0!L20</f>
        <v>-2.4709775091515689</v>
      </c>
      <c r="E4">
        <f>L!M3</f>
        <v>0.19</v>
      </c>
      <c r="F4">
        <f>L!K3</f>
        <v>0.1699691565346185</v>
      </c>
      <c r="G4">
        <f>L!L3</f>
        <v>0.13002640474898314</v>
      </c>
      <c r="H4">
        <f>L!N3</f>
        <v>0</v>
      </c>
      <c r="I4">
        <f>L!O3</f>
        <v>0.1699691565346185</v>
      </c>
      <c r="J4">
        <f>H8</f>
        <v>2.6308616892326393E-2</v>
      </c>
      <c r="K4">
        <f>1-G4*H4</f>
        <v>1</v>
      </c>
      <c r="L4">
        <f>C4+P$8*J4/I4</f>
        <v>7.8733536376865221</v>
      </c>
      <c r="M4" s="71">
        <f>IF(G4=0,(1-H4)*B4,B4)</f>
        <v>-0.24298688584879921</v>
      </c>
      <c r="N4" s="62">
        <f>(1-H4)/K4*L4</f>
        <v>7.8733536376865221</v>
      </c>
      <c r="O4" s="53">
        <f>(1-H4)/(K4*K4)*(D4-(1-F4)*H4*L4)</f>
        <v>-2.4709775091515689</v>
      </c>
      <c r="P4">
        <f>(1-G4)/(K4*K4)*((1-F4)*L4-G4*D4)</f>
        <v>5.9649032117788163</v>
      </c>
    </row>
    <row r="5" spans="1:18" x14ac:dyDescent="0.2">
      <c r="A5">
        <f>A4+1</f>
        <v>1</v>
      </c>
      <c r="B5">
        <f>'B1'!L21</f>
        <v>8.2426690965645144E-2</v>
      </c>
      <c r="C5">
        <f>'J1'!P6</f>
        <v>-3.275885930576806</v>
      </c>
      <c r="D5">
        <f>'B1'!L20</f>
        <v>13.626885725576777</v>
      </c>
      <c r="E5">
        <f>L!M4</f>
        <v>0.11</v>
      </c>
      <c r="F5">
        <f>L!K4</f>
        <v>0.15478465286710993</v>
      </c>
      <c r="G5">
        <f>L!L4</f>
        <v>2.0941453034961928E-2</v>
      </c>
      <c r="H5">
        <f>L!N4</f>
        <v>0</v>
      </c>
      <c r="I5">
        <f>L!O4</f>
        <v>0.15478465286710993</v>
      </c>
      <c r="J5">
        <f>H8</f>
        <v>2.6308616892326393E-2</v>
      </c>
      <c r="K5">
        <f>1-G5*H5</f>
        <v>1</v>
      </c>
      <c r="L5">
        <f>C5+P$8*J5/I5</f>
        <v>-3.4422176682322267</v>
      </c>
      <c r="M5" s="71">
        <f>IF(G5=0,(1-H5)*B5,B5)</f>
        <v>8.2426690965645144E-2</v>
      </c>
      <c r="N5" s="62">
        <f>(1-H5)/K5*L5</f>
        <v>-3.4422176682322267</v>
      </c>
      <c r="O5" s="53">
        <f>(1-H5)/(K5*K5)*(D5-(1-F5)*H5*L5)</f>
        <v>13.626885725576777</v>
      </c>
      <c r="P5">
        <f>(1-G5)/(K5*K5)*((1-F5)*L5-G5*D5)</f>
        <v>-3.127878611821497</v>
      </c>
    </row>
    <row r="6" spans="1:18" x14ac:dyDescent="0.2">
      <c r="A6">
        <f t="shared" ref="A6:A10" si="0">A5+1</f>
        <v>2</v>
      </c>
      <c r="B6">
        <f>'B2'!L21</f>
        <v>-0.29440864491875224</v>
      </c>
      <c r="C6">
        <f>'J2'!P6</f>
        <v>7.0886712596855448</v>
      </c>
      <c r="D6">
        <f>'B2'!L20</f>
        <v>-1.4518271240603517</v>
      </c>
      <c r="E6">
        <f>L!M5</f>
        <v>0.13</v>
      </c>
      <c r="F6">
        <f>L!K5</f>
        <v>0.23398722031982566</v>
      </c>
      <c r="G6">
        <f>L!L5</f>
        <v>0.15088141448209449</v>
      </c>
      <c r="H6">
        <f>L!N5</f>
        <v>0</v>
      </c>
      <c r="I6">
        <f>L!O5</f>
        <v>0.23398722031982566</v>
      </c>
      <c r="J6">
        <f>H9</f>
        <v>2.8332979224057645E-2</v>
      </c>
      <c r="K6">
        <f>1-G6*H6</f>
        <v>1</v>
      </c>
      <c r="L6">
        <f>C6+P$9*J6/I6</f>
        <v>7.1426171899633095</v>
      </c>
      <c r="M6" s="71">
        <f>IF(G6=0,(1-H6)*B6,B6)</f>
        <v>-0.29440864491875224</v>
      </c>
      <c r="N6" s="62">
        <f>(1-H6)/K6*L6</f>
        <v>7.1426171899633095</v>
      </c>
      <c r="O6" s="53">
        <f>(1-H6)/(K6*K6)*(D6-(1-F6)*H6*L6)</f>
        <v>-1.4518271240603517</v>
      </c>
      <c r="P6">
        <f>(1-G6)/(K6*K6)*((1-F6)*L6-G6*D6)</f>
        <v>4.8318157192873192</v>
      </c>
    </row>
    <row r="7" spans="1:18" x14ac:dyDescent="0.2">
      <c r="A7">
        <f t="shared" si="0"/>
        <v>3</v>
      </c>
      <c r="B7">
        <f>'B3'!L21</f>
        <v>2.3950516074352071E-2</v>
      </c>
      <c r="C7">
        <f>'J3'!P6</f>
        <v>-2.253509596127766</v>
      </c>
      <c r="D7">
        <f>'B3'!L20</f>
        <v>4.4830326352752703</v>
      </c>
      <c r="E7">
        <f>L!M6</f>
        <v>0.17</v>
      </c>
      <c r="F7">
        <f>L!K6</f>
        <v>0.12108772088206649</v>
      </c>
      <c r="G7">
        <f>L!L6</f>
        <v>1.3971660101776907E-2</v>
      </c>
      <c r="H7">
        <f>L!N6</f>
        <v>0</v>
      </c>
      <c r="I7">
        <f>L!O6</f>
        <v>0.12108772088206649</v>
      </c>
      <c r="J7">
        <f>H9</f>
        <v>2.8332979224057645E-2</v>
      </c>
      <c r="K7">
        <f>1-G7*H7</f>
        <v>1</v>
      </c>
      <c r="L7">
        <f>C7+P$9*J7/I7</f>
        <v>-2.1492656795579341</v>
      </c>
      <c r="M7" s="71">
        <f>IF(G7=0,(1-H7)*B7,B7)</f>
        <v>2.3950516074352071E-2</v>
      </c>
      <c r="N7" s="62">
        <f>(1-H7)/K7*L7</f>
        <v>-2.1492656795579341</v>
      </c>
      <c r="O7" s="53">
        <f>(1-H7)/(K7*K7)*(D7-(1-F7)*H7*L7)</f>
        <v>4.4830326352752703</v>
      </c>
      <c r="P7">
        <f>(1-G7)/(K7*K7)*((1-F7)*L7-G7*D7)</f>
        <v>-1.9243835949868675</v>
      </c>
    </row>
    <row r="8" spans="1:18" x14ac:dyDescent="0.2">
      <c r="A8">
        <f t="shared" si="0"/>
        <v>4</v>
      </c>
      <c r="B8">
        <f>'B4'!L21</f>
        <v>0.10352504287035391</v>
      </c>
      <c r="C8">
        <f>'J4'!P6</f>
        <v>-0.73488834836597083</v>
      </c>
      <c r="D8">
        <f>'B4'!L20</f>
        <v>2.3463560251372808</v>
      </c>
      <c r="E8">
        <f>L!M7</f>
        <v>1.4</v>
      </c>
      <c r="F8">
        <f>L!K7</f>
        <v>0.43519483299988365</v>
      </c>
      <c r="G8">
        <f>L!L7</f>
        <v>0.3176922280899151</v>
      </c>
      <c r="H8">
        <f>L!N7</f>
        <v>2.6308616892326393E-2</v>
      </c>
      <c r="I8">
        <f>L!O7</f>
        <v>0.44541886269903502</v>
      </c>
      <c r="J8">
        <f>H10</f>
        <v>0.1990882719576918</v>
      </c>
      <c r="K8">
        <f>1-G8*H8</f>
        <v>0.9916419568815128</v>
      </c>
      <c r="L8">
        <f>C8+P$10*J8/I8</f>
        <v>-1.1773183997491521</v>
      </c>
      <c r="M8" s="71">
        <f>IF(G8=0,(1-H8)*B8,B8)</f>
        <v>0.10352504287035391</v>
      </c>
      <c r="N8" s="62">
        <f>(1-H8)/K8*L8</f>
        <v>-1.1560067351474892</v>
      </c>
      <c r="O8" s="53">
        <f>(1-H8)/(K8*K8)*(D8-(1-F8)*H8*L8)</f>
        <v>2.3406230061510969</v>
      </c>
      <c r="P8">
        <f>(1-G8)/(K8*K8)*((1-F8)*L8-G8*D8)</f>
        <v>-0.97859953562541213</v>
      </c>
    </row>
    <row r="9" spans="1:18" x14ac:dyDescent="0.2">
      <c r="A9">
        <f t="shared" si="0"/>
        <v>5</v>
      </c>
      <c r="B9">
        <f>'B5'!L21</f>
        <v>1.784353769363475</v>
      </c>
      <c r="C9">
        <f>'J5'!P6</f>
        <v>-0.36851993520057702</v>
      </c>
      <c r="D9">
        <f>'B5'!L20</f>
        <v>-3.3114951595611908</v>
      </c>
      <c r="E9">
        <f>L!M8</f>
        <v>0.01</v>
      </c>
      <c r="F9">
        <f>L!K8</f>
        <v>0.4438926471706664</v>
      </c>
      <c r="G9">
        <f>L!L8</f>
        <v>0.80925044138036872</v>
      </c>
      <c r="H9">
        <f>L!N8</f>
        <v>2.8332979224057645E-2</v>
      </c>
      <c r="I9">
        <f>L!O8</f>
        <v>0.4469686594575446</v>
      </c>
      <c r="J9">
        <f>H10</f>
        <v>0.1990882719576918</v>
      </c>
      <c r="K9">
        <f>1-G9*H9</f>
        <v>0.97707152405731057</v>
      </c>
      <c r="L9">
        <f>C9+P$10*J9/I9</f>
        <v>-0.80941592676772323</v>
      </c>
      <c r="M9" s="71">
        <f>IF(G9=0,(1-H9)*B9,B9)</f>
        <v>1.784353769363475</v>
      </c>
      <c r="N9" s="62">
        <f>(1-H9)/K9*L9</f>
        <v>-0.80493878162072041</v>
      </c>
      <c r="O9" s="53">
        <f>(1-H9)/(K9*K9)*(D9-(1-F9)*H9*L9)</f>
        <v>-3.3574772710325123</v>
      </c>
      <c r="P9">
        <f>(1-G9)/(K9*K9)*((1-F9)*L9-G9*D9)</f>
        <v>0.44551115410211745</v>
      </c>
    </row>
    <row r="10" spans="1:18" x14ac:dyDescent="0.2">
      <c r="A10">
        <f t="shared" si="0"/>
        <v>6</v>
      </c>
      <c r="B10">
        <f>'B6'!L21</f>
        <v>1.6394555936933357</v>
      </c>
      <c r="C10">
        <f>'J6'!P6</f>
        <v>0</v>
      </c>
      <c r="D10">
        <f>'B6'!L20</f>
        <v>4.1673181837429283</v>
      </c>
      <c r="E10">
        <f>L!M9</f>
        <v>0.5</v>
      </c>
      <c r="F10">
        <f>L!K9</f>
        <v>0.9999999994692208</v>
      </c>
      <c r="G10">
        <f>L!L9</f>
        <v>0.29999999984076631</v>
      </c>
      <c r="H10">
        <f>L!N9</f>
        <v>0.1990882719576918</v>
      </c>
      <c r="I10">
        <f>L!O9</f>
        <v>0.99999999954788976</v>
      </c>
      <c r="K10">
        <f>1-G10*H10</f>
        <v>0.940273518444394</v>
      </c>
      <c r="L10">
        <v>0</v>
      </c>
      <c r="M10" s="72">
        <f>IF(G10=0,(1-H10)*B10,B10)</f>
        <v>1.6394555936933357</v>
      </c>
      <c r="N10" s="73">
        <v>0</v>
      </c>
      <c r="O10" s="55">
        <f>(1-H10)/(K10*K10)*D10</f>
        <v>3.7751386302977945</v>
      </c>
      <c r="P10">
        <f>IF(G10=0,-E10*B10,-(1-G10)/(K10*K10)*G10*D10)</f>
        <v>-0.98984580243305742</v>
      </c>
    </row>
    <row r="13" spans="1:18" x14ac:dyDescent="0.2">
      <c r="A13" t="s">
        <v>1</v>
      </c>
      <c r="B13" t="s">
        <v>132</v>
      </c>
      <c r="C13" t="s">
        <v>133</v>
      </c>
      <c r="D13" t="s">
        <v>23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  <c r="N13" t="s">
        <v>128</v>
      </c>
      <c r="O13" s="74" t="s">
        <v>107</v>
      </c>
      <c r="P13" s="75" t="s">
        <v>129</v>
      </c>
      <c r="Q13" s="75" t="s">
        <v>130</v>
      </c>
      <c r="R13" s="76" t="s">
        <v>131</v>
      </c>
    </row>
    <row r="14" spans="1:18" x14ac:dyDescent="0.2">
      <c r="A14">
        <v>0</v>
      </c>
      <c r="B14">
        <f>L!D3</f>
        <v>0.2</v>
      </c>
      <c r="C14">
        <f>L!E3</f>
        <v>0.153</v>
      </c>
      <c r="D14">
        <f>L!B3</f>
        <v>1</v>
      </c>
      <c r="E14">
        <f>L!I3</f>
        <v>0.2</v>
      </c>
      <c r="F14">
        <f>(1-L!H3)*Gradient!E14</f>
        <v>0.153</v>
      </c>
      <c r="G14">
        <f>L!J3</f>
        <v>0.95408739759037109</v>
      </c>
      <c r="H14">
        <f>(E14-F14*G14)*(E14-F14*G14)</f>
        <v>2.9186604487634014E-3</v>
      </c>
      <c r="I14">
        <f>G14*(F14*G14+E14*E14-F14-F14*E14)/H14</f>
        <v>0.7764905745785724</v>
      </c>
      <c r="J14">
        <f>E14*G14*(1-G14-E14+F14)/H14</f>
        <v>-7.109236277092594E-2</v>
      </c>
      <c r="K14">
        <f>F14*(G14*(E14-F14)-1+G14)/H14</f>
        <v>-5.6116734192309482E-2</v>
      </c>
      <c r="L14">
        <f>(E14*(1-G14)-F14*(E14-F14)*G14)/H14</f>
        <v>0.79546012515333409</v>
      </c>
      <c r="M14">
        <f>N4*I14+O4*K14</f>
        <v>6.2522480780637348</v>
      </c>
      <c r="N14">
        <f>N4*J14+O4*L14</f>
        <v>-2.5252993917149804</v>
      </c>
      <c r="O14" s="71">
        <f>M4</f>
        <v>-0.24298688584879921</v>
      </c>
      <c r="P14" s="62">
        <f>M14*L!$B3</f>
        <v>6.2522480780637348</v>
      </c>
      <c r="Q14" s="62">
        <f>N14*L!$B3</f>
        <v>-2.5252993917149804</v>
      </c>
      <c r="R14" s="53">
        <f>M14*B14+N14*C14</f>
        <v>0.86407880868035514</v>
      </c>
    </row>
    <row r="15" spans="1:18" x14ac:dyDescent="0.2">
      <c r="A15">
        <f>A14+1</f>
        <v>1</v>
      </c>
      <c r="B15">
        <f>L!D4</f>
        <v>0.17</v>
      </c>
      <c r="C15">
        <f>L!E4</f>
        <v>2.3E-2</v>
      </c>
      <c r="D15">
        <f>L!B4</f>
        <v>1</v>
      </c>
      <c r="E15">
        <f>L!I4</f>
        <v>0.17</v>
      </c>
      <c r="F15">
        <f>(1-L!H4)*Gradient!E15</f>
        <v>2.2999999999999996E-2</v>
      </c>
      <c r="G15">
        <f>L!J4</f>
        <v>0.86329397741631941</v>
      </c>
      <c r="H15">
        <f t="shared" ref="H15:H20" si="1">(E15-F15*G15)*(E15-F15*G15)</f>
        <v>2.2543292360577883E-2</v>
      </c>
      <c r="I15">
        <f t="shared" ref="I15:I20" si="2">G15*(F15*G15+E15*E15-F15-F15*E15)/H15</f>
        <v>0.83658207579448152</v>
      </c>
      <c r="J15">
        <f t="shared" ref="J15:J20" si="3">E15*G15*(1-G15-E15+F15)/H15</f>
        <v>-6.7015228124374174E-2</v>
      </c>
      <c r="K15">
        <f t="shared" ref="K15:K20" si="4">F15*(G15*(E15-F15)-1+G15)/H15</f>
        <v>-1.0000384068758009E-2</v>
      </c>
      <c r="L15">
        <f t="shared" ref="L15:L20" si="5">(E15*(1-G15)-F15*(E15-F15)*G15)/H15</f>
        <v>0.90143119188381959</v>
      </c>
      <c r="M15">
        <f>N5*I15+O5*K15</f>
        <v>-3.0159716931430003</v>
      </c>
      <c r="N15">
        <f>N5*J15+O5*L15</f>
        <v>12.514380843561616</v>
      </c>
      <c r="O15" s="71">
        <f t="shared" ref="O15:O20" si="6">M5</f>
        <v>8.2426690965645144E-2</v>
      </c>
      <c r="P15" s="62">
        <f>M15*L!$B4</f>
        <v>-3.0159716931430003</v>
      </c>
      <c r="Q15" s="62">
        <f>N15*L!$B4</f>
        <v>12.514380843561616</v>
      </c>
      <c r="R15" s="53">
        <f t="shared" ref="R15:R20" si="7">M15*B15+N15*C15</f>
        <v>-0.22488442843239298</v>
      </c>
    </row>
    <row r="16" spans="1:18" x14ac:dyDescent="0.2">
      <c r="A16">
        <f t="shared" ref="A16:A20" si="8">A15+1</f>
        <v>2</v>
      </c>
      <c r="B16">
        <f>L!D5</f>
        <v>0.28999999999999998</v>
      </c>
      <c r="C16">
        <f>L!E5</f>
        <v>0.187</v>
      </c>
      <c r="D16">
        <f>L!B5</f>
        <v>1</v>
      </c>
      <c r="E16">
        <f>L!I5</f>
        <v>0.28999999999999998</v>
      </c>
      <c r="F16">
        <f>(1-L!H5)*Gradient!E16</f>
        <v>0.187</v>
      </c>
      <c r="G16">
        <f>L!J5</f>
        <v>0.90212697348151649</v>
      </c>
      <c r="H16">
        <f t="shared" si="1"/>
        <v>1.471423730073217E-2</v>
      </c>
      <c r="I16">
        <f t="shared" si="2"/>
        <v>0.70921609516493611</v>
      </c>
      <c r="J16">
        <f t="shared" si="3"/>
        <v>-9.1156781210357946E-2</v>
      </c>
      <c r="K16">
        <f t="shared" si="4"/>
        <v>-6.2958636849144919E-2</v>
      </c>
      <c r="L16">
        <f t="shared" si="5"/>
        <v>0.74807207666720266</v>
      </c>
      <c r="M16">
        <f>N6*I16+O6*K16</f>
        <v>5.1570641293951809</v>
      </c>
      <c r="N16">
        <f>N6*J16+O6*L16</f>
        <v>-1.7371693241124269</v>
      </c>
      <c r="O16" s="71">
        <f t="shared" si="6"/>
        <v>-0.29440864491875224</v>
      </c>
      <c r="P16" s="62">
        <f>M16*L!$B5</f>
        <v>5.1570641293951809</v>
      </c>
      <c r="Q16" s="62">
        <f>N16*L!$B5</f>
        <v>-1.7371693241124269</v>
      </c>
      <c r="R16" s="53">
        <f t="shared" si="7"/>
        <v>1.1706979339155785</v>
      </c>
    </row>
    <row r="17" spans="1:18" x14ac:dyDescent="0.2">
      <c r="A17">
        <f t="shared" si="8"/>
        <v>3</v>
      </c>
      <c r="B17">
        <f>L!D6</f>
        <v>0.13</v>
      </c>
      <c r="C17">
        <f>L!E6</f>
        <v>1.4999999999999999E-2</v>
      </c>
      <c r="D17">
        <f>L!B6</f>
        <v>1</v>
      </c>
      <c r="E17">
        <f>L!I6</f>
        <v>0.13</v>
      </c>
      <c r="F17">
        <f>(1-L!H6)*Gradient!E17</f>
        <v>1.5000000000000005E-2</v>
      </c>
      <c r="G17">
        <f>L!J6</f>
        <v>0.89136614390683133</v>
      </c>
      <c r="H17">
        <f t="shared" si="1"/>
        <v>1.3602442099326607E-2</v>
      </c>
      <c r="I17">
        <f t="shared" si="2"/>
        <v>0.87289000340184986</v>
      </c>
      <c r="J17">
        <f t="shared" si="3"/>
        <v>-5.4232428527594148E-2</v>
      </c>
      <c r="K17">
        <f t="shared" si="4"/>
        <v>-6.7562311596088449E-3</v>
      </c>
      <c r="L17">
        <f t="shared" si="5"/>
        <v>0.92518641887809672</v>
      </c>
      <c r="M17">
        <f>N7*I17+O7*K17</f>
        <v>-1.9063609311207943</v>
      </c>
      <c r="N17">
        <f>N7*J17+O7*L17</f>
        <v>4.2642008068974002</v>
      </c>
      <c r="O17" s="71">
        <f t="shared" si="6"/>
        <v>2.3950516074352071E-2</v>
      </c>
      <c r="P17" s="62">
        <f>M17*L!$B6</f>
        <v>-1.9063609311207943</v>
      </c>
      <c r="Q17" s="62">
        <f>N17*L!$B6</f>
        <v>4.2642008068974002</v>
      </c>
      <c r="R17" s="53">
        <f t="shared" si="7"/>
        <v>-0.18386390894224228</v>
      </c>
    </row>
    <row r="18" spans="1:18" x14ac:dyDescent="0.2">
      <c r="A18">
        <f t="shared" si="8"/>
        <v>4</v>
      </c>
      <c r="B18">
        <f>L!D7</f>
        <v>0.7</v>
      </c>
      <c r="C18">
        <f>L!E7</f>
        <v>0.51100000000000001</v>
      </c>
      <c r="D18">
        <f>L!B7</f>
        <v>1</v>
      </c>
      <c r="E18">
        <f>L!I7</f>
        <v>0.7</v>
      </c>
      <c r="F18">
        <f>(1-L!H7)*Gradient!E18</f>
        <v>0.51100000000000001</v>
      </c>
      <c r="G18">
        <f>L!J7</f>
        <v>0.82778650669473375</v>
      </c>
      <c r="H18">
        <f t="shared" si="1"/>
        <v>7.6729606674960218E-2</v>
      </c>
      <c r="I18">
        <f t="shared" si="2"/>
        <v>0.47791246878541527</v>
      </c>
      <c r="J18">
        <f t="shared" si="3"/>
        <v>-0.12676919688529079</v>
      </c>
      <c r="K18">
        <f t="shared" si="4"/>
        <v>-0.10496993791509744</v>
      </c>
      <c r="L18">
        <f t="shared" si="5"/>
        <v>0.5291653905592858</v>
      </c>
      <c r="M18">
        <f>N8*I18+O8*K18</f>
        <v>-0.79816508436523359</v>
      </c>
      <c r="N18">
        <f>N8*J18+O8*L18</f>
        <v>1.385122732610629</v>
      </c>
      <c r="O18" s="71">
        <f t="shared" si="6"/>
        <v>0.10352504287035391</v>
      </c>
      <c r="P18" s="62">
        <f>M18*L!$B7</f>
        <v>-0.79816508436523359</v>
      </c>
      <c r="Q18" s="62">
        <f>N18*L!$B7</f>
        <v>1.385122732610629</v>
      </c>
      <c r="R18" s="53">
        <f t="shared" si="7"/>
        <v>0.14908215730836794</v>
      </c>
    </row>
    <row r="19" spans="1:18" x14ac:dyDescent="0.2">
      <c r="A19">
        <f t="shared" si="8"/>
        <v>5</v>
      </c>
      <c r="B19">
        <f>L!D8</f>
        <v>1.3</v>
      </c>
      <c r="C19">
        <f>L!E8</f>
        <v>2.37</v>
      </c>
      <c r="D19">
        <f>L!B8</f>
        <v>1</v>
      </c>
      <c r="E19">
        <f>L!I8</f>
        <v>1.3</v>
      </c>
      <c r="F19">
        <f>(1-L!H8)*Gradient!E19</f>
        <v>2.37</v>
      </c>
      <c r="G19">
        <f>L!J8</f>
        <v>2.9153794999769969</v>
      </c>
      <c r="H19">
        <f t="shared" si="1"/>
        <v>31.465922738832223</v>
      </c>
      <c r="I19">
        <f t="shared" si="2"/>
        <v>0.29171001776213218</v>
      </c>
      <c r="J19">
        <f t="shared" si="3"/>
        <v>-0.10182389087099027</v>
      </c>
      <c r="K19">
        <f t="shared" si="4"/>
        <v>-9.069053791085771E-2</v>
      </c>
      <c r="L19">
        <f t="shared" si="5"/>
        <v>0.15582309677416878</v>
      </c>
      <c r="M19">
        <f>N9*I19+O9*K19</f>
        <v>6.9682713449407768E-2</v>
      </c>
      <c r="N19">
        <f>N9*J19+O9*L19</f>
        <v>-0.44121050706359516</v>
      </c>
      <c r="O19" s="71">
        <f t="shared" si="6"/>
        <v>1.784353769363475</v>
      </c>
      <c r="P19" s="62">
        <f>M19*L!$B8</f>
        <v>6.9682713449407768E-2</v>
      </c>
      <c r="Q19" s="62">
        <f>N19*L!$B8</f>
        <v>-0.44121050706359516</v>
      </c>
      <c r="R19" s="53">
        <f t="shared" si="7"/>
        <v>-0.95508137425649053</v>
      </c>
    </row>
    <row r="20" spans="1:18" x14ac:dyDescent="0.2">
      <c r="A20">
        <f t="shared" si="8"/>
        <v>6</v>
      </c>
      <c r="B20">
        <f>L!D9</f>
        <v>1</v>
      </c>
      <c r="C20">
        <f>L!E9</f>
        <v>0.3</v>
      </c>
      <c r="D20">
        <f>L!B9</f>
        <v>30</v>
      </c>
      <c r="E20">
        <f>L!I9</f>
        <v>30</v>
      </c>
      <c r="F20">
        <f>(1-L!H9)*Gradient!E20</f>
        <v>9.0000000000000018</v>
      </c>
      <c r="G20">
        <f>L!J9</f>
        <v>7.5825604279119066E-10</v>
      </c>
      <c r="H20">
        <f t="shared" si="1"/>
        <v>899.99999959054173</v>
      </c>
      <c r="I20">
        <f t="shared" si="2"/>
        <v>5.231966697697012E-10</v>
      </c>
      <c r="J20">
        <f t="shared" si="3"/>
        <v>-5.0550402877660631E-10</v>
      </c>
      <c r="K20">
        <f t="shared" si="4"/>
        <v>-9.9999998377332082E-3</v>
      </c>
      <c r="L20">
        <f t="shared" si="5"/>
        <v>3.3333333163989488E-2</v>
      </c>
      <c r="M20">
        <f>N10*I20+O10*K20</f>
        <v>-3.7751385690398313E-2</v>
      </c>
      <c r="N20">
        <f>N10*J20+O10*L20</f>
        <v>0.12583795370396333</v>
      </c>
      <c r="O20" s="72">
        <f t="shared" si="6"/>
        <v>1.6394555936933357</v>
      </c>
      <c r="P20" s="73">
        <f>M20*L!$B9</f>
        <v>-1.1325415707119495</v>
      </c>
      <c r="Q20" s="73">
        <f>N20*L!$B9</f>
        <v>3.7751386111189</v>
      </c>
      <c r="R20" s="55">
        <f t="shared" si="7"/>
        <v>4.2079068701683653E-10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B509-6C6D-4948-A1E1-51154DA6A398}">
  <dimension ref="A1:C16"/>
  <sheetViews>
    <sheetView workbookViewId="0">
      <selection activeCell="C6" sqref="C6:C16"/>
    </sheetView>
  </sheetViews>
  <sheetFormatPr baseColWidth="10" defaultRowHeight="16" x14ac:dyDescent="0.2"/>
  <sheetData>
    <row r="1" spans="1:3" x14ac:dyDescent="0.2">
      <c r="B1" s="10" t="s">
        <v>30</v>
      </c>
      <c r="C1" s="11" t="s">
        <v>31</v>
      </c>
    </row>
    <row r="2" spans="1:3" x14ac:dyDescent="0.2">
      <c r="B2" s="12">
        <f>L!A3</f>
        <v>0</v>
      </c>
      <c r="C2" s="13">
        <f>L!F3</f>
        <v>2</v>
      </c>
    </row>
    <row r="5" spans="1:3" x14ac:dyDescent="0.2">
      <c r="A5" t="s">
        <v>18</v>
      </c>
      <c r="B5" t="s">
        <v>19</v>
      </c>
      <c r="C5" t="s">
        <v>62</v>
      </c>
    </row>
    <row r="6" spans="1:3" x14ac:dyDescent="0.2">
      <c r="A6">
        <v>0</v>
      </c>
      <c r="B6">
        <f>IF(A6=$C$2,1,0)</f>
        <v>0</v>
      </c>
      <c r="C6" t="e">
        <f>LN(B6)</f>
        <v>#NUM!</v>
      </c>
    </row>
    <row r="7" spans="1:3" x14ac:dyDescent="0.2">
      <c r="A7">
        <v>1</v>
      </c>
      <c r="B7">
        <f t="shared" ref="B7:B16" si="0">IF(A7=$C$2,1,0)</f>
        <v>0</v>
      </c>
      <c r="C7" t="e">
        <f t="shared" ref="C7:C16" si="1">LN(B7)</f>
        <v>#NUM!</v>
      </c>
    </row>
    <row r="8" spans="1:3" x14ac:dyDescent="0.2">
      <c r="A8">
        <v>2</v>
      </c>
      <c r="B8">
        <f t="shared" si="0"/>
        <v>1</v>
      </c>
      <c r="C8">
        <f t="shared" si="1"/>
        <v>0</v>
      </c>
    </row>
    <row r="9" spans="1:3" x14ac:dyDescent="0.2">
      <c r="A9">
        <v>3</v>
      </c>
      <c r="B9">
        <f t="shared" si="0"/>
        <v>0</v>
      </c>
      <c r="C9" t="e">
        <f t="shared" si="1"/>
        <v>#NUM!</v>
      </c>
    </row>
    <row r="10" spans="1:3" x14ac:dyDescent="0.2">
      <c r="A10">
        <v>4</v>
      </c>
      <c r="B10">
        <f t="shared" si="0"/>
        <v>0</v>
      </c>
      <c r="C10" t="e">
        <f t="shared" si="1"/>
        <v>#NUM!</v>
      </c>
    </row>
    <row r="11" spans="1:3" x14ac:dyDescent="0.2">
      <c r="A11">
        <v>5</v>
      </c>
      <c r="B11">
        <f t="shared" si="0"/>
        <v>0</v>
      </c>
      <c r="C11" t="e">
        <f t="shared" si="1"/>
        <v>#NUM!</v>
      </c>
    </row>
    <row r="12" spans="1:3" x14ac:dyDescent="0.2">
      <c r="A12">
        <v>6</v>
      </c>
      <c r="B12">
        <f t="shared" si="0"/>
        <v>0</v>
      </c>
      <c r="C12" t="e">
        <f t="shared" si="1"/>
        <v>#NUM!</v>
      </c>
    </row>
    <row r="13" spans="1:3" x14ac:dyDescent="0.2">
      <c r="A13">
        <v>7</v>
      </c>
      <c r="B13">
        <f t="shared" si="0"/>
        <v>0</v>
      </c>
      <c r="C13" t="e">
        <f t="shared" si="1"/>
        <v>#NUM!</v>
      </c>
    </row>
    <row r="14" spans="1:3" x14ac:dyDescent="0.2">
      <c r="A14">
        <v>8</v>
      </c>
      <c r="B14">
        <f t="shared" si="0"/>
        <v>0</v>
      </c>
      <c r="C14" t="e">
        <f t="shared" si="1"/>
        <v>#NUM!</v>
      </c>
    </row>
    <row r="15" spans="1:3" x14ac:dyDescent="0.2">
      <c r="A15">
        <v>9</v>
      </c>
      <c r="B15">
        <f t="shared" si="0"/>
        <v>0</v>
      </c>
      <c r="C15" t="e">
        <f t="shared" si="1"/>
        <v>#NUM!</v>
      </c>
    </row>
    <row r="16" spans="1:3" x14ac:dyDescent="0.2">
      <c r="A16">
        <v>10</v>
      </c>
      <c r="B16">
        <f t="shared" si="0"/>
        <v>0</v>
      </c>
      <c r="C16" t="e">
        <f t="shared" si="1"/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9AE0-EEBB-4246-A625-25AB16F9FD2B}">
  <dimension ref="A1:Q84"/>
  <sheetViews>
    <sheetView zoomScale="130" zoomScaleNormal="130" workbookViewId="0">
      <selection activeCell="D2" sqref="D2"/>
    </sheetView>
  </sheetViews>
  <sheetFormatPr baseColWidth="10" defaultRowHeight="16" x14ac:dyDescent="0.2"/>
  <cols>
    <col min="5" max="6" width="12.1640625" bestFit="1" customWidth="1"/>
    <col min="7" max="7" width="12.5" bestFit="1" customWidth="1"/>
    <col min="8" max="8" width="12.1640625" customWidth="1"/>
    <col min="16" max="16" width="12.1640625" bestFit="1" customWidth="1"/>
  </cols>
  <sheetData>
    <row r="1" spans="1:17" x14ac:dyDescent="0.2">
      <c r="B1" s="5" t="s">
        <v>1</v>
      </c>
      <c r="C1" s="6" t="s">
        <v>21</v>
      </c>
      <c r="D1" s="6" t="s">
        <v>20</v>
      </c>
      <c r="E1" s="3" t="s">
        <v>26</v>
      </c>
      <c r="F1" s="3" t="s">
        <v>25</v>
      </c>
      <c r="G1" s="3" t="s">
        <v>27</v>
      </c>
    </row>
    <row r="2" spans="1:17" x14ac:dyDescent="0.2">
      <c r="B2" s="7">
        <f>L!A3</f>
        <v>0</v>
      </c>
      <c r="C2" s="8">
        <f>L!Q3</f>
        <v>0.19</v>
      </c>
      <c r="D2" s="8">
        <f>L!P3</f>
        <v>0.13002640474898314</v>
      </c>
      <c r="E2" s="4">
        <f>LN(D2)</f>
        <v>-2.040017735697583</v>
      </c>
      <c r="F2" s="4">
        <f>LN(1-D2)</f>
        <v>-0.13929241808027448</v>
      </c>
      <c r="G2" s="4">
        <f>LN(C2)</f>
        <v>-1.6607312068216509</v>
      </c>
      <c r="M2" s="9" t="s">
        <v>28</v>
      </c>
      <c r="O2" t="s">
        <v>29</v>
      </c>
    </row>
    <row r="3" spans="1:17" x14ac:dyDescent="0.2">
      <c r="M3">
        <f>C2</f>
        <v>0.19</v>
      </c>
      <c r="N3">
        <v>1</v>
      </c>
      <c r="P3" t="s">
        <v>23</v>
      </c>
      <c r="Q3" t="s">
        <v>18</v>
      </c>
    </row>
    <row r="4" spans="1:17" x14ac:dyDescent="0.2">
      <c r="J4" s="15" t="s">
        <v>18</v>
      </c>
      <c r="K4" s="15" t="s">
        <v>33</v>
      </c>
      <c r="L4" t="s">
        <v>66</v>
      </c>
      <c r="M4">
        <v>1</v>
      </c>
      <c r="N4" t="s">
        <v>67</v>
      </c>
      <c r="O4">
        <f t="shared" ref="O4:O13" si="0">O5*(P4)</f>
        <v>3628800</v>
      </c>
      <c r="P4">
        <f>L15</f>
        <v>10</v>
      </c>
    </row>
    <row r="5" spans="1:17" x14ac:dyDescent="0.2">
      <c r="A5" s="43" t="s">
        <v>22</v>
      </c>
      <c r="B5" s="50" t="s">
        <v>35</v>
      </c>
      <c r="C5" s="51" t="s">
        <v>61</v>
      </c>
      <c r="J5" s="16">
        <v>0</v>
      </c>
      <c r="K5" s="16">
        <f>C0!B6</f>
        <v>0</v>
      </c>
      <c r="L5">
        <v>0</v>
      </c>
      <c r="M5">
        <v>1</v>
      </c>
      <c r="N5">
        <v>1</v>
      </c>
      <c r="O5">
        <f t="shared" si="0"/>
        <v>362880</v>
      </c>
      <c r="P5">
        <f>P4-1</f>
        <v>9</v>
      </c>
      <c r="Q5">
        <f>10-J5</f>
        <v>10</v>
      </c>
    </row>
    <row r="6" spans="1:17" x14ac:dyDescent="0.2">
      <c r="A6" s="35">
        <v>0</v>
      </c>
      <c r="B6" s="52">
        <f>SUM(H19:H29)</f>
        <v>1.8614005121160475E-3</v>
      </c>
      <c r="C6" s="53">
        <f>LN(B6)</f>
        <v>-6.2864261110885762</v>
      </c>
      <c r="J6" s="16">
        <f>J5+1</f>
        <v>1</v>
      </c>
      <c r="K6" s="16">
        <f>C0!B7</f>
        <v>0</v>
      </c>
      <c r="L6">
        <v>1</v>
      </c>
      <c r="M6">
        <f t="shared" ref="M6:M15" si="1">M5*(M$3+($L6-1))</f>
        <v>0.19</v>
      </c>
      <c r="N6">
        <f t="shared" ref="N6:N15" si="2">N5*(N$3+($L6-1))</f>
        <v>1</v>
      </c>
      <c r="O6">
        <f t="shared" si="0"/>
        <v>40320</v>
      </c>
      <c r="P6">
        <f t="shared" ref="P6:P14" si="3">P5-1</f>
        <v>8</v>
      </c>
      <c r="Q6">
        <f t="shared" ref="Q6:Q15" si="4">10-J6</f>
        <v>9</v>
      </c>
    </row>
    <row r="7" spans="1:17" x14ac:dyDescent="0.2">
      <c r="A7" s="35">
        <f>A6+1</f>
        <v>1</v>
      </c>
      <c r="B7" s="52">
        <f>SUM(H30:H39)</f>
        <v>0.13109639245593677</v>
      </c>
      <c r="C7" s="53">
        <f t="shared" ref="C7:C16" si="5">LN(B7)</f>
        <v>-2.0318224060896717</v>
      </c>
      <c r="J7" s="16">
        <f t="shared" ref="J7:J15" si="6">J6+1</f>
        <v>2</v>
      </c>
      <c r="K7" s="16">
        <f>C0!B8</f>
        <v>1</v>
      </c>
      <c r="L7">
        <v>2</v>
      </c>
      <c r="M7">
        <f t="shared" si="1"/>
        <v>0.2261</v>
      </c>
      <c r="N7">
        <f t="shared" si="2"/>
        <v>2</v>
      </c>
      <c r="O7">
        <f t="shared" si="0"/>
        <v>5040</v>
      </c>
      <c r="P7">
        <f t="shared" si="3"/>
        <v>7</v>
      </c>
      <c r="Q7">
        <f t="shared" si="4"/>
        <v>8</v>
      </c>
    </row>
    <row r="8" spans="1:17" x14ac:dyDescent="0.2">
      <c r="A8" s="35">
        <f t="shared" ref="A8:A16" si="7">A7+1</f>
        <v>2</v>
      </c>
      <c r="B8" s="52">
        <f>SUM(H40:H48)</f>
        <v>0.73708622755602271</v>
      </c>
      <c r="C8" s="53">
        <f t="shared" si="5"/>
        <v>-0.30505039559580105</v>
      </c>
      <c r="J8" s="16">
        <f t="shared" si="6"/>
        <v>3</v>
      </c>
      <c r="K8" s="16">
        <f>C0!B9</f>
        <v>0</v>
      </c>
      <c r="L8">
        <v>3</v>
      </c>
      <c r="M8">
        <f t="shared" si="1"/>
        <v>0.49515899999999996</v>
      </c>
      <c r="N8">
        <f t="shared" si="2"/>
        <v>6</v>
      </c>
      <c r="O8">
        <f t="shared" si="0"/>
        <v>720</v>
      </c>
      <c r="P8">
        <f t="shared" si="3"/>
        <v>6</v>
      </c>
      <c r="Q8">
        <f t="shared" si="4"/>
        <v>7</v>
      </c>
    </row>
    <row r="9" spans="1:17" x14ac:dyDescent="0.2">
      <c r="A9" s="35">
        <f t="shared" si="7"/>
        <v>3</v>
      </c>
      <c r="B9" s="52">
        <f>SUM(H49:H56)</f>
        <v>0</v>
      </c>
      <c r="C9" s="53" t="e">
        <f t="shared" si="5"/>
        <v>#NUM!</v>
      </c>
      <c r="J9" s="16">
        <f t="shared" si="6"/>
        <v>4</v>
      </c>
      <c r="K9" s="16">
        <f>C0!B10</f>
        <v>0</v>
      </c>
      <c r="L9">
        <v>4</v>
      </c>
      <c r="M9">
        <f t="shared" si="1"/>
        <v>1.5795572099999999</v>
      </c>
      <c r="N9">
        <f t="shared" si="2"/>
        <v>24</v>
      </c>
      <c r="O9">
        <f t="shared" si="0"/>
        <v>120</v>
      </c>
      <c r="P9">
        <f t="shared" si="3"/>
        <v>5</v>
      </c>
      <c r="Q9">
        <f t="shared" si="4"/>
        <v>6</v>
      </c>
    </row>
    <row r="10" spans="1:17" x14ac:dyDescent="0.2">
      <c r="A10" s="35">
        <f t="shared" si="7"/>
        <v>4</v>
      </c>
      <c r="B10" s="52">
        <f>SUM(H57:H63)</f>
        <v>0</v>
      </c>
      <c r="C10" s="53" t="e">
        <f t="shared" si="5"/>
        <v>#NUM!</v>
      </c>
      <c r="J10" s="16">
        <f t="shared" si="6"/>
        <v>5</v>
      </c>
      <c r="K10" s="16">
        <f>C0!B11</f>
        <v>0</v>
      </c>
      <c r="L10">
        <v>5</v>
      </c>
      <c r="M10">
        <f t="shared" si="1"/>
        <v>6.6183447099000006</v>
      </c>
      <c r="N10">
        <f t="shared" si="2"/>
        <v>120</v>
      </c>
      <c r="O10">
        <f t="shared" si="0"/>
        <v>24</v>
      </c>
      <c r="P10">
        <f t="shared" si="3"/>
        <v>4</v>
      </c>
      <c r="Q10">
        <f t="shared" si="4"/>
        <v>5</v>
      </c>
    </row>
    <row r="11" spans="1:17" x14ac:dyDescent="0.2">
      <c r="A11" s="35">
        <f t="shared" si="7"/>
        <v>5</v>
      </c>
      <c r="B11" s="52">
        <f>SUM(H64:H69)</f>
        <v>0</v>
      </c>
      <c r="C11" s="53" t="e">
        <f t="shared" si="5"/>
        <v>#NUM!</v>
      </c>
      <c r="J11" s="16">
        <f t="shared" si="6"/>
        <v>6</v>
      </c>
      <c r="K11" s="16">
        <f>C0!B12</f>
        <v>0</v>
      </c>
      <c r="L11">
        <v>6</v>
      </c>
      <c r="M11">
        <f t="shared" si="1"/>
        <v>34.349209044381006</v>
      </c>
      <c r="N11">
        <f t="shared" si="2"/>
        <v>720</v>
      </c>
      <c r="O11">
        <f t="shared" si="0"/>
        <v>6</v>
      </c>
      <c r="P11">
        <f t="shared" si="3"/>
        <v>3</v>
      </c>
      <c r="Q11">
        <f t="shared" si="4"/>
        <v>4</v>
      </c>
    </row>
    <row r="12" spans="1:17" x14ac:dyDescent="0.2">
      <c r="A12" s="35">
        <f t="shared" si="7"/>
        <v>6</v>
      </c>
      <c r="B12" s="52">
        <f>SUM(H70:H74)</f>
        <v>0</v>
      </c>
      <c r="C12" s="53" t="e">
        <f t="shared" si="5"/>
        <v>#NUM!</v>
      </c>
      <c r="J12" s="16">
        <f t="shared" si="6"/>
        <v>7</v>
      </c>
      <c r="K12" s="16">
        <f>C0!B13</f>
        <v>0</v>
      </c>
      <c r="L12">
        <v>7</v>
      </c>
      <c r="M12">
        <f t="shared" si="1"/>
        <v>212.62160398471843</v>
      </c>
      <c r="N12">
        <f t="shared" si="2"/>
        <v>5040</v>
      </c>
      <c r="O12">
        <f t="shared" si="0"/>
        <v>2</v>
      </c>
      <c r="P12">
        <f t="shared" si="3"/>
        <v>2</v>
      </c>
      <c r="Q12">
        <f t="shared" si="4"/>
        <v>3</v>
      </c>
    </row>
    <row r="13" spans="1:17" x14ac:dyDescent="0.2">
      <c r="A13" s="35">
        <f t="shared" si="7"/>
        <v>7</v>
      </c>
      <c r="B13" s="52">
        <f>SUM(H75:H78)</f>
        <v>0</v>
      </c>
      <c r="C13" s="53" t="e">
        <f t="shared" si="5"/>
        <v>#NUM!</v>
      </c>
      <c r="J13" s="16">
        <f t="shared" si="6"/>
        <v>8</v>
      </c>
      <c r="K13" s="16">
        <f>C0!B14</f>
        <v>0</v>
      </c>
      <c r="L13">
        <v>8</v>
      </c>
      <c r="M13">
        <f t="shared" si="1"/>
        <v>1528.7493326501256</v>
      </c>
      <c r="N13">
        <f t="shared" si="2"/>
        <v>40320</v>
      </c>
      <c r="O13">
        <f t="shared" si="0"/>
        <v>1</v>
      </c>
      <c r="P13">
        <f t="shared" si="3"/>
        <v>1</v>
      </c>
      <c r="Q13">
        <f t="shared" si="4"/>
        <v>2</v>
      </c>
    </row>
    <row r="14" spans="1:17" x14ac:dyDescent="0.2">
      <c r="A14" s="35">
        <f t="shared" si="7"/>
        <v>8</v>
      </c>
      <c r="B14" s="52">
        <f>SUM(H79:H81)</f>
        <v>0</v>
      </c>
      <c r="C14" s="53" t="e">
        <f t="shared" si="5"/>
        <v>#NUM!</v>
      </c>
      <c r="J14" s="16">
        <f t="shared" si="6"/>
        <v>9</v>
      </c>
      <c r="K14" s="16">
        <f>C0!B15</f>
        <v>0</v>
      </c>
      <c r="L14">
        <v>9</v>
      </c>
      <c r="M14">
        <f t="shared" si="1"/>
        <v>12520.457034404528</v>
      </c>
      <c r="N14">
        <f t="shared" si="2"/>
        <v>362880</v>
      </c>
      <c r="O14">
        <f>M5</f>
        <v>1</v>
      </c>
      <c r="P14">
        <f t="shared" si="3"/>
        <v>0</v>
      </c>
      <c r="Q14">
        <f t="shared" si="4"/>
        <v>1</v>
      </c>
    </row>
    <row r="15" spans="1:17" x14ac:dyDescent="0.2">
      <c r="A15" s="35">
        <f t="shared" si="7"/>
        <v>9</v>
      </c>
      <c r="B15" s="52">
        <f>SUM(H82:H83)</f>
        <v>0</v>
      </c>
      <c r="C15" s="53" t="e">
        <f t="shared" si="5"/>
        <v>#NUM!</v>
      </c>
      <c r="J15" s="16">
        <f t="shared" si="6"/>
        <v>10</v>
      </c>
      <c r="K15" s="16">
        <f>C0!B16</f>
        <v>0</v>
      </c>
      <c r="L15">
        <v>10</v>
      </c>
      <c r="M15">
        <f t="shared" si="1"/>
        <v>115063.0001461776</v>
      </c>
      <c r="N15">
        <f t="shared" si="2"/>
        <v>3628800</v>
      </c>
      <c r="Q15">
        <f t="shared" si="4"/>
        <v>0</v>
      </c>
    </row>
    <row r="16" spans="1:17" x14ac:dyDescent="0.2">
      <c r="A16" s="37">
        <f t="shared" si="7"/>
        <v>10</v>
      </c>
      <c r="B16" s="54">
        <f>SUM(H84)</f>
        <v>0</v>
      </c>
      <c r="C16" s="55" t="e">
        <f t="shared" si="5"/>
        <v>#NUM!</v>
      </c>
    </row>
    <row r="17" spans="2:11" x14ac:dyDescent="0.2">
      <c r="K17" t="s">
        <v>64</v>
      </c>
    </row>
    <row r="18" spans="2:11" x14ac:dyDescent="0.2">
      <c r="B18" t="s">
        <v>22</v>
      </c>
      <c r="C18" t="s">
        <v>18</v>
      </c>
      <c r="D18" t="s">
        <v>23</v>
      </c>
      <c r="E18" t="s">
        <v>19</v>
      </c>
      <c r="F18" t="s">
        <v>65</v>
      </c>
      <c r="G18" t="s">
        <v>68</v>
      </c>
      <c r="H18" t="s">
        <v>36</v>
      </c>
      <c r="I18" t="s">
        <v>63</v>
      </c>
    </row>
    <row r="19" spans="2:11" x14ac:dyDescent="0.2">
      <c r="B19">
        <v>0</v>
      </c>
      <c r="C19">
        <v>10</v>
      </c>
      <c r="D19">
        <f>C19-B19</f>
        <v>10</v>
      </c>
      <c r="E19">
        <f>VLOOKUP(C19,$J$5:$K$15,2)</f>
        <v>0</v>
      </c>
      <c r="F19">
        <f>IF($D$2&gt;0,VLOOKUP(C19,$L$4:$N$15,2)/VLOOKUP(B19,$L$4:$N$15,2)/VLOOKUP(D19,$L$4:$N$15,3),EXP(-$C$2)/VLOOKUP(D19,$L$4:$N$15,3))</f>
        <v>3.1708278258977513E-2</v>
      </c>
      <c r="G19">
        <f>IF($D$2&gt;0, EXP(($C$2+B19)*$F$2+$E$2*D19), EXP($E$2*D19))</f>
        <v>1.3453079158034228E-9</v>
      </c>
      <c r="H19">
        <f>E19*F19*G19</f>
        <v>0</v>
      </c>
      <c r="I19" t="e">
        <f>LN(H19)</f>
        <v>#NUM!</v>
      </c>
    </row>
    <row r="20" spans="2:11" x14ac:dyDescent="0.2">
      <c r="B20">
        <f>IF(C19=B19,B19+1,B19)</f>
        <v>0</v>
      </c>
      <c r="C20">
        <f>IF(C19=B19,10,C19-1)</f>
        <v>9</v>
      </c>
      <c r="D20">
        <f>C20-B20</f>
        <v>9</v>
      </c>
      <c r="E20">
        <f t="shared" ref="E20:E83" si="8">VLOOKUP(C20,$J$5:$K$15,2)</f>
        <v>0</v>
      </c>
      <c r="F20">
        <f t="shared" ref="F20:F83" si="9">IF($D$2&gt;0,VLOOKUP(C20,$L$4:$N$15,2)/VLOOKUP(B20,$L$4:$N$15,2)/VLOOKUP(D20,$L$4:$N$15,3),EXP(-$C$2)/VLOOKUP(D20,$L$4:$N$15,3))</f>
        <v>3.4503023132728523E-2</v>
      </c>
      <c r="G20">
        <f t="shared" ref="G20:G83" si="10">IF($D$2&gt;0, EXP(($C$2+B20)*$F$2+$E$2*D20), EXP($E$2*D20))</f>
        <v>1.0346420931968027E-8</v>
      </c>
      <c r="H20">
        <f t="shared" ref="H20:H83" si="11">E20*F20*G20</f>
        <v>0</v>
      </c>
      <c r="I20" t="e">
        <f t="shared" ref="I20:I83" si="12">LN(H20)</f>
        <v>#NUM!</v>
      </c>
    </row>
    <row r="21" spans="2:11" x14ac:dyDescent="0.2">
      <c r="B21">
        <f t="shared" ref="B21:B84" si="13">IF(C20=B20,B20+1,B20)</f>
        <v>0</v>
      </c>
      <c r="C21">
        <f>IF(C20=B20,10,C20-1)</f>
        <v>8</v>
      </c>
      <c r="D21">
        <f t="shared" ref="D21:D84" si="14">C21-B21</f>
        <v>8</v>
      </c>
      <c r="E21">
        <f t="shared" si="8"/>
        <v>0</v>
      </c>
      <c r="F21">
        <f t="shared" si="9"/>
        <v>3.7915410035965415E-2</v>
      </c>
      <c r="G21">
        <f t="shared" si="10"/>
        <v>7.9571691241804689E-8</v>
      </c>
      <c r="H21">
        <f t="shared" si="11"/>
        <v>0</v>
      </c>
      <c r="I21" t="e">
        <f t="shared" si="12"/>
        <v>#NUM!</v>
      </c>
    </row>
    <row r="22" spans="2:11" x14ac:dyDescent="0.2">
      <c r="B22">
        <f t="shared" si="13"/>
        <v>0</v>
      </c>
      <c r="C22">
        <f t="shared" ref="C22:C84" si="15">IF(C21=B21,10,C21-1)</f>
        <v>7</v>
      </c>
      <c r="D22">
        <f t="shared" si="14"/>
        <v>7</v>
      </c>
      <c r="E22">
        <f t="shared" si="8"/>
        <v>0</v>
      </c>
      <c r="F22">
        <f t="shared" si="9"/>
        <v>4.2186826187444133E-2</v>
      </c>
      <c r="G22">
        <f t="shared" si="10"/>
        <v>6.1196563417575392E-7</v>
      </c>
      <c r="H22">
        <f t="shared" si="11"/>
        <v>0</v>
      </c>
      <c r="I22" t="e">
        <f t="shared" si="12"/>
        <v>#NUM!</v>
      </c>
    </row>
    <row r="23" spans="2:11" x14ac:dyDescent="0.2">
      <c r="B23">
        <f t="shared" si="13"/>
        <v>0</v>
      </c>
      <c r="C23">
        <f t="shared" si="15"/>
        <v>6</v>
      </c>
      <c r="D23">
        <f t="shared" si="14"/>
        <v>6</v>
      </c>
      <c r="E23">
        <f t="shared" si="8"/>
        <v>0</v>
      </c>
      <c r="F23">
        <f t="shared" si="9"/>
        <v>4.7707234783862511E-2</v>
      </c>
      <c r="G23">
        <f t="shared" si="10"/>
        <v>4.7064720074138641E-6</v>
      </c>
      <c r="H23">
        <f t="shared" si="11"/>
        <v>0</v>
      </c>
      <c r="I23" t="e">
        <f t="shared" si="12"/>
        <v>#NUM!</v>
      </c>
    </row>
    <row r="24" spans="2:11" x14ac:dyDescent="0.2">
      <c r="B24">
        <f t="shared" si="13"/>
        <v>0</v>
      </c>
      <c r="C24">
        <f t="shared" si="15"/>
        <v>5</v>
      </c>
      <c r="D24">
        <f t="shared" si="14"/>
        <v>5</v>
      </c>
      <c r="E24">
        <f t="shared" si="8"/>
        <v>0</v>
      </c>
      <c r="F24">
        <f t="shared" si="9"/>
        <v>5.5152872582500005E-2</v>
      </c>
      <c r="G24">
        <f t="shared" si="10"/>
        <v>3.6196278875046452E-5</v>
      </c>
      <c r="H24">
        <f t="shared" si="11"/>
        <v>0</v>
      </c>
      <c r="I24" t="e">
        <f t="shared" si="12"/>
        <v>#NUM!</v>
      </c>
    </row>
    <row r="25" spans="2:11" x14ac:dyDescent="0.2">
      <c r="B25">
        <f t="shared" si="13"/>
        <v>0</v>
      </c>
      <c r="C25">
        <f t="shared" si="15"/>
        <v>4</v>
      </c>
      <c r="D25">
        <f t="shared" si="14"/>
        <v>4</v>
      </c>
      <c r="E25">
        <f t="shared" si="8"/>
        <v>0</v>
      </c>
      <c r="F25">
        <f t="shared" si="9"/>
        <v>6.5814883749999997E-2</v>
      </c>
      <c r="G25">
        <f t="shared" si="10"/>
        <v>2.7837637243699562E-4</v>
      </c>
      <c r="H25">
        <f t="shared" si="11"/>
        <v>0</v>
      </c>
      <c r="I25" t="e">
        <f t="shared" si="12"/>
        <v>#NUM!</v>
      </c>
    </row>
    <row r="26" spans="2:11" x14ac:dyDescent="0.2">
      <c r="B26">
        <f t="shared" si="13"/>
        <v>0</v>
      </c>
      <c r="C26">
        <f t="shared" si="15"/>
        <v>3</v>
      </c>
      <c r="D26">
        <f t="shared" si="14"/>
        <v>3</v>
      </c>
      <c r="E26">
        <f t="shared" si="8"/>
        <v>0</v>
      </c>
      <c r="F26">
        <f t="shared" si="9"/>
        <v>8.2526499999999989E-2</v>
      </c>
      <c r="G26">
        <f t="shared" si="10"/>
        <v>2.1409218610204846E-3</v>
      </c>
      <c r="H26">
        <f t="shared" si="11"/>
        <v>0</v>
      </c>
      <c r="I26" t="e">
        <f t="shared" si="12"/>
        <v>#NUM!</v>
      </c>
    </row>
    <row r="27" spans="2:11" x14ac:dyDescent="0.2">
      <c r="B27">
        <f t="shared" si="13"/>
        <v>0</v>
      </c>
      <c r="C27">
        <f t="shared" si="15"/>
        <v>2</v>
      </c>
      <c r="D27">
        <f t="shared" si="14"/>
        <v>2</v>
      </c>
      <c r="E27">
        <f t="shared" si="8"/>
        <v>1</v>
      </c>
      <c r="F27">
        <f t="shared" si="9"/>
        <v>0.11305</v>
      </c>
      <c r="G27">
        <f t="shared" si="10"/>
        <v>1.6465285379177776E-2</v>
      </c>
      <c r="H27">
        <f t="shared" si="11"/>
        <v>1.8614005121160475E-3</v>
      </c>
      <c r="I27">
        <f t="shared" si="12"/>
        <v>-6.2864261110885762</v>
      </c>
    </row>
    <row r="28" spans="2:11" x14ac:dyDescent="0.2">
      <c r="B28">
        <f t="shared" si="13"/>
        <v>0</v>
      </c>
      <c r="C28">
        <f t="shared" si="15"/>
        <v>1</v>
      </c>
      <c r="D28">
        <f t="shared" si="14"/>
        <v>1</v>
      </c>
      <c r="E28">
        <f t="shared" si="8"/>
        <v>0</v>
      </c>
      <c r="F28">
        <f t="shared" si="9"/>
        <v>0.19</v>
      </c>
      <c r="G28">
        <f t="shared" si="10"/>
        <v>0.12663032105643554</v>
      </c>
      <c r="H28">
        <f t="shared" si="11"/>
        <v>0</v>
      </c>
      <c r="I28" t="e">
        <f t="shared" si="12"/>
        <v>#NUM!</v>
      </c>
    </row>
    <row r="29" spans="2:11" x14ac:dyDescent="0.2">
      <c r="B29">
        <f t="shared" si="13"/>
        <v>0</v>
      </c>
      <c r="C29">
        <f t="shared" si="15"/>
        <v>0</v>
      </c>
      <c r="D29">
        <f t="shared" si="14"/>
        <v>0</v>
      </c>
      <c r="E29">
        <f t="shared" si="8"/>
        <v>0</v>
      </c>
      <c r="F29">
        <f t="shared" si="9"/>
        <v>1</v>
      </c>
      <c r="G29">
        <f t="shared" si="10"/>
        <v>0.97388158428971605</v>
      </c>
      <c r="H29">
        <f t="shared" si="11"/>
        <v>0</v>
      </c>
      <c r="I29" t="e">
        <f t="shared" si="12"/>
        <v>#NUM!</v>
      </c>
    </row>
    <row r="30" spans="2:11" x14ac:dyDescent="0.2">
      <c r="B30">
        <f t="shared" si="13"/>
        <v>1</v>
      </c>
      <c r="C30">
        <f t="shared" si="15"/>
        <v>10</v>
      </c>
      <c r="D30">
        <f t="shared" si="14"/>
        <v>9</v>
      </c>
      <c r="E30">
        <f t="shared" si="8"/>
        <v>0</v>
      </c>
      <c r="F30">
        <f t="shared" si="9"/>
        <v>1.6688567504725007</v>
      </c>
      <c r="G30">
        <f t="shared" si="10"/>
        <v>9.0011130161646067E-9</v>
      </c>
      <c r="H30">
        <f t="shared" si="11"/>
        <v>0</v>
      </c>
      <c r="I30" t="e">
        <f t="shared" si="12"/>
        <v>#NUM!</v>
      </c>
    </row>
    <row r="31" spans="2:11" x14ac:dyDescent="0.2">
      <c r="B31">
        <f t="shared" si="13"/>
        <v>1</v>
      </c>
      <c r="C31">
        <f t="shared" si="15"/>
        <v>9</v>
      </c>
      <c r="D31">
        <f t="shared" si="14"/>
        <v>8</v>
      </c>
      <c r="E31">
        <f t="shared" si="8"/>
        <v>0</v>
      </c>
      <c r="F31">
        <f t="shared" si="9"/>
        <v>1.6343537273397721</v>
      </c>
      <c r="G31">
        <f t="shared" si="10"/>
        <v>6.9225270309836724E-8</v>
      </c>
      <c r="H31">
        <f t="shared" si="11"/>
        <v>0</v>
      </c>
      <c r="I31" t="e">
        <f t="shared" si="12"/>
        <v>#NUM!</v>
      </c>
    </row>
    <row r="32" spans="2:11" x14ac:dyDescent="0.2">
      <c r="B32">
        <f t="shared" si="13"/>
        <v>1</v>
      </c>
      <c r="C32">
        <f t="shared" si="15"/>
        <v>8</v>
      </c>
      <c r="D32">
        <f t="shared" si="14"/>
        <v>7</v>
      </c>
      <c r="E32">
        <f t="shared" si="8"/>
        <v>0</v>
      </c>
      <c r="F32">
        <f t="shared" si="9"/>
        <v>1.5964383173038068</v>
      </c>
      <c r="G32">
        <f t="shared" si="10"/>
        <v>5.3239394293394861E-7</v>
      </c>
      <c r="H32">
        <f t="shared" si="11"/>
        <v>0</v>
      </c>
      <c r="I32" t="e">
        <f t="shared" si="12"/>
        <v>#NUM!</v>
      </c>
    </row>
    <row r="33" spans="2:9" x14ac:dyDescent="0.2">
      <c r="B33">
        <f t="shared" si="13"/>
        <v>1</v>
      </c>
      <c r="C33">
        <f t="shared" si="15"/>
        <v>7</v>
      </c>
      <c r="D33">
        <f t="shared" si="14"/>
        <v>6</v>
      </c>
      <c r="E33">
        <f t="shared" si="8"/>
        <v>0</v>
      </c>
      <c r="F33">
        <f t="shared" si="9"/>
        <v>1.554251491116363</v>
      </c>
      <c r="G33">
        <f t="shared" si="10"/>
        <v>4.0945063732381048E-6</v>
      </c>
      <c r="H33">
        <f t="shared" si="11"/>
        <v>0</v>
      </c>
      <c r="I33" t="e">
        <f t="shared" si="12"/>
        <v>#NUM!</v>
      </c>
    </row>
    <row r="34" spans="2:9" x14ac:dyDescent="0.2">
      <c r="B34">
        <f t="shared" si="13"/>
        <v>1</v>
      </c>
      <c r="C34">
        <f t="shared" si="15"/>
        <v>6</v>
      </c>
      <c r="D34">
        <f t="shared" si="14"/>
        <v>5</v>
      </c>
      <c r="E34">
        <f t="shared" si="8"/>
        <v>0</v>
      </c>
      <c r="F34">
        <f t="shared" si="9"/>
        <v>1.5065442563325002</v>
      </c>
      <c r="G34">
        <f t="shared" si="10"/>
        <v>3.1489806867632559E-5</v>
      </c>
      <c r="H34">
        <f t="shared" si="11"/>
        <v>0</v>
      </c>
      <c r="I34" t="e">
        <f t="shared" si="12"/>
        <v>#NUM!</v>
      </c>
    </row>
    <row r="35" spans="2:9" x14ac:dyDescent="0.2">
      <c r="B35">
        <f t="shared" si="13"/>
        <v>1</v>
      </c>
      <c r="C35">
        <f t="shared" si="15"/>
        <v>5</v>
      </c>
      <c r="D35">
        <f t="shared" si="14"/>
        <v>4</v>
      </c>
      <c r="E35">
        <f t="shared" si="8"/>
        <v>0</v>
      </c>
      <c r="F35">
        <f t="shared" si="9"/>
        <v>1.4513913837500001</v>
      </c>
      <c r="G35">
        <f t="shared" si="10"/>
        <v>2.4218009356194889E-4</v>
      </c>
      <c r="H35">
        <f t="shared" si="11"/>
        <v>0</v>
      </c>
      <c r="I35" t="e">
        <f t="shared" si="12"/>
        <v>#NUM!</v>
      </c>
    </row>
    <row r="36" spans="2:9" x14ac:dyDescent="0.2">
      <c r="B36">
        <f t="shared" si="13"/>
        <v>1</v>
      </c>
      <c r="C36">
        <f t="shared" si="15"/>
        <v>4</v>
      </c>
      <c r="D36">
        <f t="shared" si="14"/>
        <v>3</v>
      </c>
      <c r="E36">
        <f t="shared" si="8"/>
        <v>0</v>
      </c>
      <c r="F36">
        <f t="shared" si="9"/>
        <v>1.3855765</v>
      </c>
      <c r="G36">
        <f t="shared" si="10"/>
        <v>1.8625454885834885E-3</v>
      </c>
      <c r="H36">
        <f t="shared" si="11"/>
        <v>0</v>
      </c>
      <c r="I36" t="e">
        <f t="shared" si="12"/>
        <v>#NUM!</v>
      </c>
    </row>
    <row r="37" spans="2:9" x14ac:dyDescent="0.2">
      <c r="B37">
        <f t="shared" si="13"/>
        <v>1</v>
      </c>
      <c r="C37">
        <f t="shared" si="15"/>
        <v>3</v>
      </c>
      <c r="D37">
        <f t="shared" si="14"/>
        <v>2</v>
      </c>
      <c r="E37">
        <f t="shared" si="8"/>
        <v>0</v>
      </c>
      <c r="F37">
        <f t="shared" si="9"/>
        <v>1.3030499999999998</v>
      </c>
      <c r="G37">
        <f t="shared" si="10"/>
        <v>1.4324363518157289E-2</v>
      </c>
      <c r="H37">
        <f t="shared" si="11"/>
        <v>0</v>
      </c>
      <c r="I37" t="e">
        <f t="shared" si="12"/>
        <v>#NUM!</v>
      </c>
    </row>
    <row r="38" spans="2:9" x14ac:dyDescent="0.2">
      <c r="B38">
        <f t="shared" si="13"/>
        <v>1</v>
      </c>
      <c r="C38">
        <f t="shared" si="15"/>
        <v>2</v>
      </c>
      <c r="D38">
        <f t="shared" si="14"/>
        <v>1</v>
      </c>
      <c r="E38">
        <f t="shared" si="8"/>
        <v>1</v>
      </c>
      <c r="F38">
        <f t="shared" si="9"/>
        <v>1.19</v>
      </c>
      <c r="G38">
        <f t="shared" si="10"/>
        <v>0.1101650356772578</v>
      </c>
      <c r="H38">
        <f t="shared" si="11"/>
        <v>0.13109639245593677</v>
      </c>
      <c r="I38">
        <f t="shared" si="12"/>
        <v>-2.0318224060896717</v>
      </c>
    </row>
    <row r="39" spans="2:9" x14ac:dyDescent="0.2">
      <c r="B39">
        <f t="shared" si="13"/>
        <v>1</v>
      </c>
      <c r="C39">
        <f t="shared" si="15"/>
        <v>1</v>
      </c>
      <c r="D39">
        <f t="shared" si="14"/>
        <v>0</v>
      </c>
      <c r="E39">
        <f t="shared" si="8"/>
        <v>0</v>
      </c>
      <c r="F39">
        <f t="shared" si="9"/>
        <v>1</v>
      </c>
      <c r="G39">
        <f t="shared" si="10"/>
        <v>0.84725126323328048</v>
      </c>
      <c r="H39">
        <f t="shared" si="11"/>
        <v>0</v>
      </c>
      <c r="I39" t="e">
        <f t="shared" si="12"/>
        <v>#NUM!</v>
      </c>
    </row>
    <row r="40" spans="2:9" x14ac:dyDescent="0.2">
      <c r="B40">
        <f t="shared" si="13"/>
        <v>2</v>
      </c>
      <c r="C40">
        <f t="shared" si="15"/>
        <v>10</v>
      </c>
      <c r="D40">
        <f t="shared" si="14"/>
        <v>8</v>
      </c>
      <c r="E40">
        <f t="shared" si="8"/>
        <v>0</v>
      </c>
      <c r="F40">
        <f t="shared" si="9"/>
        <v>12.621605675842442</v>
      </c>
      <c r="G40">
        <f t="shared" si="10"/>
        <v>6.0224157293671958E-8</v>
      </c>
      <c r="H40">
        <f t="shared" si="11"/>
        <v>0</v>
      </c>
      <c r="I40" t="e">
        <f t="shared" si="12"/>
        <v>#NUM!</v>
      </c>
    </row>
    <row r="41" spans="2:9" x14ac:dyDescent="0.2">
      <c r="B41">
        <f t="shared" si="13"/>
        <v>2</v>
      </c>
      <c r="C41">
        <f t="shared" si="15"/>
        <v>9</v>
      </c>
      <c r="D41">
        <f t="shared" si="14"/>
        <v>7</v>
      </c>
      <c r="E41">
        <f t="shared" si="8"/>
        <v>0</v>
      </c>
      <c r="F41">
        <f t="shared" si="9"/>
        <v>10.987251948502671</v>
      </c>
      <c r="G41">
        <f t="shared" si="10"/>
        <v>4.6316867262411228E-7</v>
      </c>
      <c r="H41">
        <f t="shared" si="11"/>
        <v>0</v>
      </c>
      <c r="I41" t="e">
        <f t="shared" si="12"/>
        <v>#NUM!</v>
      </c>
    </row>
    <row r="42" spans="2:9" x14ac:dyDescent="0.2">
      <c r="B42">
        <f t="shared" si="13"/>
        <v>2</v>
      </c>
      <c r="C42">
        <f t="shared" si="15"/>
        <v>8</v>
      </c>
      <c r="D42">
        <f t="shared" si="14"/>
        <v>6</v>
      </c>
      <c r="E42">
        <f t="shared" si="8"/>
        <v>0</v>
      </c>
      <c r="F42">
        <f t="shared" si="9"/>
        <v>9.3908136311988635</v>
      </c>
      <c r="G42">
        <f t="shared" si="10"/>
        <v>3.5621124303041587E-6</v>
      </c>
      <c r="H42">
        <f t="shared" si="11"/>
        <v>0</v>
      </c>
      <c r="I42" t="e">
        <f t="shared" si="12"/>
        <v>#NUM!</v>
      </c>
    </row>
    <row r="43" spans="2:9" x14ac:dyDescent="0.2">
      <c r="B43">
        <f t="shared" si="13"/>
        <v>2</v>
      </c>
      <c r="C43">
        <f t="shared" si="15"/>
        <v>7</v>
      </c>
      <c r="D43">
        <f t="shared" si="14"/>
        <v>5</v>
      </c>
      <c r="E43">
        <f t="shared" si="8"/>
        <v>0</v>
      </c>
      <c r="F43">
        <f t="shared" si="9"/>
        <v>7.8365621400825018</v>
      </c>
      <c r="G43">
        <f t="shared" si="10"/>
        <v>2.7395300494394478E-5</v>
      </c>
      <c r="H43">
        <f t="shared" si="11"/>
        <v>0</v>
      </c>
      <c r="I43" t="e">
        <f t="shared" si="12"/>
        <v>#NUM!</v>
      </c>
    </row>
    <row r="44" spans="2:9" x14ac:dyDescent="0.2">
      <c r="B44">
        <f t="shared" si="13"/>
        <v>2</v>
      </c>
      <c r="C44">
        <f t="shared" si="15"/>
        <v>6</v>
      </c>
      <c r="D44">
        <f t="shared" si="14"/>
        <v>4</v>
      </c>
      <c r="E44">
        <f t="shared" si="8"/>
        <v>0</v>
      </c>
      <c r="F44">
        <f t="shared" si="9"/>
        <v>6.3300178837500019</v>
      </c>
      <c r="G44">
        <f t="shared" si="10"/>
        <v>2.1069028669431648E-4</v>
      </c>
      <c r="H44">
        <f t="shared" si="11"/>
        <v>0</v>
      </c>
      <c r="I44" t="e">
        <f t="shared" si="12"/>
        <v>#NUM!</v>
      </c>
    </row>
    <row r="45" spans="2:9" x14ac:dyDescent="0.2">
      <c r="B45">
        <f t="shared" si="13"/>
        <v>2</v>
      </c>
      <c r="C45">
        <f t="shared" si="15"/>
        <v>5</v>
      </c>
      <c r="D45">
        <f t="shared" si="14"/>
        <v>3</v>
      </c>
      <c r="E45">
        <f t="shared" si="8"/>
        <v>0</v>
      </c>
      <c r="F45">
        <f t="shared" si="9"/>
        <v>4.8786265000000002</v>
      </c>
      <c r="G45">
        <f t="shared" si="10"/>
        <v>1.620365395021539E-3</v>
      </c>
      <c r="H45">
        <f t="shared" si="11"/>
        <v>0</v>
      </c>
      <c r="I45" t="e">
        <f t="shared" si="12"/>
        <v>#NUM!</v>
      </c>
    </row>
    <row r="46" spans="2:9" x14ac:dyDescent="0.2">
      <c r="B46">
        <f t="shared" si="13"/>
        <v>2</v>
      </c>
      <c r="C46">
        <f t="shared" si="15"/>
        <v>4</v>
      </c>
      <c r="D46">
        <f t="shared" si="14"/>
        <v>2</v>
      </c>
      <c r="E46">
        <f t="shared" si="8"/>
        <v>0</v>
      </c>
      <c r="F46">
        <f t="shared" si="9"/>
        <v>3.4930499999999998</v>
      </c>
      <c r="G46">
        <f t="shared" si="10"/>
        <v>1.24618180295738E-2</v>
      </c>
      <c r="H46">
        <f t="shared" si="11"/>
        <v>0</v>
      </c>
      <c r="I46" t="e">
        <f t="shared" si="12"/>
        <v>#NUM!</v>
      </c>
    </row>
    <row r="47" spans="2:9" x14ac:dyDescent="0.2">
      <c r="B47">
        <f t="shared" si="13"/>
        <v>2</v>
      </c>
      <c r="C47">
        <f t="shared" si="15"/>
        <v>3</v>
      </c>
      <c r="D47">
        <f t="shared" si="14"/>
        <v>1</v>
      </c>
      <c r="E47">
        <f t="shared" si="8"/>
        <v>0</v>
      </c>
      <c r="F47">
        <f t="shared" si="9"/>
        <v>2.19</v>
      </c>
      <c r="G47">
        <f t="shared" si="10"/>
        <v>9.5840672159100498E-2</v>
      </c>
      <c r="H47">
        <f t="shared" si="11"/>
        <v>0</v>
      </c>
      <c r="I47" t="e">
        <f t="shared" si="12"/>
        <v>#NUM!</v>
      </c>
    </row>
    <row r="48" spans="2:9" x14ac:dyDescent="0.2">
      <c r="B48">
        <f t="shared" si="13"/>
        <v>2</v>
      </c>
      <c r="C48">
        <f t="shared" si="15"/>
        <v>2</v>
      </c>
      <c r="D48">
        <f t="shared" si="14"/>
        <v>0</v>
      </c>
      <c r="E48">
        <f t="shared" si="8"/>
        <v>1</v>
      </c>
      <c r="F48">
        <f t="shared" si="9"/>
        <v>1</v>
      </c>
      <c r="G48">
        <f t="shared" si="10"/>
        <v>0.73708622755602271</v>
      </c>
      <c r="H48">
        <f t="shared" si="11"/>
        <v>0.73708622755602271</v>
      </c>
      <c r="I48">
        <f t="shared" si="12"/>
        <v>-0.30505039559580105</v>
      </c>
    </row>
    <row r="49" spans="2:9" x14ac:dyDescent="0.2">
      <c r="B49">
        <f t="shared" si="13"/>
        <v>3</v>
      </c>
      <c r="C49">
        <f t="shared" si="15"/>
        <v>10</v>
      </c>
      <c r="D49">
        <f t="shared" si="14"/>
        <v>7</v>
      </c>
      <c r="E49">
        <f t="shared" si="8"/>
        <v>0</v>
      </c>
      <c r="F49">
        <f t="shared" si="9"/>
        <v>46.106322103534033</v>
      </c>
      <c r="G49">
        <f t="shared" si="10"/>
        <v>4.0294451533044052E-7</v>
      </c>
      <c r="H49">
        <f t="shared" si="11"/>
        <v>0</v>
      </c>
      <c r="I49" t="e">
        <f t="shared" si="12"/>
        <v>#NUM!</v>
      </c>
    </row>
    <row r="50" spans="2:9" x14ac:dyDescent="0.2">
      <c r="B50">
        <f t="shared" si="13"/>
        <v>3</v>
      </c>
      <c r="C50">
        <f t="shared" si="15"/>
        <v>9</v>
      </c>
      <c r="D50">
        <f t="shared" si="14"/>
        <v>6</v>
      </c>
      <c r="E50">
        <f t="shared" si="8"/>
        <v>0</v>
      </c>
      <c r="F50">
        <f t="shared" si="9"/>
        <v>35.119070155031373</v>
      </c>
      <c r="G50">
        <f t="shared" si="10"/>
        <v>3.0989437576800483E-6</v>
      </c>
      <c r="H50">
        <f t="shared" si="11"/>
        <v>0</v>
      </c>
      <c r="I50" t="e">
        <f t="shared" si="12"/>
        <v>#NUM!</v>
      </c>
    </row>
    <row r="51" spans="2:9" x14ac:dyDescent="0.2">
      <c r="B51">
        <f t="shared" si="13"/>
        <v>3</v>
      </c>
      <c r="C51">
        <f t="shared" si="15"/>
        <v>8</v>
      </c>
      <c r="D51">
        <f t="shared" si="14"/>
        <v>5</v>
      </c>
      <c r="E51">
        <f t="shared" si="8"/>
        <v>0</v>
      </c>
      <c r="F51">
        <f t="shared" si="9"/>
        <v>25.728256523832506</v>
      </c>
      <c r="G51">
        <f t="shared" si="10"/>
        <v>2.3833188064090339E-5</v>
      </c>
      <c r="H51">
        <f t="shared" si="11"/>
        <v>0</v>
      </c>
      <c r="I51" t="e">
        <f t="shared" si="12"/>
        <v>#NUM!</v>
      </c>
    </row>
    <row r="52" spans="2:9" x14ac:dyDescent="0.2">
      <c r="B52">
        <f t="shared" si="13"/>
        <v>3</v>
      </c>
      <c r="C52">
        <f t="shared" si="15"/>
        <v>7</v>
      </c>
      <c r="D52">
        <f t="shared" si="14"/>
        <v>4</v>
      </c>
      <c r="E52">
        <f t="shared" si="8"/>
        <v>0</v>
      </c>
      <c r="F52">
        <f t="shared" si="9"/>
        <v>17.891694383750004</v>
      </c>
      <c r="G52">
        <f t="shared" si="10"/>
        <v>1.8329498619992212E-4</v>
      </c>
      <c r="H52">
        <f t="shared" si="11"/>
        <v>0</v>
      </c>
      <c r="I52" t="e">
        <f t="shared" si="12"/>
        <v>#NUM!</v>
      </c>
    </row>
    <row r="53" spans="2:9" x14ac:dyDescent="0.2">
      <c r="B53">
        <f t="shared" si="13"/>
        <v>3</v>
      </c>
      <c r="C53">
        <f t="shared" si="15"/>
        <v>6</v>
      </c>
      <c r="D53">
        <f t="shared" si="14"/>
        <v>3</v>
      </c>
      <c r="E53">
        <f t="shared" si="8"/>
        <v>0</v>
      </c>
      <c r="F53">
        <f t="shared" si="9"/>
        <v>11.561676500000003</v>
      </c>
      <c r="G53">
        <f t="shared" si="10"/>
        <v>1.4096751083272222E-3</v>
      </c>
      <c r="H53">
        <f t="shared" si="11"/>
        <v>0</v>
      </c>
      <c r="I53" t="e">
        <f t="shared" si="12"/>
        <v>#NUM!</v>
      </c>
    </row>
    <row r="54" spans="2:9" x14ac:dyDescent="0.2">
      <c r="B54">
        <f t="shared" si="13"/>
        <v>3</v>
      </c>
      <c r="C54">
        <f t="shared" si="15"/>
        <v>5</v>
      </c>
      <c r="D54">
        <f t="shared" si="14"/>
        <v>2</v>
      </c>
      <c r="E54">
        <f t="shared" si="8"/>
        <v>0</v>
      </c>
      <c r="F54">
        <f t="shared" si="9"/>
        <v>6.6830500000000015</v>
      </c>
      <c r="G54">
        <f t="shared" si="10"/>
        <v>1.0841452634552259E-2</v>
      </c>
      <c r="H54">
        <f t="shared" si="11"/>
        <v>0</v>
      </c>
      <c r="I54" t="e">
        <f t="shared" si="12"/>
        <v>#NUM!</v>
      </c>
    </row>
    <row r="55" spans="2:9" x14ac:dyDescent="0.2">
      <c r="B55">
        <f t="shared" si="13"/>
        <v>3</v>
      </c>
      <c r="C55">
        <f t="shared" si="15"/>
        <v>4</v>
      </c>
      <c r="D55">
        <f t="shared" si="14"/>
        <v>1</v>
      </c>
      <c r="E55">
        <f t="shared" si="8"/>
        <v>0</v>
      </c>
      <c r="F55">
        <f t="shared" si="9"/>
        <v>3.19</v>
      </c>
      <c r="G55">
        <f t="shared" si="10"/>
        <v>8.3378854129526683E-2</v>
      </c>
      <c r="H55">
        <f t="shared" si="11"/>
        <v>0</v>
      </c>
      <c r="I55" t="e">
        <f t="shared" si="12"/>
        <v>#NUM!</v>
      </c>
    </row>
    <row r="56" spans="2:9" x14ac:dyDescent="0.2">
      <c r="B56">
        <f t="shared" si="13"/>
        <v>3</v>
      </c>
      <c r="C56">
        <f t="shared" si="15"/>
        <v>3</v>
      </c>
      <c r="D56">
        <f t="shared" si="14"/>
        <v>0</v>
      </c>
      <c r="E56">
        <f t="shared" si="8"/>
        <v>0</v>
      </c>
      <c r="F56">
        <f t="shared" si="9"/>
        <v>1</v>
      </c>
      <c r="G56">
        <f t="shared" si="10"/>
        <v>0.64124555539692218</v>
      </c>
      <c r="H56">
        <f t="shared" si="11"/>
        <v>0</v>
      </c>
      <c r="I56" t="e">
        <f t="shared" si="12"/>
        <v>#NUM!</v>
      </c>
    </row>
    <row r="57" spans="2:9" x14ac:dyDescent="0.2">
      <c r="B57">
        <f t="shared" si="13"/>
        <v>4</v>
      </c>
      <c r="C57">
        <f t="shared" si="15"/>
        <v>10</v>
      </c>
      <c r="D57">
        <f t="shared" si="14"/>
        <v>6</v>
      </c>
      <c r="E57">
        <f t="shared" si="8"/>
        <v>0</v>
      </c>
      <c r="F57">
        <f t="shared" si="9"/>
        <v>101.17374756261387</v>
      </c>
      <c r="G57">
        <f t="shared" si="10"/>
        <v>2.6959992423496049E-6</v>
      </c>
      <c r="H57">
        <f t="shared" si="11"/>
        <v>0</v>
      </c>
      <c r="I57" t="e">
        <f t="shared" si="12"/>
        <v>#NUM!</v>
      </c>
    </row>
    <row r="58" spans="2:9" x14ac:dyDescent="0.2">
      <c r="B58">
        <f t="shared" si="13"/>
        <v>4</v>
      </c>
      <c r="C58">
        <f t="shared" si="15"/>
        <v>9</v>
      </c>
      <c r="D58">
        <f t="shared" si="14"/>
        <v>5</v>
      </c>
      <c r="E58">
        <f t="shared" si="8"/>
        <v>0</v>
      </c>
      <c r="F58">
        <f t="shared" si="9"/>
        <v>66.054677407582517</v>
      </c>
      <c r="G58">
        <f t="shared" si="10"/>
        <v>2.0734244306410275E-5</v>
      </c>
      <c r="H58">
        <f t="shared" si="11"/>
        <v>0</v>
      </c>
      <c r="I58" t="e">
        <f t="shared" si="12"/>
        <v>#NUM!</v>
      </c>
    </row>
    <row r="59" spans="2:9" x14ac:dyDescent="0.2">
      <c r="B59">
        <f t="shared" si="13"/>
        <v>4</v>
      </c>
      <c r="C59">
        <f t="shared" si="15"/>
        <v>8</v>
      </c>
      <c r="D59">
        <f t="shared" si="14"/>
        <v>4</v>
      </c>
      <c r="E59">
        <f t="shared" si="8"/>
        <v>0</v>
      </c>
      <c r="F59">
        <f t="shared" si="9"/>
        <v>40.326420883750011</v>
      </c>
      <c r="G59">
        <f t="shared" si="10"/>
        <v>1.5946179813583161E-4</v>
      </c>
      <c r="H59">
        <f t="shared" si="11"/>
        <v>0</v>
      </c>
      <c r="I59" t="e">
        <f t="shared" si="12"/>
        <v>#NUM!</v>
      </c>
    </row>
    <row r="60" spans="2:9" x14ac:dyDescent="0.2">
      <c r="B60">
        <f t="shared" si="13"/>
        <v>4</v>
      </c>
      <c r="C60">
        <f t="shared" si="15"/>
        <v>7</v>
      </c>
      <c r="D60">
        <f t="shared" si="14"/>
        <v>3</v>
      </c>
      <c r="E60">
        <f t="shared" si="8"/>
        <v>0</v>
      </c>
      <c r="F60">
        <f t="shared" si="9"/>
        <v>22.434726500000007</v>
      </c>
      <c r="G60">
        <f t="shared" si="10"/>
        <v>1.2263801221273E-3</v>
      </c>
      <c r="H60">
        <f t="shared" si="11"/>
        <v>0</v>
      </c>
      <c r="I60" t="e">
        <f t="shared" si="12"/>
        <v>#NUM!</v>
      </c>
    </row>
    <row r="61" spans="2:9" x14ac:dyDescent="0.2">
      <c r="B61">
        <f t="shared" si="13"/>
        <v>4</v>
      </c>
      <c r="C61">
        <f t="shared" si="15"/>
        <v>6</v>
      </c>
      <c r="D61">
        <f t="shared" si="14"/>
        <v>2</v>
      </c>
      <c r="E61">
        <f t="shared" si="8"/>
        <v>0</v>
      </c>
      <c r="F61">
        <f t="shared" si="9"/>
        <v>10.873050000000003</v>
      </c>
      <c r="G61">
        <f t="shared" si="10"/>
        <v>9.4317775262250363E-3</v>
      </c>
      <c r="H61">
        <f t="shared" si="11"/>
        <v>0</v>
      </c>
      <c r="I61" t="e">
        <f t="shared" si="12"/>
        <v>#NUM!</v>
      </c>
    </row>
    <row r="62" spans="2:9" x14ac:dyDescent="0.2">
      <c r="B62">
        <f t="shared" si="13"/>
        <v>4</v>
      </c>
      <c r="C62">
        <f t="shared" si="15"/>
        <v>5</v>
      </c>
      <c r="D62">
        <f t="shared" si="14"/>
        <v>1</v>
      </c>
      <c r="E62">
        <f t="shared" si="8"/>
        <v>0</v>
      </c>
      <c r="F62">
        <f t="shared" si="9"/>
        <v>4.1900000000000004</v>
      </c>
      <c r="G62">
        <f t="shared" si="10"/>
        <v>7.253740149497441E-2</v>
      </c>
      <c r="H62">
        <f t="shared" si="11"/>
        <v>0</v>
      </c>
      <c r="I62" t="e">
        <f t="shared" si="12"/>
        <v>#NUM!</v>
      </c>
    </row>
    <row r="63" spans="2:9" x14ac:dyDescent="0.2">
      <c r="B63">
        <f t="shared" si="13"/>
        <v>4</v>
      </c>
      <c r="C63">
        <f t="shared" si="15"/>
        <v>4</v>
      </c>
      <c r="D63">
        <f t="shared" si="14"/>
        <v>0</v>
      </c>
      <c r="E63">
        <f t="shared" si="8"/>
        <v>0</v>
      </c>
      <c r="F63">
        <f t="shared" si="9"/>
        <v>1</v>
      </c>
      <c r="G63">
        <f t="shared" si="10"/>
        <v>0.55786670126739535</v>
      </c>
      <c r="H63">
        <f t="shared" si="11"/>
        <v>0</v>
      </c>
      <c r="I63" t="e">
        <f t="shared" si="12"/>
        <v>#NUM!</v>
      </c>
    </row>
    <row r="64" spans="2:9" x14ac:dyDescent="0.2">
      <c r="B64">
        <f t="shared" si="13"/>
        <v>5</v>
      </c>
      <c r="C64">
        <f t="shared" si="15"/>
        <v>10</v>
      </c>
      <c r="D64">
        <f t="shared" si="14"/>
        <v>5</v>
      </c>
      <c r="E64">
        <f t="shared" si="8"/>
        <v>0</v>
      </c>
      <c r="F64">
        <f t="shared" si="9"/>
        <v>144.87887479133252</v>
      </c>
      <c r="G64">
        <f t="shared" si="10"/>
        <v>1.8038245064060684E-5</v>
      </c>
      <c r="H64">
        <f t="shared" si="11"/>
        <v>0</v>
      </c>
      <c r="I64" t="e">
        <f t="shared" si="12"/>
        <v>#NUM!</v>
      </c>
    </row>
    <row r="65" spans="2:9" x14ac:dyDescent="0.2">
      <c r="B65">
        <f t="shared" si="13"/>
        <v>5</v>
      </c>
      <c r="C65">
        <f t="shared" si="15"/>
        <v>9</v>
      </c>
      <c r="D65">
        <f t="shared" si="14"/>
        <v>4</v>
      </c>
      <c r="E65">
        <f t="shared" si="8"/>
        <v>0</v>
      </c>
      <c r="F65">
        <f t="shared" si="9"/>
        <v>78.824197383750004</v>
      </c>
      <c r="G65">
        <f t="shared" si="10"/>
        <v>1.387275538294214E-4</v>
      </c>
      <c r="H65">
        <f t="shared" si="11"/>
        <v>0</v>
      </c>
      <c r="I65" t="e">
        <f t="shared" si="12"/>
        <v>#NUM!</v>
      </c>
    </row>
    <row r="66" spans="2:9" x14ac:dyDescent="0.2">
      <c r="B66">
        <f t="shared" si="13"/>
        <v>5</v>
      </c>
      <c r="C66">
        <f t="shared" si="15"/>
        <v>8</v>
      </c>
      <c r="D66">
        <f t="shared" si="14"/>
        <v>3</v>
      </c>
      <c r="E66">
        <f t="shared" si="8"/>
        <v>0</v>
      </c>
      <c r="F66">
        <f t="shared" si="9"/>
        <v>38.497776500000008</v>
      </c>
      <c r="G66">
        <f t="shared" si="10"/>
        <v>1.066918323991468E-3</v>
      </c>
      <c r="H66">
        <f t="shared" si="11"/>
        <v>0</v>
      </c>
      <c r="I66" t="e">
        <f t="shared" si="12"/>
        <v>#NUM!</v>
      </c>
    </row>
    <row r="67" spans="2:9" x14ac:dyDescent="0.2">
      <c r="B67">
        <f t="shared" si="13"/>
        <v>5</v>
      </c>
      <c r="C67">
        <f t="shared" si="15"/>
        <v>7</v>
      </c>
      <c r="D67">
        <f t="shared" si="14"/>
        <v>2</v>
      </c>
      <c r="E67">
        <f t="shared" si="8"/>
        <v>0</v>
      </c>
      <c r="F67">
        <f t="shared" si="9"/>
        <v>16.06305</v>
      </c>
      <c r="G67">
        <f t="shared" si="10"/>
        <v>8.2053974040977359E-3</v>
      </c>
      <c r="H67">
        <f t="shared" si="11"/>
        <v>0</v>
      </c>
      <c r="I67" t="e">
        <f t="shared" si="12"/>
        <v>#NUM!</v>
      </c>
    </row>
    <row r="68" spans="2:9" x14ac:dyDescent="0.2">
      <c r="B68">
        <f t="shared" si="13"/>
        <v>5</v>
      </c>
      <c r="C68">
        <f t="shared" si="15"/>
        <v>6</v>
      </c>
      <c r="D68">
        <f t="shared" si="14"/>
        <v>1</v>
      </c>
      <c r="E68">
        <f t="shared" si="8"/>
        <v>0</v>
      </c>
      <c r="F68">
        <f t="shared" si="9"/>
        <v>5.19</v>
      </c>
      <c r="G68">
        <f t="shared" si="10"/>
        <v>6.3105623968749386E-2</v>
      </c>
      <c r="H68">
        <f t="shared" si="11"/>
        <v>0</v>
      </c>
      <c r="I68" t="e">
        <f t="shared" si="12"/>
        <v>#NUM!</v>
      </c>
    </row>
    <row r="69" spans="2:9" x14ac:dyDescent="0.2">
      <c r="B69">
        <f t="shared" si="13"/>
        <v>5</v>
      </c>
      <c r="C69">
        <f t="shared" si="15"/>
        <v>5</v>
      </c>
      <c r="D69">
        <f t="shared" si="14"/>
        <v>0</v>
      </c>
      <c r="E69">
        <f t="shared" si="8"/>
        <v>0</v>
      </c>
      <c r="F69">
        <f t="shared" si="9"/>
        <v>1</v>
      </c>
      <c r="G69">
        <f t="shared" si="10"/>
        <v>0.48532929977242095</v>
      </c>
      <c r="H69">
        <f t="shared" si="11"/>
        <v>0</v>
      </c>
      <c r="I69" t="e">
        <f t="shared" si="12"/>
        <v>#NUM!</v>
      </c>
    </row>
    <row r="70" spans="2:9" x14ac:dyDescent="0.2">
      <c r="B70">
        <f t="shared" si="13"/>
        <v>6</v>
      </c>
      <c r="C70">
        <f t="shared" si="15"/>
        <v>10</v>
      </c>
      <c r="D70">
        <f t="shared" si="14"/>
        <v>4</v>
      </c>
      <c r="E70">
        <f t="shared" si="8"/>
        <v>0</v>
      </c>
      <c r="F70">
        <f t="shared" si="9"/>
        <v>139.57502388374999</v>
      </c>
      <c r="G70">
        <f t="shared" si="10"/>
        <v>1.2068930876536059E-4</v>
      </c>
      <c r="H70">
        <f t="shared" si="11"/>
        <v>0</v>
      </c>
      <c r="I70" t="e">
        <f t="shared" si="12"/>
        <v>#NUM!</v>
      </c>
    </row>
    <row r="71" spans="2:9" x14ac:dyDescent="0.2">
      <c r="B71">
        <f t="shared" si="13"/>
        <v>6</v>
      </c>
      <c r="C71">
        <f t="shared" si="15"/>
        <v>9</v>
      </c>
      <c r="D71">
        <f t="shared" si="14"/>
        <v>3</v>
      </c>
      <c r="E71">
        <f t="shared" si="8"/>
        <v>0</v>
      </c>
      <c r="F71">
        <f t="shared" si="9"/>
        <v>60.750826499999995</v>
      </c>
      <c r="G71">
        <f t="shared" si="10"/>
        <v>9.2819077016204662E-4</v>
      </c>
      <c r="H71">
        <f t="shared" si="11"/>
        <v>0</v>
      </c>
      <c r="I71" t="e">
        <f t="shared" si="12"/>
        <v>#NUM!</v>
      </c>
    </row>
    <row r="72" spans="2:9" x14ac:dyDescent="0.2">
      <c r="B72">
        <f t="shared" si="13"/>
        <v>6</v>
      </c>
      <c r="C72">
        <f t="shared" si="15"/>
        <v>8</v>
      </c>
      <c r="D72">
        <f t="shared" si="14"/>
        <v>2</v>
      </c>
      <c r="E72">
        <f t="shared" si="8"/>
        <v>0</v>
      </c>
      <c r="F72">
        <f t="shared" si="9"/>
        <v>22.253050000000002</v>
      </c>
      <c r="G72">
        <f t="shared" si="10"/>
        <v>7.1384790801062659E-3</v>
      </c>
      <c r="H72">
        <f t="shared" si="11"/>
        <v>0</v>
      </c>
      <c r="I72" t="e">
        <f t="shared" si="12"/>
        <v>#NUM!</v>
      </c>
    </row>
    <row r="73" spans="2:9" x14ac:dyDescent="0.2">
      <c r="B73">
        <f t="shared" si="13"/>
        <v>6</v>
      </c>
      <c r="C73">
        <f t="shared" si="15"/>
        <v>7</v>
      </c>
      <c r="D73">
        <f t="shared" si="14"/>
        <v>1</v>
      </c>
      <c r="E73">
        <f t="shared" si="8"/>
        <v>0</v>
      </c>
      <c r="F73">
        <f t="shared" si="9"/>
        <v>6.19</v>
      </c>
      <c r="G73">
        <f t="shared" si="10"/>
        <v>5.4900226564651634E-2</v>
      </c>
      <c r="H73">
        <f t="shared" si="11"/>
        <v>0</v>
      </c>
      <c r="I73" t="e">
        <f t="shared" si="12"/>
        <v>#NUM!</v>
      </c>
    </row>
    <row r="74" spans="2:9" x14ac:dyDescent="0.2">
      <c r="B74">
        <f t="shared" si="13"/>
        <v>6</v>
      </c>
      <c r="C74">
        <f t="shared" si="15"/>
        <v>6</v>
      </c>
      <c r="D74">
        <f t="shared" si="14"/>
        <v>0</v>
      </c>
      <c r="E74">
        <f t="shared" si="8"/>
        <v>0</v>
      </c>
      <c r="F74">
        <f t="shared" si="9"/>
        <v>1</v>
      </c>
      <c r="G74">
        <f t="shared" si="10"/>
        <v>0.42222367580367154</v>
      </c>
      <c r="H74">
        <f t="shared" si="11"/>
        <v>0</v>
      </c>
      <c r="I74" t="e">
        <f t="shared" si="12"/>
        <v>#NUM!</v>
      </c>
    </row>
    <row r="75" spans="2:9" x14ac:dyDescent="0.2">
      <c r="B75">
        <f t="shared" si="13"/>
        <v>7</v>
      </c>
      <c r="C75">
        <f t="shared" si="15"/>
        <v>10</v>
      </c>
      <c r="D75">
        <f t="shared" si="14"/>
        <v>3</v>
      </c>
      <c r="E75">
        <f t="shared" si="8"/>
        <v>0</v>
      </c>
      <c r="F75">
        <f t="shared" si="9"/>
        <v>90.193876499999988</v>
      </c>
      <c r="G75">
        <f t="shared" si="10"/>
        <v>8.0750146139668645E-4</v>
      </c>
      <c r="H75">
        <f t="shared" si="11"/>
        <v>0</v>
      </c>
      <c r="I75" t="e">
        <f t="shared" si="12"/>
        <v>#NUM!</v>
      </c>
    </row>
    <row r="76" spans="2:9" x14ac:dyDescent="0.2">
      <c r="B76">
        <f t="shared" si="13"/>
        <v>7</v>
      </c>
      <c r="C76">
        <f t="shared" si="15"/>
        <v>9</v>
      </c>
      <c r="D76">
        <f t="shared" si="14"/>
        <v>2</v>
      </c>
      <c r="E76">
        <f t="shared" si="8"/>
        <v>0</v>
      </c>
      <c r="F76">
        <f t="shared" si="9"/>
        <v>29.443049999999999</v>
      </c>
      <c r="G76">
        <f t="shared" si="10"/>
        <v>6.2102883099442192E-3</v>
      </c>
      <c r="H76">
        <f t="shared" si="11"/>
        <v>0</v>
      </c>
      <c r="I76" t="e">
        <f t="shared" si="12"/>
        <v>#NUM!</v>
      </c>
    </row>
    <row r="77" spans="2:9" x14ac:dyDescent="0.2">
      <c r="B77">
        <f t="shared" si="13"/>
        <v>7</v>
      </c>
      <c r="C77">
        <f t="shared" si="15"/>
        <v>8</v>
      </c>
      <c r="D77">
        <f t="shared" si="14"/>
        <v>1</v>
      </c>
      <c r="E77">
        <f t="shared" si="8"/>
        <v>0</v>
      </c>
      <c r="F77">
        <f t="shared" si="9"/>
        <v>7.19</v>
      </c>
      <c r="G77">
        <f t="shared" si="10"/>
        <v>4.7761747484545355E-2</v>
      </c>
      <c r="H77">
        <f t="shared" si="11"/>
        <v>0</v>
      </c>
      <c r="I77" t="e">
        <f t="shared" si="12"/>
        <v>#NUM!</v>
      </c>
    </row>
    <row r="78" spans="2:9" x14ac:dyDescent="0.2">
      <c r="B78">
        <f t="shared" si="13"/>
        <v>7</v>
      </c>
      <c r="C78">
        <f t="shared" si="15"/>
        <v>7</v>
      </c>
      <c r="D78">
        <f t="shared" si="14"/>
        <v>0</v>
      </c>
      <c r="E78">
        <f t="shared" si="8"/>
        <v>0</v>
      </c>
      <c r="F78">
        <f t="shared" si="9"/>
        <v>1</v>
      </c>
      <c r="G78">
        <f t="shared" si="10"/>
        <v>0.36732344923901988</v>
      </c>
      <c r="H78">
        <f t="shared" si="11"/>
        <v>0</v>
      </c>
      <c r="I78" t="e">
        <f t="shared" si="12"/>
        <v>#NUM!</v>
      </c>
    </row>
    <row r="79" spans="2:9" x14ac:dyDescent="0.2">
      <c r="B79">
        <f t="shared" si="13"/>
        <v>8</v>
      </c>
      <c r="C79">
        <f t="shared" si="15"/>
        <v>10</v>
      </c>
      <c r="D79">
        <f t="shared" si="14"/>
        <v>2</v>
      </c>
      <c r="E79">
        <f t="shared" si="8"/>
        <v>0</v>
      </c>
      <c r="F79">
        <f t="shared" si="9"/>
        <v>37.633049999999997</v>
      </c>
      <c r="G79">
        <f t="shared" si="10"/>
        <v>5.4027868485475375E-3</v>
      </c>
      <c r="H79">
        <f t="shared" si="11"/>
        <v>0</v>
      </c>
      <c r="I79" t="e">
        <f t="shared" si="12"/>
        <v>#NUM!</v>
      </c>
    </row>
    <row r="80" spans="2:9" x14ac:dyDescent="0.2">
      <c r="B80">
        <f t="shared" si="13"/>
        <v>8</v>
      </c>
      <c r="C80">
        <f t="shared" si="15"/>
        <v>9</v>
      </c>
      <c r="D80">
        <f t="shared" si="14"/>
        <v>1</v>
      </c>
      <c r="E80">
        <f t="shared" si="8"/>
        <v>0</v>
      </c>
      <c r="F80">
        <f t="shared" si="9"/>
        <v>8.19</v>
      </c>
      <c r="G80">
        <f t="shared" si="10"/>
        <v>4.1551459174601131E-2</v>
      </c>
      <c r="H80">
        <f t="shared" si="11"/>
        <v>0</v>
      </c>
      <c r="I80" t="e">
        <f t="shared" si="12"/>
        <v>#NUM!</v>
      </c>
    </row>
    <row r="81" spans="2:9" x14ac:dyDescent="0.2">
      <c r="B81">
        <f t="shared" si="13"/>
        <v>8</v>
      </c>
      <c r="C81">
        <f t="shared" si="15"/>
        <v>8</v>
      </c>
      <c r="D81">
        <f t="shared" si="14"/>
        <v>0</v>
      </c>
      <c r="E81">
        <f t="shared" si="8"/>
        <v>0</v>
      </c>
      <c r="F81">
        <f t="shared" si="9"/>
        <v>1</v>
      </c>
      <c r="G81">
        <f t="shared" si="10"/>
        <v>0.31956170175447451</v>
      </c>
      <c r="H81">
        <f t="shared" si="11"/>
        <v>0</v>
      </c>
      <c r="I81" t="e">
        <f t="shared" si="12"/>
        <v>#NUM!</v>
      </c>
    </row>
    <row r="82" spans="2:9" x14ac:dyDescent="0.2">
      <c r="B82">
        <f t="shared" si="13"/>
        <v>9</v>
      </c>
      <c r="C82">
        <f t="shared" si="15"/>
        <v>10</v>
      </c>
      <c r="D82">
        <f t="shared" si="14"/>
        <v>1</v>
      </c>
      <c r="E82">
        <f t="shared" si="8"/>
        <v>0</v>
      </c>
      <c r="F82">
        <f t="shared" si="9"/>
        <v>9.19</v>
      </c>
      <c r="G82">
        <f t="shared" si="10"/>
        <v>3.6148672326053601E-2</v>
      </c>
      <c r="H82">
        <f t="shared" si="11"/>
        <v>0</v>
      </c>
      <c r="I82" t="e">
        <f t="shared" si="12"/>
        <v>#NUM!</v>
      </c>
    </row>
    <row r="83" spans="2:9" x14ac:dyDescent="0.2">
      <c r="B83">
        <f t="shared" si="13"/>
        <v>9</v>
      </c>
      <c r="C83">
        <f t="shared" si="15"/>
        <v>9</v>
      </c>
      <c r="D83">
        <f t="shared" si="14"/>
        <v>0</v>
      </c>
      <c r="E83">
        <f t="shared" si="8"/>
        <v>0</v>
      </c>
      <c r="F83">
        <f t="shared" si="9"/>
        <v>1</v>
      </c>
      <c r="G83">
        <f t="shared" si="10"/>
        <v>0.27801024257987339</v>
      </c>
      <c r="H83">
        <f t="shared" si="11"/>
        <v>0</v>
      </c>
      <c r="I83" t="e">
        <f t="shared" si="12"/>
        <v>#NUM!</v>
      </c>
    </row>
    <row r="84" spans="2:9" x14ac:dyDescent="0.2">
      <c r="B84">
        <f t="shared" si="13"/>
        <v>10</v>
      </c>
      <c r="C84">
        <f t="shared" si="15"/>
        <v>10</v>
      </c>
      <c r="D84">
        <f t="shared" si="14"/>
        <v>0</v>
      </c>
      <c r="E84">
        <f t="shared" ref="E84" si="16">VLOOKUP(C84,$J$5:$K$15,2)</f>
        <v>0</v>
      </c>
      <c r="F84">
        <f t="shared" ref="F84" si="17">IF($D$2&gt;0,VLOOKUP(C84,$L$4:$N$15,2)/VLOOKUP(B84,$L$4:$N$15,2)/VLOOKUP(D84,$L$4:$N$15,3),EXP(-$C$2)/VLOOKUP(D84,$L$4:$N$15,3))</f>
        <v>1</v>
      </c>
      <c r="G84">
        <f t="shared" ref="G84" si="18">IF($D$2&gt;0, EXP(($C$2+B84)*$F$2+$E$2*D84), EXP($E$2*D84))</f>
        <v>0.24186157025381977</v>
      </c>
      <c r="H84">
        <f t="shared" ref="H84" si="19">E84*F84*G84</f>
        <v>0</v>
      </c>
      <c r="I84" t="e">
        <f t="shared" ref="I84" si="20">LN(H84)</f>
        <v>#NUM!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6884-D69C-6A4C-A2C9-642FE5F47965}">
  <dimension ref="A1:D17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B1" s="10" t="s">
        <v>30</v>
      </c>
      <c r="C1" s="11" t="s">
        <v>31</v>
      </c>
    </row>
    <row r="2" spans="1:4" x14ac:dyDescent="0.2">
      <c r="B2" s="12">
        <v>1</v>
      </c>
      <c r="C2" s="13">
        <f>L!F4</f>
        <v>4</v>
      </c>
    </row>
    <row r="4" spans="1:4" ht="17" thickBot="1" x14ac:dyDescent="0.25"/>
    <row r="5" spans="1:4" ht="17" thickTop="1" x14ac:dyDescent="0.2">
      <c r="A5" s="31" t="s">
        <v>18</v>
      </c>
      <c r="B5" s="32" t="s">
        <v>19</v>
      </c>
      <c r="C5" t="s">
        <v>32</v>
      </c>
      <c r="D5" t="s">
        <v>24</v>
      </c>
    </row>
    <row r="6" spans="1:4" x14ac:dyDescent="0.2">
      <c r="A6" s="27">
        <v>0</v>
      </c>
      <c r="B6" s="28">
        <f>IF(A6=$C$2,1,0)</f>
        <v>0</v>
      </c>
      <c r="C6">
        <f>IF(D6=$C$2,1,0)</f>
        <v>0</v>
      </c>
      <c r="D6">
        <f>A$16-A6</f>
        <v>10</v>
      </c>
    </row>
    <row r="7" spans="1:4" x14ac:dyDescent="0.2">
      <c r="A7" s="27">
        <v>1</v>
      </c>
      <c r="B7" s="28">
        <f t="shared" ref="B7:B16" si="0">IF(A7=$C$2,1,0)</f>
        <v>0</v>
      </c>
      <c r="C7">
        <f t="shared" ref="C7:C16" si="1">IF(D7=$C$2,1,0)</f>
        <v>0</v>
      </c>
      <c r="D7">
        <f t="shared" ref="D7:D16" si="2">A$16-A7</f>
        <v>9</v>
      </c>
    </row>
    <row r="8" spans="1:4" x14ac:dyDescent="0.2">
      <c r="A8" s="27">
        <v>2</v>
      </c>
      <c r="B8" s="28">
        <f t="shared" si="0"/>
        <v>0</v>
      </c>
      <c r="C8">
        <f t="shared" si="1"/>
        <v>0</v>
      </c>
      <c r="D8">
        <f t="shared" si="2"/>
        <v>8</v>
      </c>
    </row>
    <row r="9" spans="1:4" x14ac:dyDescent="0.2">
      <c r="A9" s="27">
        <v>3</v>
      </c>
      <c r="B9" s="28">
        <f t="shared" si="0"/>
        <v>0</v>
      </c>
      <c r="C9">
        <f t="shared" si="1"/>
        <v>0</v>
      </c>
      <c r="D9">
        <f t="shared" si="2"/>
        <v>7</v>
      </c>
    </row>
    <row r="10" spans="1:4" x14ac:dyDescent="0.2">
      <c r="A10" s="27">
        <v>4</v>
      </c>
      <c r="B10" s="28">
        <f t="shared" si="0"/>
        <v>1</v>
      </c>
      <c r="C10">
        <f t="shared" si="1"/>
        <v>0</v>
      </c>
      <c r="D10">
        <f t="shared" si="2"/>
        <v>6</v>
      </c>
    </row>
    <row r="11" spans="1:4" x14ac:dyDescent="0.2">
      <c r="A11" s="27">
        <v>5</v>
      </c>
      <c r="B11" s="28">
        <f t="shared" si="0"/>
        <v>0</v>
      </c>
      <c r="C11">
        <f t="shared" si="1"/>
        <v>0</v>
      </c>
      <c r="D11">
        <f t="shared" si="2"/>
        <v>5</v>
      </c>
    </row>
    <row r="12" spans="1:4" x14ac:dyDescent="0.2">
      <c r="A12" s="27">
        <v>6</v>
      </c>
      <c r="B12" s="28">
        <f t="shared" si="0"/>
        <v>0</v>
      </c>
      <c r="C12">
        <f t="shared" si="1"/>
        <v>1</v>
      </c>
      <c r="D12">
        <f t="shared" si="2"/>
        <v>4</v>
      </c>
    </row>
    <row r="13" spans="1:4" x14ac:dyDescent="0.2">
      <c r="A13" s="27">
        <v>7</v>
      </c>
      <c r="B13" s="28">
        <f t="shared" si="0"/>
        <v>0</v>
      </c>
      <c r="C13">
        <f t="shared" si="1"/>
        <v>0</v>
      </c>
      <c r="D13">
        <f t="shared" si="2"/>
        <v>3</v>
      </c>
    </row>
    <row r="14" spans="1:4" x14ac:dyDescent="0.2">
      <c r="A14" s="27">
        <v>8</v>
      </c>
      <c r="B14" s="28">
        <f t="shared" si="0"/>
        <v>0</v>
      </c>
      <c r="C14">
        <f t="shared" si="1"/>
        <v>0</v>
      </c>
      <c r="D14">
        <f t="shared" si="2"/>
        <v>2</v>
      </c>
    </row>
    <row r="15" spans="1:4" x14ac:dyDescent="0.2">
      <c r="A15" s="27">
        <v>9</v>
      </c>
      <c r="B15" s="28">
        <f t="shared" si="0"/>
        <v>0</v>
      </c>
      <c r="C15">
        <f t="shared" si="1"/>
        <v>0</v>
      </c>
      <c r="D15">
        <f t="shared" si="2"/>
        <v>1</v>
      </c>
    </row>
    <row r="16" spans="1:4" ht="17" thickBot="1" x14ac:dyDescent="0.25">
      <c r="A16" s="29">
        <v>10</v>
      </c>
      <c r="B16" s="30">
        <f t="shared" si="0"/>
        <v>0</v>
      </c>
      <c r="C16">
        <f t="shared" si="1"/>
        <v>0</v>
      </c>
      <c r="D16">
        <f t="shared" si="2"/>
        <v>0</v>
      </c>
    </row>
    <row r="17" ht="17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760A-7B9F-6541-8A82-4C46E39C9D0D}">
  <dimension ref="A1:Q84"/>
  <sheetViews>
    <sheetView workbookViewId="0">
      <selection activeCell="C10" sqref="C10"/>
    </sheetView>
  </sheetViews>
  <sheetFormatPr baseColWidth="10" defaultRowHeight="16" x14ac:dyDescent="0.2"/>
  <cols>
    <col min="5" max="6" width="12.1640625" bestFit="1" customWidth="1"/>
    <col min="7" max="7" width="12.5" bestFit="1" customWidth="1"/>
    <col min="8" max="8" width="12.1640625" customWidth="1"/>
  </cols>
  <sheetData>
    <row r="1" spans="1:17" x14ac:dyDescent="0.2">
      <c r="B1" s="5" t="s">
        <v>1</v>
      </c>
      <c r="C1" s="6" t="s">
        <v>21</v>
      </c>
      <c r="D1" s="6" t="s">
        <v>20</v>
      </c>
      <c r="E1" s="3" t="s">
        <v>26</v>
      </c>
      <c r="F1" s="3" t="s">
        <v>25</v>
      </c>
      <c r="G1" s="3" t="s">
        <v>27</v>
      </c>
    </row>
    <row r="2" spans="1:17" x14ac:dyDescent="0.2">
      <c r="B2" s="7">
        <f>L!A4</f>
        <v>1</v>
      </c>
      <c r="C2" s="8">
        <f>L!Q4</f>
        <v>0.11</v>
      </c>
      <c r="D2" s="8">
        <f>L!P4</f>
        <v>2.0941453034961928E-2</v>
      </c>
      <c r="E2" s="4">
        <f>LN(D2)</f>
        <v>-3.8660246855478206</v>
      </c>
      <c r="F2" s="4">
        <f>LN(1-D2)</f>
        <v>-2.1163835415394919E-2</v>
      </c>
      <c r="G2" s="4">
        <f>LN(C2)</f>
        <v>-2.2072749131897207</v>
      </c>
      <c r="M2" s="9" t="s">
        <v>28</v>
      </c>
      <c r="O2" t="s">
        <v>29</v>
      </c>
    </row>
    <row r="3" spans="1:17" x14ac:dyDescent="0.2">
      <c r="M3">
        <f>C2</f>
        <v>0.11</v>
      </c>
      <c r="N3">
        <v>1</v>
      </c>
      <c r="P3" t="s">
        <v>23</v>
      </c>
      <c r="Q3" t="s">
        <v>18</v>
      </c>
    </row>
    <row r="4" spans="1:17" x14ac:dyDescent="0.2">
      <c r="J4" s="15" t="s">
        <v>18</v>
      </c>
      <c r="K4" s="15" t="s">
        <v>33</v>
      </c>
      <c r="L4" t="s">
        <v>66</v>
      </c>
      <c r="M4">
        <v>1</v>
      </c>
      <c r="N4" t="s">
        <v>67</v>
      </c>
      <c r="O4">
        <f t="shared" ref="O4:O13" si="0">O5*(P4)</f>
        <v>3628800</v>
      </c>
      <c r="P4">
        <f>L15</f>
        <v>10</v>
      </c>
    </row>
    <row r="5" spans="1:17" x14ac:dyDescent="0.2">
      <c r="A5" s="43" t="s">
        <v>22</v>
      </c>
      <c r="B5" s="50" t="s">
        <v>35</v>
      </c>
      <c r="C5" s="51" t="s">
        <v>61</v>
      </c>
      <c r="J5" s="16">
        <v>0</v>
      </c>
      <c r="K5" s="16">
        <f>'C1'!B6</f>
        <v>0</v>
      </c>
      <c r="L5">
        <v>0</v>
      </c>
      <c r="M5">
        <v>1</v>
      </c>
      <c r="N5">
        <v>1</v>
      </c>
      <c r="O5">
        <f t="shared" si="0"/>
        <v>362880</v>
      </c>
      <c r="P5">
        <f>P4-1</f>
        <v>9</v>
      </c>
      <c r="Q5">
        <f>10-J5</f>
        <v>10</v>
      </c>
    </row>
    <row r="6" spans="1:17" x14ac:dyDescent="0.2">
      <c r="A6" s="35">
        <v>0</v>
      </c>
      <c r="B6" s="52">
        <f>SUM(H19:H29)</f>
        <v>6.4056538748382271E-9</v>
      </c>
      <c r="C6" s="53">
        <f>LN(B6)</f>
        <v>-18.866084818621282</v>
      </c>
      <c r="J6" s="16">
        <f>J5+1</f>
        <v>1</v>
      </c>
      <c r="K6" s="16">
        <f>'C1'!B7</f>
        <v>0</v>
      </c>
      <c r="L6">
        <v>1</v>
      </c>
      <c r="M6">
        <f t="shared" ref="M6:M15" si="1">M5*(M$3+($L6-1))</f>
        <v>0.11</v>
      </c>
      <c r="N6">
        <f t="shared" ref="N6:N15" si="2">N5*(N$3+($L6-1))</f>
        <v>1</v>
      </c>
      <c r="O6">
        <f t="shared" si="0"/>
        <v>40320</v>
      </c>
      <c r="P6">
        <f t="shared" ref="P6:P14" si="3">P5-1</f>
        <v>8</v>
      </c>
      <c r="Q6">
        <f t="shared" ref="Q6:Q15" si="4">10-J6</f>
        <v>9</v>
      </c>
    </row>
    <row r="7" spans="1:17" x14ac:dyDescent="0.2">
      <c r="A7" s="35">
        <f>A6+1</f>
        <v>1</v>
      </c>
      <c r="B7" s="52">
        <f>SUM(H30:H39)</f>
        <v>1.0890118993939464E-5</v>
      </c>
      <c r="C7" s="53">
        <f t="shared" ref="C7:C16" si="5">LN(B7)</f>
        <v>-11.427654694179244</v>
      </c>
      <c r="J7" s="16">
        <f t="shared" ref="J7:J15" si="6">J6+1</f>
        <v>2</v>
      </c>
      <c r="K7" s="16">
        <f>'C1'!B8</f>
        <v>0</v>
      </c>
      <c r="L7">
        <v>2</v>
      </c>
      <c r="M7">
        <f t="shared" si="1"/>
        <v>0.12210000000000001</v>
      </c>
      <c r="N7">
        <f t="shared" si="2"/>
        <v>2</v>
      </c>
      <c r="O7">
        <f t="shared" si="0"/>
        <v>5040</v>
      </c>
      <c r="P7">
        <f t="shared" si="3"/>
        <v>7</v>
      </c>
      <c r="Q7">
        <f t="shared" si="4"/>
        <v>8</v>
      </c>
    </row>
    <row r="8" spans="1:17" x14ac:dyDescent="0.2">
      <c r="A8" s="35">
        <f t="shared" ref="A8:A16" si="7">A7+1</f>
        <v>2</v>
      </c>
      <c r="B8" s="52">
        <f>SUM(H40:H48)</f>
        <v>1.3760453657726366E-3</v>
      </c>
      <c r="C8" s="53">
        <f t="shared" si="5"/>
        <v>-6.5885415707029518</v>
      </c>
      <c r="J8" s="16">
        <f t="shared" si="6"/>
        <v>3</v>
      </c>
      <c r="K8" s="16">
        <f>'C1'!B9</f>
        <v>0</v>
      </c>
      <c r="L8">
        <v>3</v>
      </c>
      <c r="M8">
        <f t="shared" si="1"/>
        <v>0.257631</v>
      </c>
      <c r="N8">
        <f t="shared" si="2"/>
        <v>6</v>
      </c>
      <c r="O8">
        <f t="shared" si="0"/>
        <v>720</v>
      </c>
      <c r="P8">
        <f t="shared" si="3"/>
        <v>6</v>
      </c>
      <c r="Q8">
        <f t="shared" si="4"/>
        <v>7</v>
      </c>
    </row>
    <row r="9" spans="1:17" x14ac:dyDescent="0.2">
      <c r="A9" s="35">
        <f t="shared" si="7"/>
        <v>3</v>
      </c>
      <c r="B9" s="52">
        <f>SUM(H49:H56)</f>
        <v>6.0979259092834394E-2</v>
      </c>
      <c r="C9" s="53">
        <f t="shared" si="5"/>
        <v>-2.7972214874985561</v>
      </c>
      <c r="J9" s="16">
        <f t="shared" si="6"/>
        <v>4</v>
      </c>
      <c r="K9" s="16">
        <f>'C1'!B10</f>
        <v>1</v>
      </c>
      <c r="L9">
        <v>4</v>
      </c>
      <c r="M9">
        <f t="shared" si="1"/>
        <v>0.80123241000000001</v>
      </c>
      <c r="N9">
        <f t="shared" si="2"/>
        <v>24</v>
      </c>
      <c r="O9">
        <f t="shared" si="0"/>
        <v>120</v>
      </c>
      <c r="P9">
        <f t="shared" si="3"/>
        <v>5</v>
      </c>
      <c r="Q9">
        <f t="shared" si="4"/>
        <v>6</v>
      </c>
    </row>
    <row r="10" spans="1:17" x14ac:dyDescent="0.2">
      <c r="A10" s="35">
        <f t="shared" si="7"/>
        <v>4</v>
      </c>
      <c r="B10" s="52">
        <f>SUM(H57:H63)</f>
        <v>0.91669234600600846</v>
      </c>
      <c r="C10" s="53">
        <f t="shared" si="5"/>
        <v>-8.6983363557273125E-2</v>
      </c>
      <c r="J10" s="16">
        <f t="shared" si="6"/>
        <v>5</v>
      </c>
      <c r="K10" s="16">
        <f>'C1'!B11</f>
        <v>0</v>
      </c>
      <c r="L10">
        <v>5</v>
      </c>
      <c r="M10">
        <f t="shared" si="1"/>
        <v>3.2930652051000004</v>
      </c>
      <c r="N10">
        <f t="shared" si="2"/>
        <v>120</v>
      </c>
      <c r="O10">
        <f t="shared" si="0"/>
        <v>24</v>
      </c>
      <c r="P10">
        <f t="shared" si="3"/>
        <v>4</v>
      </c>
      <c r="Q10">
        <f t="shared" si="4"/>
        <v>5</v>
      </c>
    </row>
    <row r="11" spans="1:17" x14ac:dyDescent="0.2">
      <c r="A11" s="35">
        <f t="shared" si="7"/>
        <v>5</v>
      </c>
      <c r="B11" s="52">
        <f>SUM(H64:H69)</f>
        <v>0</v>
      </c>
      <c r="C11" s="53" t="e">
        <f t="shared" si="5"/>
        <v>#NUM!</v>
      </c>
      <c r="J11" s="16">
        <f t="shared" si="6"/>
        <v>6</v>
      </c>
      <c r="K11" s="16">
        <f>'C1'!B12</f>
        <v>0</v>
      </c>
      <c r="L11">
        <v>6</v>
      </c>
      <c r="M11">
        <f t="shared" si="1"/>
        <v>16.827563198061004</v>
      </c>
      <c r="N11">
        <f t="shared" si="2"/>
        <v>720</v>
      </c>
      <c r="O11">
        <f t="shared" si="0"/>
        <v>6</v>
      </c>
      <c r="P11">
        <f t="shared" si="3"/>
        <v>3</v>
      </c>
      <c r="Q11">
        <f t="shared" si="4"/>
        <v>4</v>
      </c>
    </row>
    <row r="12" spans="1:17" x14ac:dyDescent="0.2">
      <c r="A12" s="35">
        <f t="shared" si="7"/>
        <v>6</v>
      </c>
      <c r="B12" s="52">
        <f>SUM(H70:H74)</f>
        <v>0</v>
      </c>
      <c r="C12" s="53" t="e">
        <f t="shared" si="5"/>
        <v>#NUM!</v>
      </c>
      <c r="J12" s="16">
        <f t="shared" si="6"/>
        <v>7</v>
      </c>
      <c r="K12" s="16">
        <f>'C1'!B13</f>
        <v>0</v>
      </c>
      <c r="L12">
        <v>7</v>
      </c>
      <c r="M12">
        <f t="shared" si="1"/>
        <v>102.81641114015274</v>
      </c>
      <c r="N12">
        <f t="shared" si="2"/>
        <v>5040</v>
      </c>
      <c r="O12">
        <f t="shared" si="0"/>
        <v>2</v>
      </c>
      <c r="P12">
        <f t="shared" si="3"/>
        <v>2</v>
      </c>
      <c r="Q12">
        <f t="shared" si="4"/>
        <v>3</v>
      </c>
    </row>
    <row r="13" spans="1:17" x14ac:dyDescent="0.2">
      <c r="A13" s="35">
        <f t="shared" si="7"/>
        <v>7</v>
      </c>
      <c r="B13" s="52">
        <f>SUM(H75:H78)</f>
        <v>0</v>
      </c>
      <c r="C13" s="53" t="e">
        <f t="shared" si="5"/>
        <v>#NUM!</v>
      </c>
      <c r="J13" s="16">
        <f t="shared" si="6"/>
        <v>8</v>
      </c>
      <c r="K13" s="16">
        <f>'C1'!B14</f>
        <v>0</v>
      </c>
      <c r="L13">
        <v>8</v>
      </c>
      <c r="M13">
        <f t="shared" si="1"/>
        <v>731.02468320648597</v>
      </c>
      <c r="N13">
        <f t="shared" si="2"/>
        <v>40320</v>
      </c>
      <c r="O13">
        <f t="shared" si="0"/>
        <v>1</v>
      </c>
      <c r="P13">
        <f t="shared" si="3"/>
        <v>1</v>
      </c>
      <c r="Q13">
        <f t="shared" si="4"/>
        <v>2</v>
      </c>
    </row>
    <row r="14" spans="1:17" x14ac:dyDescent="0.2">
      <c r="A14" s="35">
        <f t="shared" si="7"/>
        <v>8</v>
      </c>
      <c r="B14" s="52">
        <f>SUM(H79:H81)</f>
        <v>0</v>
      </c>
      <c r="C14" s="53" t="e">
        <f t="shared" si="5"/>
        <v>#NUM!</v>
      </c>
      <c r="J14" s="16">
        <f t="shared" si="6"/>
        <v>9</v>
      </c>
      <c r="K14" s="16">
        <f>'C1'!B15</f>
        <v>0</v>
      </c>
      <c r="L14">
        <v>9</v>
      </c>
      <c r="M14">
        <f t="shared" si="1"/>
        <v>5928.6101808046005</v>
      </c>
      <c r="N14">
        <f t="shared" si="2"/>
        <v>362880</v>
      </c>
      <c r="O14">
        <f>M5</f>
        <v>1</v>
      </c>
      <c r="P14">
        <f t="shared" si="3"/>
        <v>0</v>
      </c>
      <c r="Q14">
        <f t="shared" si="4"/>
        <v>1</v>
      </c>
    </row>
    <row r="15" spans="1:17" x14ac:dyDescent="0.2">
      <c r="A15" s="35">
        <f t="shared" si="7"/>
        <v>9</v>
      </c>
      <c r="B15" s="52">
        <f>SUM(H82:H83)</f>
        <v>0</v>
      </c>
      <c r="C15" s="53" t="e">
        <f t="shared" si="5"/>
        <v>#NUM!</v>
      </c>
      <c r="J15" s="16">
        <f t="shared" si="6"/>
        <v>10</v>
      </c>
      <c r="K15" s="16">
        <f>'C1'!B16</f>
        <v>0</v>
      </c>
      <c r="L15">
        <v>10</v>
      </c>
      <c r="M15">
        <f t="shared" si="1"/>
        <v>54009.638747129909</v>
      </c>
      <c r="N15">
        <f t="shared" si="2"/>
        <v>3628800</v>
      </c>
      <c r="Q15">
        <f t="shared" si="4"/>
        <v>0</v>
      </c>
    </row>
    <row r="16" spans="1:17" x14ac:dyDescent="0.2">
      <c r="A16" s="37">
        <f t="shared" si="7"/>
        <v>10</v>
      </c>
      <c r="B16" s="54">
        <f>SUM(H84)</f>
        <v>0</v>
      </c>
      <c r="C16" s="55" t="e">
        <f t="shared" si="5"/>
        <v>#NUM!</v>
      </c>
    </row>
    <row r="17" spans="2:11" x14ac:dyDescent="0.2">
      <c r="K17" t="s">
        <v>64</v>
      </c>
    </row>
    <row r="18" spans="2:11" x14ac:dyDescent="0.2">
      <c r="B18" t="s">
        <v>22</v>
      </c>
      <c r="C18" t="s">
        <v>18</v>
      </c>
      <c r="D18" t="s">
        <v>23</v>
      </c>
      <c r="E18" t="s">
        <v>19</v>
      </c>
      <c r="F18" t="s">
        <v>65</v>
      </c>
      <c r="G18" t="s">
        <v>68</v>
      </c>
      <c r="H18" t="s">
        <v>36</v>
      </c>
      <c r="I18" t="s">
        <v>63</v>
      </c>
    </row>
    <row r="19" spans="2:11" x14ac:dyDescent="0.2">
      <c r="B19">
        <v>0</v>
      </c>
      <c r="C19">
        <v>10</v>
      </c>
      <c r="D19">
        <f>C19-B19</f>
        <v>10</v>
      </c>
      <c r="E19">
        <f>VLOOKUP(C19,$J$5:$K$15,2)</f>
        <v>0</v>
      </c>
      <c r="F19">
        <f>IF($D$2&gt;0,VLOOKUP(C19,$L$4:$N$15,2)/VLOOKUP(B19,$L$4:$N$15,2)/VLOOKUP(D19,$L$4:$N$15,3),EXP(-$C$2)/VLOOKUP(D19,$L$4:$N$15,3))</f>
        <v>1.4883608561268163E-2</v>
      </c>
      <c r="G19">
        <f>IF($D$2&gt;0, EXP(($C$2+B19)*$F$2+$E$2*D19), EXP($E$2*D19))</f>
        <v>1.618292698221263E-17</v>
      </c>
      <c r="H19">
        <f>E19*F19*G19</f>
        <v>0</v>
      </c>
      <c r="I19" t="e">
        <f>LN(H19)</f>
        <v>#NUM!</v>
      </c>
    </row>
    <row r="20" spans="2:11" x14ac:dyDescent="0.2">
      <c r="B20">
        <f>IF(C19=B19,B19+1,B19)</f>
        <v>0</v>
      </c>
      <c r="C20">
        <f>IF(C19=B19,10,C19-1)</f>
        <v>9</v>
      </c>
      <c r="D20">
        <f>C20-B20</f>
        <v>9</v>
      </c>
      <c r="E20">
        <f t="shared" ref="E20:E83" si="8">VLOOKUP(C20,$J$5:$K$15,2)</f>
        <v>0</v>
      </c>
      <c r="F20">
        <f t="shared" ref="F20:F83" si="9">IF($D$2&gt;0,VLOOKUP(C20,$L$4:$N$15,2)/VLOOKUP(B20,$L$4:$N$15,2)/VLOOKUP(D20,$L$4:$N$15,3),EXP(-$C$2)/VLOOKUP(D20,$L$4:$N$15,3))</f>
        <v>1.6337660330700509E-2</v>
      </c>
      <c r="G20">
        <f t="shared" ref="G20:G83" si="10">IF($D$2&gt;0, EXP(($C$2+B20)*$F$2+$E$2*D20), EXP($E$2*D20))</f>
        <v>7.7277001529908648E-16</v>
      </c>
      <c r="H20">
        <f t="shared" ref="H20:H83" si="11">E20*F20*G20</f>
        <v>0</v>
      </c>
      <c r="I20" t="e">
        <f t="shared" ref="I20:I83" si="12">LN(H20)</f>
        <v>#NUM!</v>
      </c>
    </row>
    <row r="21" spans="2:11" x14ac:dyDescent="0.2">
      <c r="B21">
        <f t="shared" ref="B21:B84" si="13">IF(C20=B20,B20+1,B20)</f>
        <v>0</v>
      </c>
      <c r="C21">
        <f>IF(C20=B20,10,C20-1)</f>
        <v>8</v>
      </c>
      <c r="D21">
        <f t="shared" ref="D21:D84" si="14">C21-B21</f>
        <v>8</v>
      </c>
      <c r="E21">
        <f t="shared" si="8"/>
        <v>0</v>
      </c>
      <c r="F21">
        <f t="shared" si="9"/>
        <v>1.8130572500160862E-2</v>
      </c>
      <c r="G21">
        <f t="shared" si="10"/>
        <v>3.6901451585472151E-14</v>
      </c>
      <c r="H21">
        <f t="shared" si="11"/>
        <v>0</v>
      </c>
      <c r="I21" t="e">
        <f t="shared" si="12"/>
        <v>#NUM!</v>
      </c>
    </row>
    <row r="22" spans="2:11" x14ac:dyDescent="0.2">
      <c r="B22">
        <f t="shared" si="13"/>
        <v>0</v>
      </c>
      <c r="C22">
        <f t="shared" ref="C22:C84" si="15">IF(C21=B21,10,C21-1)</f>
        <v>7</v>
      </c>
      <c r="D22">
        <f t="shared" si="14"/>
        <v>7</v>
      </c>
      <c r="E22">
        <f t="shared" si="8"/>
        <v>0</v>
      </c>
      <c r="F22">
        <f t="shared" si="9"/>
        <v>2.040008157542713E-2</v>
      </c>
      <c r="G22">
        <f t="shared" si="10"/>
        <v>1.7621246970716347E-12</v>
      </c>
      <c r="H22">
        <f t="shared" si="11"/>
        <v>0</v>
      </c>
      <c r="I22" t="e">
        <f t="shared" si="12"/>
        <v>#NUM!</v>
      </c>
    </row>
    <row r="23" spans="2:11" x14ac:dyDescent="0.2">
      <c r="B23">
        <f t="shared" si="13"/>
        <v>0</v>
      </c>
      <c r="C23">
        <f t="shared" si="15"/>
        <v>6</v>
      </c>
      <c r="D23">
        <f t="shared" si="14"/>
        <v>6</v>
      </c>
      <c r="E23">
        <f t="shared" si="8"/>
        <v>0</v>
      </c>
      <c r="F23">
        <f t="shared" si="9"/>
        <v>2.3371615552862504E-2</v>
      </c>
      <c r="G23">
        <f t="shared" si="10"/>
        <v>8.414529278984381E-11</v>
      </c>
      <c r="H23">
        <f t="shared" si="11"/>
        <v>0</v>
      </c>
      <c r="I23" t="e">
        <f t="shared" si="12"/>
        <v>#NUM!</v>
      </c>
    </row>
    <row r="24" spans="2:11" x14ac:dyDescent="0.2">
      <c r="B24">
        <f t="shared" si="13"/>
        <v>0</v>
      </c>
      <c r="C24">
        <f t="shared" si="15"/>
        <v>5</v>
      </c>
      <c r="D24">
        <f t="shared" si="14"/>
        <v>5</v>
      </c>
      <c r="E24">
        <f t="shared" si="8"/>
        <v>0</v>
      </c>
      <c r="F24">
        <f t="shared" si="9"/>
        <v>2.7442210042500005E-2</v>
      </c>
      <c r="G24">
        <f t="shared" si="10"/>
        <v>4.0181210276747531E-9</v>
      </c>
      <c r="H24">
        <f t="shared" si="11"/>
        <v>0</v>
      </c>
      <c r="I24" t="e">
        <f t="shared" si="12"/>
        <v>#NUM!</v>
      </c>
    </row>
    <row r="25" spans="2:11" x14ac:dyDescent="0.2">
      <c r="B25">
        <f t="shared" si="13"/>
        <v>0</v>
      </c>
      <c r="C25">
        <f t="shared" si="15"/>
        <v>4</v>
      </c>
      <c r="D25">
        <f t="shared" si="14"/>
        <v>4</v>
      </c>
      <c r="E25">
        <f t="shared" si="8"/>
        <v>1</v>
      </c>
      <c r="F25">
        <f t="shared" si="9"/>
        <v>3.3384683749999998E-2</v>
      </c>
      <c r="G25">
        <f t="shared" si="10"/>
        <v>1.9187403190057858E-7</v>
      </c>
      <c r="H25">
        <f t="shared" si="11"/>
        <v>6.4056538748382271E-9</v>
      </c>
      <c r="I25">
        <f t="shared" si="12"/>
        <v>-18.866084818621282</v>
      </c>
    </row>
    <row r="26" spans="2:11" x14ac:dyDescent="0.2">
      <c r="B26">
        <f t="shared" si="13"/>
        <v>0</v>
      </c>
      <c r="C26">
        <f t="shared" si="15"/>
        <v>3</v>
      </c>
      <c r="D26">
        <f t="shared" si="14"/>
        <v>3</v>
      </c>
      <c r="E26">
        <f t="shared" si="8"/>
        <v>0</v>
      </c>
      <c r="F26">
        <f t="shared" si="9"/>
        <v>4.2938499999999998E-2</v>
      </c>
      <c r="G26">
        <f t="shared" si="10"/>
        <v>9.1624029899092156E-6</v>
      </c>
      <c r="H26">
        <f t="shared" si="11"/>
        <v>0</v>
      </c>
      <c r="I26" t="e">
        <f t="shared" si="12"/>
        <v>#NUM!</v>
      </c>
    </row>
    <row r="27" spans="2:11" x14ac:dyDescent="0.2">
      <c r="B27">
        <f t="shared" si="13"/>
        <v>0</v>
      </c>
      <c r="C27">
        <f t="shared" si="15"/>
        <v>2</v>
      </c>
      <c r="D27">
        <f t="shared" si="14"/>
        <v>2</v>
      </c>
      <c r="E27">
        <f t="shared" si="8"/>
        <v>0</v>
      </c>
      <c r="F27">
        <f t="shared" si="9"/>
        <v>6.1050000000000007E-2</v>
      </c>
      <c r="G27">
        <f t="shared" si="10"/>
        <v>4.375247015864897E-4</v>
      </c>
      <c r="H27">
        <f t="shared" si="11"/>
        <v>0</v>
      </c>
      <c r="I27" t="e">
        <f t="shared" si="12"/>
        <v>#NUM!</v>
      </c>
    </row>
    <row r="28" spans="2:11" x14ac:dyDescent="0.2">
      <c r="B28">
        <f t="shared" si="13"/>
        <v>0</v>
      </c>
      <c r="C28">
        <f t="shared" si="15"/>
        <v>1</v>
      </c>
      <c r="D28">
        <f t="shared" si="14"/>
        <v>1</v>
      </c>
      <c r="E28">
        <f t="shared" si="8"/>
        <v>0</v>
      </c>
      <c r="F28">
        <f t="shared" si="9"/>
        <v>0.11</v>
      </c>
      <c r="G28">
        <f t="shared" si="10"/>
        <v>2.0892757577806974E-2</v>
      </c>
      <c r="H28">
        <f t="shared" si="11"/>
        <v>0</v>
      </c>
      <c r="I28" t="e">
        <f t="shared" si="12"/>
        <v>#NUM!</v>
      </c>
    </row>
    <row r="29" spans="2:11" x14ac:dyDescent="0.2">
      <c r="B29">
        <f t="shared" si="13"/>
        <v>0</v>
      </c>
      <c r="C29">
        <f t="shared" si="15"/>
        <v>0</v>
      </c>
      <c r="D29">
        <f t="shared" si="14"/>
        <v>0</v>
      </c>
      <c r="E29">
        <f t="shared" si="8"/>
        <v>0</v>
      </c>
      <c r="F29">
        <f t="shared" si="9"/>
        <v>1</v>
      </c>
      <c r="G29">
        <f t="shared" si="10"/>
        <v>0.99767468584564534</v>
      </c>
      <c r="H29">
        <f t="shared" si="11"/>
        <v>0</v>
      </c>
      <c r="I29" t="e">
        <f t="shared" si="12"/>
        <v>#NUM!</v>
      </c>
    </row>
    <row r="30" spans="2:11" x14ac:dyDescent="0.2">
      <c r="B30">
        <f t="shared" si="13"/>
        <v>1</v>
      </c>
      <c r="C30">
        <f t="shared" si="15"/>
        <v>10</v>
      </c>
      <c r="D30">
        <f t="shared" si="14"/>
        <v>9</v>
      </c>
      <c r="E30">
        <f t="shared" si="8"/>
        <v>0</v>
      </c>
      <c r="F30">
        <f t="shared" si="9"/>
        <v>1.3530553237516512</v>
      </c>
      <c r="G30">
        <f t="shared" si="10"/>
        <v>7.56587088316875E-16</v>
      </c>
      <c r="H30">
        <f t="shared" si="11"/>
        <v>0</v>
      </c>
      <c r="I30" t="e">
        <f t="shared" si="12"/>
        <v>#NUM!</v>
      </c>
    </row>
    <row r="31" spans="2:11" x14ac:dyDescent="0.2">
      <c r="B31">
        <f t="shared" si="13"/>
        <v>1</v>
      </c>
      <c r="C31">
        <f t="shared" si="15"/>
        <v>9</v>
      </c>
      <c r="D31">
        <f t="shared" si="14"/>
        <v>8</v>
      </c>
      <c r="E31">
        <f t="shared" si="8"/>
        <v>0</v>
      </c>
      <c r="F31">
        <f t="shared" si="9"/>
        <v>1.3367176634209508</v>
      </c>
      <c r="G31">
        <f t="shared" si="10"/>
        <v>3.612868157017299E-14</v>
      </c>
      <c r="H31">
        <f t="shared" si="11"/>
        <v>0</v>
      </c>
      <c r="I31" t="e">
        <f t="shared" si="12"/>
        <v>#NUM!</v>
      </c>
    </row>
    <row r="32" spans="2:11" x14ac:dyDescent="0.2">
      <c r="B32">
        <f t="shared" si="13"/>
        <v>1</v>
      </c>
      <c r="C32">
        <f t="shared" si="15"/>
        <v>8</v>
      </c>
      <c r="D32">
        <f t="shared" si="14"/>
        <v>7</v>
      </c>
      <c r="E32">
        <f t="shared" si="8"/>
        <v>0</v>
      </c>
      <c r="F32">
        <f t="shared" si="9"/>
        <v>1.31858709092079</v>
      </c>
      <c r="G32">
        <f t="shared" si="10"/>
        <v>1.7252232454861591E-12</v>
      </c>
      <c r="H32">
        <f t="shared" si="11"/>
        <v>0</v>
      </c>
      <c r="I32" t="e">
        <f t="shared" si="12"/>
        <v>#NUM!</v>
      </c>
    </row>
    <row r="33" spans="2:9" x14ac:dyDescent="0.2">
      <c r="B33">
        <f t="shared" si="13"/>
        <v>1</v>
      </c>
      <c r="C33">
        <f t="shared" si="15"/>
        <v>7</v>
      </c>
      <c r="D33">
        <f t="shared" si="14"/>
        <v>6</v>
      </c>
      <c r="E33">
        <f t="shared" si="8"/>
        <v>0</v>
      </c>
      <c r="F33">
        <f t="shared" si="9"/>
        <v>1.2981870093453629</v>
      </c>
      <c r="G33">
        <f t="shared" si="10"/>
        <v>8.2383168092772E-11</v>
      </c>
      <c r="H33">
        <f t="shared" si="11"/>
        <v>0</v>
      </c>
      <c r="I33" t="e">
        <f t="shared" si="12"/>
        <v>#NUM!</v>
      </c>
    </row>
    <row r="34" spans="2:9" x14ac:dyDescent="0.2">
      <c r="B34">
        <f t="shared" si="13"/>
        <v>1</v>
      </c>
      <c r="C34">
        <f t="shared" si="15"/>
        <v>6</v>
      </c>
      <c r="D34">
        <f t="shared" si="14"/>
        <v>5</v>
      </c>
      <c r="E34">
        <f t="shared" si="8"/>
        <v>0</v>
      </c>
      <c r="F34">
        <f t="shared" si="9"/>
        <v>1.2748153937925004</v>
      </c>
      <c r="G34">
        <f t="shared" si="10"/>
        <v>3.9339757348849018E-9</v>
      </c>
      <c r="H34">
        <f t="shared" si="11"/>
        <v>0</v>
      </c>
      <c r="I34" t="e">
        <f t="shared" si="12"/>
        <v>#NUM!</v>
      </c>
    </row>
    <row r="35" spans="2:9" x14ac:dyDescent="0.2">
      <c r="B35">
        <f t="shared" si="13"/>
        <v>1</v>
      </c>
      <c r="C35">
        <f t="shared" si="15"/>
        <v>5</v>
      </c>
      <c r="D35">
        <f t="shared" si="14"/>
        <v>4</v>
      </c>
      <c r="E35">
        <f t="shared" si="8"/>
        <v>0</v>
      </c>
      <c r="F35">
        <f t="shared" si="9"/>
        <v>1.2473731837500002</v>
      </c>
      <c r="G35">
        <f t="shared" si="10"/>
        <v>1.8785591087290377E-7</v>
      </c>
      <c r="H35">
        <f t="shared" si="11"/>
        <v>0</v>
      </c>
      <c r="I35" t="e">
        <f t="shared" si="12"/>
        <v>#NUM!</v>
      </c>
    </row>
    <row r="36" spans="2:9" x14ac:dyDescent="0.2">
      <c r="B36">
        <f t="shared" si="13"/>
        <v>1</v>
      </c>
      <c r="C36">
        <f t="shared" si="15"/>
        <v>4</v>
      </c>
      <c r="D36">
        <f t="shared" si="14"/>
        <v>3</v>
      </c>
      <c r="E36">
        <f t="shared" si="8"/>
        <v>1</v>
      </c>
      <c r="F36">
        <f t="shared" si="9"/>
        <v>1.2139884999999999</v>
      </c>
      <c r="G36">
        <f t="shared" si="10"/>
        <v>8.9705289580086339E-6</v>
      </c>
      <c r="H36">
        <f t="shared" si="11"/>
        <v>1.0890118993939464E-5</v>
      </c>
      <c r="I36">
        <f t="shared" si="12"/>
        <v>-11.427654694179244</v>
      </c>
    </row>
    <row r="37" spans="2:9" x14ac:dyDescent="0.2">
      <c r="B37">
        <f t="shared" si="13"/>
        <v>1</v>
      </c>
      <c r="C37">
        <f t="shared" si="15"/>
        <v>3</v>
      </c>
      <c r="D37">
        <f t="shared" si="14"/>
        <v>2</v>
      </c>
      <c r="E37">
        <f t="shared" si="8"/>
        <v>0</v>
      </c>
      <c r="F37">
        <f t="shared" si="9"/>
        <v>1.1710499999999999</v>
      </c>
      <c r="G37">
        <f t="shared" si="10"/>
        <v>4.2836229859658041E-4</v>
      </c>
      <c r="H37">
        <f t="shared" si="11"/>
        <v>0</v>
      </c>
      <c r="I37" t="e">
        <f t="shared" si="12"/>
        <v>#NUM!</v>
      </c>
    </row>
    <row r="38" spans="2:9" x14ac:dyDescent="0.2">
      <c r="B38">
        <f t="shared" si="13"/>
        <v>1</v>
      </c>
      <c r="C38">
        <f t="shared" si="15"/>
        <v>2</v>
      </c>
      <c r="D38">
        <f t="shared" si="14"/>
        <v>1</v>
      </c>
      <c r="E38">
        <f t="shared" si="8"/>
        <v>0</v>
      </c>
      <c r="F38">
        <f t="shared" si="9"/>
        <v>1.1100000000000001</v>
      </c>
      <c r="G38">
        <f t="shared" si="10"/>
        <v>2.0455232876220489E-2</v>
      </c>
      <c r="H38">
        <f t="shared" si="11"/>
        <v>0</v>
      </c>
      <c r="I38" t="e">
        <f t="shared" si="12"/>
        <v>#NUM!</v>
      </c>
    </row>
    <row r="39" spans="2:9" x14ac:dyDescent="0.2">
      <c r="B39">
        <f t="shared" si="13"/>
        <v>1</v>
      </c>
      <c r="C39">
        <f t="shared" si="15"/>
        <v>1</v>
      </c>
      <c r="D39">
        <f t="shared" si="14"/>
        <v>0</v>
      </c>
      <c r="E39">
        <f t="shared" si="8"/>
        <v>0</v>
      </c>
      <c r="F39">
        <f t="shared" si="9"/>
        <v>1</v>
      </c>
      <c r="G39">
        <f t="shared" si="10"/>
        <v>0.97678192826783827</v>
      </c>
      <c r="H39">
        <f t="shared" si="11"/>
        <v>0</v>
      </c>
      <c r="I39" t="e">
        <f t="shared" si="12"/>
        <v>#NUM!</v>
      </c>
    </row>
    <row r="40" spans="2:9" x14ac:dyDescent="0.2">
      <c r="B40">
        <f t="shared" si="13"/>
        <v>2</v>
      </c>
      <c r="C40">
        <f t="shared" si="15"/>
        <v>10</v>
      </c>
      <c r="D40">
        <f t="shared" si="14"/>
        <v>8</v>
      </c>
      <c r="E40">
        <f t="shared" si="8"/>
        <v>0</v>
      </c>
      <c r="F40">
        <f t="shared" si="9"/>
        <v>10.970718841229603</v>
      </c>
      <c r="G40">
        <f t="shared" si="10"/>
        <v>3.5372094481856177E-14</v>
      </c>
      <c r="H40">
        <f t="shared" si="11"/>
        <v>0</v>
      </c>
      <c r="I40" t="e">
        <f t="shared" si="12"/>
        <v>#NUM!</v>
      </c>
    </row>
    <row r="41" spans="2:9" x14ac:dyDescent="0.2">
      <c r="B41">
        <f t="shared" si="13"/>
        <v>2</v>
      </c>
      <c r="C41">
        <f t="shared" si="15"/>
        <v>9</v>
      </c>
      <c r="D41">
        <f t="shared" si="14"/>
        <v>7</v>
      </c>
      <c r="E41">
        <f t="shared" si="8"/>
        <v>0</v>
      </c>
      <c r="F41">
        <f t="shared" si="9"/>
        <v>9.6340011778086527</v>
      </c>
      <c r="G41">
        <f t="shared" si="10"/>
        <v>1.6890945639159886E-12</v>
      </c>
      <c r="H41">
        <f t="shared" si="11"/>
        <v>0</v>
      </c>
      <c r="I41" t="e">
        <f t="shared" si="12"/>
        <v>#NUM!</v>
      </c>
    </row>
    <row r="42" spans="2:9" x14ac:dyDescent="0.2">
      <c r="B42">
        <f t="shared" si="13"/>
        <v>2</v>
      </c>
      <c r="C42">
        <f t="shared" si="15"/>
        <v>8</v>
      </c>
      <c r="D42">
        <f t="shared" si="14"/>
        <v>6</v>
      </c>
      <c r="E42">
        <f t="shared" si="8"/>
        <v>0</v>
      </c>
      <c r="F42">
        <f t="shared" si="9"/>
        <v>8.3154140868878628</v>
      </c>
      <c r="G42">
        <f t="shared" si="10"/>
        <v>8.0657944847285972E-11</v>
      </c>
      <c r="H42">
        <f t="shared" si="11"/>
        <v>0</v>
      </c>
      <c r="I42" t="e">
        <f t="shared" si="12"/>
        <v>#NUM!</v>
      </c>
    </row>
    <row r="43" spans="2:9" x14ac:dyDescent="0.2">
      <c r="B43">
        <f t="shared" si="13"/>
        <v>2</v>
      </c>
      <c r="C43">
        <f t="shared" si="15"/>
        <v>7</v>
      </c>
      <c r="D43">
        <f t="shared" si="14"/>
        <v>5</v>
      </c>
      <c r="E43">
        <f t="shared" si="8"/>
        <v>0</v>
      </c>
      <c r="F43">
        <f t="shared" si="9"/>
        <v>7.0172270775425014</v>
      </c>
      <c r="G43">
        <f t="shared" si="10"/>
        <v>3.8515925667921357E-9</v>
      </c>
      <c r="H43">
        <f t="shared" si="11"/>
        <v>0</v>
      </c>
      <c r="I43" t="e">
        <f t="shared" si="12"/>
        <v>#NUM!</v>
      </c>
    </row>
    <row r="44" spans="2:9" x14ac:dyDescent="0.2">
      <c r="B44">
        <f t="shared" si="13"/>
        <v>2</v>
      </c>
      <c r="C44">
        <f t="shared" si="15"/>
        <v>6</v>
      </c>
      <c r="D44">
        <f t="shared" si="14"/>
        <v>4</v>
      </c>
      <c r="E44">
        <f t="shared" si="8"/>
        <v>0</v>
      </c>
      <c r="F44">
        <f t="shared" si="9"/>
        <v>5.7424116837500003</v>
      </c>
      <c r="G44">
        <f t="shared" si="10"/>
        <v>1.8392193513801883E-7</v>
      </c>
      <c r="H44">
        <f t="shared" si="11"/>
        <v>0</v>
      </c>
      <c r="I44" t="e">
        <f t="shared" si="12"/>
        <v>#NUM!</v>
      </c>
    </row>
    <row r="45" spans="2:9" x14ac:dyDescent="0.2">
      <c r="B45">
        <f t="shared" si="13"/>
        <v>2</v>
      </c>
      <c r="C45">
        <f t="shared" si="15"/>
        <v>5</v>
      </c>
      <c r="D45">
        <f t="shared" si="14"/>
        <v>3</v>
      </c>
      <c r="E45">
        <f t="shared" si="8"/>
        <v>0</v>
      </c>
      <c r="F45">
        <f t="shared" si="9"/>
        <v>4.4950385000000006</v>
      </c>
      <c r="G45">
        <f t="shared" si="10"/>
        <v>8.7826730471357277E-6</v>
      </c>
      <c r="H45">
        <f t="shared" si="11"/>
        <v>0</v>
      </c>
      <c r="I45" t="e">
        <f t="shared" si="12"/>
        <v>#NUM!</v>
      </c>
    </row>
    <row r="46" spans="2:9" x14ac:dyDescent="0.2">
      <c r="B46">
        <f t="shared" si="13"/>
        <v>2</v>
      </c>
      <c r="C46">
        <f t="shared" si="15"/>
        <v>4</v>
      </c>
      <c r="D46">
        <f t="shared" si="14"/>
        <v>2</v>
      </c>
      <c r="E46">
        <f t="shared" si="8"/>
        <v>1</v>
      </c>
      <c r="F46">
        <f t="shared" si="9"/>
        <v>3.2810499999999996</v>
      </c>
      <c r="G46">
        <f t="shared" si="10"/>
        <v>4.1939176963857203E-4</v>
      </c>
      <c r="H46">
        <f t="shared" si="11"/>
        <v>1.3760453657726366E-3</v>
      </c>
      <c r="I46">
        <f t="shared" si="12"/>
        <v>-6.5885415707029518</v>
      </c>
    </row>
    <row r="47" spans="2:9" x14ac:dyDescent="0.2">
      <c r="B47">
        <f t="shared" si="13"/>
        <v>2</v>
      </c>
      <c r="C47">
        <f t="shared" si="15"/>
        <v>3</v>
      </c>
      <c r="D47">
        <f t="shared" si="14"/>
        <v>1</v>
      </c>
      <c r="E47">
        <f t="shared" si="8"/>
        <v>0</v>
      </c>
      <c r="F47">
        <f t="shared" si="9"/>
        <v>2.11</v>
      </c>
      <c r="G47">
        <f t="shared" si="10"/>
        <v>2.0026870577623902E-2</v>
      </c>
      <c r="H47">
        <f t="shared" si="11"/>
        <v>0</v>
      </c>
      <c r="I47" t="e">
        <f t="shared" si="12"/>
        <v>#NUM!</v>
      </c>
    </row>
    <row r="48" spans="2:9" x14ac:dyDescent="0.2">
      <c r="B48">
        <f t="shared" si="13"/>
        <v>2</v>
      </c>
      <c r="C48">
        <f t="shared" si="15"/>
        <v>2</v>
      </c>
      <c r="D48">
        <f t="shared" si="14"/>
        <v>0</v>
      </c>
      <c r="E48">
        <f t="shared" si="8"/>
        <v>0</v>
      </c>
      <c r="F48">
        <f t="shared" si="9"/>
        <v>1</v>
      </c>
      <c r="G48">
        <f t="shared" si="10"/>
        <v>0.95632669539161785</v>
      </c>
      <c r="H48">
        <f t="shared" si="11"/>
        <v>0</v>
      </c>
      <c r="I48" t="e">
        <f t="shared" si="12"/>
        <v>#NUM!</v>
      </c>
    </row>
    <row r="49" spans="2:9" x14ac:dyDescent="0.2">
      <c r="B49">
        <f t="shared" si="13"/>
        <v>3</v>
      </c>
      <c r="C49">
        <f t="shared" si="15"/>
        <v>10</v>
      </c>
      <c r="D49">
        <f t="shared" si="14"/>
        <v>7</v>
      </c>
      <c r="E49">
        <f t="shared" si="8"/>
        <v>0</v>
      </c>
      <c r="F49">
        <f t="shared" si="9"/>
        <v>41.595142525989019</v>
      </c>
      <c r="G49">
        <f t="shared" si="10"/>
        <v>1.653722469434129E-12</v>
      </c>
      <c r="H49">
        <f t="shared" si="11"/>
        <v>0</v>
      </c>
      <c r="I49" t="e">
        <f t="shared" si="12"/>
        <v>#NUM!</v>
      </c>
    </row>
    <row r="50" spans="2:9" x14ac:dyDescent="0.2">
      <c r="B50">
        <f t="shared" si="13"/>
        <v>3</v>
      </c>
      <c r="C50">
        <f t="shared" si="15"/>
        <v>9</v>
      </c>
      <c r="D50">
        <f t="shared" si="14"/>
        <v>6</v>
      </c>
      <c r="E50">
        <f t="shared" si="8"/>
        <v>0</v>
      </c>
      <c r="F50">
        <f t="shared" si="9"/>
        <v>31.961141348180369</v>
      </c>
      <c r="G50">
        <f t="shared" si="10"/>
        <v>7.8968850283369817E-11</v>
      </c>
      <c r="H50">
        <f t="shared" si="11"/>
        <v>0</v>
      </c>
      <c r="I50" t="e">
        <f t="shared" si="12"/>
        <v>#NUM!</v>
      </c>
    </row>
    <row r="51" spans="2:9" x14ac:dyDescent="0.2">
      <c r="B51">
        <f t="shared" si="13"/>
        <v>3</v>
      </c>
      <c r="C51">
        <f t="shared" si="15"/>
        <v>8</v>
      </c>
      <c r="D51">
        <f t="shared" si="14"/>
        <v>5</v>
      </c>
      <c r="E51">
        <f t="shared" si="8"/>
        <v>0</v>
      </c>
      <c r="F51">
        <f t="shared" si="9"/>
        <v>23.645727261292507</v>
      </c>
      <c r="G51">
        <f t="shared" si="10"/>
        <v>3.7709346219448421E-9</v>
      </c>
      <c r="H51">
        <f t="shared" si="11"/>
        <v>0</v>
      </c>
      <c r="I51" t="e">
        <f t="shared" si="12"/>
        <v>#NUM!</v>
      </c>
    </row>
    <row r="52" spans="2:9" x14ac:dyDescent="0.2">
      <c r="B52">
        <f t="shared" si="13"/>
        <v>3</v>
      </c>
      <c r="C52">
        <f t="shared" si="15"/>
        <v>7</v>
      </c>
      <c r="D52">
        <f t="shared" si="14"/>
        <v>4</v>
      </c>
      <c r="E52">
        <f t="shared" si="8"/>
        <v>0</v>
      </c>
      <c r="F52">
        <f t="shared" si="9"/>
        <v>16.628500183750003</v>
      </c>
      <c r="G52">
        <f t="shared" si="10"/>
        <v>1.8007034257122665E-7</v>
      </c>
      <c r="H52">
        <f t="shared" si="11"/>
        <v>0</v>
      </c>
      <c r="I52" t="e">
        <f t="shared" si="12"/>
        <v>#NUM!</v>
      </c>
    </row>
    <row r="53" spans="2:9" x14ac:dyDescent="0.2">
      <c r="B53">
        <f t="shared" si="13"/>
        <v>3</v>
      </c>
      <c r="C53">
        <f t="shared" si="15"/>
        <v>6</v>
      </c>
      <c r="D53">
        <f t="shared" si="14"/>
        <v>3</v>
      </c>
      <c r="E53">
        <f t="shared" si="8"/>
        <v>0</v>
      </c>
      <c r="F53">
        <f t="shared" si="9"/>
        <v>10.886088500000001</v>
      </c>
      <c r="G53">
        <f t="shared" si="10"/>
        <v>8.5987511119977074E-6</v>
      </c>
      <c r="H53">
        <f t="shared" si="11"/>
        <v>0</v>
      </c>
      <c r="I53" t="e">
        <f t="shared" si="12"/>
        <v>#NUM!</v>
      </c>
    </row>
    <row r="54" spans="2:9" x14ac:dyDescent="0.2">
      <c r="B54">
        <f t="shared" si="13"/>
        <v>3</v>
      </c>
      <c r="C54">
        <f t="shared" si="15"/>
        <v>5</v>
      </c>
      <c r="D54">
        <f t="shared" si="14"/>
        <v>2</v>
      </c>
      <c r="E54">
        <f t="shared" si="8"/>
        <v>0</v>
      </c>
      <c r="F54">
        <f t="shared" si="9"/>
        <v>6.3910500000000008</v>
      </c>
      <c r="G54">
        <f t="shared" si="10"/>
        <v>4.1060909659143622E-4</v>
      </c>
      <c r="H54">
        <f t="shared" si="11"/>
        <v>0</v>
      </c>
      <c r="I54" t="e">
        <f t="shared" si="12"/>
        <v>#NUM!</v>
      </c>
    </row>
    <row r="55" spans="2:9" x14ac:dyDescent="0.2">
      <c r="B55">
        <f t="shared" si="13"/>
        <v>3</v>
      </c>
      <c r="C55">
        <f t="shared" si="15"/>
        <v>4</v>
      </c>
      <c r="D55">
        <f t="shared" si="14"/>
        <v>1</v>
      </c>
      <c r="E55">
        <f t="shared" si="8"/>
        <v>1</v>
      </c>
      <c r="F55">
        <f t="shared" si="9"/>
        <v>3.11</v>
      </c>
      <c r="G55">
        <f t="shared" si="10"/>
        <v>1.9607478807985336E-2</v>
      </c>
      <c r="H55">
        <f t="shared" si="11"/>
        <v>6.0979259092834394E-2</v>
      </c>
      <c r="I55">
        <f t="shared" si="12"/>
        <v>-2.7972214874985561</v>
      </c>
    </row>
    <row r="56" spans="2:9" x14ac:dyDescent="0.2">
      <c r="B56">
        <f t="shared" si="13"/>
        <v>3</v>
      </c>
      <c r="C56">
        <f t="shared" si="15"/>
        <v>3</v>
      </c>
      <c r="D56">
        <f t="shared" si="14"/>
        <v>0</v>
      </c>
      <c r="E56">
        <f t="shared" si="8"/>
        <v>0</v>
      </c>
      <c r="F56">
        <f t="shared" si="9"/>
        <v>1</v>
      </c>
      <c r="G56">
        <f t="shared" si="10"/>
        <v>0.93629982481399388</v>
      </c>
      <c r="H56">
        <f t="shared" si="11"/>
        <v>0</v>
      </c>
      <c r="I56" t="e">
        <f t="shared" si="12"/>
        <v>#NUM!</v>
      </c>
    </row>
    <row r="57" spans="2:9" x14ac:dyDescent="0.2">
      <c r="B57">
        <f t="shared" si="13"/>
        <v>4</v>
      </c>
      <c r="C57">
        <f t="shared" si="15"/>
        <v>10</v>
      </c>
      <c r="D57">
        <f t="shared" si="14"/>
        <v>6</v>
      </c>
      <c r="E57">
        <f t="shared" si="8"/>
        <v>0</v>
      </c>
      <c r="F57">
        <f t="shared" si="9"/>
        <v>93.622507293222867</v>
      </c>
      <c r="G57">
        <f t="shared" si="10"/>
        <v>7.7315127813935805E-11</v>
      </c>
      <c r="H57">
        <f t="shared" si="11"/>
        <v>0</v>
      </c>
      <c r="I57" t="e">
        <f t="shared" si="12"/>
        <v>#NUM!</v>
      </c>
    </row>
    <row r="58" spans="2:9" x14ac:dyDescent="0.2">
      <c r="B58">
        <f t="shared" si="13"/>
        <v>4</v>
      </c>
      <c r="C58">
        <f t="shared" si="15"/>
        <v>9</v>
      </c>
      <c r="D58">
        <f t="shared" si="14"/>
        <v>5</v>
      </c>
      <c r="E58">
        <f t="shared" si="8"/>
        <v>0</v>
      </c>
      <c r="F58">
        <f t="shared" si="9"/>
        <v>61.661365945042505</v>
      </c>
      <c r="G58">
        <f t="shared" si="10"/>
        <v>3.6919657716614775E-9</v>
      </c>
      <c r="H58">
        <f t="shared" si="11"/>
        <v>0</v>
      </c>
      <c r="I58" t="e">
        <f t="shared" si="12"/>
        <v>#NUM!</v>
      </c>
    </row>
    <row r="59" spans="2:9" x14ac:dyDescent="0.2">
      <c r="B59">
        <f t="shared" si="13"/>
        <v>4</v>
      </c>
      <c r="C59">
        <f t="shared" si="15"/>
        <v>8</v>
      </c>
      <c r="D59">
        <f t="shared" si="14"/>
        <v>4</v>
      </c>
      <c r="E59">
        <f t="shared" si="8"/>
        <v>0</v>
      </c>
      <c r="F59">
        <f t="shared" si="9"/>
        <v>38.015638683750012</v>
      </c>
      <c r="G59">
        <f t="shared" si="10"/>
        <v>1.7629940794928177E-7</v>
      </c>
      <c r="H59">
        <f t="shared" si="11"/>
        <v>0</v>
      </c>
      <c r="I59" t="e">
        <f t="shared" si="12"/>
        <v>#NUM!</v>
      </c>
    </row>
    <row r="60" spans="2:9" x14ac:dyDescent="0.2">
      <c r="B60">
        <f t="shared" si="13"/>
        <v>4</v>
      </c>
      <c r="C60">
        <f t="shared" si="15"/>
        <v>7</v>
      </c>
      <c r="D60">
        <f t="shared" si="14"/>
        <v>3</v>
      </c>
      <c r="E60">
        <f t="shared" si="8"/>
        <v>0</v>
      </c>
      <c r="F60">
        <f t="shared" si="9"/>
        <v>21.387138500000006</v>
      </c>
      <c r="G60">
        <f t="shared" si="10"/>
        <v>8.418680769426479E-6</v>
      </c>
      <c r="H60">
        <f t="shared" si="11"/>
        <v>0</v>
      </c>
      <c r="I60" t="e">
        <f t="shared" si="12"/>
        <v>#NUM!</v>
      </c>
    </row>
    <row r="61" spans="2:9" x14ac:dyDescent="0.2">
      <c r="B61">
        <f t="shared" si="13"/>
        <v>4</v>
      </c>
      <c r="C61">
        <f t="shared" si="15"/>
        <v>6</v>
      </c>
      <c r="D61">
        <f t="shared" si="14"/>
        <v>2</v>
      </c>
      <c r="E61">
        <f t="shared" si="8"/>
        <v>0</v>
      </c>
      <c r="F61">
        <f t="shared" si="9"/>
        <v>10.501050000000003</v>
      </c>
      <c r="G61">
        <f t="shared" si="10"/>
        <v>4.0201034547943841E-4</v>
      </c>
      <c r="H61">
        <f t="shared" si="11"/>
        <v>0</v>
      </c>
      <c r="I61" t="e">
        <f t="shared" si="12"/>
        <v>#NUM!</v>
      </c>
    </row>
    <row r="62" spans="2:9" x14ac:dyDescent="0.2">
      <c r="B62">
        <f t="shared" si="13"/>
        <v>4</v>
      </c>
      <c r="C62">
        <f t="shared" si="15"/>
        <v>5</v>
      </c>
      <c r="D62">
        <f t="shared" si="14"/>
        <v>1</v>
      </c>
      <c r="E62">
        <f t="shared" si="8"/>
        <v>0</v>
      </c>
      <c r="F62">
        <f t="shared" si="9"/>
        <v>4.1100000000000003</v>
      </c>
      <c r="G62">
        <f t="shared" si="10"/>
        <v>1.9196869711393894E-2</v>
      </c>
      <c r="H62">
        <f t="shared" si="11"/>
        <v>0</v>
      </c>
      <c r="I62" t="e">
        <f t="shared" si="12"/>
        <v>#NUM!</v>
      </c>
    </row>
    <row r="63" spans="2:9" x14ac:dyDescent="0.2">
      <c r="B63">
        <f t="shared" si="13"/>
        <v>4</v>
      </c>
      <c r="C63">
        <f t="shared" si="15"/>
        <v>4</v>
      </c>
      <c r="D63">
        <f t="shared" si="14"/>
        <v>0</v>
      </c>
      <c r="E63">
        <f t="shared" si="8"/>
        <v>1</v>
      </c>
      <c r="F63">
        <f t="shared" si="9"/>
        <v>1</v>
      </c>
      <c r="G63">
        <f t="shared" si="10"/>
        <v>0.91669234600600846</v>
      </c>
      <c r="H63">
        <f t="shared" si="11"/>
        <v>0.91669234600600846</v>
      </c>
      <c r="I63">
        <f t="shared" si="12"/>
        <v>-8.6983363557273125E-2</v>
      </c>
    </row>
    <row r="64" spans="2:9" x14ac:dyDescent="0.2">
      <c r="B64">
        <f t="shared" si="13"/>
        <v>5</v>
      </c>
      <c r="C64">
        <f t="shared" si="15"/>
        <v>10</v>
      </c>
      <c r="D64">
        <f t="shared" si="14"/>
        <v>5</v>
      </c>
      <c r="E64">
        <f t="shared" si="8"/>
        <v>0</v>
      </c>
      <c r="F64">
        <f t="shared" si="9"/>
        <v>136.6751931287925</v>
      </c>
      <c r="G64">
        <f t="shared" si="10"/>
        <v>3.6146506438475472E-9</v>
      </c>
      <c r="H64">
        <f t="shared" si="11"/>
        <v>0</v>
      </c>
      <c r="I64" t="e">
        <f t="shared" si="12"/>
        <v>#NUM!</v>
      </c>
    </row>
    <row r="65" spans="2:9" x14ac:dyDescent="0.2">
      <c r="B65">
        <f t="shared" si="13"/>
        <v>5</v>
      </c>
      <c r="C65">
        <f t="shared" si="15"/>
        <v>9</v>
      </c>
      <c r="D65">
        <f t="shared" si="14"/>
        <v>4</v>
      </c>
      <c r="E65">
        <f t="shared" si="8"/>
        <v>0</v>
      </c>
      <c r="F65">
        <f t="shared" si="9"/>
        <v>75.013827183749996</v>
      </c>
      <c r="G65">
        <f t="shared" si="10"/>
        <v>1.7260744217762024E-7</v>
      </c>
      <c r="H65">
        <f t="shared" si="11"/>
        <v>0</v>
      </c>
      <c r="I65" t="e">
        <f t="shared" si="12"/>
        <v>#NUM!</v>
      </c>
    </row>
    <row r="66" spans="2:9" x14ac:dyDescent="0.2">
      <c r="B66">
        <f t="shared" si="13"/>
        <v>5</v>
      </c>
      <c r="C66">
        <f t="shared" si="15"/>
        <v>8</v>
      </c>
      <c r="D66">
        <f t="shared" si="14"/>
        <v>3</v>
      </c>
      <c r="E66">
        <f t="shared" si="8"/>
        <v>0</v>
      </c>
      <c r="F66">
        <f t="shared" si="9"/>
        <v>36.998188500000005</v>
      </c>
      <c r="G66">
        <f t="shared" si="10"/>
        <v>8.2423813614771943E-6</v>
      </c>
      <c r="H66">
        <f t="shared" si="11"/>
        <v>0</v>
      </c>
      <c r="I66" t="e">
        <f t="shared" si="12"/>
        <v>#NUM!</v>
      </c>
    </row>
    <row r="67" spans="2:9" x14ac:dyDescent="0.2">
      <c r="B67">
        <f t="shared" si="13"/>
        <v>5</v>
      </c>
      <c r="C67">
        <f t="shared" si="15"/>
        <v>7</v>
      </c>
      <c r="D67">
        <f t="shared" si="14"/>
        <v>2</v>
      </c>
      <c r="E67">
        <f t="shared" si="8"/>
        <v>0</v>
      </c>
      <c r="F67">
        <f t="shared" si="9"/>
        <v>15.611050000000002</v>
      </c>
      <c r="G67">
        <f t="shared" si="10"/>
        <v>3.935916647100118E-4</v>
      </c>
      <c r="H67">
        <f t="shared" si="11"/>
        <v>0</v>
      </c>
      <c r="I67" t="e">
        <f t="shared" si="12"/>
        <v>#NUM!</v>
      </c>
    </row>
    <row r="68" spans="2:9" x14ac:dyDescent="0.2">
      <c r="B68">
        <f t="shared" si="13"/>
        <v>5</v>
      </c>
      <c r="C68">
        <f t="shared" si="15"/>
        <v>6</v>
      </c>
      <c r="D68">
        <f t="shared" si="14"/>
        <v>1</v>
      </c>
      <c r="E68">
        <f t="shared" si="8"/>
        <v>0</v>
      </c>
      <c r="F68">
        <f t="shared" si="9"/>
        <v>5.1100000000000003</v>
      </c>
      <c r="G68">
        <f t="shared" si="10"/>
        <v>1.8794859365914459E-2</v>
      </c>
      <c r="H68">
        <f t="shared" si="11"/>
        <v>0</v>
      </c>
      <c r="I68" t="e">
        <f t="shared" si="12"/>
        <v>#NUM!</v>
      </c>
    </row>
    <row r="69" spans="2:9" x14ac:dyDescent="0.2">
      <c r="B69">
        <f t="shared" si="13"/>
        <v>5</v>
      </c>
      <c r="C69">
        <f t="shared" si="15"/>
        <v>5</v>
      </c>
      <c r="D69">
        <f t="shared" si="14"/>
        <v>0</v>
      </c>
      <c r="E69">
        <f t="shared" si="8"/>
        <v>0</v>
      </c>
      <c r="F69">
        <f t="shared" si="9"/>
        <v>1</v>
      </c>
      <c r="G69">
        <f t="shared" si="10"/>
        <v>0.89749547629461457</v>
      </c>
      <c r="H69">
        <f t="shared" si="11"/>
        <v>0</v>
      </c>
      <c r="I69" t="e">
        <f t="shared" si="12"/>
        <v>#NUM!</v>
      </c>
    </row>
    <row r="70" spans="2:9" x14ac:dyDescent="0.2">
      <c r="B70">
        <f t="shared" si="13"/>
        <v>6</v>
      </c>
      <c r="C70">
        <f t="shared" si="15"/>
        <v>10</v>
      </c>
      <c r="D70">
        <f t="shared" si="14"/>
        <v>4</v>
      </c>
      <c r="E70">
        <f t="shared" si="8"/>
        <v>0</v>
      </c>
      <c r="F70">
        <f t="shared" si="9"/>
        <v>133.73306568374997</v>
      </c>
      <c r="G70">
        <f t="shared" si="10"/>
        <v>1.6899279153377265E-7</v>
      </c>
      <c r="H70">
        <f t="shared" si="11"/>
        <v>0</v>
      </c>
      <c r="I70" t="e">
        <f t="shared" si="12"/>
        <v>#NUM!</v>
      </c>
    </row>
    <row r="71" spans="2:9" x14ac:dyDescent="0.2">
      <c r="B71">
        <f t="shared" si="13"/>
        <v>6</v>
      </c>
      <c r="C71">
        <f t="shared" si="15"/>
        <v>9</v>
      </c>
      <c r="D71">
        <f t="shared" si="14"/>
        <v>3</v>
      </c>
      <c r="E71">
        <f t="shared" si="8"/>
        <v>0</v>
      </c>
      <c r="F71">
        <f t="shared" si="9"/>
        <v>58.719238499999996</v>
      </c>
      <c r="G71">
        <f t="shared" si="10"/>
        <v>8.069773919299572E-6</v>
      </c>
      <c r="H71">
        <f t="shared" si="11"/>
        <v>0</v>
      </c>
      <c r="I71" t="e">
        <f t="shared" si="12"/>
        <v>#NUM!</v>
      </c>
    </row>
    <row r="72" spans="2:9" x14ac:dyDescent="0.2">
      <c r="B72">
        <f t="shared" si="13"/>
        <v>6</v>
      </c>
      <c r="C72">
        <f t="shared" si="15"/>
        <v>8</v>
      </c>
      <c r="D72">
        <f t="shared" si="14"/>
        <v>2</v>
      </c>
      <c r="E72">
        <f t="shared" si="8"/>
        <v>0</v>
      </c>
      <c r="F72">
        <f t="shared" si="9"/>
        <v>21.721050000000002</v>
      </c>
      <c r="G72">
        <f t="shared" si="10"/>
        <v>3.8534928334853485E-4</v>
      </c>
      <c r="H72">
        <f t="shared" si="11"/>
        <v>0</v>
      </c>
      <c r="I72" t="e">
        <f t="shared" si="12"/>
        <v>#NUM!</v>
      </c>
    </row>
    <row r="73" spans="2:9" x14ac:dyDescent="0.2">
      <c r="B73">
        <f t="shared" si="13"/>
        <v>6</v>
      </c>
      <c r="C73">
        <f t="shared" si="15"/>
        <v>7</v>
      </c>
      <c r="D73">
        <f t="shared" si="14"/>
        <v>1</v>
      </c>
      <c r="E73">
        <f t="shared" si="8"/>
        <v>0</v>
      </c>
      <c r="F73">
        <f t="shared" si="9"/>
        <v>6.11</v>
      </c>
      <c r="G73">
        <f t="shared" si="10"/>
        <v>1.8401267701204444E-2</v>
      </c>
      <c r="H73">
        <f t="shared" si="11"/>
        <v>0</v>
      </c>
      <c r="I73" t="e">
        <f t="shared" si="12"/>
        <v>#NUM!</v>
      </c>
    </row>
    <row r="74" spans="2:9" x14ac:dyDescent="0.2">
      <c r="B74">
        <f t="shared" si="13"/>
        <v>6</v>
      </c>
      <c r="C74">
        <f t="shared" si="15"/>
        <v>6</v>
      </c>
      <c r="D74">
        <f t="shared" si="14"/>
        <v>0</v>
      </c>
      <c r="E74">
        <f t="shared" si="8"/>
        <v>0</v>
      </c>
      <c r="F74">
        <f t="shared" si="9"/>
        <v>1</v>
      </c>
      <c r="G74">
        <f t="shared" si="10"/>
        <v>0.87870061692870005</v>
      </c>
      <c r="H74">
        <f t="shared" si="11"/>
        <v>0</v>
      </c>
      <c r="I74" t="e">
        <f t="shared" si="12"/>
        <v>#NUM!</v>
      </c>
    </row>
    <row r="75" spans="2:9" x14ac:dyDescent="0.2">
      <c r="B75">
        <f t="shared" si="13"/>
        <v>7</v>
      </c>
      <c r="C75">
        <f t="shared" si="15"/>
        <v>10</v>
      </c>
      <c r="D75">
        <f t="shared" si="14"/>
        <v>3</v>
      </c>
      <c r="E75">
        <f t="shared" si="8"/>
        <v>0</v>
      </c>
      <c r="F75">
        <f t="shared" si="9"/>
        <v>87.550288499999979</v>
      </c>
      <c r="G75">
        <f t="shared" si="10"/>
        <v>7.9007811277657979E-6</v>
      </c>
      <c r="H75">
        <f t="shared" si="11"/>
        <v>0</v>
      </c>
      <c r="I75" t="e">
        <f t="shared" si="12"/>
        <v>#NUM!</v>
      </c>
    </row>
    <row r="76" spans="2:9" x14ac:dyDescent="0.2">
      <c r="B76">
        <f t="shared" si="13"/>
        <v>7</v>
      </c>
      <c r="C76">
        <f t="shared" si="15"/>
        <v>9</v>
      </c>
      <c r="D76">
        <f t="shared" si="14"/>
        <v>2</v>
      </c>
      <c r="E76">
        <f t="shared" si="8"/>
        <v>0</v>
      </c>
      <c r="F76">
        <f t="shared" si="9"/>
        <v>28.831049999999998</v>
      </c>
      <c r="G76">
        <f t="shared" si="10"/>
        <v>3.7727950942923518E-4</v>
      </c>
      <c r="H76">
        <f t="shared" si="11"/>
        <v>0</v>
      </c>
      <c r="I76" t="e">
        <f t="shared" si="12"/>
        <v>#NUM!</v>
      </c>
    </row>
    <row r="77" spans="2:9" x14ac:dyDescent="0.2">
      <c r="B77">
        <f t="shared" si="13"/>
        <v>7</v>
      </c>
      <c r="C77">
        <f t="shared" si="15"/>
        <v>8</v>
      </c>
      <c r="D77">
        <f t="shared" si="14"/>
        <v>1</v>
      </c>
      <c r="E77">
        <f t="shared" si="8"/>
        <v>0</v>
      </c>
      <c r="F77">
        <f t="shared" si="9"/>
        <v>7.11</v>
      </c>
      <c r="G77">
        <f t="shared" si="10"/>
        <v>1.8015918417855912E-2</v>
      </c>
      <c r="H77">
        <f t="shared" si="11"/>
        <v>0</v>
      </c>
      <c r="I77" t="e">
        <f t="shared" si="12"/>
        <v>#NUM!</v>
      </c>
    </row>
    <row r="78" spans="2:9" x14ac:dyDescent="0.2">
      <c r="B78">
        <f t="shared" si="13"/>
        <v>7</v>
      </c>
      <c r="C78">
        <f t="shared" si="15"/>
        <v>7</v>
      </c>
      <c r="D78">
        <f t="shared" si="14"/>
        <v>0</v>
      </c>
      <c r="E78">
        <f t="shared" si="8"/>
        <v>0</v>
      </c>
      <c r="F78">
        <f t="shared" si="9"/>
        <v>1</v>
      </c>
      <c r="G78">
        <f t="shared" si="10"/>
        <v>0.86029934922749551</v>
      </c>
      <c r="H78">
        <f t="shared" si="11"/>
        <v>0</v>
      </c>
      <c r="I78" t="e">
        <f t="shared" si="12"/>
        <v>#NUM!</v>
      </c>
    </row>
    <row r="79" spans="2:9" x14ac:dyDescent="0.2">
      <c r="B79">
        <f t="shared" si="13"/>
        <v>8</v>
      </c>
      <c r="C79">
        <f t="shared" si="15"/>
        <v>10</v>
      </c>
      <c r="D79">
        <f t="shared" si="14"/>
        <v>2</v>
      </c>
      <c r="E79">
        <f t="shared" si="8"/>
        <v>0</v>
      </c>
      <c r="F79">
        <f t="shared" si="9"/>
        <v>36.941049999999997</v>
      </c>
      <c r="G79">
        <f t="shared" si="10"/>
        <v>3.6937872830146928E-4</v>
      </c>
      <c r="H79">
        <f t="shared" si="11"/>
        <v>0</v>
      </c>
      <c r="I79" t="e">
        <f t="shared" si="12"/>
        <v>#NUM!</v>
      </c>
    </row>
    <row r="80" spans="2:9" x14ac:dyDescent="0.2">
      <c r="B80">
        <f t="shared" si="13"/>
        <v>8</v>
      </c>
      <c r="C80">
        <f t="shared" si="15"/>
        <v>9</v>
      </c>
      <c r="D80">
        <f t="shared" si="14"/>
        <v>1</v>
      </c>
      <c r="E80">
        <f t="shared" si="8"/>
        <v>0</v>
      </c>
      <c r="F80">
        <f t="shared" si="9"/>
        <v>8.11</v>
      </c>
      <c r="G80">
        <f t="shared" si="10"/>
        <v>1.7638638908426672E-2</v>
      </c>
      <c r="H80">
        <f t="shared" si="11"/>
        <v>0</v>
      </c>
      <c r="I80" t="e">
        <f t="shared" si="12"/>
        <v>#NUM!</v>
      </c>
    </row>
    <row r="81" spans="2:9" x14ac:dyDescent="0.2">
      <c r="B81">
        <f t="shared" si="13"/>
        <v>8</v>
      </c>
      <c r="C81">
        <f t="shared" si="15"/>
        <v>8</v>
      </c>
      <c r="D81">
        <f t="shared" si="14"/>
        <v>0</v>
      </c>
      <c r="E81">
        <f t="shared" si="8"/>
        <v>0</v>
      </c>
      <c r="F81">
        <f t="shared" si="9"/>
        <v>1</v>
      </c>
      <c r="G81">
        <f t="shared" si="10"/>
        <v>0.84228343080963963</v>
      </c>
      <c r="H81">
        <f t="shared" si="11"/>
        <v>0</v>
      </c>
      <c r="I81" t="e">
        <f t="shared" si="12"/>
        <v>#NUM!</v>
      </c>
    </row>
    <row r="82" spans="2:9" x14ac:dyDescent="0.2">
      <c r="B82">
        <f t="shared" si="13"/>
        <v>9</v>
      </c>
      <c r="C82">
        <f t="shared" si="15"/>
        <v>10</v>
      </c>
      <c r="D82">
        <f t="shared" si="14"/>
        <v>1</v>
      </c>
      <c r="E82">
        <f t="shared" si="8"/>
        <v>0</v>
      </c>
      <c r="F82">
        <f t="shared" si="9"/>
        <v>9.11</v>
      </c>
      <c r="G82">
        <f t="shared" si="10"/>
        <v>1.7269260180125198E-2</v>
      </c>
      <c r="H82">
        <f t="shared" si="11"/>
        <v>0</v>
      </c>
      <c r="I82" t="e">
        <f t="shared" si="12"/>
        <v>#NUM!</v>
      </c>
    </row>
    <row r="83" spans="2:9" x14ac:dyDescent="0.2">
      <c r="B83">
        <f t="shared" si="13"/>
        <v>9</v>
      </c>
      <c r="C83">
        <f t="shared" si="15"/>
        <v>9</v>
      </c>
      <c r="D83">
        <f t="shared" si="14"/>
        <v>0</v>
      </c>
      <c r="E83">
        <f t="shared" si="8"/>
        <v>0</v>
      </c>
      <c r="F83">
        <f t="shared" si="9"/>
        <v>1</v>
      </c>
      <c r="G83">
        <f t="shared" si="10"/>
        <v>0.82464479190121287</v>
      </c>
      <c r="H83">
        <f t="shared" si="11"/>
        <v>0</v>
      </c>
      <c r="I83" t="e">
        <f t="shared" si="12"/>
        <v>#NUM!</v>
      </c>
    </row>
    <row r="84" spans="2:9" x14ac:dyDescent="0.2">
      <c r="B84">
        <f t="shared" si="13"/>
        <v>10</v>
      </c>
      <c r="C84">
        <f t="shared" si="15"/>
        <v>10</v>
      </c>
      <c r="D84">
        <f t="shared" si="14"/>
        <v>0</v>
      </c>
      <c r="E84">
        <f t="shared" ref="E84" si="16">VLOOKUP(C84,$J$5:$K$15,2)</f>
        <v>0</v>
      </c>
      <c r="F84">
        <f t="shared" ref="F84" si="17">IF($D$2&gt;0,VLOOKUP(C84,$L$4:$N$15,2)/VLOOKUP(B84,$L$4:$N$15,2)/VLOOKUP(D84,$L$4:$N$15,3),EXP(-$C$2)/VLOOKUP(D84,$L$4:$N$15,3))</f>
        <v>1</v>
      </c>
      <c r="G84">
        <f t="shared" ref="G84" si="18">IF($D$2&gt;0, EXP(($C$2+B84)*$F$2+$E$2*D84), EXP($E$2*D84))</f>
        <v>0.80737553172108767</v>
      </c>
      <c r="H84">
        <f t="shared" ref="H84" si="19">E84*F84*G84</f>
        <v>0</v>
      </c>
      <c r="I84" t="e">
        <f t="shared" ref="I84" si="20">LN(H84)</f>
        <v>#NUM!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BBD7-C2D8-E545-B461-C3DFB8B00967}">
  <dimension ref="A1:D16"/>
  <sheetViews>
    <sheetView workbookViewId="0">
      <selection activeCell="A5" sqref="A5:B5"/>
    </sheetView>
  </sheetViews>
  <sheetFormatPr baseColWidth="10" defaultRowHeight="16" x14ac:dyDescent="0.2"/>
  <sheetData>
    <row r="1" spans="1:4" x14ac:dyDescent="0.2">
      <c r="B1" s="10" t="s">
        <v>30</v>
      </c>
      <c r="C1" s="11" t="s">
        <v>31</v>
      </c>
    </row>
    <row r="2" spans="1:4" x14ac:dyDescent="0.2">
      <c r="B2" s="12">
        <v>2</v>
      </c>
      <c r="C2" s="13">
        <f>L!F5</f>
        <v>1</v>
      </c>
    </row>
    <row r="5" spans="1:4" x14ac:dyDescent="0.2">
      <c r="A5" s="41" t="s">
        <v>18</v>
      </c>
      <c r="B5" s="42" t="s">
        <v>19</v>
      </c>
      <c r="C5" t="s">
        <v>32</v>
      </c>
      <c r="D5" t="s">
        <v>24</v>
      </c>
    </row>
    <row r="6" spans="1:4" x14ac:dyDescent="0.2">
      <c r="A6" s="39">
        <v>0</v>
      </c>
      <c r="B6" s="40">
        <f>IF(A6=$C$2,1,0)</f>
        <v>0</v>
      </c>
      <c r="C6">
        <f>IF(D6=$C$2,1,0)</f>
        <v>0</v>
      </c>
      <c r="D6">
        <f>A$16-A6</f>
        <v>10</v>
      </c>
    </row>
    <row r="7" spans="1:4" x14ac:dyDescent="0.2">
      <c r="A7" s="39">
        <v>1</v>
      </c>
      <c r="B7" s="40">
        <f t="shared" ref="B7:B16" si="0">IF(A7=$C$2,1,0)</f>
        <v>1</v>
      </c>
      <c r="C7">
        <f t="shared" ref="C7:C16" si="1">IF(D7=$C$2,1,0)</f>
        <v>0</v>
      </c>
      <c r="D7">
        <f t="shared" ref="D7:D16" si="2">A$16-A7</f>
        <v>9</v>
      </c>
    </row>
    <row r="8" spans="1:4" x14ac:dyDescent="0.2">
      <c r="A8" s="39">
        <v>2</v>
      </c>
      <c r="B8" s="40">
        <f t="shared" si="0"/>
        <v>0</v>
      </c>
      <c r="C8">
        <f t="shared" si="1"/>
        <v>0</v>
      </c>
      <c r="D8">
        <f t="shared" si="2"/>
        <v>8</v>
      </c>
    </row>
    <row r="9" spans="1:4" x14ac:dyDescent="0.2">
      <c r="A9" s="39">
        <v>3</v>
      </c>
      <c r="B9" s="40">
        <f t="shared" si="0"/>
        <v>0</v>
      </c>
      <c r="C9">
        <f t="shared" si="1"/>
        <v>0</v>
      </c>
      <c r="D9">
        <f t="shared" si="2"/>
        <v>7</v>
      </c>
    </row>
    <row r="10" spans="1:4" x14ac:dyDescent="0.2">
      <c r="A10" s="39">
        <v>4</v>
      </c>
      <c r="B10" s="40">
        <f t="shared" si="0"/>
        <v>0</v>
      </c>
      <c r="C10">
        <f t="shared" si="1"/>
        <v>0</v>
      </c>
      <c r="D10">
        <f t="shared" si="2"/>
        <v>6</v>
      </c>
    </row>
    <row r="11" spans="1:4" x14ac:dyDescent="0.2">
      <c r="A11" s="39">
        <v>5</v>
      </c>
      <c r="B11" s="40">
        <f t="shared" si="0"/>
        <v>0</v>
      </c>
      <c r="C11">
        <f t="shared" si="1"/>
        <v>0</v>
      </c>
      <c r="D11">
        <f t="shared" si="2"/>
        <v>5</v>
      </c>
    </row>
    <row r="12" spans="1:4" x14ac:dyDescent="0.2">
      <c r="A12" s="39">
        <v>6</v>
      </c>
      <c r="B12" s="40">
        <f t="shared" si="0"/>
        <v>0</v>
      </c>
      <c r="C12">
        <f t="shared" si="1"/>
        <v>0</v>
      </c>
      <c r="D12">
        <f t="shared" si="2"/>
        <v>4</v>
      </c>
    </row>
    <row r="13" spans="1:4" x14ac:dyDescent="0.2">
      <c r="A13" s="39">
        <v>7</v>
      </c>
      <c r="B13" s="40">
        <f t="shared" si="0"/>
        <v>0</v>
      </c>
      <c r="C13">
        <f t="shared" si="1"/>
        <v>0</v>
      </c>
      <c r="D13">
        <f t="shared" si="2"/>
        <v>3</v>
      </c>
    </row>
    <row r="14" spans="1:4" x14ac:dyDescent="0.2">
      <c r="A14" s="39">
        <v>8</v>
      </c>
      <c r="B14" s="40">
        <f t="shared" si="0"/>
        <v>0</v>
      </c>
      <c r="C14">
        <f t="shared" si="1"/>
        <v>0</v>
      </c>
      <c r="D14">
        <f t="shared" si="2"/>
        <v>2</v>
      </c>
    </row>
    <row r="15" spans="1:4" x14ac:dyDescent="0.2">
      <c r="A15" s="39">
        <v>9</v>
      </c>
      <c r="B15" s="40">
        <f t="shared" si="0"/>
        <v>0</v>
      </c>
      <c r="C15">
        <f t="shared" si="1"/>
        <v>1</v>
      </c>
      <c r="D15">
        <f t="shared" si="2"/>
        <v>1</v>
      </c>
    </row>
    <row r="16" spans="1:4" x14ac:dyDescent="0.2">
      <c r="A16" s="12">
        <v>10</v>
      </c>
      <c r="B16" s="13">
        <f t="shared" si="0"/>
        <v>0</v>
      </c>
      <c r="C16">
        <f t="shared" si="1"/>
        <v>0</v>
      </c>
      <c r="D16">
        <f t="shared" si="2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0869-655A-F64A-80FD-F6705F32B66A}">
  <dimension ref="A1:Q84"/>
  <sheetViews>
    <sheetView workbookViewId="0">
      <selection activeCell="C2" sqref="C2"/>
    </sheetView>
  </sheetViews>
  <sheetFormatPr baseColWidth="10" defaultRowHeight="16" x14ac:dyDescent="0.2"/>
  <cols>
    <col min="5" max="6" width="12.1640625" bestFit="1" customWidth="1"/>
    <col min="7" max="7" width="12.5" bestFit="1" customWidth="1"/>
    <col min="8" max="8" width="12.1640625" customWidth="1"/>
  </cols>
  <sheetData>
    <row r="1" spans="1:17" x14ac:dyDescent="0.2">
      <c r="B1" s="5" t="s">
        <v>1</v>
      </c>
      <c r="C1" s="6" t="s">
        <v>21</v>
      </c>
      <c r="D1" s="6" t="s">
        <v>20</v>
      </c>
      <c r="E1" s="3" t="s">
        <v>26</v>
      </c>
      <c r="F1" s="3" t="s">
        <v>25</v>
      </c>
      <c r="G1" s="3" t="s">
        <v>27</v>
      </c>
    </row>
    <row r="2" spans="1:17" x14ac:dyDescent="0.2">
      <c r="B2" s="7">
        <f>L!A5</f>
        <v>2</v>
      </c>
      <c r="C2" s="8">
        <f>L!Q5</f>
        <v>0.13</v>
      </c>
      <c r="D2" s="8">
        <f>L!P5</f>
        <v>0.15088141448209449</v>
      </c>
      <c r="E2" s="4">
        <f>LN(D2)</f>
        <v>-1.8912610852596075</v>
      </c>
      <c r="F2" s="4">
        <f>LN(1-D2)</f>
        <v>-0.16355642572513632</v>
      </c>
      <c r="G2" s="4">
        <f>LN(C2)</f>
        <v>-2.0402208285265546</v>
      </c>
      <c r="M2" s="9" t="s">
        <v>28</v>
      </c>
      <c r="O2" t="s">
        <v>29</v>
      </c>
    </row>
    <row r="3" spans="1:17" x14ac:dyDescent="0.2">
      <c r="M3">
        <f>C2</f>
        <v>0.13</v>
      </c>
      <c r="N3">
        <v>1</v>
      </c>
      <c r="P3" t="s">
        <v>23</v>
      </c>
      <c r="Q3" t="s">
        <v>18</v>
      </c>
    </row>
    <row r="4" spans="1:17" x14ac:dyDescent="0.2">
      <c r="J4" s="15" t="s">
        <v>18</v>
      </c>
      <c r="K4" s="15" t="s">
        <v>33</v>
      </c>
      <c r="L4" t="s">
        <v>66</v>
      </c>
      <c r="M4">
        <v>1</v>
      </c>
      <c r="N4" t="s">
        <v>67</v>
      </c>
      <c r="O4">
        <f t="shared" ref="O4:O13" si="0">O5*(P4)</f>
        <v>3628800</v>
      </c>
      <c r="P4">
        <f>L15</f>
        <v>10</v>
      </c>
    </row>
    <row r="5" spans="1:17" x14ac:dyDescent="0.2">
      <c r="A5" s="43" t="s">
        <v>22</v>
      </c>
      <c r="B5" s="50" t="s">
        <v>35</v>
      </c>
      <c r="C5" s="51" t="s">
        <v>61</v>
      </c>
      <c r="J5" s="16">
        <v>0</v>
      </c>
      <c r="K5" s="16">
        <f>'C2'!B6</f>
        <v>0</v>
      </c>
      <c r="L5">
        <v>0</v>
      </c>
      <c r="M5">
        <v>1</v>
      </c>
      <c r="N5">
        <v>1</v>
      </c>
      <c r="O5">
        <f t="shared" si="0"/>
        <v>362880</v>
      </c>
      <c r="P5">
        <f>P4-1</f>
        <v>9</v>
      </c>
      <c r="Q5">
        <f>10-J5</f>
        <v>10</v>
      </c>
    </row>
    <row r="6" spans="1:17" x14ac:dyDescent="0.2">
      <c r="A6" s="35">
        <v>0</v>
      </c>
      <c r="B6" s="52">
        <f>SUM(H19:H29)</f>
        <v>1.9201934513155303E-2</v>
      </c>
      <c r="C6" s="53">
        <f>LN(B6)</f>
        <v>-3.9527442491304301</v>
      </c>
      <c r="J6" s="16">
        <f>J5+1</f>
        <v>1</v>
      </c>
      <c r="K6" s="16">
        <f>'C2'!B7</f>
        <v>1</v>
      </c>
      <c r="L6">
        <v>1</v>
      </c>
      <c r="M6">
        <f t="shared" ref="M6:M15" si="1">M5*(M$3+($L6-1))</f>
        <v>0.13</v>
      </c>
      <c r="N6">
        <f t="shared" ref="N6:N15" si="2">N5*(N$3+($L6-1))</f>
        <v>1</v>
      </c>
      <c r="O6">
        <f t="shared" si="0"/>
        <v>40320</v>
      </c>
      <c r="P6">
        <f t="shared" ref="P6:P14" si="3">P5-1</f>
        <v>8</v>
      </c>
      <c r="Q6">
        <f t="shared" ref="Q6:Q15" si="4">10-J6</f>
        <v>9</v>
      </c>
    </row>
    <row r="7" spans="1:17" x14ac:dyDescent="0.2">
      <c r="A7" s="35">
        <f>A6+1</f>
        <v>1</v>
      </c>
      <c r="B7" s="52">
        <f>SUM(H30:H39)</f>
        <v>0.83125492595443917</v>
      </c>
      <c r="C7" s="53">
        <f t="shared" ref="C7:C16" si="5">LN(B7)</f>
        <v>-0.18481876106940401</v>
      </c>
      <c r="J7" s="16">
        <f t="shared" ref="J7:J15" si="6">J6+1</f>
        <v>2</v>
      </c>
      <c r="K7" s="16">
        <f>'C2'!B8</f>
        <v>0</v>
      </c>
      <c r="L7">
        <v>2</v>
      </c>
      <c r="M7">
        <f t="shared" si="1"/>
        <v>0.1469</v>
      </c>
      <c r="N7">
        <f t="shared" si="2"/>
        <v>2</v>
      </c>
      <c r="O7">
        <f t="shared" si="0"/>
        <v>5040</v>
      </c>
      <c r="P7">
        <f t="shared" si="3"/>
        <v>7</v>
      </c>
      <c r="Q7">
        <f t="shared" si="4"/>
        <v>8</v>
      </c>
    </row>
    <row r="8" spans="1:17" x14ac:dyDescent="0.2">
      <c r="A8" s="35">
        <f t="shared" ref="A8:A16" si="7">A7+1</f>
        <v>2</v>
      </c>
      <c r="B8" s="52">
        <f>SUM(H40:H48)</f>
        <v>0</v>
      </c>
      <c r="C8" s="53" t="e">
        <f t="shared" si="5"/>
        <v>#NUM!</v>
      </c>
      <c r="J8" s="16">
        <f t="shared" si="6"/>
        <v>3</v>
      </c>
      <c r="K8" s="16">
        <f>'C2'!B9</f>
        <v>0</v>
      </c>
      <c r="L8">
        <v>3</v>
      </c>
      <c r="M8">
        <f t="shared" si="1"/>
        <v>0.31289699999999998</v>
      </c>
      <c r="N8">
        <f t="shared" si="2"/>
        <v>6</v>
      </c>
      <c r="O8">
        <f t="shared" si="0"/>
        <v>720</v>
      </c>
      <c r="P8">
        <f t="shared" si="3"/>
        <v>6</v>
      </c>
      <c r="Q8">
        <f t="shared" si="4"/>
        <v>7</v>
      </c>
    </row>
    <row r="9" spans="1:17" x14ac:dyDescent="0.2">
      <c r="A9" s="35">
        <f t="shared" si="7"/>
        <v>3</v>
      </c>
      <c r="B9" s="52">
        <f>SUM(H49:H56)</f>
        <v>0</v>
      </c>
      <c r="C9" s="53" t="e">
        <f t="shared" si="5"/>
        <v>#NUM!</v>
      </c>
      <c r="J9" s="16">
        <f t="shared" si="6"/>
        <v>4</v>
      </c>
      <c r="K9" s="16">
        <f>'C2'!B10</f>
        <v>0</v>
      </c>
      <c r="L9">
        <v>4</v>
      </c>
      <c r="M9">
        <f t="shared" si="1"/>
        <v>0.97936760999999994</v>
      </c>
      <c r="N9">
        <f t="shared" si="2"/>
        <v>24</v>
      </c>
      <c r="O9">
        <f t="shared" si="0"/>
        <v>120</v>
      </c>
      <c r="P9">
        <f t="shared" si="3"/>
        <v>5</v>
      </c>
      <c r="Q9">
        <f t="shared" si="4"/>
        <v>6</v>
      </c>
    </row>
    <row r="10" spans="1:17" x14ac:dyDescent="0.2">
      <c r="A10" s="35">
        <f t="shared" si="7"/>
        <v>4</v>
      </c>
      <c r="B10" s="52">
        <f>SUM(H57:H63)</f>
        <v>0</v>
      </c>
      <c r="C10" s="53" t="e">
        <f t="shared" si="5"/>
        <v>#NUM!</v>
      </c>
      <c r="J10" s="16">
        <f t="shared" si="6"/>
        <v>5</v>
      </c>
      <c r="K10" s="16">
        <f>'C2'!B11</f>
        <v>0</v>
      </c>
      <c r="L10">
        <v>5</v>
      </c>
      <c r="M10">
        <f t="shared" si="1"/>
        <v>4.0447882292999999</v>
      </c>
      <c r="N10">
        <f t="shared" si="2"/>
        <v>120</v>
      </c>
      <c r="O10">
        <f t="shared" si="0"/>
        <v>24</v>
      </c>
      <c r="P10">
        <f t="shared" si="3"/>
        <v>4</v>
      </c>
      <c r="Q10">
        <f t="shared" si="4"/>
        <v>5</v>
      </c>
    </row>
    <row r="11" spans="1:17" x14ac:dyDescent="0.2">
      <c r="A11" s="35">
        <f t="shared" si="7"/>
        <v>5</v>
      </c>
      <c r="B11" s="52">
        <f>SUM(H64:H69)</f>
        <v>0</v>
      </c>
      <c r="C11" s="53" t="e">
        <f t="shared" si="5"/>
        <v>#NUM!</v>
      </c>
      <c r="J11" s="16">
        <f t="shared" si="6"/>
        <v>6</v>
      </c>
      <c r="K11" s="16">
        <f>'C2'!B12</f>
        <v>0</v>
      </c>
      <c r="L11">
        <v>6</v>
      </c>
      <c r="M11">
        <f t="shared" si="1"/>
        <v>20.749763616309</v>
      </c>
      <c r="N11">
        <f t="shared" si="2"/>
        <v>720</v>
      </c>
      <c r="O11">
        <f t="shared" si="0"/>
        <v>6</v>
      </c>
      <c r="P11">
        <f t="shared" si="3"/>
        <v>3</v>
      </c>
      <c r="Q11">
        <f t="shared" si="4"/>
        <v>4</v>
      </c>
    </row>
    <row r="12" spans="1:17" x14ac:dyDescent="0.2">
      <c r="A12" s="35">
        <f t="shared" si="7"/>
        <v>6</v>
      </c>
      <c r="B12" s="52">
        <f>SUM(H70:H74)</f>
        <v>0</v>
      </c>
      <c r="C12" s="53" t="e">
        <f t="shared" si="5"/>
        <v>#NUM!</v>
      </c>
      <c r="J12" s="16">
        <f t="shared" si="6"/>
        <v>7</v>
      </c>
      <c r="K12" s="16">
        <f>'C2'!B13</f>
        <v>0</v>
      </c>
      <c r="L12">
        <v>7</v>
      </c>
      <c r="M12">
        <f t="shared" si="1"/>
        <v>127.19605096797417</v>
      </c>
      <c r="N12">
        <f t="shared" si="2"/>
        <v>5040</v>
      </c>
      <c r="O12">
        <f t="shared" si="0"/>
        <v>2</v>
      </c>
      <c r="P12">
        <f t="shared" si="3"/>
        <v>2</v>
      </c>
      <c r="Q12">
        <f t="shared" si="4"/>
        <v>3</v>
      </c>
    </row>
    <row r="13" spans="1:17" x14ac:dyDescent="0.2">
      <c r="A13" s="35">
        <f t="shared" si="7"/>
        <v>7</v>
      </c>
      <c r="B13" s="52">
        <f>SUM(H75:H78)</f>
        <v>0</v>
      </c>
      <c r="C13" s="53" t="e">
        <f t="shared" si="5"/>
        <v>#NUM!</v>
      </c>
      <c r="J13" s="16">
        <f t="shared" si="6"/>
        <v>8</v>
      </c>
      <c r="K13" s="16">
        <f>'C2'!B14</f>
        <v>0</v>
      </c>
      <c r="L13">
        <v>8</v>
      </c>
      <c r="M13">
        <f t="shared" si="1"/>
        <v>906.9078434016559</v>
      </c>
      <c r="N13">
        <f t="shared" si="2"/>
        <v>40320</v>
      </c>
      <c r="O13">
        <f t="shared" si="0"/>
        <v>1</v>
      </c>
      <c r="P13">
        <f t="shared" si="3"/>
        <v>1</v>
      </c>
      <c r="Q13">
        <f t="shared" si="4"/>
        <v>2</v>
      </c>
    </row>
    <row r="14" spans="1:17" x14ac:dyDescent="0.2">
      <c r="A14" s="35">
        <f t="shared" si="7"/>
        <v>8</v>
      </c>
      <c r="B14" s="52">
        <f>SUM(H79:H81)</f>
        <v>0</v>
      </c>
      <c r="C14" s="53" t="e">
        <f t="shared" si="5"/>
        <v>#NUM!</v>
      </c>
      <c r="J14" s="16">
        <f t="shared" si="6"/>
        <v>9</v>
      </c>
      <c r="K14" s="16">
        <f>'C2'!B15</f>
        <v>0</v>
      </c>
      <c r="L14">
        <v>9</v>
      </c>
      <c r="M14">
        <f t="shared" si="1"/>
        <v>7373.1607668554634</v>
      </c>
      <c r="N14">
        <f t="shared" si="2"/>
        <v>362880</v>
      </c>
      <c r="O14">
        <f>M5</f>
        <v>1</v>
      </c>
      <c r="P14">
        <f t="shared" si="3"/>
        <v>0</v>
      </c>
      <c r="Q14">
        <f t="shared" si="4"/>
        <v>1</v>
      </c>
    </row>
    <row r="15" spans="1:17" x14ac:dyDescent="0.2">
      <c r="A15" s="35">
        <f t="shared" si="7"/>
        <v>9</v>
      </c>
      <c r="B15" s="52">
        <f>SUM(H82:H83)</f>
        <v>0</v>
      </c>
      <c r="C15" s="53" t="e">
        <f t="shared" si="5"/>
        <v>#NUM!</v>
      </c>
      <c r="J15" s="16">
        <f t="shared" si="6"/>
        <v>10</v>
      </c>
      <c r="K15" s="16">
        <f>'C2'!B16</f>
        <v>0</v>
      </c>
      <c r="L15">
        <v>10</v>
      </c>
      <c r="M15">
        <f t="shared" si="1"/>
        <v>67316.957801390381</v>
      </c>
      <c r="N15">
        <f t="shared" si="2"/>
        <v>3628800</v>
      </c>
      <c r="Q15">
        <f t="shared" si="4"/>
        <v>0</v>
      </c>
    </row>
    <row r="16" spans="1:17" x14ac:dyDescent="0.2">
      <c r="A16" s="37">
        <f t="shared" si="7"/>
        <v>10</v>
      </c>
      <c r="B16" s="54">
        <f>SUM(H84)</f>
        <v>0</v>
      </c>
      <c r="C16" s="55" t="e">
        <f t="shared" si="5"/>
        <v>#NUM!</v>
      </c>
    </row>
    <row r="17" spans="2:11" x14ac:dyDescent="0.2">
      <c r="K17" t="s">
        <v>64</v>
      </c>
    </row>
    <row r="18" spans="2:11" x14ac:dyDescent="0.2">
      <c r="B18" t="s">
        <v>22</v>
      </c>
      <c r="C18" t="s">
        <v>18</v>
      </c>
      <c r="D18" t="s">
        <v>23</v>
      </c>
      <c r="E18" t="s">
        <v>19</v>
      </c>
      <c r="F18" t="s">
        <v>65</v>
      </c>
      <c r="G18" t="s">
        <v>68</v>
      </c>
      <c r="H18" t="s">
        <v>36</v>
      </c>
      <c r="I18" t="s">
        <v>63</v>
      </c>
    </row>
    <row r="19" spans="2:11" x14ac:dyDescent="0.2">
      <c r="B19">
        <v>0</v>
      </c>
      <c r="C19">
        <v>10</v>
      </c>
      <c r="D19">
        <f>C19-B19</f>
        <v>10</v>
      </c>
      <c r="E19">
        <f>VLOOKUP(C19,$J$5:$K$15,2)</f>
        <v>0</v>
      </c>
      <c r="F19">
        <f>IF($D$2&gt;0,VLOOKUP(C19,$L$4:$N$15,2)/VLOOKUP(B19,$L$4:$N$15,2)/VLOOKUP(D19,$L$4:$N$15,3),EXP(-$C$2)/VLOOKUP(D19,$L$4:$N$15,3))</f>
        <v>1.8550748953205021E-2</v>
      </c>
      <c r="G19">
        <f>IF($D$2&gt;0, EXP(($C$2+B19)*$F$2+$E$2*D19), EXP($E$2*D19))</f>
        <v>5.9858158709312692E-9</v>
      </c>
      <c r="H19">
        <f>E19*F19*G19</f>
        <v>0</v>
      </c>
      <c r="I19" t="e">
        <f>LN(H19)</f>
        <v>#NUM!</v>
      </c>
    </row>
    <row r="20" spans="2:11" x14ac:dyDescent="0.2">
      <c r="B20">
        <f>IF(C19=B19,B19+1,B19)</f>
        <v>0</v>
      </c>
      <c r="C20">
        <f>IF(C19=B19,10,C19-1)</f>
        <v>9</v>
      </c>
      <c r="D20">
        <f>C20-B20</f>
        <v>9</v>
      </c>
      <c r="E20">
        <f t="shared" ref="E20:E83" si="8">VLOOKUP(C20,$J$5:$K$15,2)</f>
        <v>0</v>
      </c>
      <c r="F20">
        <f t="shared" ref="F20:F83" si="9">IF($D$2&gt;0,VLOOKUP(C20,$L$4:$N$15,2)/VLOOKUP(B20,$L$4:$N$15,2)/VLOOKUP(D20,$L$4:$N$15,3),EXP(-$C$2)/VLOOKUP(D20,$L$4:$N$15,3))</f>
        <v>2.0318454494200461E-2</v>
      </c>
      <c r="G20">
        <f t="shared" ref="G20:G83" si="10">IF($D$2&gt;0, EXP(($C$2+B20)*$F$2+$E$2*D20), EXP($E$2*D20))</f>
        <v>3.9672320752544525E-8</v>
      </c>
      <c r="H20">
        <f t="shared" ref="H20:H83" si="11">E20*F20*G20</f>
        <v>0</v>
      </c>
      <c r="I20" t="e">
        <f t="shared" ref="I20:I83" si="12">LN(H20)</f>
        <v>#NUM!</v>
      </c>
    </row>
    <row r="21" spans="2:11" x14ac:dyDescent="0.2">
      <c r="B21">
        <f t="shared" ref="B21:B84" si="13">IF(C20=B20,B20+1,B20)</f>
        <v>0</v>
      </c>
      <c r="C21">
        <f>IF(C20=B20,10,C20-1)</f>
        <v>8</v>
      </c>
      <c r="D21">
        <f t="shared" ref="D21:D84" si="14">C21-B21</f>
        <v>8</v>
      </c>
      <c r="E21">
        <f t="shared" si="8"/>
        <v>0</v>
      </c>
      <c r="F21">
        <f t="shared" si="9"/>
        <v>2.2492754052620433E-2</v>
      </c>
      <c r="G21">
        <f t="shared" si="10"/>
        <v>2.6293709459658165E-7</v>
      </c>
      <c r="H21">
        <f t="shared" si="11"/>
        <v>0</v>
      </c>
      <c r="I21" t="e">
        <f t="shared" si="12"/>
        <v>#NUM!</v>
      </c>
    </row>
    <row r="22" spans="2:11" x14ac:dyDescent="0.2">
      <c r="B22">
        <f t="shared" si="13"/>
        <v>0</v>
      </c>
      <c r="C22">
        <f t="shared" ref="C22:C84" si="15">IF(C21=B21,10,C21-1)</f>
        <v>7</v>
      </c>
      <c r="D22">
        <f t="shared" si="14"/>
        <v>7</v>
      </c>
      <c r="E22">
        <f t="shared" si="8"/>
        <v>0</v>
      </c>
      <c r="F22">
        <f t="shared" si="9"/>
        <v>2.5237311699994876E-2</v>
      </c>
      <c r="G22">
        <f t="shared" si="10"/>
        <v>1.7426738442181367E-6</v>
      </c>
      <c r="H22">
        <f t="shared" si="11"/>
        <v>0</v>
      </c>
      <c r="I22" t="e">
        <f t="shared" si="12"/>
        <v>#NUM!</v>
      </c>
    </row>
    <row r="23" spans="2:11" x14ac:dyDescent="0.2">
      <c r="B23">
        <f t="shared" si="13"/>
        <v>0</v>
      </c>
      <c r="C23">
        <f t="shared" si="15"/>
        <v>6</v>
      </c>
      <c r="D23">
        <f t="shared" si="14"/>
        <v>6</v>
      </c>
      <c r="E23">
        <f t="shared" si="8"/>
        <v>0</v>
      </c>
      <c r="F23">
        <f t="shared" si="9"/>
        <v>2.88191161337625E-2</v>
      </c>
      <c r="G23">
        <f t="shared" si="10"/>
        <v>1.1549956965872325E-5</v>
      </c>
      <c r="H23">
        <f t="shared" si="11"/>
        <v>0</v>
      </c>
      <c r="I23" t="e">
        <f t="shared" si="12"/>
        <v>#NUM!</v>
      </c>
    </row>
    <row r="24" spans="2:11" x14ac:dyDescent="0.2">
      <c r="B24">
        <f t="shared" si="13"/>
        <v>0</v>
      </c>
      <c r="C24">
        <f t="shared" si="15"/>
        <v>5</v>
      </c>
      <c r="D24">
        <f t="shared" si="14"/>
        <v>5</v>
      </c>
      <c r="E24">
        <f t="shared" si="8"/>
        <v>0</v>
      </c>
      <c r="F24">
        <f t="shared" si="9"/>
        <v>3.3706568577499998E-2</v>
      </c>
      <c r="G24">
        <f t="shared" si="10"/>
        <v>7.654989851147631E-5</v>
      </c>
      <c r="H24">
        <f t="shared" si="11"/>
        <v>0</v>
      </c>
      <c r="I24" t="e">
        <f t="shared" si="12"/>
        <v>#NUM!</v>
      </c>
    </row>
    <row r="25" spans="2:11" x14ac:dyDescent="0.2">
      <c r="B25">
        <f t="shared" si="13"/>
        <v>0</v>
      </c>
      <c r="C25">
        <f t="shared" si="15"/>
        <v>4</v>
      </c>
      <c r="D25">
        <f t="shared" si="14"/>
        <v>4</v>
      </c>
      <c r="E25">
        <f t="shared" si="8"/>
        <v>0</v>
      </c>
      <c r="F25">
        <f t="shared" si="9"/>
        <v>4.0806983749999998E-2</v>
      </c>
      <c r="G25">
        <f t="shared" si="10"/>
        <v>5.0735141086949908E-4</v>
      </c>
      <c r="H25">
        <f t="shared" si="11"/>
        <v>0</v>
      </c>
      <c r="I25" t="e">
        <f t="shared" si="12"/>
        <v>#NUM!</v>
      </c>
    </row>
    <row r="26" spans="2:11" x14ac:dyDescent="0.2">
      <c r="B26">
        <f t="shared" si="13"/>
        <v>0</v>
      </c>
      <c r="C26">
        <f t="shared" si="15"/>
        <v>3</v>
      </c>
      <c r="D26">
        <f t="shared" si="14"/>
        <v>3</v>
      </c>
      <c r="E26">
        <f t="shared" si="8"/>
        <v>0</v>
      </c>
      <c r="F26">
        <f t="shared" si="9"/>
        <v>5.2149499999999994E-2</v>
      </c>
      <c r="G26">
        <f t="shared" si="10"/>
        <v>3.3625838716517852E-3</v>
      </c>
      <c r="H26">
        <f t="shared" si="11"/>
        <v>0</v>
      </c>
      <c r="I26" t="e">
        <f t="shared" si="12"/>
        <v>#NUM!</v>
      </c>
    </row>
    <row r="27" spans="2:11" x14ac:dyDescent="0.2">
      <c r="B27">
        <f t="shared" si="13"/>
        <v>0</v>
      </c>
      <c r="C27">
        <f t="shared" si="15"/>
        <v>2</v>
      </c>
      <c r="D27">
        <f t="shared" si="14"/>
        <v>2</v>
      </c>
      <c r="E27">
        <f t="shared" si="8"/>
        <v>0</v>
      </c>
      <c r="F27">
        <f t="shared" si="9"/>
        <v>7.3450000000000001E-2</v>
      </c>
      <c r="G27">
        <f t="shared" si="10"/>
        <v>2.2286269539518625E-2</v>
      </c>
      <c r="H27">
        <f t="shared" si="11"/>
        <v>0</v>
      </c>
      <c r="I27" t="e">
        <f t="shared" si="12"/>
        <v>#NUM!</v>
      </c>
    </row>
    <row r="28" spans="2:11" x14ac:dyDescent="0.2">
      <c r="B28">
        <f t="shared" si="13"/>
        <v>0</v>
      </c>
      <c r="C28">
        <f t="shared" si="15"/>
        <v>1</v>
      </c>
      <c r="D28">
        <f t="shared" si="14"/>
        <v>1</v>
      </c>
      <c r="E28">
        <f t="shared" si="8"/>
        <v>1</v>
      </c>
      <c r="F28">
        <f t="shared" si="9"/>
        <v>0.13</v>
      </c>
      <c r="G28">
        <f t="shared" si="10"/>
        <v>0.1477071885627331</v>
      </c>
      <c r="H28">
        <f t="shared" si="11"/>
        <v>1.9201934513155303E-2</v>
      </c>
      <c r="I28">
        <f t="shared" si="12"/>
        <v>-3.9527442491304301</v>
      </c>
    </row>
    <row r="29" spans="2:11" x14ac:dyDescent="0.2">
      <c r="B29">
        <f t="shared" si="13"/>
        <v>0</v>
      </c>
      <c r="C29">
        <f t="shared" si="15"/>
        <v>0</v>
      </c>
      <c r="D29">
        <f t="shared" si="14"/>
        <v>0</v>
      </c>
      <c r="E29">
        <f t="shared" si="8"/>
        <v>0</v>
      </c>
      <c r="F29">
        <f t="shared" si="9"/>
        <v>1</v>
      </c>
      <c r="G29">
        <f t="shared" si="10"/>
        <v>0.9789621145171723</v>
      </c>
      <c r="H29">
        <f t="shared" si="11"/>
        <v>0</v>
      </c>
      <c r="I29" t="e">
        <f t="shared" si="12"/>
        <v>#NUM!</v>
      </c>
    </row>
    <row r="30" spans="2:11" x14ac:dyDescent="0.2">
      <c r="B30">
        <f t="shared" si="13"/>
        <v>1</v>
      </c>
      <c r="C30">
        <f t="shared" si="15"/>
        <v>10</v>
      </c>
      <c r="D30">
        <f t="shared" si="14"/>
        <v>9</v>
      </c>
      <c r="E30">
        <f t="shared" si="8"/>
        <v>0</v>
      </c>
      <c r="F30">
        <f t="shared" si="9"/>
        <v>1.4269806887080785</v>
      </c>
      <c r="G30">
        <f t="shared" si="10"/>
        <v>3.3686504881613243E-8</v>
      </c>
      <c r="H30">
        <f t="shared" si="11"/>
        <v>0</v>
      </c>
      <c r="I30" t="e">
        <f t="shared" si="12"/>
        <v>#NUM!</v>
      </c>
    </row>
    <row r="31" spans="2:11" x14ac:dyDescent="0.2">
      <c r="B31">
        <f t="shared" si="13"/>
        <v>1</v>
      </c>
      <c r="C31">
        <f t="shared" si="15"/>
        <v>9</v>
      </c>
      <c r="D31">
        <f t="shared" si="14"/>
        <v>8</v>
      </c>
      <c r="E31">
        <f t="shared" si="8"/>
        <v>0</v>
      </c>
      <c r="F31">
        <f t="shared" si="9"/>
        <v>1.4066622342138779</v>
      </c>
      <c r="G31">
        <f t="shared" si="10"/>
        <v>2.2326477384403705E-7</v>
      </c>
      <c r="H31">
        <f t="shared" si="11"/>
        <v>0</v>
      </c>
      <c r="I31" t="e">
        <f t="shared" si="12"/>
        <v>#NUM!</v>
      </c>
    </row>
    <row r="32" spans="2:11" x14ac:dyDescent="0.2">
      <c r="B32">
        <f t="shared" si="13"/>
        <v>1</v>
      </c>
      <c r="C32">
        <f t="shared" si="15"/>
        <v>8</v>
      </c>
      <c r="D32">
        <f t="shared" si="14"/>
        <v>7</v>
      </c>
      <c r="E32">
        <f t="shared" si="8"/>
        <v>0</v>
      </c>
      <c r="F32">
        <f t="shared" si="9"/>
        <v>1.3841694801612574</v>
      </c>
      <c r="G32">
        <f t="shared" si="10"/>
        <v>1.4797367496215545E-6</v>
      </c>
      <c r="H32">
        <f t="shared" si="11"/>
        <v>0</v>
      </c>
      <c r="I32" t="e">
        <f t="shared" si="12"/>
        <v>#NUM!</v>
      </c>
    </row>
    <row r="33" spans="2:9" x14ac:dyDescent="0.2">
      <c r="B33">
        <f t="shared" si="13"/>
        <v>1</v>
      </c>
      <c r="C33">
        <f t="shared" si="15"/>
        <v>7</v>
      </c>
      <c r="D33">
        <f t="shared" si="14"/>
        <v>6</v>
      </c>
      <c r="E33">
        <f t="shared" si="8"/>
        <v>0</v>
      </c>
      <c r="F33">
        <f t="shared" si="9"/>
        <v>1.3589321684612625</v>
      </c>
      <c r="G33">
        <f t="shared" si="10"/>
        <v>9.8072831216541841E-6</v>
      </c>
      <c r="H33">
        <f t="shared" si="11"/>
        <v>0</v>
      </c>
      <c r="I33" t="e">
        <f t="shared" si="12"/>
        <v>#NUM!</v>
      </c>
    </row>
    <row r="34" spans="2:9" x14ac:dyDescent="0.2">
      <c r="B34">
        <f t="shared" si="13"/>
        <v>1</v>
      </c>
      <c r="C34">
        <f t="shared" si="15"/>
        <v>6</v>
      </c>
      <c r="D34">
        <f t="shared" si="14"/>
        <v>5</v>
      </c>
      <c r="E34">
        <f t="shared" si="8"/>
        <v>0</v>
      </c>
      <c r="F34">
        <f t="shared" si="9"/>
        <v>1.3301130523275</v>
      </c>
      <c r="G34">
        <f t="shared" si="10"/>
        <v>6.4999941545603953E-5</v>
      </c>
      <c r="H34">
        <f t="shared" si="11"/>
        <v>0</v>
      </c>
      <c r="I34" t="e">
        <f t="shared" si="12"/>
        <v>#NUM!</v>
      </c>
    </row>
    <row r="35" spans="2:9" x14ac:dyDescent="0.2">
      <c r="B35">
        <f t="shared" si="13"/>
        <v>1</v>
      </c>
      <c r="C35">
        <f t="shared" si="15"/>
        <v>5</v>
      </c>
      <c r="D35">
        <f t="shared" si="14"/>
        <v>4</v>
      </c>
      <c r="E35">
        <f t="shared" si="8"/>
        <v>0</v>
      </c>
      <c r="F35">
        <f t="shared" si="9"/>
        <v>1.29640648375</v>
      </c>
      <c r="G35">
        <f t="shared" si="10"/>
        <v>4.3080151235802295E-4</v>
      </c>
      <c r="H35">
        <f t="shared" si="11"/>
        <v>0</v>
      </c>
      <c r="I35" t="e">
        <f t="shared" si="12"/>
        <v>#NUM!</v>
      </c>
    </row>
    <row r="36" spans="2:9" x14ac:dyDescent="0.2">
      <c r="B36">
        <f t="shared" si="13"/>
        <v>1</v>
      </c>
      <c r="C36">
        <f t="shared" si="15"/>
        <v>4</v>
      </c>
      <c r="D36">
        <f t="shared" si="14"/>
        <v>3</v>
      </c>
      <c r="E36">
        <f t="shared" si="8"/>
        <v>0</v>
      </c>
      <c r="F36">
        <f t="shared" si="9"/>
        <v>1.2555995</v>
      </c>
      <c r="G36">
        <f t="shared" si="10"/>
        <v>2.8552324607822878E-3</v>
      </c>
      <c r="H36">
        <f t="shared" si="11"/>
        <v>0</v>
      </c>
      <c r="I36" t="e">
        <f t="shared" si="12"/>
        <v>#NUM!</v>
      </c>
    </row>
    <row r="37" spans="2:9" x14ac:dyDescent="0.2">
      <c r="B37">
        <f t="shared" si="13"/>
        <v>1</v>
      </c>
      <c r="C37">
        <f t="shared" si="15"/>
        <v>3</v>
      </c>
      <c r="D37">
        <f t="shared" si="14"/>
        <v>2</v>
      </c>
      <c r="E37">
        <f t="shared" si="8"/>
        <v>0</v>
      </c>
      <c r="F37">
        <f t="shared" si="9"/>
        <v>1.2034499999999999</v>
      </c>
      <c r="G37">
        <f t="shared" si="10"/>
        <v>1.8923685667866841E-2</v>
      </c>
      <c r="H37">
        <f t="shared" si="11"/>
        <v>0</v>
      </c>
      <c r="I37" t="e">
        <f t="shared" si="12"/>
        <v>#NUM!</v>
      </c>
    </row>
    <row r="38" spans="2:9" x14ac:dyDescent="0.2">
      <c r="B38">
        <f t="shared" si="13"/>
        <v>1</v>
      </c>
      <c r="C38">
        <f t="shared" si="15"/>
        <v>2</v>
      </c>
      <c r="D38">
        <f t="shared" si="14"/>
        <v>1</v>
      </c>
      <c r="E38">
        <f t="shared" si="8"/>
        <v>0</v>
      </c>
      <c r="F38">
        <f t="shared" si="9"/>
        <v>1.1299999999999999</v>
      </c>
      <c r="G38">
        <f t="shared" si="10"/>
        <v>0.12542091902321453</v>
      </c>
      <c r="H38">
        <f t="shared" si="11"/>
        <v>0</v>
      </c>
      <c r="I38" t="e">
        <f t="shared" si="12"/>
        <v>#NUM!</v>
      </c>
    </row>
    <row r="39" spans="2:9" x14ac:dyDescent="0.2">
      <c r="B39">
        <f t="shared" si="13"/>
        <v>1</v>
      </c>
      <c r="C39">
        <f t="shared" si="15"/>
        <v>1</v>
      </c>
      <c r="D39">
        <f t="shared" si="14"/>
        <v>0</v>
      </c>
      <c r="E39">
        <f t="shared" si="8"/>
        <v>1</v>
      </c>
      <c r="F39">
        <f t="shared" si="9"/>
        <v>1</v>
      </c>
      <c r="G39">
        <f t="shared" si="10"/>
        <v>0.83125492595443917</v>
      </c>
      <c r="H39">
        <f t="shared" si="11"/>
        <v>0.83125492595443917</v>
      </c>
      <c r="I39">
        <f t="shared" si="12"/>
        <v>-0.18481876106940401</v>
      </c>
    </row>
    <row r="40" spans="2:9" x14ac:dyDescent="0.2">
      <c r="B40">
        <f t="shared" si="13"/>
        <v>2</v>
      </c>
      <c r="C40">
        <f t="shared" si="15"/>
        <v>10</v>
      </c>
      <c r="D40">
        <f t="shared" si="14"/>
        <v>8</v>
      </c>
      <c r="E40">
        <f t="shared" si="8"/>
        <v>0</v>
      </c>
      <c r="F40">
        <f t="shared" si="9"/>
        <v>11.3653329189139</v>
      </c>
      <c r="G40">
        <f t="shared" si="10"/>
        <v>1.8957826896242406E-7</v>
      </c>
      <c r="H40">
        <f t="shared" si="11"/>
        <v>0</v>
      </c>
      <c r="I40" t="e">
        <f t="shared" si="12"/>
        <v>#NUM!</v>
      </c>
    </row>
    <row r="41" spans="2:9" x14ac:dyDescent="0.2">
      <c r="B41">
        <f t="shared" si="13"/>
        <v>2</v>
      </c>
      <c r="C41">
        <f t="shared" si="15"/>
        <v>9</v>
      </c>
      <c r="D41">
        <f t="shared" si="14"/>
        <v>7</v>
      </c>
      <c r="E41">
        <f t="shared" si="8"/>
        <v>0</v>
      </c>
      <c r="F41">
        <f t="shared" si="9"/>
        <v>9.9586706847000226</v>
      </c>
      <c r="G41">
        <f t="shared" si="10"/>
        <v>1.2564719757775191E-6</v>
      </c>
      <c r="H41">
        <f t="shared" si="11"/>
        <v>0</v>
      </c>
      <c r="I41" t="e">
        <f t="shared" si="12"/>
        <v>#NUM!</v>
      </c>
    </row>
    <row r="42" spans="2:9" x14ac:dyDescent="0.2">
      <c r="B42">
        <f t="shared" si="13"/>
        <v>2</v>
      </c>
      <c r="C42">
        <f t="shared" si="15"/>
        <v>8</v>
      </c>
      <c r="D42">
        <f t="shared" si="14"/>
        <v>6</v>
      </c>
      <c r="E42">
        <f t="shared" si="8"/>
        <v>0</v>
      </c>
      <c r="F42">
        <f t="shared" si="9"/>
        <v>8.5745012045387625</v>
      </c>
      <c r="G42">
        <f t="shared" si="10"/>
        <v>8.3275463720326408E-6</v>
      </c>
      <c r="H42">
        <f t="shared" si="11"/>
        <v>0</v>
      </c>
      <c r="I42" t="e">
        <f t="shared" si="12"/>
        <v>#NUM!</v>
      </c>
    </row>
    <row r="43" spans="2:9" x14ac:dyDescent="0.2">
      <c r="B43">
        <f t="shared" si="13"/>
        <v>2</v>
      </c>
      <c r="C43">
        <f t="shared" si="15"/>
        <v>7</v>
      </c>
      <c r="D43">
        <f t="shared" si="14"/>
        <v>5</v>
      </c>
      <c r="E43">
        <f t="shared" si="8"/>
        <v>0</v>
      </c>
      <c r="F43">
        <f t="shared" si="9"/>
        <v>7.2155690360774996</v>
      </c>
      <c r="G43">
        <f t="shared" si="10"/>
        <v>5.5192658423949846E-5</v>
      </c>
      <c r="H43">
        <f t="shared" si="11"/>
        <v>0</v>
      </c>
      <c r="I43" t="e">
        <f t="shared" si="12"/>
        <v>#NUM!</v>
      </c>
    </row>
    <row r="44" spans="2:9" x14ac:dyDescent="0.2">
      <c r="B44">
        <f t="shared" si="13"/>
        <v>2</v>
      </c>
      <c r="C44">
        <f t="shared" si="15"/>
        <v>6</v>
      </c>
      <c r="D44">
        <f t="shared" si="14"/>
        <v>4</v>
      </c>
      <c r="E44">
        <f t="shared" si="8"/>
        <v>0</v>
      </c>
      <c r="F44">
        <f t="shared" si="9"/>
        <v>5.88545598375</v>
      </c>
      <c r="G44">
        <f t="shared" si="10"/>
        <v>3.6580157081241878E-4</v>
      </c>
      <c r="H44">
        <f t="shared" si="11"/>
        <v>0</v>
      </c>
      <c r="I44" t="e">
        <f t="shared" si="12"/>
        <v>#NUM!</v>
      </c>
    </row>
    <row r="45" spans="2:9" x14ac:dyDescent="0.2">
      <c r="B45">
        <f t="shared" si="13"/>
        <v>2</v>
      </c>
      <c r="C45">
        <f t="shared" si="15"/>
        <v>5</v>
      </c>
      <c r="D45">
        <f t="shared" si="14"/>
        <v>3</v>
      </c>
      <c r="E45">
        <f t="shared" si="8"/>
        <v>0</v>
      </c>
      <c r="F45">
        <f t="shared" si="9"/>
        <v>4.5890494999999998</v>
      </c>
      <c r="G45">
        <f t="shared" si="10"/>
        <v>2.424430948424264E-3</v>
      </c>
      <c r="H45">
        <f t="shared" si="11"/>
        <v>0</v>
      </c>
      <c r="I45" t="e">
        <f t="shared" si="12"/>
        <v>#NUM!</v>
      </c>
    </row>
    <row r="46" spans="2:9" x14ac:dyDescent="0.2">
      <c r="B46">
        <f t="shared" si="13"/>
        <v>2</v>
      </c>
      <c r="C46">
        <f t="shared" si="15"/>
        <v>4</v>
      </c>
      <c r="D46">
        <f t="shared" si="14"/>
        <v>2</v>
      </c>
      <c r="E46">
        <f t="shared" si="8"/>
        <v>0</v>
      </c>
      <c r="F46">
        <f t="shared" si="9"/>
        <v>3.3334499999999996</v>
      </c>
      <c r="G46">
        <f t="shared" si="10"/>
        <v>1.6068453207084544E-2</v>
      </c>
      <c r="H46">
        <f t="shared" si="11"/>
        <v>0</v>
      </c>
      <c r="I46" t="e">
        <f t="shared" si="12"/>
        <v>#NUM!</v>
      </c>
    </row>
    <row r="47" spans="2:9" x14ac:dyDescent="0.2">
      <c r="B47">
        <f t="shared" si="13"/>
        <v>2</v>
      </c>
      <c r="C47">
        <f t="shared" si="15"/>
        <v>3</v>
      </c>
      <c r="D47">
        <f t="shared" si="14"/>
        <v>1</v>
      </c>
      <c r="E47">
        <f t="shared" si="8"/>
        <v>0</v>
      </c>
      <c r="F47">
        <f t="shared" si="9"/>
        <v>2.13</v>
      </c>
      <c r="G47">
        <f t="shared" si="10"/>
        <v>0.10649723335534768</v>
      </c>
      <c r="H47">
        <f t="shared" si="11"/>
        <v>0</v>
      </c>
      <c r="I47" t="e">
        <f t="shared" si="12"/>
        <v>#NUM!</v>
      </c>
    </row>
    <row r="48" spans="2:9" x14ac:dyDescent="0.2">
      <c r="B48">
        <f t="shared" si="13"/>
        <v>2</v>
      </c>
      <c r="C48">
        <f t="shared" si="15"/>
        <v>2</v>
      </c>
      <c r="D48">
        <f t="shared" si="14"/>
        <v>0</v>
      </c>
      <c r="E48">
        <f t="shared" si="8"/>
        <v>0</v>
      </c>
      <c r="F48">
        <f t="shared" si="9"/>
        <v>1</v>
      </c>
      <c r="G48">
        <f t="shared" si="10"/>
        <v>0.70583400693122467</v>
      </c>
      <c r="H48">
        <f t="shared" si="11"/>
        <v>0</v>
      </c>
      <c r="I48" t="e">
        <f t="shared" si="12"/>
        <v>#NUM!</v>
      </c>
    </row>
    <row r="49" spans="2:9" x14ac:dyDescent="0.2">
      <c r="B49">
        <f t="shared" si="13"/>
        <v>3</v>
      </c>
      <c r="C49">
        <f t="shared" si="15"/>
        <v>10</v>
      </c>
      <c r="D49">
        <f t="shared" si="14"/>
        <v>7</v>
      </c>
      <c r="E49">
        <f t="shared" si="8"/>
        <v>0</v>
      </c>
      <c r="F49">
        <f t="shared" si="9"/>
        <v>42.686696409066293</v>
      </c>
      <c r="G49">
        <f t="shared" si="10"/>
        <v>1.0668937068150947E-6</v>
      </c>
      <c r="H49">
        <f t="shared" si="11"/>
        <v>0</v>
      </c>
      <c r="I49" t="e">
        <f t="shared" si="12"/>
        <v>#NUM!</v>
      </c>
    </row>
    <row r="50" spans="2:9" x14ac:dyDescent="0.2">
      <c r="B50">
        <f t="shared" si="13"/>
        <v>3</v>
      </c>
      <c r="C50">
        <f t="shared" si="15"/>
        <v>9</v>
      </c>
      <c r="D50">
        <f t="shared" si="14"/>
        <v>6</v>
      </c>
      <c r="E50">
        <f t="shared" si="8"/>
        <v>0</v>
      </c>
      <c r="F50">
        <f t="shared" si="9"/>
        <v>32.728025724366269</v>
      </c>
      <c r="G50">
        <f t="shared" si="10"/>
        <v>7.0710743962551194E-6</v>
      </c>
      <c r="H50">
        <f t="shared" si="11"/>
        <v>0</v>
      </c>
      <c r="I50" t="e">
        <f t="shared" si="12"/>
        <v>#NUM!</v>
      </c>
    </row>
    <row r="51" spans="2:9" x14ac:dyDescent="0.2">
      <c r="B51">
        <f t="shared" si="13"/>
        <v>3</v>
      </c>
      <c r="C51">
        <f t="shared" si="15"/>
        <v>8</v>
      </c>
      <c r="D51">
        <f t="shared" si="14"/>
        <v>5</v>
      </c>
      <c r="E51">
        <f t="shared" si="8"/>
        <v>0</v>
      </c>
      <c r="F51">
        <f t="shared" si="9"/>
        <v>24.153524519827503</v>
      </c>
      <c r="G51">
        <f t="shared" si="10"/>
        <v>4.686511205191719E-5</v>
      </c>
      <c r="H51">
        <f t="shared" si="11"/>
        <v>0</v>
      </c>
      <c r="I51" t="e">
        <f t="shared" si="12"/>
        <v>#NUM!</v>
      </c>
    </row>
    <row r="52" spans="2:9" x14ac:dyDescent="0.2">
      <c r="B52">
        <f t="shared" si="13"/>
        <v>3</v>
      </c>
      <c r="C52">
        <f t="shared" si="15"/>
        <v>7</v>
      </c>
      <c r="D52">
        <f t="shared" si="14"/>
        <v>4</v>
      </c>
      <c r="E52">
        <f t="shared" si="8"/>
        <v>0</v>
      </c>
      <c r="F52">
        <f t="shared" si="9"/>
        <v>16.937955483750002</v>
      </c>
      <c r="G52">
        <f t="shared" si="10"/>
        <v>3.1060891238846917E-4</v>
      </c>
      <c r="H52">
        <f t="shared" si="11"/>
        <v>0</v>
      </c>
      <c r="I52" t="e">
        <f t="shared" si="12"/>
        <v>#NUM!</v>
      </c>
    </row>
    <row r="53" spans="2:9" x14ac:dyDescent="0.2">
      <c r="B53">
        <f t="shared" si="13"/>
        <v>3</v>
      </c>
      <c r="C53">
        <f t="shared" si="15"/>
        <v>6</v>
      </c>
      <c r="D53">
        <f t="shared" si="14"/>
        <v>3</v>
      </c>
      <c r="E53">
        <f t="shared" si="8"/>
        <v>0</v>
      </c>
      <c r="F53">
        <f t="shared" si="9"/>
        <v>11.052499500000001</v>
      </c>
      <c r="G53">
        <f t="shared" si="10"/>
        <v>2.0586293776118461E-3</v>
      </c>
      <c r="H53">
        <f t="shared" si="11"/>
        <v>0</v>
      </c>
      <c r="I53" t="e">
        <f t="shared" si="12"/>
        <v>#NUM!</v>
      </c>
    </row>
    <row r="54" spans="2:9" x14ac:dyDescent="0.2">
      <c r="B54">
        <f t="shared" si="13"/>
        <v>3</v>
      </c>
      <c r="C54">
        <f t="shared" si="15"/>
        <v>5</v>
      </c>
      <c r="D54">
        <f t="shared" si="14"/>
        <v>2</v>
      </c>
      <c r="E54">
        <f t="shared" si="8"/>
        <v>0</v>
      </c>
      <c r="F54">
        <f t="shared" si="9"/>
        <v>6.4634499999999999</v>
      </c>
      <c r="G54">
        <f t="shared" si="10"/>
        <v>1.3644022258660288E-2</v>
      </c>
      <c r="H54">
        <f t="shared" si="11"/>
        <v>0</v>
      </c>
      <c r="I54" t="e">
        <f t="shared" si="12"/>
        <v>#NUM!</v>
      </c>
    </row>
    <row r="55" spans="2:9" x14ac:dyDescent="0.2">
      <c r="B55">
        <f t="shared" si="13"/>
        <v>3</v>
      </c>
      <c r="C55">
        <f t="shared" si="15"/>
        <v>4</v>
      </c>
      <c r="D55">
        <f t="shared" si="14"/>
        <v>1</v>
      </c>
      <c r="E55">
        <f t="shared" si="8"/>
        <v>0</v>
      </c>
      <c r="F55">
        <f t="shared" si="9"/>
        <v>3.13</v>
      </c>
      <c r="G55">
        <f t="shared" si="10"/>
        <v>9.0428780148263138E-2</v>
      </c>
      <c r="H55">
        <f t="shared" si="11"/>
        <v>0</v>
      </c>
      <c r="I55" t="e">
        <f t="shared" si="12"/>
        <v>#NUM!</v>
      </c>
    </row>
    <row r="56" spans="2:9" x14ac:dyDescent="0.2">
      <c r="B56">
        <f t="shared" si="13"/>
        <v>3</v>
      </c>
      <c r="C56">
        <f t="shared" si="15"/>
        <v>3</v>
      </c>
      <c r="D56">
        <f t="shared" si="14"/>
        <v>0</v>
      </c>
      <c r="E56">
        <f t="shared" si="8"/>
        <v>0</v>
      </c>
      <c r="F56">
        <f t="shared" si="9"/>
        <v>1</v>
      </c>
      <c r="G56">
        <f t="shared" si="10"/>
        <v>0.599336773575877</v>
      </c>
      <c r="H56">
        <f t="shared" si="11"/>
        <v>0</v>
      </c>
      <c r="I56" t="e">
        <f t="shared" si="12"/>
        <v>#NUM!</v>
      </c>
    </row>
    <row r="57" spans="2:9" x14ac:dyDescent="0.2">
      <c r="B57">
        <f t="shared" si="13"/>
        <v>4</v>
      </c>
      <c r="C57">
        <f t="shared" si="15"/>
        <v>10</v>
      </c>
      <c r="D57">
        <f t="shared" si="14"/>
        <v>6</v>
      </c>
      <c r="E57">
        <f t="shared" si="8"/>
        <v>0</v>
      </c>
      <c r="F57">
        <f t="shared" si="9"/>
        <v>95.465455227943792</v>
      </c>
      <c r="G57">
        <f t="shared" si="10"/>
        <v>6.0041806894400224E-6</v>
      </c>
      <c r="H57">
        <f t="shared" si="11"/>
        <v>0</v>
      </c>
      <c r="I57" t="e">
        <f t="shared" si="12"/>
        <v>#NUM!</v>
      </c>
    </row>
    <row r="58" spans="2:9" x14ac:dyDescent="0.2">
      <c r="B58">
        <f t="shared" si="13"/>
        <v>4</v>
      </c>
      <c r="C58">
        <f t="shared" si="15"/>
        <v>9</v>
      </c>
      <c r="D58">
        <f t="shared" si="14"/>
        <v>5</v>
      </c>
      <c r="E58">
        <f t="shared" si="8"/>
        <v>0</v>
      </c>
      <c r="F58">
        <f t="shared" si="9"/>
        <v>62.737429503577523</v>
      </c>
      <c r="G58">
        <f t="shared" si="10"/>
        <v>3.9794037655662055E-5</v>
      </c>
      <c r="H58">
        <f t="shared" si="11"/>
        <v>0</v>
      </c>
      <c r="I58" t="e">
        <f t="shared" si="12"/>
        <v>#NUM!</v>
      </c>
    </row>
    <row r="59" spans="2:9" x14ac:dyDescent="0.2">
      <c r="B59">
        <f t="shared" si="13"/>
        <v>4</v>
      </c>
      <c r="C59">
        <f t="shared" si="15"/>
        <v>8</v>
      </c>
      <c r="D59">
        <f t="shared" si="14"/>
        <v>4</v>
      </c>
      <c r="E59">
        <f t="shared" si="8"/>
        <v>0</v>
      </c>
      <c r="F59">
        <f t="shared" si="9"/>
        <v>38.583904983750003</v>
      </c>
      <c r="G59">
        <f t="shared" si="10"/>
        <v>2.6374380033655185E-4</v>
      </c>
      <c r="H59">
        <f t="shared" si="11"/>
        <v>0</v>
      </c>
      <c r="I59" t="e">
        <f t="shared" si="12"/>
        <v>#NUM!</v>
      </c>
    </row>
    <row r="60" spans="2:9" x14ac:dyDescent="0.2">
      <c r="B60">
        <f t="shared" si="13"/>
        <v>4</v>
      </c>
      <c r="C60">
        <f t="shared" si="15"/>
        <v>7</v>
      </c>
      <c r="D60">
        <f t="shared" si="14"/>
        <v>3</v>
      </c>
      <c r="E60">
        <f t="shared" si="8"/>
        <v>0</v>
      </c>
      <c r="F60">
        <f t="shared" si="9"/>
        <v>21.6459495</v>
      </c>
      <c r="G60">
        <f t="shared" si="10"/>
        <v>1.7480204652233762E-3</v>
      </c>
      <c r="H60">
        <f t="shared" si="11"/>
        <v>0</v>
      </c>
      <c r="I60" t="e">
        <f t="shared" si="12"/>
        <v>#NUM!</v>
      </c>
    </row>
    <row r="61" spans="2:9" x14ac:dyDescent="0.2">
      <c r="B61">
        <f t="shared" si="13"/>
        <v>4</v>
      </c>
      <c r="C61">
        <f t="shared" si="15"/>
        <v>6</v>
      </c>
      <c r="D61">
        <f t="shared" si="14"/>
        <v>2</v>
      </c>
      <c r="E61">
        <f t="shared" si="8"/>
        <v>0</v>
      </c>
      <c r="F61">
        <f t="shared" si="9"/>
        <v>10.593450000000001</v>
      </c>
      <c r="G61">
        <f t="shared" si="10"/>
        <v>1.1585392881048437E-2</v>
      </c>
      <c r="H61">
        <f t="shared" si="11"/>
        <v>0</v>
      </c>
      <c r="I61" t="e">
        <f t="shared" si="12"/>
        <v>#NUM!</v>
      </c>
    </row>
    <row r="62" spans="2:9" x14ac:dyDescent="0.2">
      <c r="B62">
        <f t="shared" si="13"/>
        <v>4</v>
      </c>
      <c r="C62">
        <f t="shared" si="15"/>
        <v>5</v>
      </c>
      <c r="D62">
        <f t="shared" si="14"/>
        <v>1</v>
      </c>
      <c r="E62">
        <f t="shared" si="8"/>
        <v>0</v>
      </c>
      <c r="F62">
        <f t="shared" si="9"/>
        <v>4.13</v>
      </c>
      <c r="G62">
        <f t="shared" si="10"/>
        <v>7.6784757889602817E-2</v>
      </c>
      <c r="H62">
        <f t="shared" si="11"/>
        <v>0</v>
      </c>
      <c r="I62" t="e">
        <f t="shared" si="12"/>
        <v>#NUM!</v>
      </c>
    </row>
    <row r="63" spans="2:9" x14ac:dyDescent="0.2">
      <c r="B63">
        <f t="shared" si="13"/>
        <v>4</v>
      </c>
      <c r="C63">
        <f t="shared" si="15"/>
        <v>4</v>
      </c>
      <c r="D63">
        <f t="shared" si="14"/>
        <v>0</v>
      </c>
      <c r="E63">
        <f t="shared" si="8"/>
        <v>0</v>
      </c>
      <c r="F63">
        <f t="shared" si="9"/>
        <v>1</v>
      </c>
      <c r="G63">
        <f t="shared" si="10"/>
        <v>0.50890799342761395</v>
      </c>
      <c r="H63">
        <f t="shared" si="11"/>
        <v>0</v>
      </c>
      <c r="I63" t="e">
        <f t="shared" si="12"/>
        <v>#NUM!</v>
      </c>
    </row>
    <row r="64" spans="2:9" x14ac:dyDescent="0.2">
      <c r="B64">
        <f t="shared" si="13"/>
        <v>5</v>
      </c>
      <c r="C64">
        <f t="shared" si="15"/>
        <v>10</v>
      </c>
      <c r="D64">
        <f t="shared" si="14"/>
        <v>5</v>
      </c>
      <c r="E64">
        <f t="shared" si="8"/>
        <v>0</v>
      </c>
      <c r="F64">
        <f t="shared" si="9"/>
        <v>138.69073398732752</v>
      </c>
      <c r="G64">
        <f t="shared" si="10"/>
        <v>3.3789856966222016E-5</v>
      </c>
      <c r="H64">
        <f t="shared" si="11"/>
        <v>0</v>
      </c>
      <c r="I64" t="e">
        <f t="shared" si="12"/>
        <v>#NUM!</v>
      </c>
    </row>
    <row r="65" spans="2:9" x14ac:dyDescent="0.2">
      <c r="B65">
        <f t="shared" si="13"/>
        <v>5</v>
      </c>
      <c r="C65">
        <f t="shared" si="15"/>
        <v>9</v>
      </c>
      <c r="D65">
        <f t="shared" si="14"/>
        <v>4</v>
      </c>
      <c r="E65">
        <f t="shared" si="8"/>
        <v>0</v>
      </c>
      <c r="F65">
        <f t="shared" si="9"/>
        <v>75.953304483750017</v>
      </c>
      <c r="G65">
        <f t="shared" si="10"/>
        <v>2.2394976268088972E-4</v>
      </c>
      <c r="H65">
        <f t="shared" si="11"/>
        <v>0</v>
      </c>
      <c r="I65" t="e">
        <f t="shared" si="12"/>
        <v>#NUM!</v>
      </c>
    </row>
    <row r="66" spans="2:9" x14ac:dyDescent="0.2">
      <c r="B66">
        <f t="shared" si="13"/>
        <v>5</v>
      </c>
      <c r="C66">
        <f t="shared" si="15"/>
        <v>8</v>
      </c>
      <c r="D66">
        <f t="shared" si="14"/>
        <v>3</v>
      </c>
      <c r="E66">
        <f t="shared" si="8"/>
        <v>0</v>
      </c>
      <c r="F66">
        <f t="shared" si="9"/>
        <v>37.369399500000007</v>
      </c>
      <c r="G66">
        <f t="shared" si="10"/>
        <v>1.4842766648868252E-3</v>
      </c>
      <c r="H66">
        <f t="shared" si="11"/>
        <v>0</v>
      </c>
      <c r="I66" t="e">
        <f t="shared" si="12"/>
        <v>#NUM!</v>
      </c>
    </row>
    <row r="67" spans="2:9" x14ac:dyDescent="0.2">
      <c r="B67">
        <f t="shared" si="13"/>
        <v>5</v>
      </c>
      <c r="C67">
        <f t="shared" si="15"/>
        <v>7</v>
      </c>
      <c r="D67">
        <f t="shared" si="14"/>
        <v>2</v>
      </c>
      <c r="E67">
        <f t="shared" si="8"/>
        <v>0</v>
      </c>
      <c r="F67">
        <f t="shared" si="9"/>
        <v>15.723450000000001</v>
      </c>
      <c r="G67">
        <f t="shared" si="10"/>
        <v>9.8373724158250658E-3</v>
      </c>
      <c r="H67">
        <f t="shared" si="11"/>
        <v>0</v>
      </c>
      <c r="I67" t="e">
        <f t="shared" si="12"/>
        <v>#NUM!</v>
      </c>
    </row>
    <row r="68" spans="2:9" x14ac:dyDescent="0.2">
      <c r="B68">
        <f t="shared" si="13"/>
        <v>5</v>
      </c>
      <c r="C68">
        <f t="shared" si="15"/>
        <v>6</v>
      </c>
      <c r="D68">
        <f t="shared" si="14"/>
        <v>1</v>
      </c>
      <c r="E68">
        <f t="shared" si="8"/>
        <v>0</v>
      </c>
      <c r="F68">
        <f t="shared" si="9"/>
        <v>5.13</v>
      </c>
      <c r="G68">
        <f t="shared" si="10"/>
        <v>6.5199365008554416E-2</v>
      </c>
      <c r="H68">
        <f t="shared" si="11"/>
        <v>0</v>
      </c>
      <c r="I68" t="e">
        <f t="shared" si="12"/>
        <v>#NUM!</v>
      </c>
    </row>
    <row r="69" spans="2:9" x14ac:dyDescent="0.2">
      <c r="B69">
        <f t="shared" si="13"/>
        <v>5</v>
      </c>
      <c r="C69">
        <f t="shared" si="15"/>
        <v>5</v>
      </c>
      <c r="D69">
        <f t="shared" si="14"/>
        <v>0</v>
      </c>
      <c r="E69">
        <f t="shared" si="8"/>
        <v>0</v>
      </c>
      <c r="F69">
        <f t="shared" si="9"/>
        <v>1</v>
      </c>
      <c r="G69">
        <f t="shared" si="10"/>
        <v>0.43212323553801113</v>
      </c>
      <c r="H69">
        <f t="shared" si="11"/>
        <v>0</v>
      </c>
      <c r="I69" t="e">
        <f t="shared" si="12"/>
        <v>#NUM!</v>
      </c>
    </row>
    <row r="70" spans="2:9" x14ac:dyDescent="0.2">
      <c r="B70">
        <f t="shared" si="13"/>
        <v>6</v>
      </c>
      <c r="C70">
        <f t="shared" si="15"/>
        <v>10</v>
      </c>
      <c r="D70">
        <f t="shared" si="14"/>
        <v>4</v>
      </c>
      <c r="E70">
        <f t="shared" si="8"/>
        <v>0</v>
      </c>
      <c r="F70">
        <f t="shared" si="9"/>
        <v>135.17615398375003</v>
      </c>
      <c r="G70">
        <f t="shared" si="10"/>
        <v>1.9015990571466797E-4</v>
      </c>
      <c r="H70">
        <f t="shared" si="11"/>
        <v>0</v>
      </c>
      <c r="I70" t="e">
        <f t="shared" si="12"/>
        <v>#NUM!</v>
      </c>
    </row>
    <row r="71" spans="2:9" x14ac:dyDescent="0.2">
      <c r="B71">
        <f t="shared" si="13"/>
        <v>6</v>
      </c>
      <c r="C71">
        <f t="shared" si="15"/>
        <v>9</v>
      </c>
      <c r="D71">
        <f t="shared" si="14"/>
        <v>3</v>
      </c>
      <c r="E71">
        <f t="shared" si="8"/>
        <v>0</v>
      </c>
      <c r="F71">
        <f t="shared" si="9"/>
        <v>59.222849500000017</v>
      </c>
      <c r="G71">
        <f t="shared" si="10"/>
        <v>1.2603269022059347E-3</v>
      </c>
      <c r="H71">
        <f t="shared" si="11"/>
        <v>0</v>
      </c>
      <c r="I71" t="e">
        <f t="shared" si="12"/>
        <v>#NUM!</v>
      </c>
    </row>
    <row r="72" spans="2:9" x14ac:dyDescent="0.2">
      <c r="B72">
        <f t="shared" si="13"/>
        <v>6</v>
      </c>
      <c r="C72">
        <f t="shared" si="15"/>
        <v>8</v>
      </c>
      <c r="D72">
        <f t="shared" si="14"/>
        <v>2</v>
      </c>
      <c r="E72">
        <f t="shared" si="8"/>
        <v>0</v>
      </c>
      <c r="F72">
        <f t="shared" si="9"/>
        <v>21.853450000000002</v>
      </c>
      <c r="G72">
        <f t="shared" si="10"/>
        <v>8.3530957509382383E-3</v>
      </c>
      <c r="H72">
        <f t="shared" si="11"/>
        <v>0</v>
      </c>
      <c r="I72" t="e">
        <f t="shared" si="12"/>
        <v>#NUM!</v>
      </c>
    </row>
    <row r="73" spans="2:9" x14ac:dyDescent="0.2">
      <c r="B73">
        <f t="shared" si="13"/>
        <v>6</v>
      </c>
      <c r="C73">
        <f t="shared" si="15"/>
        <v>7</v>
      </c>
      <c r="D73">
        <f t="shared" si="14"/>
        <v>1</v>
      </c>
      <c r="E73">
        <f t="shared" si="8"/>
        <v>0</v>
      </c>
      <c r="F73">
        <f t="shared" si="9"/>
        <v>6.13</v>
      </c>
      <c r="G73">
        <f t="shared" si="10"/>
        <v>5.5361992592729323E-2</v>
      </c>
      <c r="H73">
        <f t="shared" si="11"/>
        <v>0</v>
      </c>
      <c r="I73" t="e">
        <f t="shared" si="12"/>
        <v>#NUM!</v>
      </c>
    </row>
    <row r="74" spans="2:9" x14ac:dyDescent="0.2">
      <c r="B74">
        <f t="shared" si="13"/>
        <v>6</v>
      </c>
      <c r="C74">
        <f t="shared" si="15"/>
        <v>6</v>
      </c>
      <c r="D74">
        <f t="shared" si="14"/>
        <v>0</v>
      </c>
      <c r="E74">
        <f t="shared" si="8"/>
        <v>0</v>
      </c>
      <c r="F74">
        <f t="shared" si="9"/>
        <v>1</v>
      </c>
      <c r="G74">
        <f t="shared" si="10"/>
        <v>0.36692387052945674</v>
      </c>
      <c r="H74">
        <f t="shared" si="11"/>
        <v>0</v>
      </c>
      <c r="I74" t="e">
        <f t="shared" si="12"/>
        <v>#NUM!</v>
      </c>
    </row>
    <row r="75" spans="2:9" x14ac:dyDescent="0.2">
      <c r="B75">
        <f t="shared" si="13"/>
        <v>7</v>
      </c>
      <c r="C75">
        <f t="shared" si="15"/>
        <v>10</v>
      </c>
      <c r="D75">
        <f t="shared" si="14"/>
        <v>3</v>
      </c>
      <c r="E75">
        <f t="shared" si="8"/>
        <v>0</v>
      </c>
      <c r="F75">
        <f t="shared" si="9"/>
        <v>88.206299500000014</v>
      </c>
      <c r="G75">
        <f t="shared" si="10"/>
        <v>1.0701669964912673E-3</v>
      </c>
      <c r="H75">
        <f t="shared" si="11"/>
        <v>0</v>
      </c>
      <c r="I75" t="e">
        <f t="shared" si="12"/>
        <v>#NUM!</v>
      </c>
    </row>
    <row r="76" spans="2:9" x14ac:dyDescent="0.2">
      <c r="B76">
        <f t="shared" si="13"/>
        <v>7</v>
      </c>
      <c r="C76">
        <f t="shared" si="15"/>
        <v>9</v>
      </c>
      <c r="D76">
        <f t="shared" si="14"/>
        <v>2</v>
      </c>
      <c r="E76">
        <f t="shared" si="8"/>
        <v>0</v>
      </c>
      <c r="F76">
        <f t="shared" si="9"/>
        <v>28.983450000000005</v>
      </c>
      <c r="G76">
        <f t="shared" si="10"/>
        <v>7.0927688487323068E-3</v>
      </c>
      <c r="H76">
        <f t="shared" si="11"/>
        <v>0</v>
      </c>
      <c r="I76" t="e">
        <f t="shared" si="12"/>
        <v>#NUM!</v>
      </c>
    </row>
    <row r="77" spans="2:9" x14ac:dyDescent="0.2">
      <c r="B77">
        <f t="shared" si="13"/>
        <v>7</v>
      </c>
      <c r="C77">
        <f t="shared" si="15"/>
        <v>8</v>
      </c>
      <c r="D77">
        <f t="shared" si="14"/>
        <v>1</v>
      </c>
      <c r="E77">
        <f t="shared" si="8"/>
        <v>0</v>
      </c>
      <c r="F77">
        <f t="shared" si="9"/>
        <v>7.13</v>
      </c>
      <c r="G77">
        <f t="shared" si="10"/>
        <v>4.700889684179111E-2</v>
      </c>
      <c r="H77">
        <f t="shared" si="11"/>
        <v>0</v>
      </c>
      <c r="I77" t="e">
        <f t="shared" si="12"/>
        <v>#NUM!</v>
      </c>
    </row>
    <row r="78" spans="2:9" x14ac:dyDescent="0.2">
      <c r="B78">
        <f t="shared" si="13"/>
        <v>7</v>
      </c>
      <c r="C78">
        <f t="shared" si="15"/>
        <v>7</v>
      </c>
      <c r="D78">
        <f t="shared" si="14"/>
        <v>0</v>
      </c>
      <c r="E78">
        <f t="shared" si="8"/>
        <v>0</v>
      </c>
      <c r="F78">
        <f t="shared" si="9"/>
        <v>1</v>
      </c>
      <c r="G78">
        <f t="shared" si="10"/>
        <v>0.3115618779367274</v>
      </c>
      <c r="H78">
        <f t="shared" si="11"/>
        <v>0</v>
      </c>
      <c r="I78" t="e">
        <f t="shared" si="12"/>
        <v>#NUM!</v>
      </c>
    </row>
    <row r="79" spans="2:9" x14ac:dyDescent="0.2">
      <c r="B79">
        <f t="shared" si="13"/>
        <v>8</v>
      </c>
      <c r="C79">
        <f t="shared" si="15"/>
        <v>10</v>
      </c>
      <c r="D79">
        <f t="shared" si="14"/>
        <v>2</v>
      </c>
      <c r="E79">
        <f t="shared" si="8"/>
        <v>0</v>
      </c>
      <c r="F79">
        <f t="shared" si="9"/>
        <v>37.113450000000007</v>
      </c>
      <c r="G79">
        <f t="shared" si="10"/>
        <v>6.0226018522410371E-3</v>
      </c>
      <c r="H79">
        <f t="shared" si="11"/>
        <v>0</v>
      </c>
      <c r="I79" t="e">
        <f t="shared" si="12"/>
        <v>#NUM!</v>
      </c>
    </row>
    <row r="80" spans="2:9" x14ac:dyDescent="0.2">
      <c r="B80">
        <f t="shared" si="13"/>
        <v>8</v>
      </c>
      <c r="C80">
        <f t="shared" si="15"/>
        <v>9</v>
      </c>
      <c r="D80">
        <f t="shared" si="14"/>
        <v>1</v>
      </c>
      <c r="E80">
        <f t="shared" si="8"/>
        <v>0</v>
      </c>
      <c r="F80">
        <f t="shared" si="9"/>
        <v>8.1300000000000008</v>
      </c>
      <c r="G80">
        <f t="shared" si="10"/>
        <v>3.9916127993058784E-2</v>
      </c>
      <c r="H80">
        <f t="shared" si="11"/>
        <v>0</v>
      </c>
      <c r="I80" t="e">
        <f t="shared" si="12"/>
        <v>#NUM!</v>
      </c>
    </row>
    <row r="81" spans="2:9" x14ac:dyDescent="0.2">
      <c r="B81">
        <f t="shared" si="13"/>
        <v>8</v>
      </c>
      <c r="C81">
        <f t="shared" si="15"/>
        <v>8</v>
      </c>
      <c r="D81">
        <f t="shared" si="14"/>
        <v>0</v>
      </c>
      <c r="E81">
        <f t="shared" si="8"/>
        <v>0</v>
      </c>
      <c r="F81">
        <f t="shared" si="9"/>
        <v>1</v>
      </c>
      <c r="G81">
        <f t="shared" si="10"/>
        <v>0.26455298109493625</v>
      </c>
      <c r="H81">
        <f t="shared" si="11"/>
        <v>0</v>
      </c>
      <c r="I81" t="e">
        <f t="shared" si="12"/>
        <v>#NUM!</v>
      </c>
    </row>
    <row r="82" spans="2:9" x14ac:dyDescent="0.2">
      <c r="B82">
        <f t="shared" si="13"/>
        <v>9</v>
      </c>
      <c r="C82">
        <f t="shared" si="15"/>
        <v>10</v>
      </c>
      <c r="D82">
        <f t="shared" si="14"/>
        <v>1</v>
      </c>
      <c r="E82">
        <f t="shared" si="8"/>
        <v>0</v>
      </c>
      <c r="F82">
        <f t="shared" si="9"/>
        <v>9.1300000000000008</v>
      </c>
      <c r="G82">
        <f t="shared" si="10"/>
        <v>3.3893526140817754E-2</v>
      </c>
      <c r="H82">
        <f t="shared" si="11"/>
        <v>0</v>
      </c>
      <c r="I82" t="e">
        <f t="shared" si="12"/>
        <v>#NUM!</v>
      </c>
    </row>
    <row r="83" spans="2:9" x14ac:dyDescent="0.2">
      <c r="B83">
        <f t="shared" si="13"/>
        <v>9</v>
      </c>
      <c r="C83">
        <f t="shared" si="15"/>
        <v>9</v>
      </c>
      <c r="D83">
        <f t="shared" si="14"/>
        <v>0</v>
      </c>
      <c r="E83">
        <f t="shared" si="8"/>
        <v>0</v>
      </c>
      <c r="F83">
        <f t="shared" si="9"/>
        <v>1</v>
      </c>
      <c r="G83">
        <f t="shared" si="10"/>
        <v>0.22463685310187748</v>
      </c>
      <c r="H83">
        <f t="shared" si="11"/>
        <v>0</v>
      </c>
      <c r="I83" t="e">
        <f t="shared" si="12"/>
        <v>#NUM!</v>
      </c>
    </row>
    <row r="84" spans="2:9" x14ac:dyDescent="0.2">
      <c r="B84">
        <f t="shared" si="13"/>
        <v>10</v>
      </c>
      <c r="C84">
        <f t="shared" si="15"/>
        <v>10</v>
      </c>
      <c r="D84">
        <f t="shared" si="14"/>
        <v>0</v>
      </c>
      <c r="E84">
        <f t="shared" ref="E84" si="16">VLOOKUP(C84,$J$5:$K$15,2)</f>
        <v>0</v>
      </c>
      <c r="F84">
        <f t="shared" ref="F84" si="17">IF($D$2&gt;0,VLOOKUP(C84,$L$4:$N$15,2)/VLOOKUP(B84,$L$4:$N$15,2)/VLOOKUP(D84,$L$4:$N$15,3),EXP(-$C$2)/VLOOKUP(D84,$L$4:$N$15,3))</f>
        <v>1</v>
      </c>
      <c r="G84">
        <f t="shared" ref="G84" si="18">IF($D$2&gt;0, EXP(($C$2+B84)*$F$2+$E$2*D84), EXP($E$2*D84))</f>
        <v>0.19074332696105975</v>
      </c>
      <c r="H84">
        <f t="shared" ref="H84" si="19">E84*F84*G84</f>
        <v>0</v>
      </c>
      <c r="I84" t="e">
        <f t="shared" ref="I84" si="20">LN(H84)</f>
        <v>#NUM!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2B10-FE8C-F441-80DF-AB485D2E1CFC}">
  <dimension ref="A1:C16"/>
  <sheetViews>
    <sheetView workbookViewId="0">
      <selection activeCell="D15" sqref="D15"/>
    </sheetView>
  </sheetViews>
  <sheetFormatPr baseColWidth="10" defaultRowHeight="16" x14ac:dyDescent="0.2"/>
  <sheetData>
    <row r="1" spans="1:3" x14ac:dyDescent="0.2">
      <c r="B1" s="10" t="s">
        <v>30</v>
      </c>
      <c r="C1" s="11" t="s">
        <v>31</v>
      </c>
    </row>
    <row r="2" spans="1:3" x14ac:dyDescent="0.2">
      <c r="B2" s="12">
        <v>3</v>
      </c>
      <c r="C2" s="13">
        <f>L!F6</f>
        <v>3</v>
      </c>
    </row>
    <row r="5" spans="1:3" x14ac:dyDescent="0.2">
      <c r="A5" s="41" t="s">
        <v>18</v>
      </c>
      <c r="B5" s="42" t="s">
        <v>19</v>
      </c>
    </row>
    <row r="6" spans="1:3" x14ac:dyDescent="0.2">
      <c r="A6" s="39">
        <v>0</v>
      </c>
      <c r="B6" s="40">
        <f>IF(A6=$C$2,1,0)</f>
        <v>0</v>
      </c>
    </row>
    <row r="7" spans="1:3" x14ac:dyDescent="0.2">
      <c r="A7" s="39">
        <v>1</v>
      </c>
      <c r="B7" s="40">
        <f t="shared" ref="B7:B16" si="0">IF(A7=$C$2,1,0)</f>
        <v>0</v>
      </c>
    </row>
    <row r="8" spans="1:3" x14ac:dyDescent="0.2">
      <c r="A8" s="39">
        <v>2</v>
      </c>
      <c r="B8" s="40">
        <f t="shared" si="0"/>
        <v>0</v>
      </c>
    </row>
    <row r="9" spans="1:3" x14ac:dyDescent="0.2">
      <c r="A9" s="39">
        <v>3</v>
      </c>
      <c r="B9" s="40">
        <f t="shared" si="0"/>
        <v>1</v>
      </c>
    </row>
    <row r="10" spans="1:3" x14ac:dyDescent="0.2">
      <c r="A10" s="39">
        <v>4</v>
      </c>
      <c r="B10" s="40">
        <f t="shared" si="0"/>
        <v>0</v>
      </c>
    </row>
    <row r="11" spans="1:3" x14ac:dyDescent="0.2">
      <c r="A11" s="39">
        <v>5</v>
      </c>
      <c r="B11" s="40">
        <f t="shared" si="0"/>
        <v>0</v>
      </c>
    </row>
    <row r="12" spans="1:3" x14ac:dyDescent="0.2">
      <c r="A12" s="39">
        <v>6</v>
      </c>
      <c r="B12" s="40">
        <f t="shared" si="0"/>
        <v>0</v>
      </c>
    </row>
    <row r="13" spans="1:3" x14ac:dyDescent="0.2">
      <c r="A13" s="39">
        <v>7</v>
      </c>
      <c r="B13" s="40">
        <f t="shared" si="0"/>
        <v>0</v>
      </c>
    </row>
    <row r="14" spans="1:3" x14ac:dyDescent="0.2">
      <c r="A14" s="39">
        <v>8</v>
      </c>
      <c r="B14" s="40">
        <f t="shared" si="0"/>
        <v>0</v>
      </c>
    </row>
    <row r="15" spans="1:3" x14ac:dyDescent="0.2">
      <c r="A15" s="39">
        <v>9</v>
      </c>
      <c r="B15" s="40">
        <f t="shared" si="0"/>
        <v>0</v>
      </c>
    </row>
    <row r="16" spans="1:3" x14ac:dyDescent="0.2">
      <c r="A16" s="12">
        <v>10</v>
      </c>
      <c r="B16" s="13">
        <f t="shared" si="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FD92-5A51-3D4B-A45A-534DA9E4081C}">
  <dimension ref="A1:Q84"/>
  <sheetViews>
    <sheetView workbookViewId="0">
      <selection activeCell="J6" sqref="J6"/>
    </sheetView>
  </sheetViews>
  <sheetFormatPr baseColWidth="10" defaultRowHeight="16" x14ac:dyDescent="0.2"/>
  <cols>
    <col min="5" max="6" width="12.1640625" bestFit="1" customWidth="1"/>
    <col min="7" max="7" width="12.5" bestFit="1" customWidth="1"/>
    <col min="8" max="8" width="12.1640625" customWidth="1"/>
  </cols>
  <sheetData>
    <row r="1" spans="1:17" x14ac:dyDescent="0.2">
      <c r="B1" s="5" t="s">
        <v>1</v>
      </c>
      <c r="C1" s="6" t="s">
        <v>21</v>
      </c>
      <c r="D1" s="6" t="s">
        <v>20</v>
      </c>
      <c r="E1" s="3" t="s">
        <v>26</v>
      </c>
      <c r="F1" s="3" t="s">
        <v>25</v>
      </c>
      <c r="G1" s="3" t="s">
        <v>27</v>
      </c>
    </row>
    <row r="2" spans="1:17" x14ac:dyDescent="0.2">
      <c r="B2" s="7">
        <f>L!A6</f>
        <v>3</v>
      </c>
      <c r="C2" s="8">
        <f>L!Q6</f>
        <v>0.17</v>
      </c>
      <c r="D2" s="8">
        <f>L!P6</f>
        <v>1.3971660101776907E-2</v>
      </c>
      <c r="E2" s="4">
        <f>LN(D2)</f>
        <v>-4.270724279432164</v>
      </c>
      <c r="F2" s="4">
        <f>LN(1-D2)</f>
        <v>-1.4070182502266187E-2</v>
      </c>
      <c r="G2" s="4">
        <f>LN(C2)</f>
        <v>-1.7719568419318752</v>
      </c>
      <c r="M2" s="9" t="s">
        <v>28</v>
      </c>
      <c r="O2" t="s">
        <v>29</v>
      </c>
    </row>
    <row r="3" spans="1:17" x14ac:dyDescent="0.2">
      <c r="M3">
        <f>C2</f>
        <v>0.17</v>
      </c>
      <c r="N3">
        <v>1</v>
      </c>
      <c r="P3" t="s">
        <v>23</v>
      </c>
      <c r="Q3" t="s">
        <v>18</v>
      </c>
    </row>
    <row r="4" spans="1:17" x14ac:dyDescent="0.2">
      <c r="J4" s="15" t="s">
        <v>18</v>
      </c>
      <c r="K4" s="15" t="s">
        <v>33</v>
      </c>
      <c r="L4" t="s">
        <v>66</v>
      </c>
      <c r="M4">
        <v>1</v>
      </c>
      <c r="N4" t="s">
        <v>67</v>
      </c>
      <c r="O4">
        <f t="shared" ref="O4:O13" si="0">O5*(P4)</f>
        <v>3628800</v>
      </c>
      <c r="P4">
        <f>L15</f>
        <v>10</v>
      </c>
    </row>
    <row r="5" spans="1:17" x14ac:dyDescent="0.2">
      <c r="A5" s="43" t="s">
        <v>22</v>
      </c>
      <c r="B5" s="50" t="s">
        <v>35</v>
      </c>
      <c r="C5" s="51" t="s">
        <v>61</v>
      </c>
      <c r="J5" s="16">
        <v>0</v>
      </c>
      <c r="K5" s="16">
        <f>'C3'!B6</f>
        <v>0</v>
      </c>
      <c r="L5">
        <v>0</v>
      </c>
      <c r="M5">
        <v>1</v>
      </c>
      <c r="N5">
        <v>1</v>
      </c>
      <c r="O5">
        <f t="shared" si="0"/>
        <v>362880</v>
      </c>
      <c r="P5">
        <f>P4-1</f>
        <v>9</v>
      </c>
      <c r="Q5">
        <f>10-J5</f>
        <v>10</v>
      </c>
    </row>
    <row r="6" spans="1:17" x14ac:dyDescent="0.2">
      <c r="A6" s="35">
        <v>0</v>
      </c>
      <c r="B6" s="52">
        <f>SUM(H19:H29)</f>
        <v>1.9572599037739763E-7</v>
      </c>
      <c r="C6" s="53">
        <f>LN(B6)</f>
        <v>-15.446550164119776</v>
      </c>
      <c r="J6" s="16">
        <f>J5+1</f>
        <v>1</v>
      </c>
      <c r="K6" s="16">
        <f>'C3'!B7</f>
        <v>0</v>
      </c>
      <c r="L6">
        <v>1</v>
      </c>
      <c r="M6">
        <f t="shared" ref="M6:M15" si="1">M5*(M$3+($L6-1))</f>
        <v>0.17</v>
      </c>
      <c r="N6">
        <f t="shared" ref="N6:N15" si="2">N5*(N$3+($L6-1))</f>
        <v>1</v>
      </c>
      <c r="O6">
        <f t="shared" si="0"/>
        <v>40320</v>
      </c>
      <c r="P6">
        <f t="shared" ref="P6:P14" si="3">P5-1</f>
        <v>8</v>
      </c>
      <c r="Q6">
        <f t="shared" ref="Q6:Q15" si="4">10-J6</f>
        <v>9</v>
      </c>
    </row>
    <row r="7" spans="1:17" x14ac:dyDescent="0.2">
      <c r="A7" s="35">
        <f>A6+1</f>
        <v>1</v>
      </c>
      <c r="B7" s="52">
        <f>SUM(H30:H39)</f>
        <v>2.4375987487727525E-4</v>
      </c>
      <c r="C7" s="53">
        <f t="shared" ref="C7:C16" si="5">LN(B7)</f>
        <v>-8.3193269365898921</v>
      </c>
      <c r="J7" s="16">
        <f t="shared" ref="J7:J15" si="6">J6+1</f>
        <v>2</v>
      </c>
      <c r="K7" s="16">
        <f>'C3'!B8</f>
        <v>0</v>
      </c>
      <c r="L7">
        <v>2</v>
      </c>
      <c r="M7">
        <f t="shared" si="1"/>
        <v>0.19889999999999999</v>
      </c>
      <c r="N7">
        <f t="shared" si="2"/>
        <v>2</v>
      </c>
      <c r="O7">
        <f t="shared" si="0"/>
        <v>5040</v>
      </c>
      <c r="P7">
        <f t="shared" si="3"/>
        <v>7</v>
      </c>
      <c r="Q7">
        <f t="shared" si="4"/>
        <v>8</v>
      </c>
    </row>
    <row r="8" spans="1:17" x14ac:dyDescent="0.2">
      <c r="A8" s="35">
        <f t="shared" ref="A8:A16" si="7">A7+1</f>
        <v>2</v>
      </c>
      <c r="B8" s="52">
        <f>SUM(H40:H48)</f>
        <v>2.9406797969600829E-2</v>
      </c>
      <c r="C8" s="53">
        <f t="shared" si="5"/>
        <v>-3.526529407909714</v>
      </c>
      <c r="J8" s="16">
        <f t="shared" si="6"/>
        <v>3</v>
      </c>
      <c r="K8" s="16">
        <f>'C3'!B9</f>
        <v>1</v>
      </c>
      <c r="L8">
        <v>3</v>
      </c>
      <c r="M8">
        <f t="shared" si="1"/>
        <v>0.43161299999999997</v>
      </c>
      <c r="N8">
        <f t="shared" si="2"/>
        <v>6</v>
      </c>
      <c r="O8">
        <f t="shared" si="0"/>
        <v>720</v>
      </c>
      <c r="P8">
        <f t="shared" si="3"/>
        <v>6</v>
      </c>
      <c r="Q8">
        <f t="shared" si="4"/>
        <v>7</v>
      </c>
    </row>
    <row r="9" spans="1:17" x14ac:dyDescent="0.2">
      <c r="A9" s="35">
        <f t="shared" si="7"/>
        <v>3</v>
      </c>
      <c r="B9" s="52">
        <f>SUM(H49:H56)</f>
        <v>0.95637758690026342</v>
      </c>
      <c r="C9" s="53">
        <f t="shared" si="5"/>
        <v>-4.4602478532183826E-2</v>
      </c>
      <c r="J9" s="16">
        <f t="shared" si="6"/>
        <v>4</v>
      </c>
      <c r="K9" s="16">
        <f>'C3'!B10</f>
        <v>0</v>
      </c>
      <c r="L9">
        <v>4</v>
      </c>
      <c r="M9">
        <f t="shared" si="1"/>
        <v>1.36821321</v>
      </c>
      <c r="N9">
        <f t="shared" si="2"/>
        <v>24</v>
      </c>
      <c r="O9">
        <f t="shared" si="0"/>
        <v>120</v>
      </c>
      <c r="P9">
        <f t="shared" si="3"/>
        <v>5</v>
      </c>
      <c r="Q9">
        <f t="shared" si="4"/>
        <v>6</v>
      </c>
    </row>
    <row r="10" spans="1:17" x14ac:dyDescent="0.2">
      <c r="A10" s="35">
        <f t="shared" si="7"/>
        <v>4</v>
      </c>
      <c r="B10" s="52">
        <f>SUM(H57:H63)</f>
        <v>0</v>
      </c>
      <c r="C10" s="53" t="e">
        <f t="shared" si="5"/>
        <v>#NUM!</v>
      </c>
      <c r="J10" s="16">
        <f t="shared" si="6"/>
        <v>5</v>
      </c>
      <c r="K10" s="16">
        <f>'C3'!B11</f>
        <v>0</v>
      </c>
      <c r="L10">
        <v>5</v>
      </c>
      <c r="M10">
        <f t="shared" si="1"/>
        <v>5.7054490856999998</v>
      </c>
      <c r="N10">
        <f t="shared" si="2"/>
        <v>120</v>
      </c>
      <c r="O10">
        <f t="shared" si="0"/>
        <v>24</v>
      </c>
      <c r="P10">
        <f t="shared" si="3"/>
        <v>4</v>
      </c>
      <c r="Q10">
        <f t="shared" si="4"/>
        <v>5</v>
      </c>
    </row>
    <row r="11" spans="1:17" x14ac:dyDescent="0.2">
      <c r="A11" s="35">
        <f t="shared" si="7"/>
        <v>5</v>
      </c>
      <c r="B11" s="52">
        <f>SUM(H64:H69)</f>
        <v>0</v>
      </c>
      <c r="C11" s="53" t="e">
        <f t="shared" si="5"/>
        <v>#NUM!</v>
      </c>
      <c r="J11" s="16">
        <f t="shared" si="6"/>
        <v>6</v>
      </c>
      <c r="K11" s="16">
        <f>'C3'!B12</f>
        <v>0</v>
      </c>
      <c r="L11">
        <v>6</v>
      </c>
      <c r="M11">
        <f t="shared" si="1"/>
        <v>29.497171773068999</v>
      </c>
      <c r="N11">
        <f t="shared" si="2"/>
        <v>720</v>
      </c>
      <c r="O11">
        <f t="shared" si="0"/>
        <v>6</v>
      </c>
      <c r="P11">
        <f t="shared" si="3"/>
        <v>3</v>
      </c>
      <c r="Q11">
        <f t="shared" si="4"/>
        <v>4</v>
      </c>
    </row>
    <row r="12" spans="1:17" x14ac:dyDescent="0.2">
      <c r="A12" s="35">
        <f t="shared" si="7"/>
        <v>6</v>
      </c>
      <c r="B12" s="52">
        <f>SUM(H70:H74)</f>
        <v>0</v>
      </c>
      <c r="C12" s="53" t="e">
        <f t="shared" si="5"/>
        <v>#NUM!</v>
      </c>
      <c r="J12" s="16">
        <f t="shared" si="6"/>
        <v>7</v>
      </c>
      <c r="K12" s="16">
        <f>'C3'!B13</f>
        <v>0</v>
      </c>
      <c r="L12">
        <v>7</v>
      </c>
      <c r="M12">
        <f t="shared" si="1"/>
        <v>181.99754983983573</v>
      </c>
      <c r="N12">
        <f t="shared" si="2"/>
        <v>5040</v>
      </c>
      <c r="O12">
        <f t="shared" si="0"/>
        <v>2</v>
      </c>
      <c r="P12">
        <f t="shared" si="3"/>
        <v>2</v>
      </c>
      <c r="Q12">
        <f t="shared" si="4"/>
        <v>3</v>
      </c>
    </row>
    <row r="13" spans="1:17" x14ac:dyDescent="0.2">
      <c r="A13" s="35">
        <f t="shared" si="7"/>
        <v>7</v>
      </c>
      <c r="B13" s="52">
        <f>SUM(H75:H78)</f>
        <v>0</v>
      </c>
      <c r="C13" s="53" t="e">
        <f t="shared" si="5"/>
        <v>#NUM!</v>
      </c>
      <c r="J13" s="16">
        <f t="shared" si="6"/>
        <v>8</v>
      </c>
      <c r="K13" s="16">
        <f>'C3'!B14</f>
        <v>0</v>
      </c>
      <c r="L13">
        <v>8</v>
      </c>
      <c r="M13">
        <f t="shared" si="1"/>
        <v>1304.9224323516221</v>
      </c>
      <c r="N13">
        <f t="shared" si="2"/>
        <v>40320</v>
      </c>
      <c r="O13">
        <f t="shared" si="0"/>
        <v>1</v>
      </c>
      <c r="P13">
        <f t="shared" si="3"/>
        <v>1</v>
      </c>
      <c r="Q13">
        <f t="shared" si="4"/>
        <v>2</v>
      </c>
    </row>
    <row r="14" spans="1:17" x14ac:dyDescent="0.2">
      <c r="A14" s="35">
        <f t="shared" si="7"/>
        <v>8</v>
      </c>
      <c r="B14" s="52">
        <f>SUM(H79:H81)</f>
        <v>0</v>
      </c>
      <c r="C14" s="53" t="e">
        <f t="shared" si="5"/>
        <v>#NUM!</v>
      </c>
      <c r="J14" s="16">
        <f t="shared" si="6"/>
        <v>9</v>
      </c>
      <c r="K14" s="16">
        <f>'C3'!B15</f>
        <v>0</v>
      </c>
      <c r="L14">
        <v>9</v>
      </c>
      <c r="M14">
        <f t="shared" si="1"/>
        <v>10661.216272312753</v>
      </c>
      <c r="N14">
        <f t="shared" si="2"/>
        <v>362880</v>
      </c>
      <c r="O14">
        <f>M5</f>
        <v>1</v>
      </c>
      <c r="P14">
        <f t="shared" si="3"/>
        <v>0</v>
      </c>
      <c r="Q14">
        <f t="shared" si="4"/>
        <v>1</v>
      </c>
    </row>
    <row r="15" spans="1:17" x14ac:dyDescent="0.2">
      <c r="A15" s="35">
        <f t="shared" si="7"/>
        <v>9</v>
      </c>
      <c r="B15" s="52">
        <f>SUM(H82:H83)</f>
        <v>0</v>
      </c>
      <c r="C15" s="53" t="e">
        <f t="shared" si="5"/>
        <v>#NUM!</v>
      </c>
      <c r="J15" s="16">
        <f t="shared" si="6"/>
        <v>10</v>
      </c>
      <c r="K15" s="16">
        <f>'C3'!B16</f>
        <v>0</v>
      </c>
      <c r="L15">
        <v>10</v>
      </c>
      <c r="M15">
        <f t="shared" si="1"/>
        <v>97763.353217107942</v>
      </c>
      <c r="N15">
        <f t="shared" si="2"/>
        <v>3628800</v>
      </c>
      <c r="Q15">
        <f t="shared" si="4"/>
        <v>0</v>
      </c>
    </row>
    <row r="16" spans="1:17" x14ac:dyDescent="0.2">
      <c r="A16" s="37">
        <f t="shared" si="7"/>
        <v>10</v>
      </c>
      <c r="B16" s="54">
        <f>SUM(H84)</f>
        <v>0</v>
      </c>
      <c r="C16" s="55" t="e">
        <f t="shared" si="5"/>
        <v>#NUM!</v>
      </c>
    </row>
    <row r="17" spans="2:11" x14ac:dyDescent="0.2">
      <c r="K17" t="s">
        <v>64</v>
      </c>
    </row>
    <row r="18" spans="2:11" x14ac:dyDescent="0.2">
      <c r="B18" t="s">
        <v>22</v>
      </c>
      <c r="C18" t="s">
        <v>18</v>
      </c>
      <c r="D18" t="s">
        <v>23</v>
      </c>
      <c r="E18" t="s">
        <v>19</v>
      </c>
      <c r="F18" t="s">
        <v>65</v>
      </c>
      <c r="G18" t="s">
        <v>68</v>
      </c>
      <c r="H18" t="s">
        <v>36</v>
      </c>
      <c r="I18" t="s">
        <v>63</v>
      </c>
    </row>
    <row r="19" spans="2:11" x14ac:dyDescent="0.2">
      <c r="B19">
        <v>0</v>
      </c>
      <c r="C19">
        <v>10</v>
      </c>
      <c r="D19">
        <f>C19-B19</f>
        <v>10</v>
      </c>
      <c r="E19">
        <f>VLOOKUP(C19,$J$5:$K$15,2)</f>
        <v>0</v>
      </c>
      <c r="F19">
        <f>IF($D$2&gt;0,VLOOKUP(C19,$L$4:$N$15,2)/VLOOKUP(B19,$L$4:$N$15,2)/VLOOKUP(D19,$L$4:$N$15,3),EXP(-$C$2)/VLOOKUP(D19,$L$4:$N$15,3))</f>
        <v>2.6940959330111317E-2</v>
      </c>
      <c r="G19">
        <f>IF($D$2&gt;0, EXP(($C$2+B19)*$F$2+$E$2*D19), EXP($E$2*D19))</f>
        <v>2.8277519769103642E-19</v>
      </c>
      <c r="H19">
        <f>E19*F19*G19</f>
        <v>0</v>
      </c>
      <c r="I19" t="e">
        <f>LN(H19)</f>
        <v>#NUM!</v>
      </c>
    </row>
    <row r="20" spans="2:11" x14ac:dyDescent="0.2">
      <c r="B20">
        <f>IF(C19=B19,B19+1,B19)</f>
        <v>0</v>
      </c>
      <c r="C20">
        <f>IF(C19=B19,10,C19-1)</f>
        <v>9</v>
      </c>
      <c r="D20">
        <f>C20-B20</f>
        <v>9</v>
      </c>
      <c r="E20">
        <f t="shared" ref="E20:E83" si="8">VLOOKUP(C20,$J$5:$K$15,2)</f>
        <v>0</v>
      </c>
      <c r="F20">
        <f t="shared" ref="F20:F83" si="9">IF($D$2&gt;0,VLOOKUP(C20,$L$4:$N$15,2)/VLOOKUP(B20,$L$4:$N$15,2)/VLOOKUP(D20,$L$4:$N$15,3),EXP(-$C$2)/VLOOKUP(D20,$L$4:$N$15,3))</f>
        <v>2.9379454013207542E-2</v>
      </c>
      <c r="G20">
        <f t="shared" ref="G20:G83" si="10">IF($D$2&gt;0, EXP(($C$2+B20)*$F$2+$E$2*D20), EXP($E$2*D20))</f>
        <v>2.0239198179110706E-17</v>
      </c>
      <c r="H20">
        <f t="shared" ref="H20:H83" si="11">E20*F20*G20</f>
        <v>0</v>
      </c>
      <c r="I20" t="e">
        <f t="shared" ref="I20:I83" si="12">LN(H20)</f>
        <v>#NUM!</v>
      </c>
    </row>
    <row r="21" spans="2:11" x14ac:dyDescent="0.2">
      <c r="B21">
        <f t="shared" ref="B21:B84" si="13">IF(C20=B20,B20+1,B20)</f>
        <v>0</v>
      </c>
      <c r="C21">
        <f>IF(C20=B20,10,C20-1)</f>
        <v>8</v>
      </c>
      <c r="D21">
        <f t="shared" ref="D21:D84" si="14">C21-B21</f>
        <v>8</v>
      </c>
      <c r="E21">
        <f t="shared" si="8"/>
        <v>0</v>
      </c>
      <c r="F21">
        <f t="shared" si="9"/>
        <v>3.2364147627768403E-2</v>
      </c>
      <c r="G21">
        <f t="shared" si="10"/>
        <v>1.4485893610120624E-15</v>
      </c>
      <c r="H21">
        <f t="shared" si="11"/>
        <v>0</v>
      </c>
      <c r="I21" t="e">
        <f t="shared" si="12"/>
        <v>#NUM!</v>
      </c>
    </row>
    <row r="22" spans="2:11" x14ac:dyDescent="0.2">
      <c r="B22">
        <f t="shared" si="13"/>
        <v>0</v>
      </c>
      <c r="C22">
        <f t="shared" ref="C22:C84" si="15">IF(C21=B21,10,C21-1)</f>
        <v>7</v>
      </c>
      <c r="D22">
        <f t="shared" si="14"/>
        <v>7</v>
      </c>
      <c r="E22">
        <f t="shared" si="8"/>
        <v>0</v>
      </c>
      <c r="F22">
        <f t="shared" si="9"/>
        <v>3.6110624968221372E-2</v>
      </c>
      <c r="G22">
        <f t="shared" si="10"/>
        <v>1.0368054694000423E-13</v>
      </c>
      <c r="H22">
        <f t="shared" si="11"/>
        <v>0</v>
      </c>
      <c r="I22" t="e">
        <f t="shared" si="12"/>
        <v>#NUM!</v>
      </c>
    </row>
    <row r="23" spans="2:11" x14ac:dyDescent="0.2">
      <c r="B23">
        <f t="shared" si="13"/>
        <v>0</v>
      </c>
      <c r="C23">
        <f t="shared" si="15"/>
        <v>6</v>
      </c>
      <c r="D23">
        <f t="shared" si="14"/>
        <v>6</v>
      </c>
      <c r="E23">
        <f t="shared" si="8"/>
        <v>0</v>
      </c>
      <c r="F23">
        <f t="shared" si="9"/>
        <v>4.0968294129262499E-2</v>
      </c>
      <c r="G23">
        <f t="shared" si="10"/>
        <v>7.4207750678688495E-12</v>
      </c>
      <c r="H23">
        <f t="shared" si="11"/>
        <v>0</v>
      </c>
      <c r="I23" t="e">
        <f t="shared" si="12"/>
        <v>#NUM!</v>
      </c>
    </row>
    <row r="24" spans="2:11" x14ac:dyDescent="0.2">
      <c r="B24">
        <f t="shared" si="13"/>
        <v>0</v>
      </c>
      <c r="C24">
        <f t="shared" si="15"/>
        <v>5</v>
      </c>
      <c r="D24">
        <f t="shared" si="14"/>
        <v>5</v>
      </c>
      <c r="E24">
        <f t="shared" si="8"/>
        <v>0</v>
      </c>
      <c r="F24">
        <f t="shared" si="9"/>
        <v>4.7545409047500001E-2</v>
      </c>
      <c r="G24">
        <f t="shared" si="10"/>
        <v>5.3113051804953835E-10</v>
      </c>
      <c r="H24">
        <f t="shared" si="11"/>
        <v>0</v>
      </c>
      <c r="I24" t="e">
        <f t="shared" si="12"/>
        <v>#NUM!</v>
      </c>
    </row>
    <row r="25" spans="2:11" x14ac:dyDescent="0.2">
      <c r="B25">
        <f t="shared" si="13"/>
        <v>0</v>
      </c>
      <c r="C25">
        <f t="shared" si="15"/>
        <v>4</v>
      </c>
      <c r="D25">
        <f t="shared" si="14"/>
        <v>4</v>
      </c>
      <c r="E25">
        <f t="shared" si="8"/>
        <v>0</v>
      </c>
      <c r="F25">
        <f t="shared" si="9"/>
        <v>5.7008883749999996E-2</v>
      </c>
      <c r="G25">
        <f t="shared" si="10"/>
        <v>3.8014846781306278E-8</v>
      </c>
      <c r="H25">
        <f t="shared" si="11"/>
        <v>0</v>
      </c>
      <c r="I25" t="e">
        <f t="shared" si="12"/>
        <v>#NUM!</v>
      </c>
    </row>
    <row r="26" spans="2:11" x14ac:dyDescent="0.2">
      <c r="B26">
        <f t="shared" si="13"/>
        <v>0</v>
      </c>
      <c r="C26">
        <f t="shared" si="15"/>
        <v>3</v>
      </c>
      <c r="D26">
        <f t="shared" si="14"/>
        <v>3</v>
      </c>
      <c r="E26">
        <f t="shared" si="8"/>
        <v>1</v>
      </c>
      <c r="F26">
        <f t="shared" si="9"/>
        <v>7.1935499999999999E-2</v>
      </c>
      <c r="G26">
        <f t="shared" si="10"/>
        <v>2.7208539646961183E-6</v>
      </c>
      <c r="H26">
        <f t="shared" si="11"/>
        <v>1.9572599037739763E-7</v>
      </c>
      <c r="I26">
        <f t="shared" si="12"/>
        <v>-15.446550164119776</v>
      </c>
    </row>
    <row r="27" spans="2:11" x14ac:dyDescent="0.2">
      <c r="B27">
        <f t="shared" si="13"/>
        <v>0</v>
      </c>
      <c r="C27">
        <f t="shared" si="15"/>
        <v>2</v>
      </c>
      <c r="D27">
        <f t="shared" si="14"/>
        <v>2</v>
      </c>
      <c r="E27">
        <f t="shared" si="8"/>
        <v>0</v>
      </c>
      <c r="F27">
        <f t="shared" si="9"/>
        <v>9.9449999999999997E-2</v>
      </c>
      <c r="G27">
        <f t="shared" si="10"/>
        <v>1.9474092161389479E-4</v>
      </c>
      <c r="H27">
        <f t="shared" si="11"/>
        <v>0</v>
      </c>
      <c r="I27" t="e">
        <f t="shared" si="12"/>
        <v>#NUM!</v>
      </c>
    </row>
    <row r="28" spans="2:11" x14ac:dyDescent="0.2">
      <c r="B28">
        <f t="shared" si="13"/>
        <v>0</v>
      </c>
      <c r="C28">
        <f t="shared" si="15"/>
        <v>1</v>
      </c>
      <c r="D28">
        <f t="shared" si="14"/>
        <v>1</v>
      </c>
      <c r="E28">
        <f t="shared" si="8"/>
        <v>0</v>
      </c>
      <c r="F28">
        <f t="shared" si="9"/>
        <v>0.17</v>
      </c>
      <c r="G28">
        <f t="shared" si="10"/>
        <v>1.3938280790922469E-2</v>
      </c>
      <c r="H28">
        <f t="shared" si="11"/>
        <v>0</v>
      </c>
      <c r="I28" t="e">
        <f t="shared" si="12"/>
        <v>#NUM!</v>
      </c>
    </row>
    <row r="29" spans="2:11" x14ac:dyDescent="0.2">
      <c r="B29">
        <f t="shared" si="13"/>
        <v>0</v>
      </c>
      <c r="C29">
        <f t="shared" si="15"/>
        <v>0</v>
      </c>
      <c r="D29">
        <f t="shared" si="14"/>
        <v>0</v>
      </c>
      <c r="E29">
        <f t="shared" si="8"/>
        <v>0</v>
      </c>
      <c r="F29">
        <f t="shared" si="9"/>
        <v>1</v>
      </c>
      <c r="G29">
        <f t="shared" si="10"/>
        <v>0.99761092736215373</v>
      </c>
      <c r="H29">
        <f t="shared" si="11"/>
        <v>0</v>
      </c>
      <c r="I29" t="e">
        <f t="shared" si="12"/>
        <v>#NUM!</v>
      </c>
    </row>
    <row r="30" spans="2:11" x14ac:dyDescent="0.2">
      <c r="B30">
        <f t="shared" si="13"/>
        <v>1</v>
      </c>
      <c r="C30">
        <f t="shared" si="15"/>
        <v>10</v>
      </c>
      <c r="D30">
        <f t="shared" si="14"/>
        <v>9</v>
      </c>
      <c r="E30">
        <f t="shared" si="8"/>
        <v>0</v>
      </c>
      <c r="F30">
        <f t="shared" si="9"/>
        <v>1.5847623135359596</v>
      </c>
      <c r="G30">
        <f t="shared" si="10"/>
        <v>1.9956422981419675E-17</v>
      </c>
      <c r="H30">
        <f t="shared" si="11"/>
        <v>0</v>
      </c>
      <c r="I30" t="e">
        <f t="shared" si="12"/>
        <v>#NUM!</v>
      </c>
    </row>
    <row r="31" spans="2:11" x14ac:dyDescent="0.2">
      <c r="B31">
        <f t="shared" si="13"/>
        <v>1</v>
      </c>
      <c r="C31">
        <f t="shared" si="15"/>
        <v>9</v>
      </c>
      <c r="D31">
        <f t="shared" si="14"/>
        <v>8</v>
      </c>
      <c r="E31">
        <f t="shared" si="8"/>
        <v>0</v>
      </c>
      <c r="F31">
        <f t="shared" si="9"/>
        <v>1.5553828595227521</v>
      </c>
      <c r="G31">
        <f t="shared" si="10"/>
        <v>1.4283501628329522E-15</v>
      </c>
      <c r="H31">
        <f t="shared" si="11"/>
        <v>0</v>
      </c>
      <c r="I31" t="e">
        <f t="shared" si="12"/>
        <v>#NUM!</v>
      </c>
    </row>
    <row r="32" spans="2:11" x14ac:dyDescent="0.2">
      <c r="B32">
        <f t="shared" si="13"/>
        <v>1</v>
      </c>
      <c r="C32">
        <f t="shared" si="15"/>
        <v>8</v>
      </c>
      <c r="D32">
        <f t="shared" si="14"/>
        <v>7</v>
      </c>
      <c r="E32">
        <f t="shared" si="8"/>
        <v>0</v>
      </c>
      <c r="F32">
        <f t="shared" si="9"/>
        <v>1.5230187118949836</v>
      </c>
      <c r="G32">
        <f t="shared" si="10"/>
        <v>1.0223195757899218E-13</v>
      </c>
      <c r="H32">
        <f t="shared" si="11"/>
        <v>0</v>
      </c>
      <c r="I32" t="e">
        <f t="shared" si="12"/>
        <v>#NUM!</v>
      </c>
    </row>
    <row r="33" spans="2:9" x14ac:dyDescent="0.2">
      <c r="B33">
        <f t="shared" si="13"/>
        <v>1</v>
      </c>
      <c r="C33">
        <f t="shared" si="15"/>
        <v>7</v>
      </c>
      <c r="D33">
        <f t="shared" si="14"/>
        <v>6</v>
      </c>
      <c r="E33">
        <f t="shared" si="8"/>
        <v>0</v>
      </c>
      <c r="F33">
        <f t="shared" si="9"/>
        <v>1.4869080869267626</v>
      </c>
      <c r="G33">
        <f t="shared" si="10"/>
        <v>7.3170945209288473E-12</v>
      </c>
      <c r="H33">
        <f t="shared" si="11"/>
        <v>0</v>
      </c>
      <c r="I33" t="e">
        <f t="shared" si="12"/>
        <v>#NUM!</v>
      </c>
    </row>
    <row r="34" spans="2:9" x14ac:dyDescent="0.2">
      <c r="B34">
        <f t="shared" si="13"/>
        <v>1</v>
      </c>
      <c r="C34">
        <f t="shared" si="15"/>
        <v>6</v>
      </c>
      <c r="D34">
        <f t="shared" si="14"/>
        <v>5</v>
      </c>
      <c r="E34">
        <f t="shared" si="8"/>
        <v>0</v>
      </c>
      <c r="F34">
        <f t="shared" si="9"/>
        <v>1.4459397927974997</v>
      </c>
      <c r="G34">
        <f t="shared" si="10"/>
        <v>5.2370974298166963E-10</v>
      </c>
      <c r="H34">
        <f t="shared" si="11"/>
        <v>0</v>
      </c>
      <c r="I34" t="e">
        <f t="shared" si="12"/>
        <v>#NUM!</v>
      </c>
    </row>
    <row r="35" spans="2:9" x14ac:dyDescent="0.2">
      <c r="B35">
        <f t="shared" si="13"/>
        <v>1</v>
      </c>
      <c r="C35">
        <f t="shared" si="15"/>
        <v>5</v>
      </c>
      <c r="D35">
        <f t="shared" si="14"/>
        <v>4</v>
      </c>
      <c r="E35">
        <f t="shared" si="8"/>
        <v>0</v>
      </c>
      <c r="F35">
        <f t="shared" si="9"/>
        <v>1.3983943837499997</v>
      </c>
      <c r="G35">
        <f t="shared" si="10"/>
        <v>3.748371626325675E-8</v>
      </c>
      <c r="H35">
        <f t="shared" si="11"/>
        <v>0</v>
      </c>
      <c r="I35" t="e">
        <f t="shared" si="12"/>
        <v>#NUM!</v>
      </c>
    </row>
    <row r="36" spans="2:9" x14ac:dyDescent="0.2">
      <c r="B36">
        <f t="shared" si="13"/>
        <v>1</v>
      </c>
      <c r="C36">
        <f t="shared" si="15"/>
        <v>4</v>
      </c>
      <c r="D36">
        <f t="shared" si="14"/>
        <v>3</v>
      </c>
      <c r="E36">
        <f t="shared" si="8"/>
        <v>0</v>
      </c>
      <c r="F36">
        <f t="shared" si="9"/>
        <v>1.3413854999999997</v>
      </c>
      <c r="G36">
        <f t="shared" si="10"/>
        <v>2.6828391179148128E-6</v>
      </c>
      <c r="H36">
        <f t="shared" si="11"/>
        <v>0</v>
      </c>
      <c r="I36" t="e">
        <f t="shared" si="12"/>
        <v>#NUM!</v>
      </c>
    </row>
    <row r="37" spans="2:9" x14ac:dyDescent="0.2">
      <c r="B37">
        <f t="shared" si="13"/>
        <v>1</v>
      </c>
      <c r="C37">
        <f t="shared" si="15"/>
        <v>3</v>
      </c>
      <c r="D37">
        <f t="shared" si="14"/>
        <v>2</v>
      </c>
      <c r="E37">
        <f t="shared" si="8"/>
        <v>1</v>
      </c>
      <c r="F37">
        <f t="shared" si="9"/>
        <v>1.2694499999999997</v>
      </c>
      <c r="G37">
        <f t="shared" si="10"/>
        <v>1.9202006764919871E-4</v>
      </c>
      <c r="H37">
        <f t="shared" si="11"/>
        <v>2.4375987487727525E-4</v>
      </c>
      <c r="I37">
        <f t="shared" si="12"/>
        <v>-8.3193269365898921</v>
      </c>
    </row>
    <row r="38" spans="2:9" x14ac:dyDescent="0.2">
      <c r="B38">
        <f t="shared" si="13"/>
        <v>1</v>
      </c>
      <c r="C38">
        <f t="shared" si="15"/>
        <v>2</v>
      </c>
      <c r="D38">
        <f t="shared" si="14"/>
        <v>1</v>
      </c>
      <c r="E38">
        <f t="shared" si="8"/>
        <v>0</v>
      </c>
      <c r="F38">
        <f t="shared" si="9"/>
        <v>1.17</v>
      </c>
      <c r="G38">
        <f t="shared" si="10"/>
        <v>1.3743539869308577E-2</v>
      </c>
      <c r="H38">
        <f t="shared" si="11"/>
        <v>0</v>
      </c>
      <c r="I38" t="e">
        <f t="shared" si="12"/>
        <v>#NUM!</v>
      </c>
    </row>
    <row r="39" spans="2:9" x14ac:dyDescent="0.2">
      <c r="B39">
        <f t="shared" si="13"/>
        <v>1</v>
      </c>
      <c r="C39">
        <f t="shared" si="15"/>
        <v>1</v>
      </c>
      <c r="D39">
        <f t="shared" si="14"/>
        <v>0</v>
      </c>
      <c r="E39">
        <f t="shared" si="8"/>
        <v>0</v>
      </c>
      <c r="F39">
        <f t="shared" si="9"/>
        <v>1</v>
      </c>
      <c r="G39">
        <f t="shared" si="10"/>
        <v>0.98367264657123132</v>
      </c>
      <c r="H39">
        <f t="shared" si="11"/>
        <v>0</v>
      </c>
      <c r="I39" t="e">
        <f t="shared" si="12"/>
        <v>#NUM!</v>
      </c>
    </row>
    <row r="40" spans="2:9" x14ac:dyDescent="0.2">
      <c r="B40">
        <f t="shared" si="13"/>
        <v>2</v>
      </c>
      <c r="C40">
        <f t="shared" si="15"/>
        <v>10</v>
      </c>
      <c r="D40">
        <f t="shared" si="14"/>
        <v>8</v>
      </c>
      <c r="E40">
        <f t="shared" si="8"/>
        <v>0</v>
      </c>
      <c r="F40">
        <f t="shared" si="9"/>
        <v>12.190479334891998</v>
      </c>
      <c r="G40">
        <f t="shared" si="10"/>
        <v>1.4083937398515327E-15</v>
      </c>
      <c r="H40">
        <f t="shared" si="11"/>
        <v>0</v>
      </c>
      <c r="I40" t="e">
        <f t="shared" si="12"/>
        <v>#NUM!</v>
      </c>
    </row>
    <row r="41" spans="2:9" x14ac:dyDescent="0.2">
      <c r="B41">
        <f t="shared" si="13"/>
        <v>2</v>
      </c>
      <c r="C41">
        <f t="shared" si="15"/>
        <v>9</v>
      </c>
      <c r="D41">
        <f t="shared" si="14"/>
        <v>7</v>
      </c>
      <c r="E41">
        <f t="shared" si="8"/>
        <v>0</v>
      </c>
      <c r="F41">
        <f t="shared" si="9"/>
        <v>10.635096475369247</v>
      </c>
      <c r="G41">
        <f t="shared" si="10"/>
        <v>1.0080360741615925E-13</v>
      </c>
      <c r="H41">
        <f t="shared" si="11"/>
        <v>0</v>
      </c>
      <c r="I41" t="e">
        <f t="shared" si="12"/>
        <v>#NUM!</v>
      </c>
    </row>
    <row r="42" spans="2:9" x14ac:dyDescent="0.2">
      <c r="B42">
        <f t="shared" si="13"/>
        <v>2</v>
      </c>
      <c r="C42">
        <f t="shared" si="15"/>
        <v>8</v>
      </c>
      <c r="D42">
        <f t="shared" si="14"/>
        <v>6</v>
      </c>
      <c r="E42">
        <f t="shared" si="8"/>
        <v>0</v>
      </c>
      <c r="F42">
        <f t="shared" si="9"/>
        <v>9.1120777634742627</v>
      </c>
      <c r="G42">
        <f t="shared" si="10"/>
        <v>7.2148625633498567E-12</v>
      </c>
      <c r="H42">
        <f t="shared" si="11"/>
        <v>0</v>
      </c>
      <c r="I42" t="e">
        <f t="shared" si="12"/>
        <v>#NUM!</v>
      </c>
    </row>
    <row r="43" spans="2:9" x14ac:dyDescent="0.2">
      <c r="B43">
        <f t="shared" si="13"/>
        <v>2</v>
      </c>
      <c r="C43">
        <f t="shared" si="15"/>
        <v>7</v>
      </c>
      <c r="D43">
        <f t="shared" si="14"/>
        <v>5</v>
      </c>
      <c r="E43">
        <f t="shared" si="8"/>
        <v>0</v>
      </c>
      <c r="F43">
        <f t="shared" si="9"/>
        <v>7.6251696765475003</v>
      </c>
      <c r="G43">
        <f t="shared" si="10"/>
        <v>5.1639264846074099E-10</v>
      </c>
      <c r="H43">
        <f t="shared" si="11"/>
        <v>0</v>
      </c>
      <c r="I43" t="e">
        <f t="shared" si="12"/>
        <v>#NUM!</v>
      </c>
    </row>
    <row r="44" spans="2:9" x14ac:dyDescent="0.2">
      <c r="B44">
        <f t="shared" si="13"/>
        <v>2</v>
      </c>
      <c r="C44">
        <f t="shared" si="15"/>
        <v>6</v>
      </c>
      <c r="D44">
        <f t="shared" si="14"/>
        <v>4</v>
      </c>
      <c r="E44">
        <f t="shared" si="8"/>
        <v>0</v>
      </c>
      <c r="F44">
        <f t="shared" si="9"/>
        <v>6.1792298837499997</v>
      </c>
      <c r="G44">
        <f t="shared" si="10"/>
        <v>3.6960006520275089E-8</v>
      </c>
      <c r="H44">
        <f t="shared" si="11"/>
        <v>0</v>
      </c>
      <c r="I44" t="e">
        <f t="shared" si="12"/>
        <v>#NUM!</v>
      </c>
    </row>
    <row r="45" spans="2:9" x14ac:dyDescent="0.2">
      <c r="B45">
        <f t="shared" si="13"/>
        <v>2</v>
      </c>
      <c r="C45">
        <f t="shared" si="15"/>
        <v>5</v>
      </c>
      <c r="D45">
        <f t="shared" si="14"/>
        <v>3</v>
      </c>
      <c r="E45">
        <f t="shared" si="8"/>
        <v>0</v>
      </c>
      <c r="F45">
        <f t="shared" si="9"/>
        <v>4.7808355000000002</v>
      </c>
      <c r="G45">
        <f t="shared" si="10"/>
        <v>2.6453554016515568E-6</v>
      </c>
      <c r="H45">
        <f t="shared" si="11"/>
        <v>0</v>
      </c>
      <c r="I45" t="e">
        <f t="shared" si="12"/>
        <v>#NUM!</v>
      </c>
    </row>
    <row r="46" spans="2:9" x14ac:dyDescent="0.2">
      <c r="B46">
        <f t="shared" si="13"/>
        <v>2</v>
      </c>
      <c r="C46">
        <f t="shared" si="15"/>
        <v>4</v>
      </c>
      <c r="D46">
        <f t="shared" si="14"/>
        <v>2</v>
      </c>
      <c r="E46">
        <f t="shared" si="8"/>
        <v>0</v>
      </c>
      <c r="F46">
        <f t="shared" si="9"/>
        <v>3.4394499999999999</v>
      </c>
      <c r="G46">
        <f t="shared" si="10"/>
        <v>1.8933722853128396E-4</v>
      </c>
      <c r="H46">
        <f t="shared" si="11"/>
        <v>0</v>
      </c>
      <c r="I46" t="e">
        <f t="shared" si="12"/>
        <v>#NUM!</v>
      </c>
    </row>
    <row r="47" spans="2:9" x14ac:dyDescent="0.2">
      <c r="B47">
        <f t="shared" si="13"/>
        <v>2</v>
      </c>
      <c r="C47">
        <f t="shared" si="15"/>
        <v>3</v>
      </c>
      <c r="D47">
        <f t="shared" si="14"/>
        <v>1</v>
      </c>
      <c r="E47">
        <f t="shared" si="8"/>
        <v>1</v>
      </c>
      <c r="F47">
        <f t="shared" si="9"/>
        <v>2.17</v>
      </c>
      <c r="G47">
        <f t="shared" si="10"/>
        <v>1.3551519801659369E-2</v>
      </c>
      <c r="H47">
        <f t="shared" si="11"/>
        <v>2.9406797969600829E-2</v>
      </c>
      <c r="I47">
        <f t="shared" si="12"/>
        <v>-3.526529407909714</v>
      </c>
    </row>
    <row r="48" spans="2:9" x14ac:dyDescent="0.2">
      <c r="B48">
        <f t="shared" si="13"/>
        <v>2</v>
      </c>
      <c r="C48">
        <f t="shared" si="15"/>
        <v>2</v>
      </c>
      <c r="D48">
        <f t="shared" si="14"/>
        <v>0</v>
      </c>
      <c r="E48">
        <f t="shared" si="8"/>
        <v>0</v>
      </c>
      <c r="F48">
        <f t="shared" si="9"/>
        <v>1</v>
      </c>
      <c r="G48">
        <f t="shared" si="10"/>
        <v>0.96992910670192278</v>
      </c>
      <c r="H48">
        <f t="shared" si="11"/>
        <v>0</v>
      </c>
      <c r="I48" t="e">
        <f t="shared" si="12"/>
        <v>#NUM!</v>
      </c>
    </row>
    <row r="49" spans="2:9" x14ac:dyDescent="0.2">
      <c r="B49">
        <f t="shared" si="13"/>
        <v>3</v>
      </c>
      <c r="C49">
        <f t="shared" si="15"/>
        <v>10</v>
      </c>
      <c r="D49">
        <f t="shared" si="14"/>
        <v>7</v>
      </c>
      <c r="E49">
        <f t="shared" si="8"/>
        <v>0</v>
      </c>
      <c r="F49">
        <f t="shared" si="9"/>
        <v>44.941859299141008</v>
      </c>
      <c r="G49">
        <f t="shared" si="10"/>
        <v>9.9395213676307741E-14</v>
      </c>
      <c r="H49">
        <f t="shared" si="11"/>
        <v>0</v>
      </c>
      <c r="I49" t="e">
        <f t="shared" si="12"/>
        <v>#NUM!</v>
      </c>
    </row>
    <row r="50" spans="2:9" x14ac:dyDescent="0.2">
      <c r="B50">
        <f t="shared" si="13"/>
        <v>3</v>
      </c>
      <c r="C50">
        <f t="shared" si="15"/>
        <v>9</v>
      </c>
      <c r="D50">
        <f t="shared" si="14"/>
        <v>6</v>
      </c>
      <c r="E50">
        <f t="shared" si="8"/>
        <v>0</v>
      </c>
      <c r="F50">
        <f t="shared" si="9"/>
        <v>34.306762823771763</v>
      </c>
      <c r="G50">
        <f t="shared" si="10"/>
        <v>7.1140589559336992E-12</v>
      </c>
      <c r="H50">
        <f t="shared" si="11"/>
        <v>0</v>
      </c>
      <c r="I50" t="e">
        <f t="shared" si="12"/>
        <v>#NUM!</v>
      </c>
    </row>
    <row r="51" spans="2:9" x14ac:dyDescent="0.2">
      <c r="B51">
        <f t="shared" si="13"/>
        <v>3</v>
      </c>
      <c r="C51">
        <f t="shared" si="15"/>
        <v>8</v>
      </c>
      <c r="D51">
        <f t="shared" si="14"/>
        <v>5</v>
      </c>
      <c r="E51">
        <f t="shared" si="8"/>
        <v>0</v>
      </c>
      <c r="F51">
        <f t="shared" si="9"/>
        <v>25.194685060297502</v>
      </c>
      <c r="G51">
        <f t="shared" si="10"/>
        <v>5.0917778589739124E-10</v>
      </c>
      <c r="H51">
        <f t="shared" si="11"/>
        <v>0</v>
      </c>
      <c r="I51" t="e">
        <f t="shared" si="12"/>
        <v>#NUM!</v>
      </c>
    </row>
    <row r="52" spans="2:9" x14ac:dyDescent="0.2">
      <c r="B52">
        <f t="shared" si="13"/>
        <v>3</v>
      </c>
      <c r="C52">
        <f t="shared" si="15"/>
        <v>7</v>
      </c>
      <c r="D52">
        <f t="shared" si="14"/>
        <v>4</v>
      </c>
      <c r="E52">
        <f t="shared" si="8"/>
        <v>0</v>
      </c>
      <c r="F52">
        <f t="shared" si="9"/>
        <v>17.569515383750002</v>
      </c>
      <c r="G52">
        <f t="shared" si="10"/>
        <v>3.6443613871814356E-8</v>
      </c>
      <c r="H52">
        <f t="shared" si="11"/>
        <v>0</v>
      </c>
      <c r="I52" t="e">
        <f t="shared" si="12"/>
        <v>#NUM!</v>
      </c>
    </row>
    <row r="53" spans="2:9" x14ac:dyDescent="0.2">
      <c r="B53">
        <f t="shared" si="13"/>
        <v>3</v>
      </c>
      <c r="C53">
        <f t="shared" si="15"/>
        <v>6</v>
      </c>
      <c r="D53">
        <f t="shared" si="14"/>
        <v>3</v>
      </c>
      <c r="E53">
        <f t="shared" si="8"/>
        <v>0</v>
      </c>
      <c r="F53">
        <f t="shared" si="9"/>
        <v>11.390285499999999</v>
      </c>
      <c r="G53">
        <f t="shared" si="10"/>
        <v>2.6083953951312823E-6</v>
      </c>
      <c r="H53">
        <f t="shared" si="11"/>
        <v>0</v>
      </c>
      <c r="I53" t="e">
        <f t="shared" si="12"/>
        <v>#NUM!</v>
      </c>
    </row>
    <row r="54" spans="2:9" x14ac:dyDescent="0.2">
      <c r="B54">
        <f t="shared" si="13"/>
        <v>3</v>
      </c>
      <c r="C54">
        <f t="shared" si="15"/>
        <v>5</v>
      </c>
      <c r="D54">
        <f t="shared" si="14"/>
        <v>2</v>
      </c>
      <c r="E54">
        <f t="shared" si="8"/>
        <v>0</v>
      </c>
      <c r="F54">
        <f t="shared" si="9"/>
        <v>6.6094499999999998</v>
      </c>
      <c r="G54">
        <f t="shared" si="10"/>
        <v>1.8669187312963243E-4</v>
      </c>
      <c r="H54">
        <f t="shared" si="11"/>
        <v>0</v>
      </c>
      <c r="I54" t="e">
        <f t="shared" si="12"/>
        <v>#NUM!</v>
      </c>
    </row>
    <row r="55" spans="2:9" x14ac:dyDescent="0.2">
      <c r="B55">
        <f t="shared" si="13"/>
        <v>3</v>
      </c>
      <c r="C55">
        <f t="shared" si="15"/>
        <v>4</v>
      </c>
      <c r="D55">
        <f t="shared" si="14"/>
        <v>1</v>
      </c>
      <c r="E55">
        <f t="shared" si="8"/>
        <v>0</v>
      </c>
      <c r="F55">
        <f t="shared" si="9"/>
        <v>3.17</v>
      </c>
      <c r="G55">
        <f t="shared" si="10"/>
        <v>1.3362182573128089E-2</v>
      </c>
      <c r="H55">
        <f t="shared" si="11"/>
        <v>0</v>
      </c>
      <c r="I55" t="e">
        <f t="shared" si="12"/>
        <v>#NUM!</v>
      </c>
    </row>
    <row r="56" spans="2:9" x14ac:dyDescent="0.2">
      <c r="B56">
        <f t="shared" si="13"/>
        <v>3</v>
      </c>
      <c r="C56">
        <f t="shared" si="15"/>
        <v>3</v>
      </c>
      <c r="D56">
        <f t="shared" si="14"/>
        <v>0</v>
      </c>
      <c r="E56">
        <f t="shared" si="8"/>
        <v>1</v>
      </c>
      <c r="F56">
        <f t="shared" si="9"/>
        <v>1</v>
      </c>
      <c r="G56">
        <f t="shared" si="10"/>
        <v>0.95637758690026342</v>
      </c>
      <c r="H56">
        <f t="shared" si="11"/>
        <v>0.95637758690026342</v>
      </c>
      <c r="I56">
        <f t="shared" si="12"/>
        <v>-4.4602478532183826E-2</v>
      </c>
    </row>
    <row r="57" spans="2:9" x14ac:dyDescent="0.2">
      <c r="B57">
        <f t="shared" si="13"/>
        <v>4</v>
      </c>
      <c r="C57">
        <f t="shared" si="15"/>
        <v>10</v>
      </c>
      <c r="D57">
        <f t="shared" si="14"/>
        <v>6</v>
      </c>
      <c r="E57">
        <f t="shared" si="8"/>
        <v>0</v>
      </c>
      <c r="F57">
        <f t="shared" si="9"/>
        <v>99.240698767819254</v>
      </c>
      <c r="G57">
        <f t="shared" si="10"/>
        <v>7.0146637422573932E-12</v>
      </c>
      <c r="H57">
        <f t="shared" si="11"/>
        <v>0</v>
      </c>
      <c r="I57" t="e">
        <f t="shared" si="12"/>
        <v>#NUM!</v>
      </c>
    </row>
    <row r="58" spans="2:9" x14ac:dyDescent="0.2">
      <c r="B58">
        <f t="shared" si="13"/>
        <v>4</v>
      </c>
      <c r="C58">
        <f t="shared" si="15"/>
        <v>9</v>
      </c>
      <c r="D58">
        <f t="shared" si="14"/>
        <v>5</v>
      </c>
      <c r="E58">
        <f t="shared" si="8"/>
        <v>0</v>
      </c>
      <c r="F58">
        <f t="shared" si="9"/>
        <v>64.933935944047505</v>
      </c>
      <c r="G58">
        <f t="shared" si="10"/>
        <v>5.020637269414577E-10</v>
      </c>
      <c r="H58">
        <f t="shared" si="11"/>
        <v>0</v>
      </c>
      <c r="I58" t="e">
        <f t="shared" si="12"/>
        <v>#NUM!</v>
      </c>
    </row>
    <row r="59" spans="2:9" x14ac:dyDescent="0.2">
      <c r="B59">
        <f t="shared" si="13"/>
        <v>4</v>
      </c>
      <c r="C59">
        <f t="shared" si="15"/>
        <v>8</v>
      </c>
      <c r="D59">
        <f t="shared" si="14"/>
        <v>4</v>
      </c>
      <c r="E59">
        <f t="shared" si="8"/>
        <v>0</v>
      </c>
      <c r="F59">
        <f t="shared" si="9"/>
        <v>39.739250883749996</v>
      </c>
      <c r="G59">
        <f t="shared" si="10"/>
        <v>3.593443608591697E-8</v>
      </c>
      <c r="H59">
        <f t="shared" si="11"/>
        <v>0</v>
      </c>
      <c r="I59" t="e">
        <f t="shared" si="12"/>
        <v>#NUM!</v>
      </c>
    </row>
    <row r="60" spans="2:9" x14ac:dyDescent="0.2">
      <c r="B60">
        <f t="shared" si="13"/>
        <v>4</v>
      </c>
      <c r="C60">
        <f t="shared" si="15"/>
        <v>7</v>
      </c>
      <c r="D60">
        <f t="shared" si="14"/>
        <v>3</v>
      </c>
      <c r="E60">
        <f t="shared" si="8"/>
        <v>0</v>
      </c>
      <c r="F60">
        <f t="shared" si="9"/>
        <v>22.169735500000002</v>
      </c>
      <c r="G60">
        <f t="shared" si="10"/>
        <v>2.5719517812594686E-6</v>
      </c>
      <c r="H60">
        <f t="shared" si="11"/>
        <v>0</v>
      </c>
      <c r="I60" t="e">
        <f t="shared" si="12"/>
        <v>#NUM!</v>
      </c>
    </row>
    <row r="61" spans="2:9" x14ac:dyDescent="0.2">
      <c r="B61">
        <f t="shared" si="13"/>
        <v>4</v>
      </c>
      <c r="C61">
        <f t="shared" si="15"/>
        <v>6</v>
      </c>
      <c r="D61">
        <f t="shared" si="14"/>
        <v>2</v>
      </c>
      <c r="E61">
        <f t="shared" si="8"/>
        <v>0</v>
      </c>
      <c r="F61">
        <f t="shared" si="9"/>
        <v>10.779450000000001</v>
      </c>
      <c r="G61">
        <f t="shared" si="10"/>
        <v>1.8408347773450119E-4</v>
      </c>
      <c r="H61">
        <f t="shared" si="11"/>
        <v>0</v>
      </c>
      <c r="I61" t="e">
        <f t="shared" si="12"/>
        <v>#NUM!</v>
      </c>
    </row>
    <row r="62" spans="2:9" x14ac:dyDescent="0.2">
      <c r="B62">
        <f t="shared" si="13"/>
        <v>4</v>
      </c>
      <c r="C62">
        <f t="shared" si="15"/>
        <v>5</v>
      </c>
      <c r="D62">
        <f t="shared" si="14"/>
        <v>1</v>
      </c>
      <c r="E62">
        <f t="shared" si="8"/>
        <v>0</v>
      </c>
      <c r="F62">
        <f t="shared" si="9"/>
        <v>4.17</v>
      </c>
      <c r="G62">
        <f t="shared" si="10"/>
        <v>1.317549069999846E-2</v>
      </c>
      <c r="H62">
        <f t="shared" si="11"/>
        <v>0</v>
      </c>
      <c r="I62" t="e">
        <f t="shared" si="12"/>
        <v>#NUM!</v>
      </c>
    </row>
    <row r="63" spans="2:9" x14ac:dyDescent="0.2">
      <c r="B63">
        <f t="shared" si="13"/>
        <v>4</v>
      </c>
      <c r="C63">
        <f t="shared" si="15"/>
        <v>4</v>
      </c>
      <c r="D63">
        <f t="shared" si="14"/>
        <v>0</v>
      </c>
      <c r="E63">
        <f t="shared" si="8"/>
        <v>0</v>
      </c>
      <c r="F63">
        <f t="shared" si="9"/>
        <v>1</v>
      </c>
      <c r="G63">
        <f t="shared" si="10"/>
        <v>0.94301540432713538</v>
      </c>
      <c r="H63">
        <f t="shared" si="11"/>
        <v>0</v>
      </c>
      <c r="I63" t="e">
        <f t="shared" si="12"/>
        <v>#NUM!</v>
      </c>
    </row>
    <row r="64" spans="2:9" x14ac:dyDescent="0.2">
      <c r="B64">
        <f t="shared" si="13"/>
        <v>5</v>
      </c>
      <c r="C64">
        <f t="shared" si="15"/>
        <v>10</v>
      </c>
      <c r="D64">
        <f t="shared" si="14"/>
        <v>5</v>
      </c>
      <c r="E64">
        <f t="shared" si="8"/>
        <v>0</v>
      </c>
      <c r="F64">
        <f t="shared" si="9"/>
        <v>142.79237232779752</v>
      </c>
      <c r="G64">
        <f t="shared" si="10"/>
        <v>4.9504906319920044E-10</v>
      </c>
      <c r="H64">
        <f t="shared" si="11"/>
        <v>0</v>
      </c>
      <c r="I64" t="e">
        <f t="shared" si="12"/>
        <v>#NUM!</v>
      </c>
    </row>
    <row r="65" spans="2:9" x14ac:dyDescent="0.2">
      <c r="B65">
        <f t="shared" si="13"/>
        <v>5</v>
      </c>
      <c r="C65">
        <f t="shared" si="15"/>
        <v>9</v>
      </c>
      <c r="D65">
        <f t="shared" si="14"/>
        <v>4</v>
      </c>
      <c r="E65">
        <f t="shared" si="8"/>
        <v>0</v>
      </c>
      <c r="F65">
        <f t="shared" si="9"/>
        <v>77.858436383750004</v>
      </c>
      <c r="G65">
        <f t="shared" si="10"/>
        <v>3.5432372358975523E-8</v>
      </c>
      <c r="H65">
        <f t="shared" si="11"/>
        <v>0</v>
      </c>
      <c r="I65" t="e">
        <f t="shared" si="12"/>
        <v>#NUM!</v>
      </c>
    </row>
    <row r="66" spans="2:9" x14ac:dyDescent="0.2">
      <c r="B66">
        <f t="shared" si="13"/>
        <v>5</v>
      </c>
      <c r="C66">
        <f t="shared" si="15"/>
        <v>8</v>
      </c>
      <c r="D66">
        <f t="shared" si="14"/>
        <v>3</v>
      </c>
      <c r="E66">
        <f t="shared" si="8"/>
        <v>0</v>
      </c>
      <c r="F66">
        <f t="shared" si="9"/>
        <v>38.1191855</v>
      </c>
      <c r="G66">
        <f t="shared" si="10"/>
        <v>2.536017345173552E-6</v>
      </c>
      <c r="H66">
        <f t="shared" si="11"/>
        <v>0</v>
      </c>
      <c r="I66" t="e">
        <f t="shared" si="12"/>
        <v>#NUM!</v>
      </c>
    </row>
    <row r="67" spans="2:9" x14ac:dyDescent="0.2">
      <c r="B67">
        <f t="shared" si="13"/>
        <v>5</v>
      </c>
      <c r="C67">
        <f t="shared" si="15"/>
        <v>7</v>
      </c>
      <c r="D67">
        <f t="shared" si="14"/>
        <v>2</v>
      </c>
      <c r="E67">
        <f t="shared" si="8"/>
        <v>0</v>
      </c>
      <c r="F67">
        <f t="shared" si="9"/>
        <v>15.949450000000001</v>
      </c>
      <c r="G67">
        <f t="shared" si="10"/>
        <v>1.8151152595324176E-4</v>
      </c>
      <c r="H67">
        <f t="shared" si="11"/>
        <v>0</v>
      </c>
      <c r="I67" t="e">
        <f t="shared" si="12"/>
        <v>#NUM!</v>
      </c>
    </row>
    <row r="68" spans="2:9" x14ac:dyDescent="0.2">
      <c r="B68">
        <f t="shared" si="13"/>
        <v>5</v>
      </c>
      <c r="C68">
        <f t="shared" si="15"/>
        <v>6</v>
      </c>
      <c r="D68">
        <f t="shared" si="14"/>
        <v>1</v>
      </c>
      <c r="E68">
        <f t="shared" si="8"/>
        <v>0</v>
      </c>
      <c r="F68">
        <f t="shared" si="9"/>
        <v>5.17</v>
      </c>
      <c r="G68">
        <f t="shared" si="10"/>
        <v>1.2991407222263961E-2</v>
      </c>
      <c r="H68">
        <f t="shared" si="11"/>
        <v>0</v>
      </c>
      <c r="I68" t="e">
        <f t="shared" si="12"/>
        <v>#NUM!</v>
      </c>
    </row>
    <row r="69" spans="2:9" x14ac:dyDescent="0.2">
      <c r="B69">
        <f t="shared" si="13"/>
        <v>5</v>
      </c>
      <c r="C69">
        <f t="shared" si="15"/>
        <v>5</v>
      </c>
      <c r="D69">
        <f t="shared" si="14"/>
        <v>0</v>
      </c>
      <c r="E69">
        <f t="shared" si="8"/>
        <v>0</v>
      </c>
      <c r="F69">
        <f t="shared" si="9"/>
        <v>1</v>
      </c>
      <c r="G69">
        <f t="shared" si="10"/>
        <v>0.92983991362713703</v>
      </c>
      <c r="H69">
        <f t="shared" si="11"/>
        <v>0</v>
      </c>
      <c r="I69" t="e">
        <f t="shared" si="12"/>
        <v>#NUM!</v>
      </c>
    </row>
    <row r="70" spans="2:9" x14ac:dyDescent="0.2">
      <c r="B70">
        <f t="shared" si="13"/>
        <v>6</v>
      </c>
      <c r="C70">
        <f t="shared" si="15"/>
        <v>10</v>
      </c>
      <c r="D70">
        <f t="shared" si="14"/>
        <v>4</v>
      </c>
      <c r="E70">
        <f t="shared" si="8"/>
        <v>0</v>
      </c>
      <c r="F70">
        <f t="shared" si="9"/>
        <v>138.09707188375</v>
      </c>
      <c r="G70">
        <f t="shared" si="10"/>
        <v>3.4937323295776326E-8</v>
      </c>
      <c r="H70">
        <f t="shared" si="11"/>
        <v>0</v>
      </c>
      <c r="I70" t="e">
        <f t="shared" si="12"/>
        <v>#NUM!</v>
      </c>
    </row>
    <row r="71" spans="2:9" x14ac:dyDescent="0.2">
      <c r="B71">
        <f t="shared" si="13"/>
        <v>6</v>
      </c>
      <c r="C71">
        <f t="shared" si="15"/>
        <v>9</v>
      </c>
      <c r="D71">
        <f t="shared" si="14"/>
        <v>3</v>
      </c>
      <c r="E71">
        <f t="shared" si="8"/>
        <v>0</v>
      </c>
      <c r="F71">
        <f t="shared" si="9"/>
        <v>60.238635500000008</v>
      </c>
      <c r="G71">
        <f t="shared" si="10"/>
        <v>2.5005849728145771E-6</v>
      </c>
      <c r="H71">
        <f t="shared" si="11"/>
        <v>0</v>
      </c>
      <c r="I71" t="e">
        <f t="shared" si="12"/>
        <v>#NUM!</v>
      </c>
    </row>
    <row r="72" spans="2:9" x14ac:dyDescent="0.2">
      <c r="B72">
        <f t="shared" si="13"/>
        <v>6</v>
      </c>
      <c r="C72">
        <f t="shared" si="15"/>
        <v>8</v>
      </c>
      <c r="D72">
        <f t="shared" si="14"/>
        <v>2</v>
      </c>
      <c r="E72">
        <f t="shared" si="8"/>
        <v>0</v>
      </c>
      <c r="F72">
        <f t="shared" si="9"/>
        <v>22.119450000000001</v>
      </c>
      <c r="G72">
        <f t="shared" si="10"/>
        <v>1.7897550860806826E-4</v>
      </c>
      <c r="H72">
        <f t="shared" si="11"/>
        <v>0</v>
      </c>
      <c r="I72" t="e">
        <f t="shared" si="12"/>
        <v>#NUM!</v>
      </c>
    </row>
    <row r="73" spans="2:9" x14ac:dyDescent="0.2">
      <c r="B73">
        <f t="shared" si="13"/>
        <v>6</v>
      </c>
      <c r="C73">
        <f t="shared" si="15"/>
        <v>7</v>
      </c>
      <c r="D73">
        <f t="shared" si="14"/>
        <v>1</v>
      </c>
      <c r="E73">
        <f t="shared" si="8"/>
        <v>0</v>
      </c>
      <c r="F73">
        <f t="shared" si="9"/>
        <v>6.17</v>
      </c>
      <c r="G73">
        <f t="shared" si="10"/>
        <v>1.280989569631071E-2</v>
      </c>
      <c r="H73">
        <f t="shared" si="11"/>
        <v>0</v>
      </c>
      <c r="I73" t="e">
        <f t="shared" si="12"/>
        <v>#NUM!</v>
      </c>
    </row>
    <row r="74" spans="2:9" x14ac:dyDescent="0.2">
      <c r="B74">
        <f t="shared" si="13"/>
        <v>6</v>
      </c>
      <c r="C74">
        <f t="shared" si="15"/>
        <v>6</v>
      </c>
      <c r="D74">
        <f t="shared" si="14"/>
        <v>0</v>
      </c>
      <c r="E74">
        <f t="shared" si="8"/>
        <v>0</v>
      </c>
      <c r="F74">
        <f t="shared" si="9"/>
        <v>1</v>
      </c>
      <c r="G74">
        <f t="shared" si="10"/>
        <v>0.91684850640487303</v>
      </c>
      <c r="H74">
        <f t="shared" si="11"/>
        <v>0</v>
      </c>
      <c r="I74" t="e">
        <f t="shared" si="12"/>
        <v>#NUM!</v>
      </c>
    </row>
    <row r="75" spans="2:9" x14ac:dyDescent="0.2">
      <c r="B75">
        <f t="shared" si="13"/>
        <v>7</v>
      </c>
      <c r="C75">
        <f t="shared" si="15"/>
        <v>10</v>
      </c>
      <c r="D75">
        <f t="shared" si="14"/>
        <v>3</v>
      </c>
      <c r="E75">
        <f t="shared" si="8"/>
        <v>0</v>
      </c>
      <c r="F75">
        <f t="shared" si="9"/>
        <v>89.528085499999989</v>
      </c>
      <c r="G75">
        <f t="shared" si="10"/>
        <v>2.4656476495188014E-6</v>
      </c>
      <c r="H75">
        <f t="shared" si="11"/>
        <v>0</v>
      </c>
      <c r="I75" t="e">
        <f t="shared" si="12"/>
        <v>#NUM!</v>
      </c>
    </row>
    <row r="76" spans="2:9" x14ac:dyDescent="0.2">
      <c r="B76">
        <f t="shared" si="13"/>
        <v>7</v>
      </c>
      <c r="C76">
        <f t="shared" si="15"/>
        <v>9</v>
      </c>
      <c r="D76">
        <f t="shared" si="14"/>
        <v>2</v>
      </c>
      <c r="E76">
        <f t="shared" si="8"/>
        <v>0</v>
      </c>
      <c r="F76">
        <f t="shared" si="9"/>
        <v>29.289449999999999</v>
      </c>
      <c r="G76">
        <f t="shared" si="10"/>
        <v>1.7647492363525373E-4</v>
      </c>
      <c r="H76">
        <f t="shared" si="11"/>
        <v>0</v>
      </c>
      <c r="I76" t="e">
        <f t="shared" si="12"/>
        <v>#NUM!</v>
      </c>
    </row>
    <row r="77" spans="2:9" x14ac:dyDescent="0.2">
      <c r="B77">
        <f t="shared" si="13"/>
        <v>7</v>
      </c>
      <c r="C77">
        <f t="shared" si="15"/>
        <v>8</v>
      </c>
      <c r="D77">
        <f t="shared" si="14"/>
        <v>1</v>
      </c>
      <c r="E77">
        <f t="shared" si="8"/>
        <v>0</v>
      </c>
      <c r="F77">
        <f t="shared" si="9"/>
        <v>7.17</v>
      </c>
      <c r="G77">
        <f t="shared" si="10"/>
        <v>1.2630920187702645E-2</v>
      </c>
      <c r="H77">
        <f t="shared" si="11"/>
        <v>0</v>
      </c>
      <c r="I77" t="e">
        <f t="shared" si="12"/>
        <v>#NUM!</v>
      </c>
    </row>
    <row r="78" spans="2:9" x14ac:dyDescent="0.2">
      <c r="B78">
        <f t="shared" si="13"/>
        <v>7</v>
      </c>
      <c r="C78">
        <f t="shared" si="15"/>
        <v>7</v>
      </c>
      <c r="D78">
        <f t="shared" si="14"/>
        <v>0</v>
      </c>
      <c r="E78">
        <f t="shared" si="8"/>
        <v>0</v>
      </c>
      <c r="F78">
        <f t="shared" si="9"/>
        <v>1</v>
      </c>
      <c r="G78">
        <f t="shared" si="10"/>
        <v>0.9040386107085624</v>
      </c>
      <c r="H78">
        <f t="shared" si="11"/>
        <v>0</v>
      </c>
      <c r="I78" t="e">
        <f t="shared" si="12"/>
        <v>#NUM!</v>
      </c>
    </row>
    <row r="79" spans="2:9" x14ac:dyDescent="0.2">
      <c r="B79">
        <f t="shared" si="13"/>
        <v>8</v>
      </c>
      <c r="C79">
        <f t="shared" si="15"/>
        <v>10</v>
      </c>
      <c r="D79">
        <f t="shared" si="14"/>
        <v>2</v>
      </c>
      <c r="E79">
        <f t="shared" si="8"/>
        <v>0</v>
      </c>
      <c r="F79">
        <f t="shared" si="9"/>
        <v>37.459450000000004</v>
      </c>
      <c r="G79">
        <f t="shared" si="10"/>
        <v>1.7400927598573498E-4</v>
      </c>
      <c r="H79">
        <f t="shared" si="11"/>
        <v>0</v>
      </c>
      <c r="I79" t="e">
        <f t="shared" si="12"/>
        <v>#NUM!</v>
      </c>
    </row>
    <row r="80" spans="2:9" x14ac:dyDescent="0.2">
      <c r="B80">
        <f t="shared" si="13"/>
        <v>8</v>
      </c>
      <c r="C80">
        <f t="shared" si="15"/>
        <v>9</v>
      </c>
      <c r="D80">
        <f t="shared" si="14"/>
        <v>1</v>
      </c>
      <c r="E80">
        <f t="shared" si="8"/>
        <v>0</v>
      </c>
      <c r="F80">
        <f t="shared" si="9"/>
        <v>8.17</v>
      </c>
      <c r="G80">
        <f t="shared" si="10"/>
        <v>1.2454445264067396E-2</v>
      </c>
      <c r="H80">
        <f t="shared" si="11"/>
        <v>0</v>
      </c>
      <c r="I80" t="e">
        <f t="shared" si="12"/>
        <v>#NUM!</v>
      </c>
    </row>
    <row r="81" spans="2:9" x14ac:dyDescent="0.2">
      <c r="B81">
        <f t="shared" si="13"/>
        <v>8</v>
      </c>
      <c r="C81">
        <f t="shared" si="15"/>
        <v>8</v>
      </c>
      <c r="D81">
        <f t="shared" si="14"/>
        <v>0</v>
      </c>
      <c r="E81">
        <f t="shared" si="8"/>
        <v>0</v>
      </c>
      <c r="F81">
        <f t="shared" si="9"/>
        <v>1</v>
      </c>
      <c r="G81">
        <f t="shared" si="10"/>
        <v>0.89140769052085977</v>
      </c>
      <c r="H81">
        <f t="shared" si="11"/>
        <v>0</v>
      </c>
      <c r="I81" t="e">
        <f t="shared" si="12"/>
        <v>#NUM!</v>
      </c>
    </row>
    <row r="82" spans="2:9" x14ac:dyDescent="0.2">
      <c r="B82">
        <f t="shared" si="13"/>
        <v>9</v>
      </c>
      <c r="C82">
        <f t="shared" si="15"/>
        <v>10</v>
      </c>
      <c r="D82">
        <f t="shared" si="14"/>
        <v>1</v>
      </c>
      <c r="E82">
        <f t="shared" si="8"/>
        <v>0</v>
      </c>
      <c r="F82">
        <f t="shared" si="9"/>
        <v>9.17</v>
      </c>
      <c r="G82">
        <f t="shared" si="10"/>
        <v>1.2280435988081664E-2</v>
      </c>
      <c r="H82">
        <f t="shared" si="11"/>
        <v>0</v>
      </c>
      <c r="I82" t="e">
        <f t="shared" si="12"/>
        <v>#NUM!</v>
      </c>
    </row>
    <row r="83" spans="2:9" x14ac:dyDescent="0.2">
      <c r="B83">
        <f t="shared" si="13"/>
        <v>9</v>
      </c>
      <c r="C83">
        <f t="shared" si="15"/>
        <v>9</v>
      </c>
      <c r="D83">
        <f t="shared" si="14"/>
        <v>0</v>
      </c>
      <c r="E83">
        <f t="shared" si="8"/>
        <v>0</v>
      </c>
      <c r="F83">
        <f t="shared" si="9"/>
        <v>1</v>
      </c>
      <c r="G83">
        <f t="shared" si="10"/>
        <v>0.87895324525679241</v>
      </c>
      <c r="H83">
        <f t="shared" si="11"/>
        <v>0</v>
      </c>
      <c r="I83" t="e">
        <f t="shared" si="12"/>
        <v>#NUM!</v>
      </c>
    </row>
    <row r="84" spans="2:9" x14ac:dyDescent="0.2">
      <c r="B84">
        <f t="shared" si="13"/>
        <v>10</v>
      </c>
      <c r="C84">
        <f t="shared" si="15"/>
        <v>10</v>
      </c>
      <c r="D84">
        <f t="shared" si="14"/>
        <v>0</v>
      </c>
      <c r="E84">
        <f t="shared" ref="E84" si="16">VLOOKUP(C84,$J$5:$K$15,2)</f>
        <v>0</v>
      </c>
      <c r="F84">
        <f t="shared" ref="F84" si="17">IF($D$2&gt;0,VLOOKUP(C84,$L$4:$N$15,2)/VLOOKUP(B84,$L$4:$N$15,2)/VLOOKUP(D84,$L$4:$N$15,3),EXP(-$C$2)/VLOOKUP(D84,$L$4:$N$15,3))</f>
        <v>1</v>
      </c>
      <c r="G84">
        <f t="shared" ref="G84" si="18">IF($D$2&gt;0, EXP(($C$2+B84)*$F$2+$E$2*D84), EXP($E$2*D84))</f>
        <v>0.86667280926871082</v>
      </c>
      <c r="H84">
        <f t="shared" ref="H84" si="19">E84*F84*G84</f>
        <v>0</v>
      </c>
      <c r="I84" t="e">
        <f t="shared" ref="I84" si="20">LN(H84)</f>
        <v>#NUM!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577E-23E8-F842-922F-13576991D1CA}">
  <dimension ref="A1:V305"/>
  <sheetViews>
    <sheetView workbookViewId="0">
      <selection activeCell="M2" sqref="M2"/>
    </sheetView>
  </sheetViews>
  <sheetFormatPr baseColWidth="10" defaultRowHeight="16" x14ac:dyDescent="0.2"/>
  <cols>
    <col min="2" max="5" width="12.1640625" bestFit="1" customWidth="1"/>
    <col min="7" max="8" width="12.1640625" bestFit="1" customWidth="1"/>
  </cols>
  <sheetData>
    <row r="1" spans="1:13" x14ac:dyDescent="0.2">
      <c r="B1" s="17" t="s">
        <v>17</v>
      </c>
      <c r="C1" s="23" t="s">
        <v>39</v>
      </c>
      <c r="D1" s="23" t="s">
        <v>40</v>
      </c>
      <c r="E1" s="23" t="s">
        <v>51</v>
      </c>
      <c r="F1" s="18" t="s">
        <v>37</v>
      </c>
      <c r="G1" s="22" t="s">
        <v>38</v>
      </c>
      <c r="H1" s="22" t="s">
        <v>54</v>
      </c>
      <c r="I1" s="22" t="s">
        <v>55</v>
      </c>
      <c r="K1" t="s">
        <v>23</v>
      </c>
      <c r="L1" t="s">
        <v>41</v>
      </c>
      <c r="M1" t="s">
        <v>42</v>
      </c>
    </row>
    <row r="2" spans="1:13" x14ac:dyDescent="0.2">
      <c r="B2" s="20">
        <v>4</v>
      </c>
      <c r="C2" s="24">
        <v>0</v>
      </c>
      <c r="D2" s="24">
        <v>1</v>
      </c>
      <c r="E2" s="24">
        <f>L!O4</f>
        <v>0.15478465286710993</v>
      </c>
      <c r="F2" s="21">
        <f>L!O3</f>
        <v>0.1699691565346185</v>
      </c>
      <c r="G2">
        <f>E2*F2</f>
        <v>2.6308616892326393E-2</v>
      </c>
      <c r="H2">
        <f>(1-E2)/(1-G2)</f>
        <v>0.86805261071045514</v>
      </c>
      <c r="I2">
        <f>E2*(1-F2)/(1-G2)</f>
        <v>0.13194738928954483</v>
      </c>
      <c r="K2">
        <v>0</v>
      </c>
      <c r="L2">
        <f>K0!B6</f>
        <v>1.8614005121160475E-3</v>
      </c>
      <c r="M2">
        <f>'K1'!B6</f>
        <v>6.4056538748382271E-9</v>
      </c>
    </row>
    <row r="3" spans="1:13" x14ac:dyDescent="0.2">
      <c r="K3">
        <f>K2+1</f>
        <v>1</v>
      </c>
      <c r="L3">
        <f>K0!B7</f>
        <v>0.13109639245593677</v>
      </c>
      <c r="M3">
        <f>'K1'!B7</f>
        <v>1.0890118993939464E-5</v>
      </c>
    </row>
    <row r="4" spans="1:13" x14ac:dyDescent="0.2">
      <c r="K4">
        <f t="shared" ref="K4:K11" si="0">K3+1</f>
        <v>2</v>
      </c>
      <c r="L4">
        <f>K0!B8</f>
        <v>0.73708622755602271</v>
      </c>
      <c r="M4">
        <f>'K1'!B8</f>
        <v>1.3760453657726366E-3</v>
      </c>
    </row>
    <row r="5" spans="1:13" x14ac:dyDescent="0.2">
      <c r="A5" s="44" t="s">
        <v>18</v>
      </c>
      <c r="B5" s="45" t="s">
        <v>19</v>
      </c>
      <c r="C5" t="s">
        <v>69</v>
      </c>
      <c r="E5" t="s">
        <v>59</v>
      </c>
      <c r="K5">
        <f t="shared" si="0"/>
        <v>3</v>
      </c>
      <c r="L5">
        <f>K0!B9</f>
        <v>0</v>
      </c>
      <c r="M5">
        <f>'K1'!B9</f>
        <v>6.0979259092834394E-2</v>
      </c>
    </row>
    <row r="6" spans="1:13" x14ac:dyDescent="0.2">
      <c r="A6" s="46">
        <v>0</v>
      </c>
      <c r="B6" s="47">
        <f>H20</f>
        <v>1.192348740306202E-11</v>
      </c>
      <c r="C6">
        <f>LN(B6)</f>
        <v>-25.152510929709859</v>
      </c>
      <c r="E6">
        <f>V20</f>
        <v>1.192348740306202E-11</v>
      </c>
      <c r="K6">
        <f t="shared" si="0"/>
        <v>4</v>
      </c>
      <c r="L6">
        <f>K0!B10</f>
        <v>0</v>
      </c>
      <c r="M6">
        <f>'K1'!B10</f>
        <v>0.91669234600600846</v>
      </c>
    </row>
    <row r="7" spans="1:13" x14ac:dyDescent="0.2">
      <c r="A7" s="46">
        <f>A6+1</f>
        <v>1</v>
      </c>
      <c r="B7" s="47">
        <f>SUM(H21:H22)</f>
        <v>1.0317421715208873E-6</v>
      </c>
      <c r="C7">
        <f t="shared" ref="C7:C16" si="1">LN(B7)</f>
        <v>-13.784261755916155</v>
      </c>
      <c r="E7">
        <f>SUM(V21:V23)</f>
        <v>1.0317421715208873E-6</v>
      </c>
      <c r="K7">
        <f t="shared" si="0"/>
        <v>5</v>
      </c>
      <c r="L7">
        <f>K0!B11</f>
        <v>0</v>
      </c>
      <c r="M7">
        <f>'K1'!B11</f>
        <v>0</v>
      </c>
    </row>
    <row r="8" spans="1:13" x14ac:dyDescent="0.2">
      <c r="A8" s="46">
        <f t="shared" ref="A8:A15" si="2">A7+1</f>
        <v>2</v>
      </c>
      <c r="B8" s="47">
        <f>SUM(H23:H25)</f>
        <v>5.6653188552457793E-4</v>
      </c>
      <c r="C8">
        <f t="shared" si="1"/>
        <v>-7.4759771939529278</v>
      </c>
      <c r="E8">
        <f>SUM(V24:V29)</f>
        <v>5.6653188552457782E-4</v>
      </c>
      <c r="K8">
        <f t="shared" si="0"/>
        <v>6</v>
      </c>
      <c r="L8">
        <f>K0!B12</f>
        <v>0</v>
      </c>
      <c r="M8">
        <f>'K1'!B12</f>
        <v>0</v>
      </c>
    </row>
    <row r="9" spans="1:13" x14ac:dyDescent="0.2">
      <c r="A9" s="46">
        <f t="shared" si="2"/>
        <v>3</v>
      </c>
      <c r="B9" s="47">
        <f>SUM(H26:H29)</f>
        <v>1.0791548860405028E-2</v>
      </c>
      <c r="C9">
        <f t="shared" si="1"/>
        <v>-4.5289919641004746</v>
      </c>
      <c r="E9">
        <f>SUM(V30:V39)</f>
        <v>1.0791548860405028E-2</v>
      </c>
      <c r="K9">
        <f t="shared" si="0"/>
        <v>7</v>
      </c>
      <c r="L9">
        <f>K0!B13</f>
        <v>0</v>
      </c>
      <c r="M9">
        <f>'K1'!B13</f>
        <v>0</v>
      </c>
    </row>
    <row r="10" spans="1:13" x14ac:dyDescent="0.2">
      <c r="A10" s="46">
        <f t="shared" si="2"/>
        <v>4</v>
      </c>
      <c r="B10" s="47">
        <f>SUM(H30:H34)</f>
        <v>4.806013153530321E-2</v>
      </c>
      <c r="C10">
        <f t="shared" si="1"/>
        <v>-3.0353023117798648</v>
      </c>
      <c r="E10">
        <f>SUM(V40:V54)</f>
        <v>4.8060131535303204E-2</v>
      </c>
      <c r="J10" t="s">
        <v>43</v>
      </c>
      <c r="K10">
        <f t="shared" si="0"/>
        <v>8</v>
      </c>
      <c r="L10">
        <f>K0!B14</f>
        <v>0</v>
      </c>
      <c r="M10">
        <f>'K1'!B14</f>
        <v>0</v>
      </c>
    </row>
    <row r="11" spans="1:13" x14ac:dyDescent="0.2">
      <c r="A11" s="46">
        <f t="shared" si="2"/>
        <v>5</v>
      </c>
      <c r="B11" s="47">
        <f>SUM(H35:H40)</f>
        <v>4.1890105477033921E-3</v>
      </c>
      <c r="C11">
        <f t="shared" si="1"/>
        <v>-5.4752907190678206</v>
      </c>
      <c r="E11">
        <f>SUM(V55:V75)</f>
        <v>4.1890105477033913E-3</v>
      </c>
      <c r="J11" t="s">
        <v>44</v>
      </c>
      <c r="K11">
        <f t="shared" si="0"/>
        <v>9</v>
      </c>
      <c r="L11">
        <f>K0!B15</f>
        <v>0</v>
      </c>
      <c r="M11">
        <f>'K1'!B15</f>
        <v>0</v>
      </c>
    </row>
    <row r="12" spans="1:13" x14ac:dyDescent="0.2">
      <c r="A12" s="46">
        <f t="shared" si="2"/>
        <v>6</v>
      </c>
      <c r="B12" s="47">
        <f>SUM(H41:H47)</f>
        <v>8.3617933707416488E-5</v>
      </c>
      <c r="C12">
        <f t="shared" si="1"/>
        <v>-9.3892525428480234</v>
      </c>
      <c r="E12">
        <f>SUM(V76:V103)</f>
        <v>8.3617933707416488E-5</v>
      </c>
      <c r="J12" t="s">
        <v>45</v>
      </c>
      <c r="K12">
        <f>K11+1</f>
        <v>10</v>
      </c>
      <c r="L12">
        <f>K0!B16</f>
        <v>0</v>
      </c>
      <c r="M12">
        <f>'K1'!B16</f>
        <v>0</v>
      </c>
    </row>
    <row r="13" spans="1:13" x14ac:dyDescent="0.2">
      <c r="A13" s="46">
        <f t="shared" si="2"/>
        <v>7</v>
      </c>
      <c r="B13" s="47">
        <f>SUM(H48:H55)</f>
        <v>0</v>
      </c>
      <c r="C13" t="e">
        <f t="shared" si="1"/>
        <v>#NUM!</v>
      </c>
      <c r="E13">
        <f>SUM(V104:V139)</f>
        <v>0</v>
      </c>
      <c r="J13" t="s">
        <v>46</v>
      </c>
    </row>
    <row r="14" spans="1:13" x14ac:dyDescent="0.2">
      <c r="A14" s="46">
        <f t="shared" si="2"/>
        <v>8</v>
      </c>
      <c r="B14" s="47">
        <f>SUM(H56:H64)</f>
        <v>0</v>
      </c>
      <c r="C14" t="e">
        <f t="shared" si="1"/>
        <v>#NUM!</v>
      </c>
      <c r="E14">
        <f>SUM(V140:V184)</f>
        <v>0</v>
      </c>
    </row>
    <row r="15" spans="1:13" x14ac:dyDescent="0.2">
      <c r="A15" s="46">
        <f t="shared" si="2"/>
        <v>9</v>
      </c>
      <c r="B15" s="47">
        <f>SUM(H65:H74)</f>
        <v>0</v>
      </c>
      <c r="C15" t="e">
        <f t="shared" si="1"/>
        <v>#NUM!</v>
      </c>
      <c r="E15">
        <f>SUM(V185:V239)</f>
        <v>0</v>
      </c>
    </row>
    <row r="16" spans="1:13" x14ac:dyDescent="0.2">
      <c r="A16" s="20">
        <f>A15+1</f>
        <v>10</v>
      </c>
      <c r="B16" s="21">
        <f>SUM(H74:H85)</f>
        <v>0</v>
      </c>
      <c r="C16" t="e">
        <f t="shared" si="1"/>
        <v>#NUM!</v>
      </c>
      <c r="E16">
        <f>SUM(V240:V305)</f>
        <v>0</v>
      </c>
    </row>
    <row r="19" spans="2:22" x14ac:dyDescent="0.2">
      <c r="B19" t="s">
        <v>18</v>
      </c>
      <c r="C19" t="s">
        <v>23</v>
      </c>
      <c r="D19" t="s">
        <v>22</v>
      </c>
      <c r="E19" t="s">
        <v>52</v>
      </c>
      <c r="F19" t="s">
        <v>53</v>
      </c>
      <c r="G19" t="s">
        <v>50</v>
      </c>
      <c r="H19" t="s">
        <v>36</v>
      </c>
      <c r="K19" t="s">
        <v>36</v>
      </c>
      <c r="L19" t="s">
        <v>18</v>
      </c>
      <c r="M19" t="s">
        <v>23</v>
      </c>
      <c r="N19" t="s">
        <v>22</v>
      </c>
      <c r="O19" t="s">
        <v>34</v>
      </c>
      <c r="P19" t="s">
        <v>48</v>
      </c>
      <c r="Q19" t="s">
        <v>49</v>
      </c>
      <c r="R19" t="s">
        <v>47</v>
      </c>
      <c r="S19" t="s">
        <v>57</v>
      </c>
      <c r="T19" t="s">
        <v>42</v>
      </c>
      <c r="U19" t="s">
        <v>58</v>
      </c>
      <c r="V19" t="s">
        <v>36</v>
      </c>
    </row>
    <row r="20" spans="2:22" x14ac:dyDescent="0.2">
      <c r="B20">
        <v>0</v>
      </c>
      <c r="C20">
        <v>0</v>
      </c>
      <c r="D20">
        <f>B20-C20</f>
        <v>0</v>
      </c>
      <c r="E20">
        <f>VLOOKUP(D20,K$2:M$12,3)</f>
        <v>6.4056538748382271E-9</v>
      </c>
      <c r="F20">
        <f>J20</f>
        <v>1.8614005121160475E-3</v>
      </c>
      <c r="G20">
        <f>_xlfn.BINOM.DIST(D20,B20,H$2,FALSE)</f>
        <v>1</v>
      </c>
      <c r="H20">
        <f>E20*F20*G20</f>
        <v>1.192348740306202E-11</v>
      </c>
      <c r="J20">
        <f>K20</f>
        <v>1.8614005121160475E-3</v>
      </c>
      <c r="K20">
        <f t="shared" ref="K20:K83" si="3">R20*S20</f>
        <v>1.8614005121160475E-3</v>
      </c>
      <c r="L20">
        <v>0</v>
      </c>
      <c r="M20">
        <v>0</v>
      </c>
      <c r="N20">
        <f>L20-M20</f>
        <v>0</v>
      </c>
      <c r="O20">
        <v>0</v>
      </c>
      <c r="P20">
        <f>M20+O20</f>
        <v>0</v>
      </c>
      <c r="Q20">
        <f>N20-O20</f>
        <v>0</v>
      </c>
      <c r="R20">
        <f t="shared" ref="R20:R83" si="4">VLOOKUP(P20,K$2:L$12,2)</f>
        <v>1.8614005121160475E-3</v>
      </c>
      <c r="S20">
        <f t="shared" ref="S20:S83" si="5">_xlfn.BINOM.DIST(Q20,N20,F$2,FALSE)</f>
        <v>1</v>
      </c>
      <c r="T20">
        <f>VLOOKUP(N20,$K$2:$M$12,3)</f>
        <v>6.4056538748382271E-9</v>
      </c>
      <c r="U20">
        <f>_xlfn.BINOM.DIST(N20,L20,$H$2,FALSE)</f>
        <v>1</v>
      </c>
      <c r="V20">
        <f>R20*S20*T20*U20</f>
        <v>1.192348740306202E-11</v>
      </c>
    </row>
    <row r="21" spans="2:22" x14ac:dyDescent="0.2">
      <c r="B21">
        <f>IF(C20=0,B20+1,B20)</f>
        <v>1</v>
      </c>
      <c r="C21">
        <f>IF(C20=0,B21,C20-1)</f>
        <v>1</v>
      </c>
      <c r="D21">
        <f>B21-C21</f>
        <v>0</v>
      </c>
      <c r="E21">
        <f t="shared" ref="E21:E84" si="6">VLOOKUP(D21,K$2:M$12,3)</f>
        <v>6.4056538748382271E-9</v>
      </c>
      <c r="F21">
        <f>J21</f>
        <v>0.13109639245593677</v>
      </c>
      <c r="G21">
        <f t="shared" ref="G21:G84" si="7">_xlfn.BINOM.DIST(D21,B21,H$2,FALSE)</f>
        <v>0.13194738928954483</v>
      </c>
      <c r="H21">
        <f t="shared" ref="H21:H84" si="8">E21*F21*G21</f>
        <v>1.1080389081826984E-10</v>
      </c>
      <c r="J21">
        <f>K21</f>
        <v>0.13109639245593677</v>
      </c>
      <c r="K21">
        <f t="shared" si="3"/>
        <v>0.13109639245593677</v>
      </c>
      <c r="L21">
        <f>IF(AND(M20=0,O20=0),L20+1,L20)</f>
        <v>1</v>
      </c>
      <c r="M21">
        <f>IF(O20=0,IF(M20=0,L21,M20-1),M20)</f>
        <v>1</v>
      </c>
      <c r="N21">
        <f>L21-M21</f>
        <v>0</v>
      </c>
      <c r="O21">
        <f>IF(O20=0,N21,O20-1)</f>
        <v>0</v>
      </c>
      <c r="P21">
        <f t="shared" ref="P21:P84" si="9">M21+O21</f>
        <v>1</v>
      </c>
      <c r="Q21">
        <f t="shared" ref="Q21:Q84" si="10">N21-O21</f>
        <v>0</v>
      </c>
      <c r="R21">
        <f t="shared" si="4"/>
        <v>0.13109639245593677</v>
      </c>
      <c r="S21">
        <f t="shared" si="5"/>
        <v>1</v>
      </c>
      <c r="T21">
        <f t="shared" ref="T21:T84" si="11">VLOOKUP(N21,$K$2:$M$12,3)</f>
        <v>6.4056538748382271E-9</v>
      </c>
      <c r="U21">
        <f t="shared" ref="U21:U84" si="12">_xlfn.BINOM.DIST(N21,L21,$H$2,FALSE)</f>
        <v>0.13194738928954483</v>
      </c>
      <c r="V21">
        <f t="shared" ref="V21:V84" si="13">R21*S21*T21*U21</f>
        <v>1.1080389081826984E-10</v>
      </c>
    </row>
    <row r="22" spans="2:22" x14ac:dyDescent="0.2">
      <c r="B22">
        <f>IF(C21=0,B21+1,B21)</f>
        <v>1</v>
      </c>
      <c r="C22">
        <f>IF(C21=0,B22,C21-1)</f>
        <v>0</v>
      </c>
      <c r="D22">
        <f>B22-C22</f>
        <v>1</v>
      </c>
      <c r="E22">
        <f t="shared" si="6"/>
        <v>1.0890118993939464E-5</v>
      </c>
      <c r="F22">
        <f>J22</f>
        <v>0.10913042988048735</v>
      </c>
      <c r="G22">
        <f t="shared" si="7"/>
        <v>0.86805261071045514</v>
      </c>
      <c r="H22">
        <f t="shared" si="8"/>
        <v>1.031631367630069E-6</v>
      </c>
      <c r="J22">
        <f>SUM(K22:K23)</f>
        <v>0.10913042988048735</v>
      </c>
      <c r="K22">
        <f t="shared" si="3"/>
        <v>0.10881404920546987</v>
      </c>
      <c r="L22">
        <f t="shared" ref="L22:L32" si="14">IF(AND(M21=0,O21=0),L21+1,L21)</f>
        <v>1</v>
      </c>
      <c r="M22">
        <f t="shared" ref="M22:M32" si="15">IF(O21=0,IF(M21=0,L22,M21-1),M21)</f>
        <v>0</v>
      </c>
      <c r="N22">
        <f t="shared" ref="N22:N32" si="16">L22-M22</f>
        <v>1</v>
      </c>
      <c r="O22">
        <f t="shared" ref="O22:O32" si="17">IF(O21=0,N22,O21-1)</f>
        <v>1</v>
      </c>
      <c r="P22">
        <f t="shared" si="9"/>
        <v>1</v>
      </c>
      <c r="Q22">
        <f t="shared" si="10"/>
        <v>0</v>
      </c>
      <c r="R22">
        <f t="shared" si="4"/>
        <v>0.13109639245593677</v>
      </c>
      <c r="S22">
        <f t="shared" si="5"/>
        <v>0.83003084346538147</v>
      </c>
      <c r="T22">
        <f t="shared" si="11"/>
        <v>1.0890118993939464E-5</v>
      </c>
      <c r="U22">
        <f t="shared" si="12"/>
        <v>0.86805261071045514</v>
      </c>
      <c r="V22">
        <f t="shared" si="13"/>
        <v>1.0286405590277622E-6</v>
      </c>
    </row>
    <row r="23" spans="2:22" x14ac:dyDescent="0.2">
      <c r="B23">
        <f>IF(C22=0,B22+1,B22)</f>
        <v>2</v>
      </c>
      <c r="C23">
        <f>IF(C22=0,B23,C22-1)</f>
        <v>2</v>
      </c>
      <c r="D23">
        <f>B23-C23</f>
        <v>0</v>
      </c>
      <c r="E23">
        <f t="shared" si="6"/>
        <v>6.4056538748382271E-9</v>
      </c>
      <c r="F23">
        <f>J24</f>
        <v>0.73708622755602271</v>
      </c>
      <c r="G23">
        <f t="shared" si="7"/>
        <v>1.7410113540326691E-2</v>
      </c>
      <c r="H23">
        <f t="shared" si="8"/>
        <v>8.2202186218968246E-11</v>
      </c>
      <c r="K23">
        <f t="shared" si="3"/>
        <v>3.1638067501747156E-4</v>
      </c>
      <c r="L23">
        <f t="shared" si="14"/>
        <v>1</v>
      </c>
      <c r="M23">
        <f t="shared" si="15"/>
        <v>0</v>
      </c>
      <c r="N23">
        <f t="shared" si="16"/>
        <v>1</v>
      </c>
      <c r="O23">
        <f t="shared" si="17"/>
        <v>0</v>
      </c>
      <c r="P23">
        <f t="shared" si="9"/>
        <v>0</v>
      </c>
      <c r="Q23">
        <f t="shared" si="10"/>
        <v>1</v>
      </c>
      <c r="R23">
        <f t="shared" si="4"/>
        <v>1.8614005121160475E-3</v>
      </c>
      <c r="S23">
        <f t="shared" si="5"/>
        <v>0.16996915653461853</v>
      </c>
      <c r="T23">
        <f t="shared" si="11"/>
        <v>1.0890118993939464E-5</v>
      </c>
      <c r="U23">
        <f t="shared" si="12"/>
        <v>0.86805261071045514</v>
      </c>
      <c r="V23">
        <f t="shared" si="13"/>
        <v>2.9908086023067816E-9</v>
      </c>
    </row>
    <row r="24" spans="2:22" x14ac:dyDescent="0.2">
      <c r="B24">
        <f t="shared" ref="B24:B51" si="18">IF(C23=0,B23+1,B23)</f>
        <v>2</v>
      </c>
      <c r="C24">
        <f t="shared" ref="C24:C51" si="19">IF(C23=0,B24,C23-1)</f>
        <v>1</v>
      </c>
      <c r="D24">
        <f t="shared" ref="D24:D51" si="20">B24-C24</f>
        <v>1</v>
      </c>
      <c r="E24">
        <f t="shared" si="6"/>
        <v>1.0890118993939464E-5</v>
      </c>
      <c r="F24">
        <f>J25</f>
        <v>0.63408664641550849</v>
      </c>
      <c r="G24">
        <f t="shared" si="7"/>
        <v>0.22907455149843631</v>
      </c>
      <c r="H24">
        <f t="shared" si="8"/>
        <v>1.5818236972115868E-6</v>
      </c>
      <c r="J24">
        <f>K24</f>
        <v>0.73708622755602271</v>
      </c>
      <c r="K24">
        <f t="shared" si="3"/>
        <v>0.73708622755602271</v>
      </c>
      <c r="L24">
        <f t="shared" si="14"/>
        <v>2</v>
      </c>
      <c r="M24">
        <f t="shared" si="15"/>
        <v>2</v>
      </c>
      <c r="N24">
        <f t="shared" si="16"/>
        <v>0</v>
      </c>
      <c r="O24">
        <f t="shared" si="17"/>
        <v>0</v>
      </c>
      <c r="P24">
        <f t="shared" si="9"/>
        <v>2</v>
      </c>
      <c r="Q24">
        <f t="shared" si="10"/>
        <v>0</v>
      </c>
      <c r="R24">
        <f t="shared" si="4"/>
        <v>0.73708622755602271</v>
      </c>
      <c r="S24">
        <f t="shared" si="5"/>
        <v>1</v>
      </c>
      <c r="T24">
        <f t="shared" si="11"/>
        <v>6.4056538748382271E-9</v>
      </c>
      <c r="U24">
        <f t="shared" si="12"/>
        <v>1.7410113540326691E-2</v>
      </c>
      <c r="V24">
        <f t="shared" si="13"/>
        <v>8.2202186218968246E-11</v>
      </c>
    </row>
    <row r="25" spans="2:22" x14ac:dyDescent="0.2">
      <c r="B25">
        <f t="shared" si="18"/>
        <v>2</v>
      </c>
      <c r="C25">
        <f t="shared" si="19"/>
        <v>0</v>
      </c>
      <c r="D25">
        <f t="shared" si="20"/>
        <v>2</v>
      </c>
      <c r="E25">
        <f t="shared" si="6"/>
        <v>1.3760453657726366E-3</v>
      </c>
      <c r="F25">
        <f>J27</f>
        <v>0.54486028107344653</v>
      </c>
      <c r="G25">
        <f t="shared" si="7"/>
        <v>0.75351533496123702</v>
      </c>
      <c r="H25">
        <f t="shared" si="8"/>
        <v>5.6494997962518016E-4</v>
      </c>
      <c r="J25">
        <f>SUM(K25:K26)</f>
        <v>0.63408664641550849</v>
      </c>
      <c r="K25">
        <f t="shared" si="3"/>
        <v>0.61180430316504164</v>
      </c>
      <c r="L25">
        <f t="shared" si="14"/>
        <v>2</v>
      </c>
      <c r="M25">
        <f t="shared" si="15"/>
        <v>1</v>
      </c>
      <c r="N25">
        <f t="shared" si="16"/>
        <v>1</v>
      </c>
      <c r="O25">
        <f t="shared" si="17"/>
        <v>1</v>
      </c>
      <c r="P25">
        <f t="shared" si="9"/>
        <v>2</v>
      </c>
      <c r="Q25">
        <f t="shared" si="10"/>
        <v>0</v>
      </c>
      <c r="R25">
        <f t="shared" si="4"/>
        <v>0.73708622755602271</v>
      </c>
      <c r="S25">
        <f t="shared" si="5"/>
        <v>0.83003084346538147</v>
      </c>
      <c r="T25">
        <f t="shared" si="11"/>
        <v>1.0890118993939464E-5</v>
      </c>
      <c r="U25">
        <f t="shared" si="12"/>
        <v>0.22907455149843631</v>
      </c>
      <c r="V25">
        <f t="shared" si="13"/>
        <v>1.5262370691344292E-6</v>
      </c>
    </row>
    <row r="26" spans="2:22" x14ac:dyDescent="0.2">
      <c r="B26">
        <f t="shared" si="18"/>
        <v>3</v>
      </c>
      <c r="C26">
        <f t="shared" si="19"/>
        <v>3</v>
      </c>
      <c r="D26">
        <f t="shared" si="20"/>
        <v>0</v>
      </c>
      <c r="E26">
        <f t="shared" si="6"/>
        <v>6.4056538748382271E-9</v>
      </c>
      <c r="F26">
        <f>J30</f>
        <v>0</v>
      </c>
      <c r="G26">
        <f t="shared" si="7"/>
        <v>2.2972190288806627E-3</v>
      </c>
      <c r="H26">
        <f t="shared" si="8"/>
        <v>0</v>
      </c>
      <c r="K26">
        <f t="shared" si="3"/>
        <v>2.22823432504669E-2</v>
      </c>
      <c r="L26">
        <f t="shared" si="14"/>
        <v>2</v>
      </c>
      <c r="M26">
        <f t="shared" si="15"/>
        <v>1</v>
      </c>
      <c r="N26">
        <f t="shared" si="16"/>
        <v>1</v>
      </c>
      <c r="O26">
        <f t="shared" si="17"/>
        <v>0</v>
      </c>
      <c r="P26">
        <f t="shared" si="9"/>
        <v>1</v>
      </c>
      <c r="Q26">
        <f t="shared" si="10"/>
        <v>1</v>
      </c>
      <c r="R26">
        <f t="shared" si="4"/>
        <v>0.13109639245593677</v>
      </c>
      <c r="S26">
        <f t="shared" si="5"/>
        <v>0.16996915653461853</v>
      </c>
      <c r="T26">
        <f t="shared" si="11"/>
        <v>1.0890118993939464E-5</v>
      </c>
      <c r="U26">
        <f t="shared" si="12"/>
        <v>0.22907455149843631</v>
      </c>
      <c r="V26">
        <f t="shared" si="13"/>
        <v>5.5586628077157899E-8</v>
      </c>
    </row>
    <row r="27" spans="2:22" x14ac:dyDescent="0.2">
      <c r="B27">
        <f t="shared" si="18"/>
        <v>3</v>
      </c>
      <c r="C27">
        <f t="shared" si="19"/>
        <v>2</v>
      </c>
      <c r="D27">
        <f t="shared" si="20"/>
        <v>1</v>
      </c>
      <c r="E27">
        <f t="shared" si="6"/>
        <v>1.0890118993939464E-5</v>
      </c>
      <c r="F27">
        <f>J31</f>
        <v>0.12528192439098107</v>
      </c>
      <c r="G27">
        <f t="shared" si="7"/>
        <v>4.5338683534338106E-2</v>
      </c>
      <c r="H27">
        <f t="shared" si="8"/>
        <v>6.1857155719972925E-8</v>
      </c>
      <c r="J27">
        <f>SUM(K27:K29)</f>
        <v>0.54486028107344653</v>
      </c>
      <c r="K27">
        <f t="shared" si="3"/>
        <v>0.5078164417918295</v>
      </c>
      <c r="L27">
        <f t="shared" si="14"/>
        <v>2</v>
      </c>
      <c r="M27">
        <f t="shared" si="15"/>
        <v>0</v>
      </c>
      <c r="N27">
        <f t="shared" si="16"/>
        <v>2</v>
      </c>
      <c r="O27">
        <f t="shared" si="17"/>
        <v>2</v>
      </c>
      <c r="P27">
        <f t="shared" si="9"/>
        <v>2</v>
      </c>
      <c r="Q27">
        <f t="shared" si="10"/>
        <v>0</v>
      </c>
      <c r="R27">
        <f t="shared" si="4"/>
        <v>0.73708622755602271</v>
      </c>
      <c r="S27">
        <f t="shared" si="5"/>
        <v>0.68895120110385266</v>
      </c>
      <c r="T27">
        <f t="shared" si="11"/>
        <v>1.3760453657726366E-3</v>
      </c>
      <c r="U27">
        <f t="shared" si="12"/>
        <v>0.75351533496123702</v>
      </c>
      <c r="V27">
        <f t="shared" si="13"/>
        <v>5.2654028639858414E-4</v>
      </c>
    </row>
    <row r="28" spans="2:22" x14ac:dyDescent="0.2">
      <c r="B28">
        <f t="shared" si="18"/>
        <v>3</v>
      </c>
      <c r="C28">
        <f t="shared" si="19"/>
        <v>1</v>
      </c>
      <c r="D28">
        <f t="shared" si="20"/>
        <v>2</v>
      </c>
      <c r="E28">
        <f t="shared" si="6"/>
        <v>1.3760453657726366E-3</v>
      </c>
      <c r="F28">
        <f>J33</f>
        <v>0.21176303383432099</v>
      </c>
      <c r="G28">
        <f t="shared" si="7"/>
        <v>0.29827314371331642</v>
      </c>
      <c r="H28">
        <f t="shared" si="8"/>
        <v>8.6915464182410178E-5</v>
      </c>
      <c r="K28">
        <f t="shared" si="3"/>
        <v>3.6990064325140376E-2</v>
      </c>
      <c r="L28">
        <f t="shared" si="14"/>
        <v>2</v>
      </c>
      <c r="M28">
        <f t="shared" si="15"/>
        <v>0</v>
      </c>
      <c r="N28">
        <f t="shared" si="16"/>
        <v>2</v>
      </c>
      <c r="O28">
        <f t="shared" si="17"/>
        <v>1</v>
      </c>
      <c r="P28">
        <f t="shared" si="9"/>
        <v>1</v>
      </c>
      <c r="Q28">
        <f t="shared" si="10"/>
        <v>1</v>
      </c>
      <c r="R28">
        <f t="shared" si="4"/>
        <v>0.13109639245593677</v>
      </c>
      <c r="S28">
        <f t="shared" si="5"/>
        <v>0.28215928472305768</v>
      </c>
      <c r="T28">
        <f t="shared" si="11"/>
        <v>1.3760453657726366E-3</v>
      </c>
      <c r="U28">
        <f t="shared" si="12"/>
        <v>0.75351533496123702</v>
      </c>
      <c r="V28">
        <f t="shared" si="13"/>
        <v>3.8353935518388786E-5</v>
      </c>
    </row>
    <row r="29" spans="2:22" x14ac:dyDescent="0.2">
      <c r="B29">
        <f t="shared" si="18"/>
        <v>3</v>
      </c>
      <c r="C29">
        <f t="shared" si="19"/>
        <v>0</v>
      </c>
      <c r="D29">
        <f t="shared" si="20"/>
        <v>3</v>
      </c>
      <c r="E29">
        <f t="shared" si="6"/>
        <v>6.0979259092834394E-2</v>
      </c>
      <c r="F29">
        <f>J36</f>
        <v>0.26837929199155847</v>
      </c>
      <c r="G29">
        <f t="shared" si="7"/>
        <v>0.65409095372346493</v>
      </c>
      <c r="H29">
        <f t="shared" si="8"/>
        <v>1.0704571539066898E-2</v>
      </c>
      <c r="K29">
        <f t="shared" si="3"/>
        <v>5.3774956476572888E-5</v>
      </c>
      <c r="L29">
        <f t="shared" si="14"/>
        <v>2</v>
      </c>
      <c r="M29">
        <f t="shared" si="15"/>
        <v>0</v>
      </c>
      <c r="N29">
        <f t="shared" si="16"/>
        <v>2</v>
      </c>
      <c r="O29">
        <f t="shared" si="17"/>
        <v>0</v>
      </c>
      <c r="P29">
        <f t="shared" si="9"/>
        <v>0</v>
      </c>
      <c r="Q29">
        <f t="shared" si="10"/>
        <v>2</v>
      </c>
      <c r="R29">
        <f t="shared" si="4"/>
        <v>1.8614005121160475E-3</v>
      </c>
      <c r="S29">
        <f t="shared" si="5"/>
        <v>2.8889514173089652E-2</v>
      </c>
      <c r="T29">
        <f t="shared" si="11"/>
        <v>1.3760453657726366E-3</v>
      </c>
      <c r="U29">
        <f t="shared" si="12"/>
        <v>0.75351533496123702</v>
      </c>
      <c r="V29">
        <f t="shared" si="13"/>
        <v>5.5757708207197423E-8</v>
      </c>
    </row>
    <row r="30" spans="2:22" x14ac:dyDescent="0.2">
      <c r="B30">
        <f t="shared" si="18"/>
        <v>4</v>
      </c>
      <c r="C30">
        <f t="shared" si="19"/>
        <v>4</v>
      </c>
      <c r="D30">
        <f t="shared" si="20"/>
        <v>0</v>
      </c>
      <c r="E30">
        <f t="shared" si="6"/>
        <v>6.4056538748382271E-9</v>
      </c>
      <c r="F30">
        <f>J40</f>
        <v>0</v>
      </c>
      <c r="G30">
        <f t="shared" si="7"/>
        <v>3.0311205348706679E-4</v>
      </c>
      <c r="H30">
        <f t="shared" si="8"/>
        <v>0</v>
      </c>
      <c r="J30">
        <f>K30</f>
        <v>0</v>
      </c>
      <c r="K30">
        <f t="shared" si="3"/>
        <v>0</v>
      </c>
      <c r="L30">
        <f t="shared" si="14"/>
        <v>3</v>
      </c>
      <c r="M30">
        <f t="shared" si="15"/>
        <v>3</v>
      </c>
      <c r="N30">
        <f t="shared" si="16"/>
        <v>0</v>
      </c>
      <c r="O30">
        <f t="shared" si="17"/>
        <v>0</v>
      </c>
      <c r="P30">
        <f t="shared" si="9"/>
        <v>3</v>
      </c>
      <c r="Q30">
        <f t="shared" si="10"/>
        <v>0</v>
      </c>
      <c r="R30">
        <f t="shared" si="4"/>
        <v>0</v>
      </c>
      <c r="S30">
        <f t="shared" si="5"/>
        <v>1</v>
      </c>
      <c r="T30">
        <f t="shared" si="11"/>
        <v>6.4056538748382271E-9</v>
      </c>
      <c r="U30">
        <f t="shared" si="12"/>
        <v>2.2972190288806627E-3</v>
      </c>
      <c r="V30">
        <f t="shared" si="13"/>
        <v>0</v>
      </c>
    </row>
    <row r="31" spans="2:22" x14ac:dyDescent="0.2">
      <c r="B31">
        <f t="shared" si="18"/>
        <v>4</v>
      </c>
      <c r="C31">
        <f t="shared" si="19"/>
        <v>3</v>
      </c>
      <c r="D31">
        <f t="shared" si="20"/>
        <v>1</v>
      </c>
      <c r="E31">
        <f t="shared" si="6"/>
        <v>1.0890118993939464E-5</v>
      </c>
      <c r="F31">
        <f>J41</f>
        <v>0</v>
      </c>
      <c r="G31">
        <f t="shared" si="7"/>
        <v>7.9764279015743737E-3</v>
      </c>
      <c r="H31">
        <f t="shared" si="8"/>
        <v>0</v>
      </c>
      <c r="J31">
        <f>SUM(K31:K32)</f>
        <v>0.12528192439098107</v>
      </c>
      <c r="K31">
        <f t="shared" si="3"/>
        <v>0</v>
      </c>
      <c r="L31">
        <f t="shared" si="14"/>
        <v>3</v>
      </c>
      <c r="M31">
        <f t="shared" si="15"/>
        <v>2</v>
      </c>
      <c r="N31">
        <f t="shared" si="16"/>
        <v>1</v>
      </c>
      <c r="O31">
        <f t="shared" si="17"/>
        <v>1</v>
      </c>
      <c r="P31">
        <f t="shared" si="9"/>
        <v>3</v>
      </c>
      <c r="Q31">
        <f t="shared" si="10"/>
        <v>0</v>
      </c>
      <c r="R31">
        <f t="shared" si="4"/>
        <v>0</v>
      </c>
      <c r="S31">
        <f t="shared" si="5"/>
        <v>0.83003084346538147</v>
      </c>
      <c r="T31">
        <f t="shared" si="11"/>
        <v>1.0890118993939464E-5</v>
      </c>
      <c r="U31">
        <f t="shared" si="12"/>
        <v>4.5338683534338106E-2</v>
      </c>
      <c r="V31">
        <f t="shared" si="13"/>
        <v>0</v>
      </c>
    </row>
    <row r="32" spans="2:22" x14ac:dyDescent="0.2">
      <c r="B32">
        <f t="shared" si="18"/>
        <v>4</v>
      </c>
      <c r="C32">
        <f t="shared" si="19"/>
        <v>2</v>
      </c>
      <c r="D32">
        <f t="shared" si="20"/>
        <v>2</v>
      </c>
      <c r="E32">
        <f t="shared" si="6"/>
        <v>1.3760453657726366E-3</v>
      </c>
      <c r="F32">
        <f>J43</f>
        <v>2.1294063017768903E-2</v>
      </c>
      <c r="G32">
        <f t="shared" si="7"/>
        <v>7.8712725216314616E-2</v>
      </c>
      <c r="H32">
        <f t="shared" si="8"/>
        <v>2.3064085321282227E-6</v>
      </c>
      <c r="K32">
        <f t="shared" si="3"/>
        <v>0.12528192439098107</v>
      </c>
      <c r="L32">
        <f t="shared" si="14"/>
        <v>3</v>
      </c>
      <c r="M32">
        <f t="shared" si="15"/>
        <v>2</v>
      </c>
      <c r="N32">
        <f t="shared" si="16"/>
        <v>1</v>
      </c>
      <c r="O32">
        <f t="shared" si="17"/>
        <v>0</v>
      </c>
      <c r="P32">
        <f t="shared" si="9"/>
        <v>2</v>
      </c>
      <c r="Q32">
        <f t="shared" si="10"/>
        <v>1</v>
      </c>
      <c r="R32">
        <f t="shared" si="4"/>
        <v>0.73708622755602271</v>
      </c>
      <c r="S32">
        <f t="shared" si="5"/>
        <v>0.16996915653461853</v>
      </c>
      <c r="T32">
        <f t="shared" si="11"/>
        <v>1.0890118993939464E-5</v>
      </c>
      <c r="U32">
        <f t="shared" si="12"/>
        <v>4.5338683534338106E-2</v>
      </c>
      <c r="V32">
        <f t="shared" si="13"/>
        <v>6.1857155719972925E-8</v>
      </c>
    </row>
    <row r="33" spans="2:22" x14ac:dyDescent="0.2">
      <c r="B33">
        <f t="shared" si="18"/>
        <v>4</v>
      </c>
      <c r="C33">
        <f t="shared" si="19"/>
        <v>1</v>
      </c>
      <c r="D33">
        <f t="shared" si="20"/>
        <v>3</v>
      </c>
      <c r="E33">
        <f t="shared" si="6"/>
        <v>6.0979259092834394E-2</v>
      </c>
      <c r="F33">
        <f>J46</f>
        <v>5.3667913333475127E-2</v>
      </c>
      <c r="G33">
        <f t="shared" si="7"/>
        <v>0.34522237480687873</v>
      </c>
      <c r="H33">
        <f t="shared" si="8"/>
        <v>1.129784959659684E-3</v>
      </c>
      <c r="J33">
        <f>SUM(K33:K35)</f>
        <v>0.21176303383432099</v>
      </c>
      <c r="K33">
        <f t="shared" si="3"/>
        <v>0</v>
      </c>
      <c r="L33">
        <f t="shared" ref="L33:L64" si="21">IF(AND(M32=0,O32=0),L32+1,L32)</f>
        <v>3</v>
      </c>
      <c r="M33">
        <f t="shared" ref="M33:M64" si="22">IF(O32=0,IF(M32=0,L33,M32-1),M32)</f>
        <v>1</v>
      </c>
      <c r="N33">
        <f t="shared" ref="N33:N64" si="23">L33-M33</f>
        <v>2</v>
      </c>
      <c r="O33">
        <f t="shared" ref="O33:O64" si="24">IF(O32=0,N33,O32-1)</f>
        <v>2</v>
      </c>
      <c r="P33">
        <f t="shared" si="9"/>
        <v>3</v>
      </c>
      <c r="Q33">
        <f t="shared" si="10"/>
        <v>0</v>
      </c>
      <c r="R33">
        <f t="shared" si="4"/>
        <v>0</v>
      </c>
      <c r="S33">
        <f t="shared" si="5"/>
        <v>0.68895120110385266</v>
      </c>
      <c r="T33">
        <f t="shared" si="11"/>
        <v>1.3760453657726366E-3</v>
      </c>
      <c r="U33">
        <f t="shared" si="12"/>
        <v>0.29827314371331642</v>
      </c>
      <c r="V33">
        <f t="shared" si="13"/>
        <v>0</v>
      </c>
    </row>
    <row r="34" spans="2:22" x14ac:dyDescent="0.2">
      <c r="B34">
        <f t="shared" si="18"/>
        <v>4</v>
      </c>
      <c r="C34">
        <f t="shared" si="19"/>
        <v>0</v>
      </c>
      <c r="D34">
        <f t="shared" si="20"/>
        <v>4</v>
      </c>
      <c r="E34">
        <f t="shared" si="6"/>
        <v>0.91669234600600846</v>
      </c>
      <c r="F34">
        <f>J50</f>
        <v>9.0162225262374648E-2</v>
      </c>
      <c r="G34">
        <f t="shared" si="7"/>
        <v>0.56778536002174518</v>
      </c>
      <c r="H34">
        <f t="shared" si="8"/>
        <v>4.6928040167111398E-2</v>
      </c>
      <c r="K34">
        <f t="shared" si="3"/>
        <v>0.20797572274642429</v>
      </c>
      <c r="L34">
        <f t="shared" si="21"/>
        <v>3</v>
      </c>
      <c r="M34">
        <f t="shared" si="22"/>
        <v>1</v>
      </c>
      <c r="N34">
        <f t="shared" si="23"/>
        <v>2</v>
      </c>
      <c r="O34">
        <f t="shared" si="24"/>
        <v>1</v>
      </c>
      <c r="P34">
        <f t="shared" si="9"/>
        <v>2</v>
      </c>
      <c r="Q34">
        <f t="shared" si="10"/>
        <v>1</v>
      </c>
      <c r="R34">
        <f t="shared" si="4"/>
        <v>0.73708622755602271</v>
      </c>
      <c r="S34">
        <f t="shared" si="5"/>
        <v>0.28215928472305768</v>
      </c>
      <c r="T34">
        <f t="shared" si="11"/>
        <v>1.3760453657726366E-3</v>
      </c>
      <c r="U34">
        <f t="shared" si="12"/>
        <v>0.29827314371331642</v>
      </c>
      <c r="V34">
        <f t="shared" si="13"/>
        <v>8.5361010153076281E-5</v>
      </c>
    </row>
    <row r="35" spans="2:22" x14ac:dyDescent="0.2">
      <c r="B35">
        <f t="shared" si="18"/>
        <v>5</v>
      </c>
      <c r="C35">
        <f t="shared" si="19"/>
        <v>5</v>
      </c>
      <c r="D35">
        <f t="shared" si="20"/>
        <v>0</v>
      </c>
      <c r="E35">
        <f t="shared" si="6"/>
        <v>6.4056538748382271E-9</v>
      </c>
      <c r="F35">
        <f>J55</f>
        <v>0</v>
      </c>
      <c r="G35">
        <f t="shared" si="7"/>
        <v>3.9994844119811319E-5</v>
      </c>
      <c r="H35">
        <f t="shared" si="8"/>
        <v>0</v>
      </c>
      <c r="K35">
        <f t="shared" si="3"/>
        <v>3.7873110878967084E-3</v>
      </c>
      <c r="L35">
        <f t="shared" si="21"/>
        <v>3</v>
      </c>
      <c r="M35">
        <f t="shared" si="22"/>
        <v>1</v>
      </c>
      <c r="N35">
        <f t="shared" si="23"/>
        <v>2</v>
      </c>
      <c r="O35">
        <f t="shared" si="24"/>
        <v>0</v>
      </c>
      <c r="P35">
        <f t="shared" si="9"/>
        <v>1</v>
      </c>
      <c r="Q35">
        <f t="shared" si="10"/>
        <v>2</v>
      </c>
      <c r="R35">
        <f t="shared" si="4"/>
        <v>0.13109639245593677</v>
      </c>
      <c r="S35">
        <f t="shared" si="5"/>
        <v>2.8889514173089652E-2</v>
      </c>
      <c r="T35">
        <f t="shared" si="11"/>
        <v>1.3760453657726366E-3</v>
      </c>
      <c r="U35">
        <f t="shared" si="12"/>
        <v>0.29827314371331642</v>
      </c>
      <c r="V35">
        <f t="shared" si="13"/>
        <v>1.5544540293339003E-6</v>
      </c>
    </row>
    <row r="36" spans="2:22" x14ac:dyDescent="0.2">
      <c r="B36">
        <f t="shared" si="18"/>
        <v>5</v>
      </c>
      <c r="C36">
        <f t="shared" si="19"/>
        <v>4</v>
      </c>
      <c r="D36">
        <f t="shared" si="20"/>
        <v>1</v>
      </c>
      <c r="E36">
        <f t="shared" si="6"/>
        <v>1.0890118993939464E-5</v>
      </c>
      <c r="F36">
        <f>J56</f>
        <v>0</v>
      </c>
      <c r="G36">
        <f t="shared" si="7"/>
        <v>1.315586046836278E-3</v>
      </c>
      <c r="H36">
        <f t="shared" si="8"/>
        <v>0</v>
      </c>
      <c r="J36">
        <f>SUM(K36:K39)</f>
        <v>0.26837929199155847</v>
      </c>
      <c r="K36">
        <f t="shared" si="3"/>
        <v>0</v>
      </c>
      <c r="L36">
        <f t="shared" si="21"/>
        <v>3</v>
      </c>
      <c r="M36">
        <f t="shared" si="22"/>
        <v>0</v>
      </c>
      <c r="N36">
        <f t="shared" si="23"/>
        <v>3</v>
      </c>
      <c r="O36">
        <f t="shared" si="24"/>
        <v>3</v>
      </c>
      <c r="P36">
        <f t="shared" si="9"/>
        <v>3</v>
      </c>
      <c r="Q36">
        <f t="shared" si="10"/>
        <v>0</v>
      </c>
      <c r="R36">
        <f t="shared" si="4"/>
        <v>0</v>
      </c>
      <c r="S36">
        <f t="shared" si="5"/>
        <v>0.57185074655871848</v>
      </c>
      <c r="T36">
        <f t="shared" si="11"/>
        <v>6.0979259092834394E-2</v>
      </c>
      <c r="U36">
        <f t="shared" si="12"/>
        <v>0.65409095372346493</v>
      </c>
      <c r="V36">
        <f t="shared" si="13"/>
        <v>0</v>
      </c>
    </row>
    <row r="37" spans="2:22" x14ac:dyDescent="0.2">
      <c r="B37">
        <f t="shared" si="18"/>
        <v>5</v>
      </c>
      <c r="C37">
        <f t="shared" si="19"/>
        <v>3</v>
      </c>
      <c r="D37">
        <f t="shared" si="20"/>
        <v>2</v>
      </c>
      <c r="E37">
        <f t="shared" si="6"/>
        <v>1.3760453657726366E-3</v>
      </c>
      <c r="F37">
        <f>J58</f>
        <v>0</v>
      </c>
      <c r="G37">
        <f t="shared" si="7"/>
        <v>1.7309897660263387E-2</v>
      </c>
      <c r="H37">
        <f t="shared" si="8"/>
        <v>0</v>
      </c>
      <c r="K37">
        <f t="shared" si="3"/>
        <v>0.25893939685730538</v>
      </c>
      <c r="L37">
        <f t="shared" si="21"/>
        <v>3</v>
      </c>
      <c r="M37">
        <f t="shared" si="22"/>
        <v>0</v>
      </c>
      <c r="N37">
        <f t="shared" si="23"/>
        <v>3</v>
      </c>
      <c r="O37">
        <f t="shared" si="24"/>
        <v>2</v>
      </c>
      <c r="P37">
        <f t="shared" si="9"/>
        <v>2</v>
      </c>
      <c r="Q37">
        <f t="shared" si="10"/>
        <v>1</v>
      </c>
      <c r="R37">
        <f t="shared" si="4"/>
        <v>0.73708622755602271</v>
      </c>
      <c r="S37">
        <f t="shared" si="5"/>
        <v>0.35130136363540249</v>
      </c>
      <c r="T37">
        <f t="shared" si="11"/>
        <v>6.0979259092834394E-2</v>
      </c>
      <c r="U37">
        <f t="shared" si="12"/>
        <v>0.65409095372346493</v>
      </c>
      <c r="V37">
        <f t="shared" si="13"/>
        <v>1.0328052054139275E-2</v>
      </c>
    </row>
    <row r="38" spans="2:22" x14ac:dyDescent="0.2">
      <c r="B38">
        <f t="shared" si="18"/>
        <v>5</v>
      </c>
      <c r="C38">
        <f t="shared" si="19"/>
        <v>2</v>
      </c>
      <c r="D38">
        <f t="shared" si="20"/>
        <v>3</v>
      </c>
      <c r="E38">
        <f t="shared" si="6"/>
        <v>6.0979259092834394E-2</v>
      </c>
      <c r="F38">
        <f>J61</f>
        <v>3.6193339303251938E-3</v>
      </c>
      <c r="G38">
        <f t="shared" si="7"/>
        <v>0.11387797770026099</v>
      </c>
      <c r="H38">
        <f t="shared" si="8"/>
        <v>2.5133359522380699E-5</v>
      </c>
      <c r="K38">
        <f t="shared" si="3"/>
        <v>9.4307550502580884E-3</v>
      </c>
      <c r="L38">
        <f t="shared" si="21"/>
        <v>3</v>
      </c>
      <c r="M38">
        <f t="shared" si="22"/>
        <v>0</v>
      </c>
      <c r="N38">
        <f t="shared" si="23"/>
        <v>3</v>
      </c>
      <c r="O38">
        <f t="shared" si="24"/>
        <v>1</v>
      </c>
      <c r="P38">
        <f t="shared" si="9"/>
        <v>1</v>
      </c>
      <c r="Q38">
        <f t="shared" si="10"/>
        <v>2</v>
      </c>
      <c r="R38">
        <f t="shared" si="4"/>
        <v>0.13109639245593677</v>
      </c>
      <c r="S38">
        <f t="shared" si="5"/>
        <v>7.1937563449184075E-2</v>
      </c>
      <c r="T38">
        <f t="shared" si="11"/>
        <v>6.0979259092834394E-2</v>
      </c>
      <c r="U38">
        <f t="shared" si="12"/>
        <v>0.65409095372346493</v>
      </c>
      <c r="V38">
        <f t="shared" si="13"/>
        <v>3.7615492370432019E-4</v>
      </c>
    </row>
    <row r="39" spans="2:22" x14ac:dyDescent="0.2">
      <c r="B39">
        <f t="shared" si="18"/>
        <v>5</v>
      </c>
      <c r="C39">
        <f t="shared" si="19"/>
        <v>1</v>
      </c>
      <c r="D39">
        <f t="shared" si="20"/>
        <v>4</v>
      </c>
      <c r="E39">
        <f t="shared" si="6"/>
        <v>0.91669234600600846</v>
      </c>
      <c r="F39">
        <f>J65</f>
        <v>1.2126048757234463E-2</v>
      </c>
      <c r="G39">
        <f t="shared" si="7"/>
        <v>0.37458897965846794</v>
      </c>
      <c r="H39">
        <f t="shared" si="8"/>
        <v>4.1638771881810114E-3</v>
      </c>
      <c r="K39">
        <f t="shared" si="3"/>
        <v>9.1400839950089163E-6</v>
      </c>
      <c r="L39">
        <f t="shared" si="21"/>
        <v>3</v>
      </c>
      <c r="M39">
        <f t="shared" si="22"/>
        <v>0</v>
      </c>
      <c r="N39">
        <f t="shared" si="23"/>
        <v>3</v>
      </c>
      <c r="O39">
        <f t="shared" si="24"/>
        <v>0</v>
      </c>
      <c r="P39">
        <f t="shared" si="9"/>
        <v>0</v>
      </c>
      <c r="Q39">
        <f t="shared" si="10"/>
        <v>3</v>
      </c>
      <c r="R39">
        <f t="shared" si="4"/>
        <v>1.8614005121160475E-3</v>
      </c>
      <c r="S39">
        <f t="shared" si="5"/>
        <v>4.9103263566949553E-3</v>
      </c>
      <c r="T39">
        <f t="shared" si="11"/>
        <v>6.0979259092834394E-2</v>
      </c>
      <c r="U39">
        <f t="shared" si="12"/>
        <v>0.65409095372346493</v>
      </c>
      <c r="V39">
        <f t="shared" si="13"/>
        <v>3.6456122330306603E-7</v>
      </c>
    </row>
    <row r="40" spans="2:22" x14ac:dyDescent="0.2">
      <c r="B40">
        <f t="shared" si="18"/>
        <v>5</v>
      </c>
      <c r="C40">
        <f t="shared" si="19"/>
        <v>0</v>
      </c>
      <c r="D40">
        <f t="shared" si="20"/>
        <v>5</v>
      </c>
      <c r="E40">
        <f t="shared" si="6"/>
        <v>0</v>
      </c>
      <c r="F40">
        <f>J70</f>
        <v>2.538979185699974E-2</v>
      </c>
      <c r="G40">
        <f t="shared" si="7"/>
        <v>0.49286756409005161</v>
      </c>
      <c r="H40">
        <f t="shared" si="8"/>
        <v>0</v>
      </c>
      <c r="J40">
        <f>SUM(K40:K44)</f>
        <v>0</v>
      </c>
      <c r="K40">
        <f t="shared" si="3"/>
        <v>0</v>
      </c>
      <c r="L40">
        <f t="shared" si="21"/>
        <v>4</v>
      </c>
      <c r="M40">
        <f t="shared" si="22"/>
        <v>4</v>
      </c>
      <c r="N40">
        <f t="shared" si="23"/>
        <v>0</v>
      </c>
      <c r="O40">
        <f t="shared" si="24"/>
        <v>0</v>
      </c>
      <c r="P40">
        <f t="shared" si="9"/>
        <v>4</v>
      </c>
      <c r="Q40">
        <f t="shared" si="10"/>
        <v>0</v>
      </c>
      <c r="R40">
        <f t="shared" si="4"/>
        <v>0</v>
      </c>
      <c r="S40">
        <f t="shared" si="5"/>
        <v>1</v>
      </c>
      <c r="T40">
        <f t="shared" si="11"/>
        <v>6.4056538748382271E-9</v>
      </c>
      <c r="U40">
        <f t="shared" si="12"/>
        <v>3.0311205348706679E-4</v>
      </c>
      <c r="V40">
        <f t="shared" si="13"/>
        <v>0</v>
      </c>
    </row>
    <row r="41" spans="2:22" x14ac:dyDescent="0.2">
      <c r="B41">
        <f t="shared" si="18"/>
        <v>6</v>
      </c>
      <c r="C41">
        <f t="shared" si="19"/>
        <v>6</v>
      </c>
      <c r="D41">
        <f t="shared" si="20"/>
        <v>0</v>
      </c>
      <c r="E41">
        <f t="shared" si="6"/>
        <v>6.4056538748382271E-9</v>
      </c>
      <c r="F41">
        <f>J76</f>
        <v>0</v>
      </c>
      <c r="G41">
        <f t="shared" si="7"/>
        <v>5.2772152666514142E-6</v>
      </c>
      <c r="H41">
        <f t="shared" si="8"/>
        <v>0</v>
      </c>
      <c r="J41">
        <f>SUM(K41:K42)</f>
        <v>0</v>
      </c>
      <c r="K41">
        <f t="shared" si="3"/>
        <v>0</v>
      </c>
      <c r="L41">
        <f t="shared" si="21"/>
        <v>4</v>
      </c>
      <c r="M41">
        <f t="shared" si="22"/>
        <v>3</v>
      </c>
      <c r="N41">
        <f t="shared" si="23"/>
        <v>1</v>
      </c>
      <c r="O41">
        <f t="shared" si="24"/>
        <v>1</v>
      </c>
      <c r="P41">
        <f t="shared" si="9"/>
        <v>4</v>
      </c>
      <c r="Q41">
        <f t="shared" si="10"/>
        <v>0</v>
      </c>
      <c r="R41">
        <f t="shared" si="4"/>
        <v>0</v>
      </c>
      <c r="S41">
        <f t="shared" si="5"/>
        <v>0.83003084346538147</v>
      </c>
      <c r="T41">
        <f t="shared" si="11"/>
        <v>1.0890118993939464E-5</v>
      </c>
      <c r="U41">
        <f t="shared" si="12"/>
        <v>7.9764279015743737E-3</v>
      </c>
      <c r="V41">
        <f t="shared" si="13"/>
        <v>0</v>
      </c>
    </row>
    <row r="42" spans="2:22" x14ac:dyDescent="0.2">
      <c r="B42">
        <f t="shared" si="18"/>
        <v>6</v>
      </c>
      <c r="C42">
        <f t="shared" si="19"/>
        <v>5</v>
      </c>
      <c r="D42">
        <f t="shared" si="20"/>
        <v>1</v>
      </c>
      <c r="E42">
        <f t="shared" si="6"/>
        <v>1.0890118993939464E-5</v>
      </c>
      <c r="F42">
        <f>J77</f>
        <v>0</v>
      </c>
      <c r="G42">
        <f t="shared" si="7"/>
        <v>2.0830577311895974E-4</v>
      </c>
      <c r="H42">
        <f t="shared" si="8"/>
        <v>0</v>
      </c>
      <c r="K42">
        <f t="shared" si="3"/>
        <v>0</v>
      </c>
      <c r="L42">
        <f t="shared" si="21"/>
        <v>4</v>
      </c>
      <c r="M42">
        <f t="shared" si="22"/>
        <v>3</v>
      </c>
      <c r="N42">
        <f t="shared" si="23"/>
        <v>1</v>
      </c>
      <c r="O42">
        <f t="shared" si="24"/>
        <v>0</v>
      </c>
      <c r="P42">
        <f t="shared" si="9"/>
        <v>3</v>
      </c>
      <c r="Q42">
        <f t="shared" si="10"/>
        <v>1</v>
      </c>
      <c r="R42">
        <f t="shared" si="4"/>
        <v>0</v>
      </c>
      <c r="S42">
        <f t="shared" si="5"/>
        <v>0.16996915653461853</v>
      </c>
      <c r="T42">
        <f t="shared" si="11"/>
        <v>1.0890118993939464E-5</v>
      </c>
      <c r="U42">
        <f t="shared" si="12"/>
        <v>7.9764279015743737E-3</v>
      </c>
      <c r="V42">
        <f t="shared" si="13"/>
        <v>0</v>
      </c>
    </row>
    <row r="43" spans="2:22" x14ac:dyDescent="0.2">
      <c r="B43">
        <f t="shared" si="18"/>
        <v>6</v>
      </c>
      <c r="C43">
        <f t="shared" si="19"/>
        <v>4</v>
      </c>
      <c r="D43">
        <f t="shared" si="20"/>
        <v>2</v>
      </c>
      <c r="E43">
        <f t="shared" si="6"/>
        <v>1.3760453657726366E-3</v>
      </c>
      <c r="F43">
        <f>J79</f>
        <v>0</v>
      </c>
      <c r="G43">
        <f t="shared" si="7"/>
        <v>3.4259937077114346E-3</v>
      </c>
      <c r="H43">
        <f t="shared" si="8"/>
        <v>0</v>
      </c>
      <c r="J43">
        <f>SUM(K43:K45)</f>
        <v>2.1294063017768903E-2</v>
      </c>
      <c r="K43">
        <f t="shared" si="3"/>
        <v>0</v>
      </c>
      <c r="L43">
        <f t="shared" si="21"/>
        <v>4</v>
      </c>
      <c r="M43">
        <f t="shared" si="22"/>
        <v>2</v>
      </c>
      <c r="N43">
        <f t="shared" si="23"/>
        <v>2</v>
      </c>
      <c r="O43">
        <f t="shared" si="24"/>
        <v>2</v>
      </c>
      <c r="P43">
        <f t="shared" si="9"/>
        <v>4</v>
      </c>
      <c r="Q43">
        <f t="shared" si="10"/>
        <v>0</v>
      </c>
      <c r="R43">
        <f t="shared" si="4"/>
        <v>0</v>
      </c>
      <c r="S43">
        <f t="shared" si="5"/>
        <v>0.68895120110385266</v>
      </c>
      <c r="T43">
        <f t="shared" si="11"/>
        <v>1.3760453657726366E-3</v>
      </c>
      <c r="U43">
        <f t="shared" si="12"/>
        <v>7.8712725216314616E-2</v>
      </c>
      <c r="V43">
        <f t="shared" si="13"/>
        <v>0</v>
      </c>
    </row>
    <row r="44" spans="2:22" x14ac:dyDescent="0.2">
      <c r="B44">
        <f t="shared" si="18"/>
        <v>6</v>
      </c>
      <c r="C44">
        <f t="shared" si="19"/>
        <v>3</v>
      </c>
      <c r="D44">
        <f t="shared" si="20"/>
        <v>3</v>
      </c>
      <c r="E44">
        <f t="shared" si="6"/>
        <v>6.0979259092834394E-2</v>
      </c>
      <c r="F44">
        <f>J82</f>
        <v>0</v>
      </c>
      <c r="G44">
        <f t="shared" si="7"/>
        <v>3.0051803710244868E-2</v>
      </c>
      <c r="H44">
        <f t="shared" si="8"/>
        <v>0</v>
      </c>
      <c r="K44">
        <f t="shared" si="3"/>
        <v>0</v>
      </c>
      <c r="L44">
        <f t="shared" si="21"/>
        <v>4</v>
      </c>
      <c r="M44">
        <f t="shared" si="22"/>
        <v>2</v>
      </c>
      <c r="N44">
        <f t="shared" si="23"/>
        <v>2</v>
      </c>
      <c r="O44">
        <f t="shared" si="24"/>
        <v>1</v>
      </c>
      <c r="P44">
        <f t="shared" si="9"/>
        <v>3</v>
      </c>
      <c r="Q44">
        <f t="shared" si="10"/>
        <v>1</v>
      </c>
      <c r="R44">
        <f t="shared" si="4"/>
        <v>0</v>
      </c>
      <c r="S44">
        <f t="shared" si="5"/>
        <v>0.28215928472305768</v>
      </c>
      <c r="T44">
        <f t="shared" si="11"/>
        <v>1.3760453657726366E-3</v>
      </c>
      <c r="U44">
        <f t="shared" si="12"/>
        <v>7.8712725216314616E-2</v>
      </c>
      <c r="V44">
        <f t="shared" si="13"/>
        <v>0</v>
      </c>
    </row>
    <row r="45" spans="2:22" x14ac:dyDescent="0.2">
      <c r="B45">
        <f t="shared" si="18"/>
        <v>6</v>
      </c>
      <c r="C45">
        <f t="shared" si="19"/>
        <v>2</v>
      </c>
      <c r="D45">
        <f t="shared" si="20"/>
        <v>4</v>
      </c>
      <c r="E45">
        <f t="shared" si="6"/>
        <v>0.91669234600600846</v>
      </c>
      <c r="F45">
        <f>J86</f>
        <v>6.1517513535449891E-4</v>
      </c>
      <c r="G45">
        <f t="shared" si="7"/>
        <v>0.1482781137677078</v>
      </c>
      <c r="H45">
        <f t="shared" si="8"/>
        <v>8.3617933707416488E-5</v>
      </c>
      <c r="K45">
        <f t="shared" si="3"/>
        <v>2.1294063017768903E-2</v>
      </c>
      <c r="L45">
        <f t="shared" si="21"/>
        <v>4</v>
      </c>
      <c r="M45">
        <f t="shared" si="22"/>
        <v>2</v>
      </c>
      <c r="N45">
        <f t="shared" si="23"/>
        <v>2</v>
      </c>
      <c r="O45">
        <f t="shared" si="24"/>
        <v>0</v>
      </c>
      <c r="P45">
        <f t="shared" si="9"/>
        <v>2</v>
      </c>
      <c r="Q45">
        <f t="shared" si="10"/>
        <v>2</v>
      </c>
      <c r="R45">
        <f t="shared" si="4"/>
        <v>0.73708622755602271</v>
      </c>
      <c r="S45">
        <f t="shared" si="5"/>
        <v>2.8889514173089652E-2</v>
      </c>
      <c r="T45">
        <f t="shared" si="11"/>
        <v>1.3760453657726366E-3</v>
      </c>
      <c r="U45">
        <f t="shared" si="12"/>
        <v>7.8712725216314616E-2</v>
      </c>
      <c r="V45">
        <f t="shared" si="13"/>
        <v>2.3064085321282227E-6</v>
      </c>
    </row>
    <row r="46" spans="2:22" x14ac:dyDescent="0.2">
      <c r="B46">
        <f t="shared" si="18"/>
        <v>6</v>
      </c>
      <c r="C46">
        <f t="shared" si="19"/>
        <v>1</v>
      </c>
      <c r="D46">
        <f t="shared" si="20"/>
        <v>5</v>
      </c>
      <c r="E46">
        <f t="shared" si="6"/>
        <v>0</v>
      </c>
      <c r="F46">
        <f>J91</f>
        <v>2.5716686158420254E-3</v>
      </c>
      <c r="G46">
        <f t="shared" si="7"/>
        <v>0.39019553008307845</v>
      </c>
      <c r="H46">
        <f t="shared" si="8"/>
        <v>0</v>
      </c>
      <c r="J46">
        <f>SUM(K46:K49)</f>
        <v>5.3667913333475127E-2</v>
      </c>
      <c r="K46">
        <f t="shared" si="3"/>
        <v>0</v>
      </c>
      <c r="L46">
        <f t="shared" si="21"/>
        <v>4</v>
      </c>
      <c r="M46">
        <f t="shared" si="22"/>
        <v>1</v>
      </c>
      <c r="N46">
        <f t="shared" si="23"/>
        <v>3</v>
      </c>
      <c r="O46">
        <f t="shared" si="24"/>
        <v>3</v>
      </c>
      <c r="P46">
        <f t="shared" si="9"/>
        <v>4</v>
      </c>
      <c r="Q46">
        <f t="shared" si="10"/>
        <v>0</v>
      </c>
      <c r="R46">
        <f t="shared" si="4"/>
        <v>0</v>
      </c>
      <c r="S46">
        <f t="shared" si="5"/>
        <v>0.57185074655871848</v>
      </c>
      <c r="T46">
        <f t="shared" si="11"/>
        <v>6.0979259092834394E-2</v>
      </c>
      <c r="U46">
        <f t="shared" si="12"/>
        <v>0.34522237480687873</v>
      </c>
      <c r="V46">
        <f t="shared" si="13"/>
        <v>0</v>
      </c>
    </row>
    <row r="47" spans="2:22" x14ac:dyDescent="0.2">
      <c r="B47">
        <f t="shared" si="18"/>
        <v>6</v>
      </c>
      <c r="C47">
        <f t="shared" si="19"/>
        <v>0</v>
      </c>
      <c r="D47">
        <f t="shared" si="20"/>
        <v>6</v>
      </c>
      <c r="E47">
        <f t="shared" si="6"/>
        <v>0</v>
      </c>
      <c r="F47">
        <f>J97</f>
        <v>6.450045776844578E-3</v>
      </c>
      <c r="G47">
        <f t="shared" si="7"/>
        <v>0.42783497574287188</v>
      </c>
      <c r="H47">
        <f t="shared" si="8"/>
        <v>0</v>
      </c>
      <c r="K47">
        <f t="shared" si="3"/>
        <v>0</v>
      </c>
      <c r="L47">
        <f t="shared" si="21"/>
        <v>4</v>
      </c>
      <c r="M47">
        <f t="shared" si="22"/>
        <v>1</v>
      </c>
      <c r="N47">
        <f t="shared" si="23"/>
        <v>3</v>
      </c>
      <c r="O47">
        <f t="shared" si="24"/>
        <v>2</v>
      </c>
      <c r="P47">
        <f t="shared" si="9"/>
        <v>3</v>
      </c>
      <c r="Q47">
        <f t="shared" si="10"/>
        <v>1</v>
      </c>
      <c r="R47">
        <f t="shared" si="4"/>
        <v>0</v>
      </c>
      <c r="S47">
        <f t="shared" si="5"/>
        <v>0.35130136363540249</v>
      </c>
      <c r="T47">
        <f t="shared" si="11"/>
        <v>6.0979259092834394E-2</v>
      </c>
      <c r="U47">
        <f t="shared" si="12"/>
        <v>0.34522237480687873</v>
      </c>
      <c r="V47">
        <f t="shared" si="13"/>
        <v>0</v>
      </c>
    </row>
    <row r="48" spans="2:22" x14ac:dyDescent="0.2">
      <c r="B48">
        <f t="shared" si="18"/>
        <v>7</v>
      </c>
      <c r="C48">
        <f t="shared" si="19"/>
        <v>7</v>
      </c>
      <c r="D48">
        <f t="shared" si="20"/>
        <v>0</v>
      </c>
      <c r="E48">
        <f t="shared" si="6"/>
        <v>6.4056538748382271E-9</v>
      </c>
      <c r="F48">
        <f>J104</f>
        <v>0</v>
      </c>
      <c r="G48">
        <f t="shared" si="7"/>
        <v>6.9631477715358299E-7</v>
      </c>
      <c r="H48">
        <f t="shared" si="8"/>
        <v>0</v>
      </c>
      <c r="K48">
        <f t="shared" si="3"/>
        <v>5.3024187262331116E-2</v>
      </c>
      <c r="L48">
        <f t="shared" si="21"/>
        <v>4</v>
      </c>
      <c r="M48">
        <f t="shared" si="22"/>
        <v>1</v>
      </c>
      <c r="N48">
        <f t="shared" si="23"/>
        <v>3</v>
      </c>
      <c r="O48">
        <f t="shared" si="24"/>
        <v>1</v>
      </c>
      <c r="P48">
        <f t="shared" si="9"/>
        <v>2</v>
      </c>
      <c r="Q48">
        <f t="shared" si="10"/>
        <v>2</v>
      </c>
      <c r="R48">
        <f t="shared" si="4"/>
        <v>0.73708622755602271</v>
      </c>
      <c r="S48">
        <f t="shared" si="5"/>
        <v>7.1937563449184075E-2</v>
      </c>
      <c r="T48">
        <f t="shared" si="11"/>
        <v>6.0979259092834394E-2</v>
      </c>
      <c r="U48">
        <f t="shared" si="12"/>
        <v>0.34522237480687873</v>
      </c>
      <c r="V48">
        <f t="shared" si="13"/>
        <v>1.1162336216600066E-3</v>
      </c>
    </row>
    <row r="49" spans="2:22" x14ac:dyDescent="0.2">
      <c r="B49">
        <f t="shared" si="18"/>
        <v>7</v>
      </c>
      <c r="C49">
        <f t="shared" si="19"/>
        <v>6</v>
      </c>
      <c r="D49">
        <f t="shared" si="20"/>
        <v>1</v>
      </c>
      <c r="E49">
        <f t="shared" si="6"/>
        <v>1.0890118993939464E-5</v>
      </c>
      <c r="F49">
        <f>J105</f>
        <v>0</v>
      </c>
      <c r="G49">
        <f t="shared" si="7"/>
        <v>3.2066303426484839E-5</v>
      </c>
      <c r="H49">
        <f t="shared" si="8"/>
        <v>0</v>
      </c>
      <c r="K49">
        <f t="shared" si="3"/>
        <v>6.4372607114401197E-4</v>
      </c>
      <c r="L49">
        <f t="shared" si="21"/>
        <v>4</v>
      </c>
      <c r="M49">
        <f t="shared" si="22"/>
        <v>1</v>
      </c>
      <c r="N49">
        <f t="shared" si="23"/>
        <v>3</v>
      </c>
      <c r="O49">
        <f t="shared" si="24"/>
        <v>0</v>
      </c>
      <c r="P49">
        <f t="shared" si="9"/>
        <v>1</v>
      </c>
      <c r="Q49">
        <f t="shared" si="10"/>
        <v>3</v>
      </c>
      <c r="R49">
        <f t="shared" si="4"/>
        <v>0.13109639245593677</v>
      </c>
      <c r="S49">
        <f t="shared" si="5"/>
        <v>4.9103263566949553E-3</v>
      </c>
      <c r="T49">
        <f t="shared" si="11"/>
        <v>6.0979259092834394E-2</v>
      </c>
      <c r="U49">
        <f t="shared" si="12"/>
        <v>0.34522237480687873</v>
      </c>
      <c r="V49">
        <f t="shared" si="13"/>
        <v>1.3551337999677579E-5</v>
      </c>
    </row>
    <row r="50" spans="2:22" x14ac:dyDescent="0.2">
      <c r="B50">
        <f t="shared" si="18"/>
        <v>7</v>
      </c>
      <c r="C50">
        <f t="shared" si="19"/>
        <v>5</v>
      </c>
      <c r="D50">
        <f t="shared" si="20"/>
        <v>2</v>
      </c>
      <c r="E50">
        <f t="shared" si="6"/>
        <v>1.3760453657726366E-3</v>
      </c>
      <c r="F50">
        <f>J107</f>
        <v>0</v>
      </c>
      <c r="G50">
        <f t="shared" si="7"/>
        <v>6.3287129563690484E-4</v>
      </c>
      <c r="H50">
        <f t="shared" si="8"/>
        <v>0</v>
      </c>
      <c r="J50">
        <f>SUM(K50:K54)</f>
        <v>9.0162225262374648E-2</v>
      </c>
      <c r="K50">
        <f t="shared" si="3"/>
        <v>0</v>
      </c>
      <c r="L50">
        <f t="shared" si="21"/>
        <v>4</v>
      </c>
      <c r="M50">
        <f t="shared" si="22"/>
        <v>0</v>
      </c>
      <c r="N50">
        <f t="shared" si="23"/>
        <v>4</v>
      </c>
      <c r="O50">
        <f t="shared" si="24"/>
        <v>4</v>
      </c>
      <c r="P50">
        <f t="shared" si="9"/>
        <v>4</v>
      </c>
      <c r="Q50">
        <f t="shared" si="10"/>
        <v>0</v>
      </c>
      <c r="R50">
        <f t="shared" si="4"/>
        <v>0</v>
      </c>
      <c r="S50">
        <f t="shared" si="5"/>
        <v>0.47465375750244121</v>
      </c>
      <c r="T50">
        <f t="shared" si="11"/>
        <v>0.91669234600600846</v>
      </c>
      <c r="U50">
        <f t="shared" si="12"/>
        <v>0.56778536002174518</v>
      </c>
      <c r="V50">
        <f t="shared" si="13"/>
        <v>0</v>
      </c>
    </row>
    <row r="51" spans="2:22" x14ac:dyDescent="0.2">
      <c r="B51">
        <f t="shared" si="18"/>
        <v>7</v>
      </c>
      <c r="C51">
        <f t="shared" si="19"/>
        <v>4</v>
      </c>
      <c r="D51">
        <f t="shared" si="20"/>
        <v>3</v>
      </c>
      <c r="E51">
        <f t="shared" si="6"/>
        <v>6.0979259092834394E-2</v>
      </c>
      <c r="F51">
        <f>J110</f>
        <v>0</v>
      </c>
      <c r="G51">
        <f t="shared" si="7"/>
        <v>6.9391998252651722E-3</v>
      </c>
      <c r="H51">
        <f t="shared" si="8"/>
        <v>0</v>
      </c>
      <c r="K51">
        <f t="shared" si="3"/>
        <v>0</v>
      </c>
      <c r="L51">
        <f t="shared" si="21"/>
        <v>4</v>
      </c>
      <c r="M51">
        <f t="shared" si="22"/>
        <v>0</v>
      </c>
      <c r="N51">
        <f t="shared" si="23"/>
        <v>4</v>
      </c>
      <c r="O51">
        <f t="shared" si="24"/>
        <v>3</v>
      </c>
      <c r="P51">
        <f t="shared" si="9"/>
        <v>3</v>
      </c>
      <c r="Q51">
        <f t="shared" si="10"/>
        <v>1</v>
      </c>
      <c r="R51">
        <f t="shared" si="4"/>
        <v>0</v>
      </c>
      <c r="S51">
        <f t="shared" si="5"/>
        <v>0.38878795622510903</v>
      </c>
      <c r="T51">
        <f t="shared" si="11"/>
        <v>0.91669234600600846</v>
      </c>
      <c r="U51">
        <f t="shared" si="12"/>
        <v>0.56778536002174518</v>
      </c>
      <c r="V51">
        <f t="shared" si="13"/>
        <v>0</v>
      </c>
    </row>
    <row r="52" spans="2:22" x14ac:dyDescent="0.2">
      <c r="B52">
        <f>IF(C51=0,B51+1,B51)</f>
        <v>7</v>
      </c>
      <c r="C52">
        <f>IF(C51=0,B52,C51-1)</f>
        <v>3</v>
      </c>
      <c r="D52">
        <f>B52-C52</f>
        <v>4</v>
      </c>
      <c r="E52">
        <f t="shared" si="6"/>
        <v>0.91669234600600846</v>
      </c>
      <c r="F52">
        <f>J114</f>
        <v>0</v>
      </c>
      <c r="G52">
        <f t="shared" si="7"/>
        <v>4.5651456667663369E-2</v>
      </c>
      <c r="H52">
        <f t="shared" si="8"/>
        <v>0</v>
      </c>
      <c r="K52">
        <f t="shared" si="3"/>
        <v>8.8023421754838072E-2</v>
      </c>
      <c r="L52">
        <f t="shared" si="21"/>
        <v>4</v>
      </c>
      <c r="M52">
        <f t="shared" si="22"/>
        <v>0</v>
      </c>
      <c r="N52">
        <f t="shared" si="23"/>
        <v>4</v>
      </c>
      <c r="O52">
        <f t="shared" si="24"/>
        <v>2</v>
      </c>
      <c r="P52">
        <f t="shared" si="9"/>
        <v>2</v>
      </c>
      <c r="Q52">
        <f t="shared" si="10"/>
        <v>2</v>
      </c>
      <c r="R52">
        <f t="shared" si="4"/>
        <v>0.73708622755602271</v>
      </c>
      <c r="S52">
        <f t="shared" si="5"/>
        <v>0.11942079293314131</v>
      </c>
      <c r="T52">
        <f t="shared" si="11"/>
        <v>0.91669234600600846</v>
      </c>
      <c r="U52">
        <f t="shared" si="12"/>
        <v>0.56778536002174518</v>
      </c>
      <c r="V52">
        <f t="shared" si="13"/>
        <v>4.5814826106354178E-2</v>
      </c>
    </row>
    <row r="53" spans="2:22" x14ac:dyDescent="0.2">
      <c r="B53">
        <f t="shared" ref="B53:B68" si="25">IF(C52=0,B52+1,B52)</f>
        <v>7</v>
      </c>
      <c r="C53">
        <f t="shared" ref="C53:C68" si="26">IF(C52=0,B53,C52-1)</f>
        <v>2</v>
      </c>
      <c r="D53">
        <f t="shared" ref="D53:D68" si="27">B53-C53</f>
        <v>5</v>
      </c>
      <c r="E53">
        <f t="shared" si="6"/>
        <v>0</v>
      </c>
      <c r="F53">
        <f>J119</f>
        <v>1.0456079887727397E-4</v>
      </c>
      <c r="G53">
        <f t="shared" si="7"/>
        <v>0.18019848527419294</v>
      </c>
      <c r="H53">
        <f t="shared" si="8"/>
        <v>0</v>
      </c>
      <c r="K53">
        <f t="shared" si="3"/>
        <v>2.1372499751692803E-3</v>
      </c>
      <c r="L53">
        <f t="shared" si="21"/>
        <v>4</v>
      </c>
      <c r="M53">
        <f t="shared" si="22"/>
        <v>0</v>
      </c>
      <c r="N53">
        <f t="shared" si="23"/>
        <v>4</v>
      </c>
      <c r="O53">
        <f t="shared" si="24"/>
        <v>1</v>
      </c>
      <c r="P53">
        <f t="shared" si="9"/>
        <v>1</v>
      </c>
      <c r="Q53">
        <f t="shared" si="10"/>
        <v>3</v>
      </c>
      <c r="R53">
        <f t="shared" si="4"/>
        <v>0.13109639245593677</v>
      </c>
      <c r="S53">
        <f t="shared" si="5"/>
        <v>1.6302889310151218E-2</v>
      </c>
      <c r="T53">
        <f t="shared" si="11"/>
        <v>0.91669234600600846</v>
      </c>
      <c r="U53">
        <f t="shared" si="12"/>
        <v>0.56778536002174518</v>
      </c>
      <c r="V53">
        <f t="shared" si="13"/>
        <v>1.1124054712495707E-3</v>
      </c>
    </row>
    <row r="54" spans="2:22" x14ac:dyDescent="0.2">
      <c r="B54">
        <f t="shared" si="25"/>
        <v>7</v>
      </c>
      <c r="C54">
        <f t="shared" si="26"/>
        <v>1</v>
      </c>
      <c r="D54">
        <f t="shared" si="27"/>
        <v>6</v>
      </c>
      <c r="E54">
        <f t="shared" si="6"/>
        <v>0</v>
      </c>
      <c r="F54">
        <f>J125</f>
        <v>5.2389303360673653E-4</v>
      </c>
      <c r="G54">
        <f t="shared" si="7"/>
        <v>0.39516195667219384</v>
      </c>
      <c r="H54">
        <f t="shared" si="8"/>
        <v>0</v>
      </c>
      <c r="K54">
        <f t="shared" si="3"/>
        <v>1.5535323672872319E-6</v>
      </c>
      <c r="L54">
        <f t="shared" si="21"/>
        <v>4</v>
      </c>
      <c r="M54">
        <f t="shared" si="22"/>
        <v>0</v>
      </c>
      <c r="N54">
        <f t="shared" si="23"/>
        <v>4</v>
      </c>
      <c r="O54">
        <f t="shared" si="24"/>
        <v>0</v>
      </c>
      <c r="P54">
        <f t="shared" si="9"/>
        <v>0</v>
      </c>
      <c r="Q54">
        <f t="shared" si="10"/>
        <v>4</v>
      </c>
      <c r="R54">
        <f t="shared" si="4"/>
        <v>1.8614005121160475E-3</v>
      </c>
      <c r="S54">
        <f t="shared" si="5"/>
        <v>8.3460402915714791E-4</v>
      </c>
      <c r="T54">
        <f t="shared" si="11"/>
        <v>0.91669234600600846</v>
      </c>
      <c r="U54">
        <f t="shared" si="12"/>
        <v>0.56778536002174518</v>
      </c>
      <c r="V54">
        <f t="shared" si="13"/>
        <v>8.0858950764368874E-7</v>
      </c>
    </row>
    <row r="55" spans="2:22" x14ac:dyDescent="0.2">
      <c r="B55">
        <f t="shared" si="25"/>
        <v>7</v>
      </c>
      <c r="C55">
        <f t="shared" si="26"/>
        <v>0</v>
      </c>
      <c r="D55">
        <f t="shared" si="27"/>
        <v>7</v>
      </c>
      <c r="E55">
        <f t="shared" si="6"/>
        <v>0</v>
      </c>
      <c r="F55">
        <f>J132</f>
        <v>1.5311562168701881E-3</v>
      </c>
      <c r="G55">
        <f t="shared" si="7"/>
        <v>0.37138326764684421</v>
      </c>
      <c r="H55">
        <f t="shared" si="8"/>
        <v>0</v>
      </c>
      <c r="J55">
        <f>K55</f>
        <v>0</v>
      </c>
      <c r="K55">
        <f t="shared" si="3"/>
        <v>0</v>
      </c>
      <c r="L55">
        <f t="shared" si="21"/>
        <v>5</v>
      </c>
      <c r="M55">
        <f t="shared" si="22"/>
        <v>5</v>
      </c>
      <c r="N55">
        <f t="shared" si="23"/>
        <v>0</v>
      </c>
      <c r="O55">
        <f t="shared" si="24"/>
        <v>0</v>
      </c>
      <c r="P55">
        <f t="shared" si="9"/>
        <v>5</v>
      </c>
      <c r="Q55">
        <f t="shared" si="10"/>
        <v>0</v>
      </c>
      <c r="R55">
        <f t="shared" si="4"/>
        <v>0</v>
      </c>
      <c r="S55">
        <f t="shared" si="5"/>
        <v>1</v>
      </c>
      <c r="T55">
        <f t="shared" si="11"/>
        <v>6.4056538748382271E-9</v>
      </c>
      <c r="U55">
        <f t="shared" si="12"/>
        <v>3.9994844119811319E-5</v>
      </c>
      <c r="V55">
        <f t="shared" si="13"/>
        <v>0</v>
      </c>
    </row>
    <row r="56" spans="2:22" x14ac:dyDescent="0.2">
      <c r="B56">
        <f t="shared" si="25"/>
        <v>8</v>
      </c>
      <c r="C56">
        <f t="shared" si="26"/>
        <v>8</v>
      </c>
      <c r="D56">
        <f t="shared" si="27"/>
        <v>0</v>
      </c>
      <c r="E56">
        <f t="shared" si="6"/>
        <v>6.4056538748382271E-9</v>
      </c>
      <c r="F56">
        <f>J140</f>
        <v>0</v>
      </c>
      <c r="G56">
        <f t="shared" si="7"/>
        <v>9.1876916969146427E-8</v>
      </c>
      <c r="H56">
        <f t="shared" si="8"/>
        <v>0</v>
      </c>
      <c r="J56">
        <f>SUM(K56:K57)</f>
        <v>0</v>
      </c>
      <c r="K56">
        <f t="shared" si="3"/>
        <v>0</v>
      </c>
      <c r="L56">
        <f t="shared" si="21"/>
        <v>5</v>
      </c>
      <c r="M56">
        <f t="shared" si="22"/>
        <v>4</v>
      </c>
      <c r="N56">
        <f t="shared" si="23"/>
        <v>1</v>
      </c>
      <c r="O56">
        <f t="shared" si="24"/>
        <v>1</v>
      </c>
      <c r="P56">
        <f t="shared" si="9"/>
        <v>5</v>
      </c>
      <c r="Q56">
        <f t="shared" si="10"/>
        <v>0</v>
      </c>
      <c r="R56">
        <f t="shared" si="4"/>
        <v>0</v>
      </c>
      <c r="S56">
        <f t="shared" si="5"/>
        <v>0.83003084346538147</v>
      </c>
      <c r="T56">
        <f t="shared" si="11"/>
        <v>1.0890118993939464E-5</v>
      </c>
      <c r="U56">
        <f t="shared" si="12"/>
        <v>1.315586046836278E-3</v>
      </c>
      <c r="V56">
        <f t="shared" si="13"/>
        <v>0</v>
      </c>
    </row>
    <row r="57" spans="2:22" x14ac:dyDescent="0.2">
      <c r="B57">
        <f t="shared" si="25"/>
        <v>8</v>
      </c>
      <c r="C57">
        <f t="shared" si="26"/>
        <v>7</v>
      </c>
      <c r="D57">
        <f t="shared" si="27"/>
        <v>1</v>
      </c>
      <c r="E57">
        <f t="shared" si="6"/>
        <v>1.0890118993939464E-5</v>
      </c>
      <c r="F57">
        <f>J141</f>
        <v>0</v>
      </c>
      <c r="G57">
        <f t="shared" si="7"/>
        <v>4.8355028814755102E-6</v>
      </c>
      <c r="H57">
        <f t="shared" si="8"/>
        <v>0</v>
      </c>
      <c r="K57">
        <f t="shared" si="3"/>
        <v>0</v>
      </c>
      <c r="L57">
        <f t="shared" si="21"/>
        <v>5</v>
      </c>
      <c r="M57">
        <f t="shared" si="22"/>
        <v>4</v>
      </c>
      <c r="N57">
        <f t="shared" si="23"/>
        <v>1</v>
      </c>
      <c r="O57">
        <f t="shared" si="24"/>
        <v>0</v>
      </c>
      <c r="P57">
        <f t="shared" si="9"/>
        <v>4</v>
      </c>
      <c r="Q57">
        <f t="shared" si="10"/>
        <v>1</v>
      </c>
      <c r="R57">
        <f t="shared" si="4"/>
        <v>0</v>
      </c>
      <c r="S57">
        <f t="shared" si="5"/>
        <v>0.16996915653461853</v>
      </c>
      <c r="T57">
        <f t="shared" si="11"/>
        <v>1.0890118993939464E-5</v>
      </c>
      <c r="U57">
        <f t="shared" si="12"/>
        <v>1.315586046836278E-3</v>
      </c>
      <c r="V57">
        <f t="shared" si="13"/>
        <v>0</v>
      </c>
    </row>
    <row r="58" spans="2:22" x14ac:dyDescent="0.2">
      <c r="B58">
        <f t="shared" si="25"/>
        <v>8</v>
      </c>
      <c r="C58">
        <f t="shared" si="26"/>
        <v>6</v>
      </c>
      <c r="D58">
        <f t="shared" si="27"/>
        <v>2</v>
      </c>
      <c r="E58">
        <f t="shared" si="6"/>
        <v>1.3760453657726366E-3</v>
      </c>
      <c r="F58">
        <f>J143</f>
        <v>0</v>
      </c>
      <c r="G58">
        <f t="shared" si="7"/>
        <v>1.1134095362077492E-4</v>
      </c>
      <c r="H58">
        <f t="shared" si="8"/>
        <v>0</v>
      </c>
      <c r="J58">
        <f>SUM(K58:K60)</f>
        <v>0</v>
      </c>
      <c r="K58">
        <f t="shared" si="3"/>
        <v>0</v>
      </c>
      <c r="L58">
        <f t="shared" si="21"/>
        <v>5</v>
      </c>
      <c r="M58">
        <f t="shared" si="22"/>
        <v>3</v>
      </c>
      <c r="N58">
        <f t="shared" si="23"/>
        <v>2</v>
      </c>
      <c r="O58">
        <f t="shared" si="24"/>
        <v>2</v>
      </c>
      <c r="P58">
        <f t="shared" si="9"/>
        <v>5</v>
      </c>
      <c r="Q58">
        <f t="shared" si="10"/>
        <v>0</v>
      </c>
      <c r="R58">
        <f t="shared" si="4"/>
        <v>0</v>
      </c>
      <c r="S58">
        <f t="shared" si="5"/>
        <v>0.68895120110385266</v>
      </c>
      <c r="T58">
        <f t="shared" si="11"/>
        <v>1.3760453657726366E-3</v>
      </c>
      <c r="U58">
        <f t="shared" si="12"/>
        <v>1.7309897660263387E-2</v>
      </c>
      <c r="V58">
        <f t="shared" si="13"/>
        <v>0</v>
      </c>
    </row>
    <row r="59" spans="2:22" x14ac:dyDescent="0.2">
      <c r="B59">
        <f t="shared" si="25"/>
        <v>8</v>
      </c>
      <c r="C59">
        <f t="shared" si="26"/>
        <v>5</v>
      </c>
      <c r="D59">
        <f t="shared" si="27"/>
        <v>3</v>
      </c>
      <c r="E59">
        <f t="shared" si="6"/>
        <v>6.0979259092834394E-2</v>
      </c>
      <c r="F59">
        <f>J146</f>
        <v>0</v>
      </c>
      <c r="G59">
        <f t="shared" si="7"/>
        <v>1.4649748811235309E-3</v>
      </c>
      <c r="H59">
        <f t="shared" si="8"/>
        <v>0</v>
      </c>
      <c r="K59">
        <f t="shared" si="3"/>
        <v>0</v>
      </c>
      <c r="L59">
        <f t="shared" si="21"/>
        <v>5</v>
      </c>
      <c r="M59">
        <f t="shared" si="22"/>
        <v>3</v>
      </c>
      <c r="N59">
        <f t="shared" si="23"/>
        <v>2</v>
      </c>
      <c r="O59">
        <f t="shared" si="24"/>
        <v>1</v>
      </c>
      <c r="P59">
        <f t="shared" si="9"/>
        <v>4</v>
      </c>
      <c r="Q59">
        <f t="shared" si="10"/>
        <v>1</v>
      </c>
      <c r="R59">
        <f t="shared" si="4"/>
        <v>0</v>
      </c>
      <c r="S59">
        <f t="shared" si="5"/>
        <v>0.28215928472305768</v>
      </c>
      <c r="T59">
        <f t="shared" si="11"/>
        <v>1.3760453657726366E-3</v>
      </c>
      <c r="U59">
        <f t="shared" si="12"/>
        <v>1.7309897660263387E-2</v>
      </c>
      <c r="V59">
        <f t="shared" si="13"/>
        <v>0</v>
      </c>
    </row>
    <row r="60" spans="2:22" x14ac:dyDescent="0.2">
      <c r="B60">
        <f t="shared" si="25"/>
        <v>8</v>
      </c>
      <c r="C60">
        <f t="shared" si="26"/>
        <v>4</v>
      </c>
      <c r="D60">
        <f t="shared" si="27"/>
        <v>4</v>
      </c>
      <c r="E60">
        <f t="shared" si="6"/>
        <v>0.91669234600600846</v>
      </c>
      <c r="F60">
        <f>J150</f>
        <v>0</v>
      </c>
      <c r="G60">
        <f t="shared" si="7"/>
        <v>1.2047181049125931E-2</v>
      </c>
      <c r="H60">
        <f t="shared" si="8"/>
        <v>0</v>
      </c>
      <c r="K60">
        <f t="shared" si="3"/>
        <v>0</v>
      </c>
      <c r="L60">
        <f t="shared" si="21"/>
        <v>5</v>
      </c>
      <c r="M60">
        <f t="shared" si="22"/>
        <v>3</v>
      </c>
      <c r="N60">
        <f t="shared" si="23"/>
        <v>2</v>
      </c>
      <c r="O60">
        <f t="shared" si="24"/>
        <v>0</v>
      </c>
      <c r="P60">
        <f t="shared" si="9"/>
        <v>3</v>
      </c>
      <c r="Q60">
        <f t="shared" si="10"/>
        <v>2</v>
      </c>
      <c r="R60">
        <f t="shared" si="4"/>
        <v>0</v>
      </c>
      <c r="S60">
        <f t="shared" si="5"/>
        <v>2.8889514173089652E-2</v>
      </c>
      <c r="T60">
        <f t="shared" si="11"/>
        <v>1.3760453657726366E-3</v>
      </c>
      <c r="U60">
        <f t="shared" si="12"/>
        <v>1.7309897660263387E-2</v>
      </c>
      <c r="V60">
        <f t="shared" si="13"/>
        <v>0</v>
      </c>
    </row>
    <row r="61" spans="2:22" x14ac:dyDescent="0.2">
      <c r="B61">
        <f t="shared" si="25"/>
        <v>8</v>
      </c>
      <c r="C61">
        <f t="shared" si="26"/>
        <v>3</v>
      </c>
      <c r="D61">
        <f t="shared" si="27"/>
        <v>5</v>
      </c>
      <c r="E61">
        <f t="shared" si="6"/>
        <v>0</v>
      </c>
      <c r="F61">
        <f>J155</f>
        <v>0</v>
      </c>
      <c r="G61">
        <f t="shared" si="7"/>
        <v>6.3404585828960636E-2</v>
      </c>
      <c r="H61">
        <f t="shared" si="8"/>
        <v>0</v>
      </c>
      <c r="J61">
        <f>SUM(K61:K64)</f>
        <v>3.6193339303251938E-3</v>
      </c>
      <c r="K61">
        <f t="shared" si="3"/>
        <v>0</v>
      </c>
      <c r="L61">
        <f t="shared" si="21"/>
        <v>5</v>
      </c>
      <c r="M61">
        <f t="shared" si="22"/>
        <v>2</v>
      </c>
      <c r="N61">
        <f t="shared" si="23"/>
        <v>3</v>
      </c>
      <c r="O61">
        <f t="shared" si="24"/>
        <v>3</v>
      </c>
      <c r="P61">
        <f t="shared" si="9"/>
        <v>5</v>
      </c>
      <c r="Q61">
        <f t="shared" si="10"/>
        <v>0</v>
      </c>
      <c r="R61">
        <f t="shared" si="4"/>
        <v>0</v>
      </c>
      <c r="S61">
        <f t="shared" si="5"/>
        <v>0.57185074655871848</v>
      </c>
      <c r="T61">
        <f t="shared" si="11"/>
        <v>6.0979259092834394E-2</v>
      </c>
      <c r="U61">
        <f t="shared" si="12"/>
        <v>0.11387797770026099</v>
      </c>
      <c r="V61">
        <f t="shared" si="13"/>
        <v>0</v>
      </c>
    </row>
    <row r="62" spans="2:22" x14ac:dyDescent="0.2">
      <c r="B62">
        <f t="shared" si="25"/>
        <v>8</v>
      </c>
      <c r="C62">
        <f t="shared" si="26"/>
        <v>2</v>
      </c>
      <c r="D62">
        <f t="shared" si="27"/>
        <v>6</v>
      </c>
      <c r="E62">
        <f t="shared" si="6"/>
        <v>0</v>
      </c>
      <c r="F62">
        <f>J161</f>
        <v>1.7772110791756142E-5</v>
      </c>
      <c r="G62">
        <f t="shared" si="7"/>
        <v>0.2085623541177769</v>
      </c>
      <c r="H62">
        <f t="shared" si="8"/>
        <v>0</v>
      </c>
      <c r="K62">
        <f t="shared" si="3"/>
        <v>0</v>
      </c>
      <c r="L62">
        <f t="shared" si="21"/>
        <v>5</v>
      </c>
      <c r="M62">
        <f t="shared" si="22"/>
        <v>2</v>
      </c>
      <c r="N62">
        <f t="shared" si="23"/>
        <v>3</v>
      </c>
      <c r="O62">
        <f t="shared" si="24"/>
        <v>2</v>
      </c>
      <c r="P62">
        <f t="shared" si="9"/>
        <v>4</v>
      </c>
      <c r="Q62">
        <f t="shared" si="10"/>
        <v>1</v>
      </c>
      <c r="R62">
        <f t="shared" si="4"/>
        <v>0</v>
      </c>
      <c r="S62">
        <f t="shared" si="5"/>
        <v>0.35130136363540249</v>
      </c>
      <c r="T62">
        <f t="shared" si="11"/>
        <v>6.0979259092834394E-2</v>
      </c>
      <c r="U62">
        <f t="shared" si="12"/>
        <v>0.11387797770026099</v>
      </c>
      <c r="V62">
        <f t="shared" si="13"/>
        <v>0</v>
      </c>
    </row>
    <row r="63" spans="2:22" x14ac:dyDescent="0.2">
      <c r="B63">
        <f t="shared" si="25"/>
        <v>8</v>
      </c>
      <c r="C63">
        <f t="shared" si="26"/>
        <v>1</v>
      </c>
      <c r="D63">
        <f t="shared" si="27"/>
        <v>7</v>
      </c>
      <c r="E63">
        <f t="shared" si="6"/>
        <v>0</v>
      </c>
      <c r="F63">
        <f>J168</f>
        <v>1.0379705714714144E-4</v>
      </c>
      <c r="G63">
        <f t="shared" si="7"/>
        <v>0.392024420734571</v>
      </c>
      <c r="H63">
        <f t="shared" si="8"/>
        <v>0</v>
      </c>
      <c r="K63">
        <f t="shared" si="3"/>
        <v>0</v>
      </c>
      <c r="L63">
        <f t="shared" si="21"/>
        <v>5</v>
      </c>
      <c r="M63">
        <f t="shared" si="22"/>
        <v>2</v>
      </c>
      <c r="N63">
        <f t="shared" si="23"/>
        <v>3</v>
      </c>
      <c r="O63">
        <f t="shared" si="24"/>
        <v>1</v>
      </c>
      <c r="P63">
        <f t="shared" si="9"/>
        <v>3</v>
      </c>
      <c r="Q63">
        <f t="shared" si="10"/>
        <v>2</v>
      </c>
      <c r="R63">
        <f t="shared" si="4"/>
        <v>0</v>
      </c>
      <c r="S63">
        <f t="shared" si="5"/>
        <v>7.1937563449184075E-2</v>
      </c>
      <c r="T63">
        <f t="shared" si="11"/>
        <v>6.0979259092834394E-2</v>
      </c>
      <c r="U63">
        <f t="shared" si="12"/>
        <v>0.11387797770026099</v>
      </c>
      <c r="V63">
        <f t="shared" si="13"/>
        <v>0</v>
      </c>
    </row>
    <row r="64" spans="2:22" x14ac:dyDescent="0.2">
      <c r="B64">
        <f t="shared" si="25"/>
        <v>8</v>
      </c>
      <c r="C64">
        <f t="shared" si="26"/>
        <v>0</v>
      </c>
      <c r="D64">
        <f t="shared" si="27"/>
        <v>8</v>
      </c>
      <c r="E64">
        <f t="shared" si="6"/>
        <v>0</v>
      </c>
      <c r="F64">
        <f>J176</f>
        <v>3.4640408959722951E-4</v>
      </c>
      <c r="G64">
        <f t="shared" si="7"/>
        <v>0.32238021505502279</v>
      </c>
      <c r="H64">
        <f t="shared" si="8"/>
        <v>0</v>
      </c>
      <c r="K64">
        <f t="shared" si="3"/>
        <v>3.6193339303251938E-3</v>
      </c>
      <c r="L64">
        <f t="shared" si="21"/>
        <v>5</v>
      </c>
      <c r="M64">
        <f t="shared" si="22"/>
        <v>2</v>
      </c>
      <c r="N64">
        <f t="shared" si="23"/>
        <v>3</v>
      </c>
      <c r="O64">
        <f t="shared" si="24"/>
        <v>0</v>
      </c>
      <c r="P64">
        <f t="shared" si="9"/>
        <v>2</v>
      </c>
      <c r="Q64">
        <f t="shared" si="10"/>
        <v>3</v>
      </c>
      <c r="R64">
        <f t="shared" si="4"/>
        <v>0.73708622755602271</v>
      </c>
      <c r="S64">
        <f t="shared" si="5"/>
        <v>4.9103263566949553E-3</v>
      </c>
      <c r="T64">
        <f t="shared" si="11"/>
        <v>6.0979259092834394E-2</v>
      </c>
      <c r="U64">
        <f t="shared" si="12"/>
        <v>0.11387797770026099</v>
      </c>
      <c r="V64">
        <f t="shared" si="13"/>
        <v>2.5133359522380699E-5</v>
      </c>
    </row>
    <row r="65" spans="2:22" x14ac:dyDescent="0.2">
      <c r="B65">
        <f t="shared" si="25"/>
        <v>9</v>
      </c>
      <c r="C65">
        <f t="shared" si="26"/>
        <v>9</v>
      </c>
      <c r="D65">
        <f t="shared" si="27"/>
        <v>0</v>
      </c>
      <c r="E65">
        <f t="shared" si="6"/>
        <v>6.4056538748382271E-9</v>
      </c>
      <c r="F65">
        <f>J185</f>
        <v>0</v>
      </c>
      <c r="G65">
        <f t="shared" si="7"/>
        <v>1.2122919330051147E-8</v>
      </c>
      <c r="H65">
        <f t="shared" si="8"/>
        <v>0</v>
      </c>
      <c r="J65">
        <f>SUM(K65:K69)</f>
        <v>1.2126048757234463E-2</v>
      </c>
      <c r="K65">
        <f t="shared" si="3"/>
        <v>0</v>
      </c>
      <c r="L65">
        <f t="shared" ref="L65:L101" si="28">IF(AND(M64=0,O64=0),L64+1,L64)</f>
        <v>5</v>
      </c>
      <c r="M65">
        <f t="shared" ref="M65:M101" si="29">IF(O64=0,IF(M64=0,L65,M64-1),M64)</f>
        <v>1</v>
      </c>
      <c r="N65">
        <f t="shared" ref="N65:N101" si="30">L65-M65</f>
        <v>4</v>
      </c>
      <c r="O65">
        <f t="shared" ref="O65:O101" si="31">IF(O64=0,N65,O64-1)</f>
        <v>4</v>
      </c>
      <c r="P65">
        <f t="shared" si="9"/>
        <v>5</v>
      </c>
      <c r="Q65">
        <f t="shared" si="10"/>
        <v>0</v>
      </c>
      <c r="R65">
        <f t="shared" si="4"/>
        <v>0</v>
      </c>
      <c r="S65">
        <f t="shared" si="5"/>
        <v>0.47465375750244121</v>
      </c>
      <c r="T65">
        <f t="shared" si="11"/>
        <v>0.91669234600600846</v>
      </c>
      <c r="U65">
        <f t="shared" si="12"/>
        <v>0.37458897965846794</v>
      </c>
      <c r="V65">
        <f t="shared" si="13"/>
        <v>0</v>
      </c>
    </row>
    <row r="66" spans="2:22" x14ac:dyDescent="0.2">
      <c r="B66">
        <f t="shared" si="25"/>
        <v>9</v>
      </c>
      <c r="C66">
        <f t="shared" si="26"/>
        <v>8</v>
      </c>
      <c r="D66">
        <f t="shared" si="27"/>
        <v>1</v>
      </c>
      <c r="E66">
        <f t="shared" si="6"/>
        <v>1.0890118993939464E-5</v>
      </c>
      <c r="F66">
        <f>J186</f>
        <v>0</v>
      </c>
      <c r="G66">
        <f t="shared" si="7"/>
        <v>7.1778597875185799E-7</v>
      </c>
      <c r="H66">
        <f t="shared" si="8"/>
        <v>0</v>
      </c>
      <c r="K66">
        <f t="shared" si="3"/>
        <v>0</v>
      </c>
      <c r="L66">
        <f t="shared" si="28"/>
        <v>5</v>
      </c>
      <c r="M66">
        <f t="shared" si="29"/>
        <v>1</v>
      </c>
      <c r="N66">
        <f t="shared" si="30"/>
        <v>4</v>
      </c>
      <c r="O66">
        <f t="shared" si="31"/>
        <v>3</v>
      </c>
      <c r="P66">
        <f t="shared" si="9"/>
        <v>4</v>
      </c>
      <c r="Q66">
        <f t="shared" si="10"/>
        <v>1</v>
      </c>
      <c r="R66">
        <f t="shared" si="4"/>
        <v>0</v>
      </c>
      <c r="S66">
        <f t="shared" si="5"/>
        <v>0.38878795622510903</v>
      </c>
      <c r="T66">
        <f t="shared" si="11"/>
        <v>0.91669234600600846</v>
      </c>
      <c r="U66">
        <f t="shared" si="12"/>
        <v>0.37458897965846794</v>
      </c>
      <c r="V66">
        <f t="shared" si="13"/>
        <v>0</v>
      </c>
    </row>
    <row r="67" spans="2:22" x14ac:dyDescent="0.2">
      <c r="B67">
        <f t="shared" si="25"/>
        <v>9</v>
      </c>
      <c r="C67">
        <f t="shared" si="26"/>
        <v>7</v>
      </c>
      <c r="D67">
        <f t="shared" si="27"/>
        <v>2</v>
      </c>
      <c r="E67">
        <f t="shared" si="6"/>
        <v>1.3760453657726366E-3</v>
      </c>
      <c r="F67">
        <f>J188</f>
        <v>0</v>
      </c>
      <c r="G67">
        <f t="shared" si="7"/>
        <v>1.8888619051632326E-5</v>
      </c>
      <c r="H67">
        <f t="shared" si="8"/>
        <v>0</v>
      </c>
      <c r="K67">
        <f t="shared" si="3"/>
        <v>0</v>
      </c>
      <c r="L67">
        <f t="shared" si="28"/>
        <v>5</v>
      </c>
      <c r="M67">
        <f t="shared" si="29"/>
        <v>1</v>
      </c>
      <c r="N67">
        <f t="shared" si="30"/>
        <v>4</v>
      </c>
      <c r="O67">
        <f t="shared" si="31"/>
        <v>2</v>
      </c>
      <c r="P67">
        <f t="shared" si="9"/>
        <v>3</v>
      </c>
      <c r="Q67">
        <f t="shared" si="10"/>
        <v>2</v>
      </c>
      <c r="R67">
        <f t="shared" si="4"/>
        <v>0</v>
      </c>
      <c r="S67">
        <f t="shared" si="5"/>
        <v>0.11942079293314131</v>
      </c>
      <c r="T67">
        <f t="shared" si="11"/>
        <v>0.91669234600600846</v>
      </c>
      <c r="U67">
        <f t="shared" si="12"/>
        <v>0.37458897965846794</v>
      </c>
      <c r="V67">
        <f t="shared" si="13"/>
        <v>0</v>
      </c>
    </row>
    <row r="68" spans="2:22" x14ac:dyDescent="0.2">
      <c r="B68">
        <f t="shared" si="25"/>
        <v>9</v>
      </c>
      <c r="C68">
        <f t="shared" si="26"/>
        <v>6</v>
      </c>
      <c r="D68">
        <f t="shared" si="27"/>
        <v>3</v>
      </c>
      <c r="E68">
        <f t="shared" si="6"/>
        <v>6.0979259092834394E-2</v>
      </c>
      <c r="F68">
        <f>J191</f>
        <v>0</v>
      </c>
      <c r="G68">
        <f t="shared" si="7"/>
        <v>2.8994941640851624E-4</v>
      </c>
      <c r="H68">
        <f t="shared" si="8"/>
        <v>0</v>
      </c>
      <c r="K68">
        <f t="shared" si="3"/>
        <v>1.2016635179882771E-2</v>
      </c>
      <c r="L68">
        <f t="shared" si="28"/>
        <v>5</v>
      </c>
      <c r="M68">
        <f t="shared" si="29"/>
        <v>1</v>
      </c>
      <c r="N68">
        <f t="shared" si="30"/>
        <v>4</v>
      </c>
      <c r="O68">
        <f t="shared" si="31"/>
        <v>1</v>
      </c>
      <c r="P68">
        <f t="shared" si="9"/>
        <v>2</v>
      </c>
      <c r="Q68">
        <f t="shared" si="10"/>
        <v>3</v>
      </c>
      <c r="R68">
        <f t="shared" si="4"/>
        <v>0.73708622755602271</v>
      </c>
      <c r="S68">
        <f t="shared" si="5"/>
        <v>1.6302889310151218E-2</v>
      </c>
      <c r="T68">
        <f t="shared" si="11"/>
        <v>0.91669234600600846</v>
      </c>
      <c r="U68">
        <f t="shared" si="12"/>
        <v>0.37458897965846794</v>
      </c>
      <c r="V68">
        <f t="shared" si="13"/>
        <v>4.1263064421009918E-3</v>
      </c>
    </row>
    <row r="69" spans="2:22" x14ac:dyDescent="0.2">
      <c r="B69">
        <f>IF(C68=0,B68+1,B68)</f>
        <v>9</v>
      </c>
      <c r="C69">
        <f>IF(C68=0,B69,C68-1)</f>
        <v>5</v>
      </c>
      <c r="D69">
        <f>B69-C69</f>
        <v>4</v>
      </c>
      <c r="E69">
        <f t="shared" si="6"/>
        <v>0.91669234600600846</v>
      </c>
      <c r="F69">
        <f>J195</f>
        <v>0</v>
      </c>
      <c r="G69">
        <f t="shared" si="7"/>
        <v>2.8612693579151685E-3</v>
      </c>
      <c r="H69">
        <f t="shared" si="8"/>
        <v>0</v>
      </c>
      <c r="K69">
        <f t="shared" si="3"/>
        <v>1.0941357735169155E-4</v>
      </c>
      <c r="L69">
        <f t="shared" si="28"/>
        <v>5</v>
      </c>
      <c r="M69">
        <f t="shared" si="29"/>
        <v>1</v>
      </c>
      <c r="N69">
        <f t="shared" si="30"/>
        <v>4</v>
      </c>
      <c r="O69">
        <f t="shared" si="31"/>
        <v>0</v>
      </c>
      <c r="P69">
        <f t="shared" si="9"/>
        <v>1</v>
      </c>
      <c r="Q69">
        <f t="shared" si="10"/>
        <v>4</v>
      </c>
      <c r="R69">
        <f t="shared" si="4"/>
        <v>0.13109639245593677</v>
      </c>
      <c r="S69">
        <f t="shared" si="5"/>
        <v>8.3460402915714791E-4</v>
      </c>
      <c r="T69">
        <f t="shared" si="11"/>
        <v>0.91669234600600846</v>
      </c>
      <c r="U69">
        <f t="shared" si="12"/>
        <v>0.37458897965846794</v>
      </c>
      <c r="V69">
        <f t="shared" si="13"/>
        <v>3.7570746080019082E-5</v>
      </c>
    </row>
    <row r="70" spans="2:22" x14ac:dyDescent="0.2">
      <c r="B70">
        <f t="shared" ref="B70:B72" si="32">IF(C69=0,B69+1,B69)</f>
        <v>9</v>
      </c>
      <c r="C70">
        <f t="shared" ref="C70:C72" si="33">IF(C69=0,B70,C69-1)</f>
        <v>4</v>
      </c>
      <c r="D70">
        <f t="shared" ref="D70:D72" si="34">B70-C70</f>
        <v>5</v>
      </c>
      <c r="E70">
        <f t="shared" si="6"/>
        <v>0</v>
      </c>
      <c r="F70">
        <f>J200</f>
        <v>0</v>
      </c>
      <c r="G70">
        <f t="shared" si="7"/>
        <v>1.8823656530511539E-2</v>
      </c>
      <c r="H70">
        <f t="shared" si="8"/>
        <v>0</v>
      </c>
      <c r="J70">
        <f>SUM(K70:K75)</f>
        <v>2.538979185699974E-2</v>
      </c>
      <c r="K70">
        <f t="shared" si="3"/>
        <v>0</v>
      </c>
      <c r="L70">
        <f t="shared" si="28"/>
        <v>5</v>
      </c>
      <c r="M70">
        <f t="shared" si="29"/>
        <v>0</v>
      </c>
      <c r="N70">
        <f t="shared" si="30"/>
        <v>5</v>
      </c>
      <c r="O70">
        <f t="shared" si="31"/>
        <v>5</v>
      </c>
      <c r="P70">
        <f t="shared" si="9"/>
        <v>5</v>
      </c>
      <c r="Q70">
        <f t="shared" si="10"/>
        <v>0</v>
      </c>
      <c r="R70">
        <f t="shared" si="4"/>
        <v>0</v>
      </c>
      <c r="S70">
        <f t="shared" si="5"/>
        <v>0.39397725869376393</v>
      </c>
      <c r="T70">
        <f t="shared" si="11"/>
        <v>0</v>
      </c>
      <c r="U70">
        <f t="shared" si="12"/>
        <v>0.49286756409005161</v>
      </c>
      <c r="V70">
        <f t="shared" si="13"/>
        <v>0</v>
      </c>
    </row>
    <row r="71" spans="2:22" x14ac:dyDescent="0.2">
      <c r="B71">
        <f t="shared" si="32"/>
        <v>9</v>
      </c>
      <c r="C71">
        <f t="shared" si="33"/>
        <v>3</v>
      </c>
      <c r="D71">
        <f t="shared" si="34"/>
        <v>6</v>
      </c>
      <c r="E71">
        <f t="shared" si="6"/>
        <v>0</v>
      </c>
      <c r="F71">
        <f>J206</f>
        <v>0</v>
      </c>
      <c r="G71">
        <f t="shared" si="7"/>
        <v>8.2557774389766664E-2</v>
      </c>
      <c r="H71">
        <f t="shared" si="8"/>
        <v>0</v>
      </c>
      <c r="K71">
        <f t="shared" si="3"/>
        <v>0</v>
      </c>
      <c r="L71">
        <f t="shared" si="28"/>
        <v>5</v>
      </c>
      <c r="M71">
        <f t="shared" si="29"/>
        <v>0</v>
      </c>
      <c r="N71">
        <f t="shared" si="30"/>
        <v>5</v>
      </c>
      <c r="O71">
        <f t="shared" si="31"/>
        <v>4</v>
      </c>
      <c r="P71">
        <f t="shared" si="9"/>
        <v>4</v>
      </c>
      <c r="Q71">
        <f t="shared" si="10"/>
        <v>1</v>
      </c>
      <c r="R71">
        <f t="shared" si="4"/>
        <v>0</v>
      </c>
      <c r="S71">
        <f t="shared" si="5"/>
        <v>0.40338249404338639</v>
      </c>
      <c r="T71">
        <f t="shared" si="11"/>
        <v>0</v>
      </c>
      <c r="U71">
        <f t="shared" si="12"/>
        <v>0.49286756409005161</v>
      </c>
      <c r="V71">
        <f t="shared" si="13"/>
        <v>0</v>
      </c>
    </row>
    <row r="72" spans="2:22" x14ac:dyDescent="0.2">
      <c r="B72">
        <f t="shared" si="32"/>
        <v>9</v>
      </c>
      <c r="C72">
        <f t="shared" si="33"/>
        <v>2</v>
      </c>
      <c r="D72">
        <f t="shared" si="34"/>
        <v>7</v>
      </c>
      <c r="E72">
        <f t="shared" si="6"/>
        <v>0</v>
      </c>
      <c r="F72">
        <f>J213</f>
        <v>3.0207106811145826E-6</v>
      </c>
      <c r="G72">
        <f t="shared" si="7"/>
        <v>0.23276969484152746</v>
      </c>
      <c r="H72">
        <f t="shared" si="8"/>
        <v>0</v>
      </c>
      <c r="K72">
        <f t="shared" si="3"/>
        <v>0</v>
      </c>
      <c r="L72">
        <f t="shared" si="28"/>
        <v>5</v>
      </c>
      <c r="M72">
        <f t="shared" si="29"/>
        <v>0</v>
      </c>
      <c r="N72">
        <f t="shared" si="30"/>
        <v>5</v>
      </c>
      <c r="O72">
        <f t="shared" si="31"/>
        <v>3</v>
      </c>
      <c r="P72">
        <f t="shared" si="9"/>
        <v>3</v>
      </c>
      <c r="Q72">
        <f t="shared" si="10"/>
        <v>2</v>
      </c>
      <c r="R72">
        <f t="shared" si="4"/>
        <v>0</v>
      </c>
      <c r="S72">
        <f t="shared" si="5"/>
        <v>0.16520490247599995</v>
      </c>
      <c r="T72">
        <f t="shared" si="11"/>
        <v>0</v>
      </c>
      <c r="U72">
        <f t="shared" si="12"/>
        <v>0.49286756409005161</v>
      </c>
      <c r="V72">
        <f t="shared" si="13"/>
        <v>0</v>
      </c>
    </row>
    <row r="73" spans="2:22" x14ac:dyDescent="0.2">
      <c r="B73">
        <f>IF(C72=0,B72+1,B72)</f>
        <v>9</v>
      </c>
      <c r="C73">
        <f>IF(C72=0,B73,C72-1)</f>
        <v>1</v>
      </c>
      <c r="D73">
        <f>B73-C73</f>
        <v>8</v>
      </c>
      <c r="E73">
        <f t="shared" si="6"/>
        <v>0</v>
      </c>
      <c r="F73">
        <f>J221</f>
        <v>2.0149581288585612E-5</v>
      </c>
      <c r="G73">
        <f t="shared" si="7"/>
        <v>0.38283504961601061</v>
      </c>
      <c r="H73">
        <f t="shared" si="8"/>
        <v>0</v>
      </c>
      <c r="K73">
        <f t="shared" si="3"/>
        <v>2.4935444584934678E-2</v>
      </c>
      <c r="L73">
        <f t="shared" si="28"/>
        <v>5</v>
      </c>
      <c r="M73">
        <f t="shared" si="29"/>
        <v>0</v>
      </c>
      <c r="N73">
        <f t="shared" si="30"/>
        <v>5</v>
      </c>
      <c r="O73">
        <f t="shared" si="31"/>
        <v>2</v>
      </c>
      <c r="P73">
        <f t="shared" si="9"/>
        <v>2</v>
      </c>
      <c r="Q73">
        <f t="shared" si="10"/>
        <v>3</v>
      </c>
      <c r="R73">
        <f t="shared" si="4"/>
        <v>0.73708622755602271</v>
      </c>
      <c r="S73">
        <f t="shared" si="5"/>
        <v>3.3829752412568914E-2</v>
      </c>
      <c r="T73">
        <f t="shared" si="11"/>
        <v>0</v>
      </c>
      <c r="U73">
        <f t="shared" si="12"/>
        <v>0.49286756409005161</v>
      </c>
      <c r="V73">
        <f t="shared" si="13"/>
        <v>0</v>
      </c>
    </row>
    <row r="74" spans="2:22" x14ac:dyDescent="0.2">
      <c r="B74">
        <f t="shared" ref="B74:B76" si="35">IF(C73=0,B73+1,B73)</f>
        <v>9</v>
      </c>
      <c r="C74">
        <f t="shared" ref="C74:C76" si="36">IF(C73=0,B74,C73-1)</f>
        <v>0</v>
      </c>
      <c r="D74">
        <f t="shared" ref="D74:D76" si="37">B74-C74</f>
        <v>9</v>
      </c>
      <c r="E74">
        <f t="shared" si="6"/>
        <v>0</v>
      </c>
      <c r="F74">
        <f>J230</f>
        <v>7.5602784881422346E-5</v>
      </c>
      <c r="G74">
        <f t="shared" si="7"/>
        <v>0.27984298731991053</v>
      </c>
      <c r="H74">
        <f t="shared" si="8"/>
        <v>0</v>
      </c>
      <c r="K74">
        <f t="shared" si="3"/>
        <v>4.5408321947894623E-4</v>
      </c>
      <c r="L74">
        <f t="shared" si="28"/>
        <v>5</v>
      </c>
      <c r="M74">
        <f t="shared" si="29"/>
        <v>0</v>
      </c>
      <c r="N74">
        <f t="shared" si="30"/>
        <v>5</v>
      </c>
      <c r="O74">
        <f t="shared" si="31"/>
        <v>1</v>
      </c>
      <c r="P74">
        <f t="shared" si="9"/>
        <v>1</v>
      </c>
      <c r="Q74">
        <f t="shared" si="10"/>
        <v>4</v>
      </c>
      <c r="R74">
        <f t="shared" si="4"/>
        <v>0.13109639245593677</v>
      </c>
      <c r="S74">
        <f t="shared" si="5"/>
        <v>3.4637354314045643E-3</v>
      </c>
      <c r="T74">
        <f t="shared" si="11"/>
        <v>0</v>
      </c>
      <c r="U74">
        <f t="shared" si="12"/>
        <v>0.49286756409005161</v>
      </c>
      <c r="V74">
        <f t="shared" si="13"/>
        <v>0</v>
      </c>
    </row>
    <row r="75" spans="2:22" x14ac:dyDescent="0.2">
      <c r="B75">
        <f t="shared" si="35"/>
        <v>10</v>
      </c>
      <c r="C75">
        <f t="shared" si="36"/>
        <v>10</v>
      </c>
      <c r="D75">
        <f t="shared" si="37"/>
        <v>0</v>
      </c>
      <c r="E75">
        <f t="shared" si="6"/>
        <v>6.4056538748382271E-9</v>
      </c>
      <c r="F75">
        <f>J240</f>
        <v>0</v>
      </c>
      <c r="G75">
        <f t="shared" si="7"/>
        <v>1.5995875561680059E-9</v>
      </c>
      <c r="H75">
        <f t="shared" si="8"/>
        <v>0</v>
      </c>
      <c r="K75">
        <f t="shared" si="3"/>
        <v>2.6405258611703999E-7</v>
      </c>
      <c r="L75">
        <f t="shared" si="28"/>
        <v>5</v>
      </c>
      <c r="M75">
        <f t="shared" si="29"/>
        <v>0</v>
      </c>
      <c r="N75">
        <f t="shared" si="30"/>
        <v>5</v>
      </c>
      <c r="O75">
        <f t="shared" si="31"/>
        <v>0</v>
      </c>
      <c r="P75">
        <f t="shared" si="9"/>
        <v>0</v>
      </c>
      <c r="Q75">
        <f t="shared" si="10"/>
        <v>5</v>
      </c>
      <c r="R75">
        <f t="shared" si="4"/>
        <v>1.8614005121160475E-3</v>
      </c>
      <c r="S75">
        <f t="shared" si="5"/>
        <v>1.418569428762346E-4</v>
      </c>
      <c r="T75">
        <f t="shared" si="11"/>
        <v>0</v>
      </c>
      <c r="U75">
        <f t="shared" si="12"/>
        <v>0.49286756409005161</v>
      </c>
      <c r="V75">
        <f t="shared" si="13"/>
        <v>0</v>
      </c>
    </row>
    <row r="76" spans="2:22" x14ac:dyDescent="0.2">
      <c r="B76">
        <f t="shared" si="35"/>
        <v>10</v>
      </c>
      <c r="C76">
        <f t="shared" si="36"/>
        <v>9</v>
      </c>
      <c r="D76">
        <f t="shared" si="37"/>
        <v>1</v>
      </c>
      <c r="E76">
        <f t="shared" si="6"/>
        <v>1.0890118993939464E-5</v>
      </c>
      <c r="F76">
        <f>J241</f>
        <v>0</v>
      </c>
      <c r="G76">
        <f t="shared" si="7"/>
        <v>1.0523331773883159E-7</v>
      </c>
      <c r="H76">
        <f t="shared" si="8"/>
        <v>0</v>
      </c>
      <c r="J76">
        <f>K76</f>
        <v>0</v>
      </c>
      <c r="K76">
        <f t="shared" si="3"/>
        <v>0</v>
      </c>
      <c r="L76">
        <f t="shared" si="28"/>
        <v>6</v>
      </c>
      <c r="M76">
        <f t="shared" si="29"/>
        <v>6</v>
      </c>
      <c r="N76">
        <f t="shared" si="30"/>
        <v>0</v>
      </c>
      <c r="O76">
        <f t="shared" si="31"/>
        <v>0</v>
      </c>
      <c r="P76">
        <f t="shared" si="9"/>
        <v>6</v>
      </c>
      <c r="Q76">
        <f t="shared" si="10"/>
        <v>0</v>
      </c>
      <c r="R76">
        <f t="shared" si="4"/>
        <v>0</v>
      </c>
      <c r="S76">
        <f t="shared" si="5"/>
        <v>1</v>
      </c>
      <c r="T76">
        <f t="shared" si="11"/>
        <v>6.4056538748382271E-9</v>
      </c>
      <c r="U76">
        <f t="shared" si="12"/>
        <v>5.2772152666514142E-6</v>
      </c>
      <c r="V76">
        <f t="shared" si="13"/>
        <v>0</v>
      </c>
    </row>
    <row r="77" spans="2:22" x14ac:dyDescent="0.2">
      <c r="B77">
        <f>IF(C76=0,B76+1,B76)</f>
        <v>10</v>
      </c>
      <c r="C77">
        <f>IF(C76=0,B77,C76-1)</f>
        <v>8</v>
      </c>
      <c r="D77">
        <f>B77-C77</f>
        <v>2</v>
      </c>
      <c r="E77">
        <f t="shared" si="6"/>
        <v>1.3760453657726366E-3</v>
      </c>
      <c r="F77">
        <f>J243</f>
        <v>0</v>
      </c>
      <c r="G77">
        <f t="shared" si="7"/>
        <v>3.1153799639345527E-6</v>
      </c>
      <c r="H77">
        <f t="shared" si="8"/>
        <v>0</v>
      </c>
      <c r="J77">
        <f>SUM(K77:K78)</f>
        <v>0</v>
      </c>
      <c r="K77">
        <f t="shared" si="3"/>
        <v>0</v>
      </c>
      <c r="L77">
        <f t="shared" si="28"/>
        <v>6</v>
      </c>
      <c r="M77">
        <f t="shared" si="29"/>
        <v>5</v>
      </c>
      <c r="N77">
        <f t="shared" si="30"/>
        <v>1</v>
      </c>
      <c r="O77">
        <f t="shared" si="31"/>
        <v>1</v>
      </c>
      <c r="P77">
        <f t="shared" si="9"/>
        <v>6</v>
      </c>
      <c r="Q77">
        <f t="shared" si="10"/>
        <v>0</v>
      </c>
      <c r="R77">
        <f t="shared" si="4"/>
        <v>0</v>
      </c>
      <c r="S77">
        <f t="shared" si="5"/>
        <v>0.83003084346538147</v>
      </c>
      <c r="T77">
        <f t="shared" si="11"/>
        <v>1.0890118993939464E-5</v>
      </c>
      <c r="U77">
        <f t="shared" si="12"/>
        <v>2.0830577311895974E-4</v>
      </c>
      <c r="V77">
        <f t="shared" si="13"/>
        <v>0</v>
      </c>
    </row>
    <row r="78" spans="2:22" x14ac:dyDescent="0.2">
      <c r="B78">
        <f t="shared" ref="B78:B85" si="38">IF(C77=0,B77+1,B77)</f>
        <v>10</v>
      </c>
      <c r="C78">
        <f t="shared" ref="C78:C85" si="39">IF(C77=0,B78,C77-1)</f>
        <v>7</v>
      </c>
      <c r="D78">
        <f t="shared" ref="D78:D85" si="40">B78-C78</f>
        <v>3</v>
      </c>
      <c r="E78">
        <f t="shared" si="6"/>
        <v>6.0979259092834394E-2</v>
      </c>
      <c r="F78">
        <f>J246</f>
        <v>0</v>
      </c>
      <c r="G78">
        <f t="shared" si="7"/>
        <v>5.4654383601615461E-5</v>
      </c>
      <c r="H78">
        <f t="shared" si="8"/>
        <v>0</v>
      </c>
      <c r="K78">
        <f t="shared" si="3"/>
        <v>0</v>
      </c>
      <c r="L78">
        <f t="shared" si="28"/>
        <v>6</v>
      </c>
      <c r="M78">
        <f t="shared" si="29"/>
        <v>5</v>
      </c>
      <c r="N78">
        <f t="shared" si="30"/>
        <v>1</v>
      </c>
      <c r="O78">
        <f t="shared" si="31"/>
        <v>0</v>
      </c>
      <c r="P78">
        <f t="shared" si="9"/>
        <v>5</v>
      </c>
      <c r="Q78">
        <f t="shared" si="10"/>
        <v>1</v>
      </c>
      <c r="R78">
        <f t="shared" si="4"/>
        <v>0</v>
      </c>
      <c r="S78">
        <f t="shared" si="5"/>
        <v>0.16996915653461853</v>
      </c>
      <c r="T78">
        <f t="shared" si="11"/>
        <v>1.0890118993939464E-5</v>
      </c>
      <c r="U78">
        <f t="shared" si="12"/>
        <v>2.0830577311895974E-4</v>
      </c>
      <c r="V78">
        <f t="shared" si="13"/>
        <v>0</v>
      </c>
    </row>
    <row r="79" spans="2:22" x14ac:dyDescent="0.2">
      <c r="B79">
        <f t="shared" si="38"/>
        <v>10</v>
      </c>
      <c r="C79">
        <f t="shared" si="39"/>
        <v>6</v>
      </c>
      <c r="D79">
        <f t="shared" si="40"/>
        <v>4</v>
      </c>
      <c r="E79">
        <f t="shared" si="6"/>
        <v>0.91669234600600846</v>
      </c>
      <c r="F79">
        <f>J250</f>
        <v>0</v>
      </c>
      <c r="G79">
        <f t="shared" si="7"/>
        <v>6.2922836971846354E-4</v>
      </c>
      <c r="H79">
        <f t="shared" si="8"/>
        <v>0</v>
      </c>
      <c r="J79">
        <f>SUM(K79:K81)</f>
        <v>0</v>
      </c>
      <c r="K79">
        <f t="shared" si="3"/>
        <v>0</v>
      </c>
      <c r="L79">
        <f t="shared" si="28"/>
        <v>6</v>
      </c>
      <c r="M79">
        <f t="shared" si="29"/>
        <v>4</v>
      </c>
      <c r="N79">
        <f t="shared" si="30"/>
        <v>2</v>
      </c>
      <c r="O79">
        <f t="shared" si="31"/>
        <v>2</v>
      </c>
      <c r="P79">
        <f t="shared" si="9"/>
        <v>6</v>
      </c>
      <c r="Q79">
        <f t="shared" si="10"/>
        <v>0</v>
      </c>
      <c r="R79">
        <f t="shared" si="4"/>
        <v>0</v>
      </c>
      <c r="S79">
        <f t="shared" si="5"/>
        <v>0.68895120110385266</v>
      </c>
      <c r="T79">
        <f t="shared" si="11"/>
        <v>1.3760453657726366E-3</v>
      </c>
      <c r="U79">
        <f t="shared" si="12"/>
        <v>3.4259937077114346E-3</v>
      </c>
      <c r="V79">
        <f t="shared" si="13"/>
        <v>0</v>
      </c>
    </row>
    <row r="80" spans="2:22" x14ac:dyDescent="0.2">
      <c r="B80">
        <f t="shared" si="38"/>
        <v>10</v>
      </c>
      <c r="C80">
        <f t="shared" si="39"/>
        <v>5</v>
      </c>
      <c r="D80">
        <f t="shared" si="40"/>
        <v>5</v>
      </c>
      <c r="E80">
        <f t="shared" si="6"/>
        <v>0</v>
      </c>
      <c r="F80">
        <f>J255</f>
        <v>0</v>
      </c>
      <c r="G80">
        <f t="shared" si="7"/>
        <v>4.9674646721681688E-3</v>
      </c>
      <c r="H80">
        <f t="shared" si="8"/>
        <v>0</v>
      </c>
      <c r="K80">
        <f t="shared" si="3"/>
        <v>0</v>
      </c>
      <c r="L80">
        <f t="shared" si="28"/>
        <v>6</v>
      </c>
      <c r="M80">
        <f t="shared" si="29"/>
        <v>4</v>
      </c>
      <c r="N80">
        <f t="shared" si="30"/>
        <v>2</v>
      </c>
      <c r="O80">
        <f t="shared" si="31"/>
        <v>1</v>
      </c>
      <c r="P80">
        <f t="shared" si="9"/>
        <v>5</v>
      </c>
      <c r="Q80">
        <f t="shared" si="10"/>
        <v>1</v>
      </c>
      <c r="R80">
        <f t="shared" si="4"/>
        <v>0</v>
      </c>
      <c r="S80">
        <f t="shared" si="5"/>
        <v>0.28215928472305768</v>
      </c>
      <c r="T80">
        <f t="shared" si="11"/>
        <v>1.3760453657726366E-3</v>
      </c>
      <c r="U80">
        <f t="shared" si="12"/>
        <v>3.4259937077114346E-3</v>
      </c>
      <c r="V80">
        <f t="shared" si="13"/>
        <v>0</v>
      </c>
    </row>
    <row r="81" spans="2:22" x14ac:dyDescent="0.2">
      <c r="B81">
        <f t="shared" si="38"/>
        <v>10</v>
      </c>
      <c r="C81">
        <f t="shared" si="39"/>
        <v>4</v>
      </c>
      <c r="D81">
        <f t="shared" si="40"/>
        <v>6</v>
      </c>
      <c r="E81">
        <f t="shared" si="6"/>
        <v>0</v>
      </c>
      <c r="F81">
        <f>J261</f>
        <v>0</v>
      </c>
      <c r="G81">
        <f t="shared" si="7"/>
        <v>2.7233206990712404E-2</v>
      </c>
      <c r="H81">
        <f t="shared" si="8"/>
        <v>0</v>
      </c>
      <c r="K81">
        <f t="shared" si="3"/>
        <v>0</v>
      </c>
      <c r="L81">
        <f t="shared" si="28"/>
        <v>6</v>
      </c>
      <c r="M81">
        <f t="shared" si="29"/>
        <v>4</v>
      </c>
      <c r="N81">
        <f t="shared" si="30"/>
        <v>2</v>
      </c>
      <c r="O81">
        <f t="shared" si="31"/>
        <v>0</v>
      </c>
      <c r="P81">
        <f t="shared" si="9"/>
        <v>4</v>
      </c>
      <c r="Q81">
        <f t="shared" si="10"/>
        <v>2</v>
      </c>
      <c r="R81">
        <f t="shared" si="4"/>
        <v>0</v>
      </c>
      <c r="S81">
        <f t="shared" si="5"/>
        <v>2.8889514173089652E-2</v>
      </c>
      <c r="T81">
        <f t="shared" si="11"/>
        <v>1.3760453657726366E-3</v>
      </c>
      <c r="U81">
        <f t="shared" si="12"/>
        <v>3.4259937077114346E-3</v>
      </c>
      <c r="V81">
        <f t="shared" si="13"/>
        <v>0</v>
      </c>
    </row>
    <row r="82" spans="2:22" x14ac:dyDescent="0.2">
      <c r="B82">
        <f t="shared" si="38"/>
        <v>10</v>
      </c>
      <c r="C82">
        <f t="shared" si="39"/>
        <v>3</v>
      </c>
      <c r="D82">
        <f t="shared" si="40"/>
        <v>7</v>
      </c>
      <c r="E82">
        <f t="shared" si="6"/>
        <v>0</v>
      </c>
      <c r="F82">
        <f>J268</f>
        <v>0</v>
      </c>
      <c r="G82">
        <f t="shared" si="7"/>
        <v>0.10237784513354523</v>
      </c>
      <c r="H82">
        <f t="shared" si="8"/>
        <v>0</v>
      </c>
      <c r="J82">
        <f>SUM(K82:K85)</f>
        <v>0</v>
      </c>
      <c r="K82">
        <f t="shared" si="3"/>
        <v>0</v>
      </c>
      <c r="L82">
        <f t="shared" si="28"/>
        <v>6</v>
      </c>
      <c r="M82">
        <f t="shared" si="29"/>
        <v>3</v>
      </c>
      <c r="N82">
        <f t="shared" si="30"/>
        <v>3</v>
      </c>
      <c r="O82">
        <f t="shared" si="31"/>
        <v>3</v>
      </c>
      <c r="P82">
        <f t="shared" si="9"/>
        <v>6</v>
      </c>
      <c r="Q82">
        <f t="shared" si="10"/>
        <v>0</v>
      </c>
      <c r="R82">
        <f t="shared" si="4"/>
        <v>0</v>
      </c>
      <c r="S82">
        <f t="shared" si="5"/>
        <v>0.57185074655871848</v>
      </c>
      <c r="T82">
        <f t="shared" si="11"/>
        <v>6.0979259092834394E-2</v>
      </c>
      <c r="U82">
        <f t="shared" si="12"/>
        <v>3.0051803710244868E-2</v>
      </c>
      <c r="V82">
        <f t="shared" si="13"/>
        <v>0</v>
      </c>
    </row>
    <row r="83" spans="2:22" x14ac:dyDescent="0.2">
      <c r="B83">
        <f t="shared" si="38"/>
        <v>10</v>
      </c>
      <c r="C83">
        <f t="shared" si="39"/>
        <v>2</v>
      </c>
      <c r="D83">
        <f t="shared" si="40"/>
        <v>8</v>
      </c>
      <c r="E83">
        <f t="shared" si="6"/>
        <v>0</v>
      </c>
      <c r="F83">
        <f>J276</f>
        <v>5.1342764660415869E-7</v>
      </c>
      <c r="G83">
        <f t="shared" si="7"/>
        <v>0.25257042662682988</v>
      </c>
      <c r="H83">
        <f t="shared" si="8"/>
        <v>0</v>
      </c>
      <c r="K83">
        <f t="shared" si="3"/>
        <v>0</v>
      </c>
      <c r="L83">
        <f t="shared" si="28"/>
        <v>6</v>
      </c>
      <c r="M83">
        <f t="shared" si="29"/>
        <v>3</v>
      </c>
      <c r="N83">
        <f t="shared" si="30"/>
        <v>3</v>
      </c>
      <c r="O83">
        <f t="shared" si="31"/>
        <v>2</v>
      </c>
      <c r="P83">
        <f t="shared" si="9"/>
        <v>5</v>
      </c>
      <c r="Q83">
        <f t="shared" si="10"/>
        <v>1</v>
      </c>
      <c r="R83">
        <f t="shared" si="4"/>
        <v>0</v>
      </c>
      <c r="S83">
        <f t="shared" si="5"/>
        <v>0.35130136363540249</v>
      </c>
      <c r="T83">
        <f t="shared" si="11"/>
        <v>6.0979259092834394E-2</v>
      </c>
      <c r="U83">
        <f t="shared" si="12"/>
        <v>3.0051803710244868E-2</v>
      </c>
      <c r="V83">
        <f t="shared" si="13"/>
        <v>0</v>
      </c>
    </row>
    <row r="84" spans="2:22" x14ac:dyDescent="0.2">
      <c r="B84">
        <f t="shared" si="38"/>
        <v>10</v>
      </c>
      <c r="C84">
        <f t="shared" si="39"/>
        <v>1</v>
      </c>
      <c r="D84">
        <f t="shared" si="40"/>
        <v>9</v>
      </c>
      <c r="E84">
        <f t="shared" si="6"/>
        <v>0</v>
      </c>
      <c r="F84">
        <f>J285</f>
        <v>3.850968118715918E-6</v>
      </c>
      <c r="G84">
        <f t="shared" si="7"/>
        <v>0.36924551587849397</v>
      </c>
      <c r="H84">
        <f t="shared" si="8"/>
        <v>0</v>
      </c>
      <c r="K84">
        <f t="shared" ref="K84:K147" si="41">R84*S84</f>
        <v>0</v>
      </c>
      <c r="L84">
        <f t="shared" si="28"/>
        <v>6</v>
      </c>
      <c r="M84">
        <f t="shared" si="29"/>
        <v>3</v>
      </c>
      <c r="N84">
        <f t="shared" si="30"/>
        <v>3</v>
      </c>
      <c r="O84">
        <f t="shared" si="31"/>
        <v>1</v>
      </c>
      <c r="P84">
        <f t="shared" si="9"/>
        <v>4</v>
      </c>
      <c r="Q84">
        <f t="shared" si="10"/>
        <v>2</v>
      </c>
      <c r="R84">
        <f t="shared" ref="R84:R147" si="42">VLOOKUP(P84,K$2:L$12,2)</f>
        <v>0</v>
      </c>
      <c r="S84">
        <f t="shared" ref="S84:S147" si="43">_xlfn.BINOM.DIST(Q84,N84,F$2,FALSE)</f>
        <v>7.1937563449184075E-2</v>
      </c>
      <c r="T84">
        <f t="shared" si="11"/>
        <v>6.0979259092834394E-2</v>
      </c>
      <c r="U84">
        <f t="shared" si="12"/>
        <v>3.0051803710244868E-2</v>
      </c>
      <c r="V84">
        <f t="shared" si="13"/>
        <v>0</v>
      </c>
    </row>
    <row r="85" spans="2:22" x14ac:dyDescent="0.2">
      <c r="B85">
        <f t="shared" si="38"/>
        <v>10</v>
      </c>
      <c r="C85">
        <f t="shared" si="39"/>
        <v>0</v>
      </c>
      <c r="D85">
        <f t="shared" si="40"/>
        <v>10</v>
      </c>
      <c r="E85">
        <f t="shared" ref="E85" si="44">VLOOKUP(D85,K$2:M$12,3)</f>
        <v>0</v>
      </c>
      <c r="F85">
        <f>J295</f>
        <v>1.6046563893699684E-5</v>
      </c>
      <c r="G85">
        <f t="shared" ref="G85" si="45">_xlfn.BINOM.DIST(D85,B85,H$2,FALSE)</f>
        <v>0.24291843573206112</v>
      </c>
      <c r="H85">
        <f t="shared" ref="H85" si="46">E85*F85*G85</f>
        <v>0</v>
      </c>
      <c r="K85">
        <f t="shared" si="41"/>
        <v>0</v>
      </c>
      <c r="L85">
        <f t="shared" si="28"/>
        <v>6</v>
      </c>
      <c r="M85">
        <f t="shared" si="29"/>
        <v>3</v>
      </c>
      <c r="N85">
        <f t="shared" si="30"/>
        <v>3</v>
      </c>
      <c r="O85">
        <f t="shared" si="31"/>
        <v>0</v>
      </c>
      <c r="P85">
        <f t="shared" ref="P85:P148" si="47">M85+O85</f>
        <v>3</v>
      </c>
      <c r="Q85">
        <f t="shared" ref="Q85:Q148" si="48">N85-O85</f>
        <v>3</v>
      </c>
      <c r="R85">
        <f t="shared" si="42"/>
        <v>0</v>
      </c>
      <c r="S85">
        <f t="shared" si="43"/>
        <v>4.9103263566949553E-3</v>
      </c>
      <c r="T85">
        <f t="shared" ref="T85:T148" si="49">VLOOKUP(N85,$K$2:$M$12,3)</f>
        <v>6.0979259092834394E-2</v>
      </c>
      <c r="U85">
        <f t="shared" ref="U85:U148" si="50">_xlfn.BINOM.DIST(N85,L85,$H$2,FALSE)</f>
        <v>3.0051803710244868E-2</v>
      </c>
      <c r="V85">
        <f t="shared" ref="V85:V148" si="51">R85*S85*T85*U85</f>
        <v>0</v>
      </c>
    </row>
    <row r="86" spans="2:22" x14ac:dyDescent="0.2">
      <c r="J86">
        <f>SUM(K86:K90)</f>
        <v>6.1517513535449891E-4</v>
      </c>
      <c r="K86">
        <f t="shared" si="41"/>
        <v>0</v>
      </c>
      <c r="L86">
        <f t="shared" si="28"/>
        <v>6</v>
      </c>
      <c r="M86">
        <f t="shared" si="29"/>
        <v>2</v>
      </c>
      <c r="N86">
        <f t="shared" si="30"/>
        <v>4</v>
      </c>
      <c r="O86">
        <f t="shared" si="31"/>
        <v>4</v>
      </c>
      <c r="P86">
        <f t="shared" si="47"/>
        <v>6</v>
      </c>
      <c r="Q86">
        <f t="shared" si="48"/>
        <v>0</v>
      </c>
      <c r="R86">
        <f t="shared" si="42"/>
        <v>0</v>
      </c>
      <c r="S86">
        <f t="shared" si="43"/>
        <v>0.47465375750244121</v>
      </c>
      <c r="T86">
        <f t="shared" si="49"/>
        <v>0.91669234600600846</v>
      </c>
      <c r="U86">
        <f t="shared" si="50"/>
        <v>0.1482781137677078</v>
      </c>
      <c r="V86">
        <f t="shared" si="51"/>
        <v>0</v>
      </c>
    </row>
    <row r="87" spans="2:22" x14ac:dyDescent="0.2">
      <c r="K87">
        <f t="shared" si="41"/>
        <v>0</v>
      </c>
      <c r="L87">
        <f t="shared" si="28"/>
        <v>6</v>
      </c>
      <c r="M87">
        <f t="shared" si="29"/>
        <v>2</v>
      </c>
      <c r="N87">
        <f t="shared" si="30"/>
        <v>4</v>
      </c>
      <c r="O87">
        <f t="shared" si="31"/>
        <v>3</v>
      </c>
      <c r="P87">
        <f t="shared" si="47"/>
        <v>5</v>
      </c>
      <c r="Q87">
        <f t="shared" si="48"/>
        <v>1</v>
      </c>
      <c r="R87">
        <f t="shared" si="42"/>
        <v>0</v>
      </c>
      <c r="S87">
        <f t="shared" si="43"/>
        <v>0.38878795622510903</v>
      </c>
      <c r="T87">
        <f t="shared" si="49"/>
        <v>0.91669234600600846</v>
      </c>
      <c r="U87">
        <f t="shared" si="50"/>
        <v>0.1482781137677078</v>
      </c>
      <c r="V87">
        <f t="shared" si="51"/>
        <v>0</v>
      </c>
    </row>
    <row r="88" spans="2:22" x14ac:dyDescent="0.2">
      <c r="K88">
        <f t="shared" si="41"/>
        <v>0</v>
      </c>
      <c r="L88">
        <f t="shared" si="28"/>
        <v>6</v>
      </c>
      <c r="M88">
        <f t="shared" si="29"/>
        <v>2</v>
      </c>
      <c r="N88">
        <f t="shared" si="30"/>
        <v>4</v>
      </c>
      <c r="O88">
        <f t="shared" si="31"/>
        <v>2</v>
      </c>
      <c r="P88">
        <f t="shared" si="47"/>
        <v>4</v>
      </c>
      <c r="Q88">
        <f t="shared" si="48"/>
        <v>2</v>
      </c>
      <c r="R88">
        <f t="shared" si="42"/>
        <v>0</v>
      </c>
      <c r="S88">
        <f t="shared" si="43"/>
        <v>0.11942079293314131</v>
      </c>
      <c r="T88">
        <f t="shared" si="49"/>
        <v>0.91669234600600846</v>
      </c>
      <c r="U88">
        <f t="shared" si="50"/>
        <v>0.1482781137677078</v>
      </c>
      <c r="V88">
        <f t="shared" si="51"/>
        <v>0</v>
      </c>
    </row>
    <row r="89" spans="2:22" x14ac:dyDescent="0.2">
      <c r="K89">
        <f t="shared" si="41"/>
        <v>0</v>
      </c>
      <c r="L89">
        <f t="shared" si="28"/>
        <v>6</v>
      </c>
      <c r="M89">
        <f t="shared" si="29"/>
        <v>2</v>
      </c>
      <c r="N89">
        <f t="shared" si="30"/>
        <v>4</v>
      </c>
      <c r="O89">
        <f t="shared" si="31"/>
        <v>1</v>
      </c>
      <c r="P89">
        <f t="shared" si="47"/>
        <v>3</v>
      </c>
      <c r="Q89">
        <f t="shared" si="48"/>
        <v>3</v>
      </c>
      <c r="R89">
        <f t="shared" si="42"/>
        <v>0</v>
      </c>
      <c r="S89">
        <f t="shared" si="43"/>
        <v>1.6302889310151218E-2</v>
      </c>
      <c r="T89">
        <f t="shared" si="49"/>
        <v>0.91669234600600846</v>
      </c>
      <c r="U89">
        <f t="shared" si="50"/>
        <v>0.1482781137677078</v>
      </c>
      <c r="V89">
        <f t="shared" si="51"/>
        <v>0</v>
      </c>
    </row>
    <row r="90" spans="2:22" x14ac:dyDescent="0.2">
      <c r="K90">
        <f t="shared" si="41"/>
        <v>6.1517513535449891E-4</v>
      </c>
      <c r="L90">
        <f t="shared" si="28"/>
        <v>6</v>
      </c>
      <c r="M90">
        <f t="shared" si="29"/>
        <v>2</v>
      </c>
      <c r="N90">
        <f t="shared" si="30"/>
        <v>4</v>
      </c>
      <c r="O90">
        <f t="shared" si="31"/>
        <v>0</v>
      </c>
      <c r="P90">
        <f t="shared" si="47"/>
        <v>2</v>
      </c>
      <c r="Q90">
        <f t="shared" si="48"/>
        <v>4</v>
      </c>
      <c r="R90">
        <f t="shared" si="42"/>
        <v>0.73708622755602271</v>
      </c>
      <c r="S90">
        <f t="shared" si="43"/>
        <v>8.3460402915714791E-4</v>
      </c>
      <c r="T90">
        <f t="shared" si="49"/>
        <v>0.91669234600600846</v>
      </c>
      <c r="U90">
        <f t="shared" si="50"/>
        <v>0.1482781137677078</v>
      </c>
      <c r="V90">
        <f t="shared" si="51"/>
        <v>8.3617933707416488E-5</v>
      </c>
    </row>
    <row r="91" spans="2:22" x14ac:dyDescent="0.2">
      <c r="J91">
        <f>SUM(K91:K96)</f>
        <v>2.5716686158420254E-3</v>
      </c>
      <c r="K91">
        <f t="shared" si="41"/>
        <v>0</v>
      </c>
      <c r="L91">
        <f t="shared" si="28"/>
        <v>6</v>
      </c>
      <c r="M91">
        <f t="shared" si="29"/>
        <v>1</v>
      </c>
      <c r="N91">
        <f t="shared" si="30"/>
        <v>5</v>
      </c>
      <c r="O91">
        <f t="shared" si="31"/>
        <v>5</v>
      </c>
      <c r="P91">
        <f t="shared" si="47"/>
        <v>6</v>
      </c>
      <c r="Q91">
        <f t="shared" si="48"/>
        <v>0</v>
      </c>
      <c r="R91">
        <f t="shared" si="42"/>
        <v>0</v>
      </c>
      <c r="S91">
        <f t="shared" si="43"/>
        <v>0.39397725869376393</v>
      </c>
      <c r="T91">
        <f t="shared" si="49"/>
        <v>0</v>
      </c>
      <c r="U91">
        <f t="shared" si="50"/>
        <v>0.39019553008307845</v>
      </c>
      <c r="V91">
        <f t="shared" si="51"/>
        <v>0</v>
      </c>
    </row>
    <row r="92" spans="2:22" x14ac:dyDescent="0.2">
      <c r="K92">
        <f t="shared" si="41"/>
        <v>0</v>
      </c>
      <c r="L92">
        <f t="shared" si="28"/>
        <v>6</v>
      </c>
      <c r="M92">
        <f t="shared" si="29"/>
        <v>1</v>
      </c>
      <c r="N92">
        <f t="shared" si="30"/>
        <v>5</v>
      </c>
      <c r="O92">
        <f t="shared" si="31"/>
        <v>4</v>
      </c>
      <c r="P92">
        <f t="shared" si="47"/>
        <v>5</v>
      </c>
      <c r="Q92">
        <f t="shared" si="48"/>
        <v>1</v>
      </c>
      <c r="R92">
        <f t="shared" si="42"/>
        <v>0</v>
      </c>
      <c r="S92">
        <f t="shared" si="43"/>
        <v>0.40338249404338639</v>
      </c>
      <c r="T92">
        <f t="shared" si="49"/>
        <v>0</v>
      </c>
      <c r="U92">
        <f t="shared" si="50"/>
        <v>0.39019553008307845</v>
      </c>
      <c r="V92">
        <f t="shared" si="51"/>
        <v>0</v>
      </c>
    </row>
    <row r="93" spans="2:22" x14ac:dyDescent="0.2">
      <c r="K93">
        <f t="shared" si="41"/>
        <v>0</v>
      </c>
      <c r="L93">
        <f t="shared" si="28"/>
        <v>6</v>
      </c>
      <c r="M93">
        <f t="shared" si="29"/>
        <v>1</v>
      </c>
      <c r="N93">
        <f t="shared" si="30"/>
        <v>5</v>
      </c>
      <c r="O93">
        <f t="shared" si="31"/>
        <v>3</v>
      </c>
      <c r="P93">
        <f t="shared" si="47"/>
        <v>4</v>
      </c>
      <c r="Q93">
        <f t="shared" si="48"/>
        <v>2</v>
      </c>
      <c r="R93">
        <f t="shared" si="42"/>
        <v>0</v>
      </c>
      <c r="S93">
        <f t="shared" si="43"/>
        <v>0.16520490247599995</v>
      </c>
      <c r="T93">
        <f t="shared" si="49"/>
        <v>0</v>
      </c>
      <c r="U93">
        <f t="shared" si="50"/>
        <v>0.39019553008307845</v>
      </c>
      <c r="V93">
        <f t="shared" si="51"/>
        <v>0</v>
      </c>
    </row>
    <row r="94" spans="2:22" x14ac:dyDescent="0.2">
      <c r="K94">
        <f t="shared" si="41"/>
        <v>0</v>
      </c>
      <c r="L94">
        <f t="shared" si="28"/>
        <v>6</v>
      </c>
      <c r="M94">
        <f t="shared" si="29"/>
        <v>1</v>
      </c>
      <c r="N94">
        <f t="shared" si="30"/>
        <v>5</v>
      </c>
      <c r="O94">
        <f t="shared" si="31"/>
        <v>2</v>
      </c>
      <c r="P94">
        <f t="shared" si="47"/>
        <v>3</v>
      </c>
      <c r="Q94">
        <f t="shared" si="48"/>
        <v>3</v>
      </c>
      <c r="R94">
        <f t="shared" si="42"/>
        <v>0</v>
      </c>
      <c r="S94">
        <f t="shared" si="43"/>
        <v>3.3829752412568914E-2</v>
      </c>
      <c r="T94">
        <f t="shared" si="49"/>
        <v>0</v>
      </c>
      <c r="U94">
        <f t="shared" si="50"/>
        <v>0.39019553008307845</v>
      </c>
      <c r="V94">
        <f t="shared" si="51"/>
        <v>0</v>
      </c>
    </row>
    <row r="95" spans="2:22" x14ac:dyDescent="0.2">
      <c r="K95">
        <f t="shared" si="41"/>
        <v>2.5530716823861234E-3</v>
      </c>
      <c r="L95">
        <f t="shared" si="28"/>
        <v>6</v>
      </c>
      <c r="M95">
        <f t="shared" si="29"/>
        <v>1</v>
      </c>
      <c r="N95">
        <f t="shared" si="30"/>
        <v>5</v>
      </c>
      <c r="O95">
        <f t="shared" si="31"/>
        <v>1</v>
      </c>
      <c r="P95">
        <f t="shared" si="47"/>
        <v>2</v>
      </c>
      <c r="Q95">
        <f t="shared" si="48"/>
        <v>4</v>
      </c>
      <c r="R95">
        <f t="shared" si="42"/>
        <v>0.73708622755602271</v>
      </c>
      <c r="S95">
        <f t="shared" si="43"/>
        <v>3.4637354314045643E-3</v>
      </c>
      <c r="T95">
        <f t="shared" si="49"/>
        <v>0</v>
      </c>
      <c r="U95">
        <f t="shared" si="50"/>
        <v>0.39019553008307845</v>
      </c>
      <c r="V95">
        <f t="shared" si="51"/>
        <v>0</v>
      </c>
    </row>
    <row r="96" spans="2:22" x14ac:dyDescent="0.2">
      <c r="K96">
        <f t="shared" si="41"/>
        <v>1.8596933455902255E-5</v>
      </c>
      <c r="L96">
        <f t="shared" si="28"/>
        <v>6</v>
      </c>
      <c r="M96">
        <f t="shared" si="29"/>
        <v>1</v>
      </c>
      <c r="N96">
        <f t="shared" si="30"/>
        <v>5</v>
      </c>
      <c r="O96">
        <f t="shared" si="31"/>
        <v>0</v>
      </c>
      <c r="P96">
        <f t="shared" si="47"/>
        <v>1</v>
      </c>
      <c r="Q96">
        <f t="shared" si="48"/>
        <v>5</v>
      </c>
      <c r="R96">
        <f t="shared" si="42"/>
        <v>0.13109639245593677</v>
      </c>
      <c r="S96">
        <f t="shared" si="43"/>
        <v>1.418569428762346E-4</v>
      </c>
      <c r="T96">
        <f t="shared" si="49"/>
        <v>0</v>
      </c>
      <c r="U96">
        <f t="shared" si="50"/>
        <v>0.39019553008307845</v>
      </c>
      <c r="V96">
        <f t="shared" si="51"/>
        <v>0</v>
      </c>
    </row>
    <row r="97" spans="10:22" x14ac:dyDescent="0.2">
      <c r="J97">
        <f>SUM(K97:K103)</f>
        <v>6.450045776844578E-3</v>
      </c>
      <c r="K97">
        <f t="shared" si="41"/>
        <v>0</v>
      </c>
      <c r="L97">
        <f t="shared" si="28"/>
        <v>6</v>
      </c>
      <c r="M97">
        <f t="shared" si="29"/>
        <v>0</v>
      </c>
      <c r="N97">
        <f t="shared" si="30"/>
        <v>6</v>
      </c>
      <c r="O97">
        <f t="shared" si="31"/>
        <v>6</v>
      </c>
      <c r="P97">
        <f t="shared" si="47"/>
        <v>6</v>
      </c>
      <c r="Q97">
        <f t="shared" si="48"/>
        <v>0</v>
      </c>
      <c r="R97">
        <f t="shared" si="42"/>
        <v>0</v>
      </c>
      <c r="S97">
        <f t="shared" si="43"/>
        <v>0.32701327633976374</v>
      </c>
      <c r="T97">
        <f t="shared" si="49"/>
        <v>0</v>
      </c>
      <c r="U97">
        <f t="shared" si="50"/>
        <v>0.42783497574287188</v>
      </c>
      <c r="V97">
        <f t="shared" si="51"/>
        <v>0</v>
      </c>
    </row>
    <row r="98" spans="10:22" x14ac:dyDescent="0.2">
      <c r="K98">
        <f t="shared" si="41"/>
        <v>0</v>
      </c>
      <c r="L98">
        <f t="shared" si="28"/>
        <v>6</v>
      </c>
      <c r="M98">
        <f t="shared" si="29"/>
        <v>0</v>
      </c>
      <c r="N98">
        <f t="shared" si="30"/>
        <v>6</v>
      </c>
      <c r="O98">
        <f t="shared" si="31"/>
        <v>5</v>
      </c>
      <c r="P98">
        <f t="shared" si="47"/>
        <v>5</v>
      </c>
      <c r="Q98">
        <f t="shared" si="48"/>
        <v>1</v>
      </c>
      <c r="R98">
        <f t="shared" si="42"/>
        <v>0</v>
      </c>
      <c r="S98">
        <f t="shared" si="43"/>
        <v>0.40178389412400156</v>
      </c>
      <c r="T98">
        <f t="shared" si="49"/>
        <v>0</v>
      </c>
      <c r="U98">
        <f t="shared" si="50"/>
        <v>0.42783497574287188</v>
      </c>
      <c r="V98">
        <f t="shared" si="51"/>
        <v>0</v>
      </c>
    </row>
    <row r="99" spans="10:22" x14ac:dyDescent="0.2">
      <c r="K99">
        <f t="shared" si="41"/>
        <v>0</v>
      </c>
      <c r="L99">
        <f t="shared" si="28"/>
        <v>6</v>
      </c>
      <c r="M99">
        <f t="shared" si="29"/>
        <v>0</v>
      </c>
      <c r="N99">
        <f t="shared" si="30"/>
        <v>6</v>
      </c>
      <c r="O99">
        <f t="shared" si="31"/>
        <v>4</v>
      </c>
      <c r="P99">
        <f t="shared" si="47"/>
        <v>4</v>
      </c>
      <c r="Q99">
        <f t="shared" si="48"/>
        <v>2</v>
      </c>
      <c r="R99">
        <f t="shared" si="42"/>
        <v>0</v>
      </c>
      <c r="S99">
        <f t="shared" si="43"/>
        <v>0.20568774682015548</v>
      </c>
      <c r="T99">
        <f t="shared" si="49"/>
        <v>0</v>
      </c>
      <c r="U99">
        <f t="shared" si="50"/>
        <v>0.42783497574287188</v>
      </c>
      <c r="V99">
        <f t="shared" si="51"/>
        <v>0</v>
      </c>
    </row>
    <row r="100" spans="10:22" x14ac:dyDescent="0.2">
      <c r="K100">
        <f t="shared" si="41"/>
        <v>0</v>
      </c>
      <c r="L100">
        <f t="shared" si="28"/>
        <v>6</v>
      </c>
      <c r="M100">
        <f t="shared" si="29"/>
        <v>0</v>
      </c>
      <c r="N100">
        <f t="shared" si="30"/>
        <v>6</v>
      </c>
      <c r="O100">
        <f t="shared" si="31"/>
        <v>3</v>
      </c>
      <c r="P100">
        <f t="shared" si="47"/>
        <v>3</v>
      </c>
      <c r="Q100">
        <f t="shared" si="48"/>
        <v>3</v>
      </c>
      <c r="R100">
        <f t="shared" si="42"/>
        <v>0</v>
      </c>
      <c r="S100">
        <f t="shared" si="43"/>
        <v>5.6159475858459193E-2</v>
      </c>
      <c r="T100">
        <f t="shared" si="49"/>
        <v>0</v>
      </c>
      <c r="U100">
        <f t="shared" si="50"/>
        <v>0.42783497574287188</v>
      </c>
      <c r="V100">
        <f t="shared" si="51"/>
        <v>0</v>
      </c>
    </row>
    <row r="101" spans="10:22" x14ac:dyDescent="0.2">
      <c r="K101">
        <f t="shared" si="41"/>
        <v>6.3573847258756025E-3</v>
      </c>
      <c r="L101">
        <f t="shared" si="28"/>
        <v>6</v>
      </c>
      <c r="M101">
        <f t="shared" si="29"/>
        <v>0</v>
      </c>
      <c r="N101">
        <f t="shared" si="30"/>
        <v>6</v>
      </c>
      <c r="O101">
        <f t="shared" si="31"/>
        <v>2</v>
      </c>
      <c r="P101">
        <f t="shared" si="47"/>
        <v>2</v>
      </c>
      <c r="Q101">
        <f t="shared" si="48"/>
        <v>4</v>
      </c>
      <c r="R101">
        <f t="shared" si="42"/>
        <v>0.73708622755602271</v>
      </c>
      <c r="S101">
        <f t="shared" si="43"/>
        <v>8.6250217250089713E-3</v>
      </c>
      <c r="T101">
        <f t="shared" si="49"/>
        <v>0</v>
      </c>
      <c r="U101">
        <f t="shared" si="50"/>
        <v>0.42783497574287188</v>
      </c>
      <c r="V101">
        <f t="shared" si="51"/>
        <v>0</v>
      </c>
    </row>
    <row r="102" spans="10:22" x14ac:dyDescent="0.2">
      <c r="K102">
        <f t="shared" si="41"/>
        <v>9.2616170173632614E-5</v>
      </c>
      <c r="L102">
        <f t="shared" ref="L102:L150" si="52">IF(AND(M101=0,O101=0),L101+1,L101)</f>
        <v>6</v>
      </c>
      <c r="M102">
        <f t="shared" ref="M102:M150" si="53">IF(O101=0,IF(M101=0,L102,M101-1),M101)</f>
        <v>0</v>
      </c>
      <c r="N102">
        <f t="shared" ref="N102:N150" si="54">L102-M102</f>
        <v>6</v>
      </c>
      <c r="O102">
        <f t="shared" ref="O102:O150" si="55">IF(O101=0,N102,O101-1)</f>
        <v>1</v>
      </c>
      <c r="P102">
        <f t="shared" si="47"/>
        <v>1</v>
      </c>
      <c r="Q102">
        <f t="shared" si="48"/>
        <v>5</v>
      </c>
      <c r="R102">
        <f t="shared" si="42"/>
        <v>0.13109639245593677</v>
      </c>
      <c r="S102">
        <f t="shared" si="43"/>
        <v>7.0647382768188787E-4</v>
      </c>
      <c r="T102">
        <f t="shared" si="49"/>
        <v>0</v>
      </c>
      <c r="U102">
        <f t="shared" si="50"/>
        <v>0.42783497574287188</v>
      </c>
      <c r="V102">
        <f t="shared" si="51"/>
        <v>0</v>
      </c>
    </row>
    <row r="103" spans="10:22" x14ac:dyDescent="0.2">
      <c r="K103">
        <f t="shared" si="41"/>
        <v>4.4880795343098002E-8</v>
      </c>
      <c r="L103">
        <f t="shared" si="52"/>
        <v>6</v>
      </c>
      <c r="M103">
        <f t="shared" si="53"/>
        <v>0</v>
      </c>
      <c r="N103">
        <f t="shared" si="54"/>
        <v>6</v>
      </c>
      <c r="O103">
        <f t="shared" si="55"/>
        <v>0</v>
      </c>
      <c r="P103">
        <f t="shared" si="47"/>
        <v>0</v>
      </c>
      <c r="Q103">
        <f t="shared" si="48"/>
        <v>6</v>
      </c>
      <c r="R103">
        <f t="shared" si="42"/>
        <v>1.8614005121160475E-3</v>
      </c>
      <c r="S103">
        <f t="shared" si="43"/>
        <v>2.4111304929253153E-5</v>
      </c>
      <c r="T103">
        <f t="shared" si="49"/>
        <v>0</v>
      </c>
      <c r="U103">
        <f t="shared" si="50"/>
        <v>0.42783497574287188</v>
      </c>
      <c r="V103">
        <f t="shared" si="51"/>
        <v>0</v>
      </c>
    </row>
    <row r="104" spans="10:22" x14ac:dyDescent="0.2">
      <c r="J104">
        <f>K104</f>
        <v>0</v>
      </c>
      <c r="K104">
        <f t="shared" si="41"/>
        <v>0</v>
      </c>
      <c r="L104">
        <f t="shared" si="52"/>
        <v>7</v>
      </c>
      <c r="M104">
        <f t="shared" si="53"/>
        <v>7</v>
      </c>
      <c r="N104">
        <f t="shared" si="54"/>
        <v>0</v>
      </c>
      <c r="O104">
        <f t="shared" si="55"/>
        <v>0</v>
      </c>
      <c r="P104">
        <f t="shared" si="47"/>
        <v>7</v>
      </c>
      <c r="Q104">
        <f t="shared" si="48"/>
        <v>0</v>
      </c>
      <c r="R104">
        <f t="shared" si="42"/>
        <v>0</v>
      </c>
      <c r="S104">
        <f t="shared" si="43"/>
        <v>1</v>
      </c>
      <c r="T104">
        <f t="shared" si="49"/>
        <v>6.4056538748382271E-9</v>
      </c>
      <c r="U104">
        <f t="shared" si="50"/>
        <v>6.9631477715358299E-7</v>
      </c>
      <c r="V104">
        <f t="shared" si="51"/>
        <v>0</v>
      </c>
    </row>
    <row r="105" spans="10:22" x14ac:dyDescent="0.2">
      <c r="J105">
        <f>SUM(K105:K106)</f>
        <v>0</v>
      </c>
      <c r="K105">
        <f t="shared" si="41"/>
        <v>0</v>
      </c>
      <c r="L105">
        <f t="shared" si="52"/>
        <v>7</v>
      </c>
      <c r="M105">
        <f t="shared" si="53"/>
        <v>6</v>
      </c>
      <c r="N105">
        <f t="shared" si="54"/>
        <v>1</v>
      </c>
      <c r="O105">
        <f t="shared" si="55"/>
        <v>1</v>
      </c>
      <c r="P105">
        <f t="shared" si="47"/>
        <v>7</v>
      </c>
      <c r="Q105">
        <f t="shared" si="48"/>
        <v>0</v>
      </c>
      <c r="R105">
        <f t="shared" si="42"/>
        <v>0</v>
      </c>
      <c r="S105">
        <f t="shared" si="43"/>
        <v>0.83003084346538147</v>
      </c>
      <c r="T105">
        <f t="shared" si="49"/>
        <v>1.0890118993939464E-5</v>
      </c>
      <c r="U105">
        <f t="shared" si="50"/>
        <v>3.2066303426484839E-5</v>
      </c>
      <c r="V105">
        <f t="shared" si="51"/>
        <v>0</v>
      </c>
    </row>
    <row r="106" spans="10:22" x14ac:dyDescent="0.2">
      <c r="K106">
        <f t="shared" si="41"/>
        <v>0</v>
      </c>
      <c r="L106">
        <f t="shared" si="52"/>
        <v>7</v>
      </c>
      <c r="M106">
        <f t="shared" si="53"/>
        <v>6</v>
      </c>
      <c r="N106">
        <f t="shared" si="54"/>
        <v>1</v>
      </c>
      <c r="O106">
        <f t="shared" si="55"/>
        <v>0</v>
      </c>
      <c r="P106">
        <f t="shared" si="47"/>
        <v>6</v>
      </c>
      <c r="Q106">
        <f t="shared" si="48"/>
        <v>1</v>
      </c>
      <c r="R106">
        <f t="shared" si="42"/>
        <v>0</v>
      </c>
      <c r="S106">
        <f t="shared" si="43"/>
        <v>0.16996915653461853</v>
      </c>
      <c r="T106">
        <f t="shared" si="49"/>
        <v>1.0890118993939464E-5</v>
      </c>
      <c r="U106">
        <f t="shared" si="50"/>
        <v>3.2066303426484839E-5</v>
      </c>
      <c r="V106">
        <f t="shared" si="51"/>
        <v>0</v>
      </c>
    </row>
    <row r="107" spans="10:22" x14ac:dyDescent="0.2">
      <c r="J107">
        <f>SUM(K107:K109)</f>
        <v>0</v>
      </c>
      <c r="K107">
        <f t="shared" si="41"/>
        <v>0</v>
      </c>
      <c r="L107">
        <f t="shared" si="52"/>
        <v>7</v>
      </c>
      <c r="M107">
        <f t="shared" si="53"/>
        <v>5</v>
      </c>
      <c r="N107">
        <f t="shared" si="54"/>
        <v>2</v>
      </c>
      <c r="O107">
        <f t="shared" si="55"/>
        <v>2</v>
      </c>
      <c r="P107">
        <f t="shared" si="47"/>
        <v>7</v>
      </c>
      <c r="Q107">
        <f t="shared" si="48"/>
        <v>0</v>
      </c>
      <c r="R107">
        <f t="shared" si="42"/>
        <v>0</v>
      </c>
      <c r="S107">
        <f t="shared" si="43"/>
        <v>0.68895120110385266</v>
      </c>
      <c r="T107">
        <f t="shared" si="49"/>
        <v>1.3760453657726366E-3</v>
      </c>
      <c r="U107">
        <f t="shared" si="50"/>
        <v>6.3287129563690484E-4</v>
      </c>
      <c r="V107">
        <f t="shared" si="51"/>
        <v>0</v>
      </c>
    </row>
    <row r="108" spans="10:22" x14ac:dyDescent="0.2">
      <c r="K108">
        <f t="shared" si="41"/>
        <v>0</v>
      </c>
      <c r="L108">
        <f t="shared" si="52"/>
        <v>7</v>
      </c>
      <c r="M108">
        <f t="shared" si="53"/>
        <v>5</v>
      </c>
      <c r="N108">
        <f t="shared" si="54"/>
        <v>2</v>
      </c>
      <c r="O108">
        <f t="shared" si="55"/>
        <v>1</v>
      </c>
      <c r="P108">
        <f t="shared" si="47"/>
        <v>6</v>
      </c>
      <c r="Q108">
        <f t="shared" si="48"/>
        <v>1</v>
      </c>
      <c r="R108">
        <f t="shared" si="42"/>
        <v>0</v>
      </c>
      <c r="S108">
        <f t="shared" si="43"/>
        <v>0.28215928472305768</v>
      </c>
      <c r="T108">
        <f t="shared" si="49"/>
        <v>1.3760453657726366E-3</v>
      </c>
      <c r="U108">
        <f t="shared" si="50"/>
        <v>6.3287129563690484E-4</v>
      </c>
      <c r="V108">
        <f t="shared" si="51"/>
        <v>0</v>
      </c>
    </row>
    <row r="109" spans="10:22" x14ac:dyDescent="0.2">
      <c r="K109">
        <f t="shared" si="41"/>
        <v>0</v>
      </c>
      <c r="L109">
        <f t="shared" si="52"/>
        <v>7</v>
      </c>
      <c r="M109">
        <f t="shared" si="53"/>
        <v>5</v>
      </c>
      <c r="N109">
        <f t="shared" si="54"/>
        <v>2</v>
      </c>
      <c r="O109">
        <f t="shared" si="55"/>
        <v>0</v>
      </c>
      <c r="P109">
        <f t="shared" si="47"/>
        <v>5</v>
      </c>
      <c r="Q109">
        <f t="shared" si="48"/>
        <v>2</v>
      </c>
      <c r="R109">
        <f t="shared" si="42"/>
        <v>0</v>
      </c>
      <c r="S109">
        <f t="shared" si="43"/>
        <v>2.8889514173089652E-2</v>
      </c>
      <c r="T109">
        <f t="shared" si="49"/>
        <v>1.3760453657726366E-3</v>
      </c>
      <c r="U109">
        <f t="shared" si="50"/>
        <v>6.3287129563690484E-4</v>
      </c>
      <c r="V109">
        <f t="shared" si="51"/>
        <v>0</v>
      </c>
    </row>
    <row r="110" spans="10:22" x14ac:dyDescent="0.2">
      <c r="J110">
        <f>SUM(K110:K113)</f>
        <v>0</v>
      </c>
      <c r="K110">
        <f t="shared" si="41"/>
        <v>0</v>
      </c>
      <c r="L110">
        <f t="shared" si="52"/>
        <v>7</v>
      </c>
      <c r="M110">
        <f t="shared" si="53"/>
        <v>4</v>
      </c>
      <c r="N110">
        <f t="shared" si="54"/>
        <v>3</v>
      </c>
      <c r="O110">
        <f t="shared" si="55"/>
        <v>3</v>
      </c>
      <c r="P110">
        <f t="shared" si="47"/>
        <v>7</v>
      </c>
      <c r="Q110">
        <f t="shared" si="48"/>
        <v>0</v>
      </c>
      <c r="R110">
        <f t="shared" si="42"/>
        <v>0</v>
      </c>
      <c r="S110">
        <f t="shared" si="43"/>
        <v>0.57185074655871848</v>
      </c>
      <c r="T110">
        <f t="shared" si="49"/>
        <v>6.0979259092834394E-2</v>
      </c>
      <c r="U110">
        <f t="shared" si="50"/>
        <v>6.9391998252651722E-3</v>
      </c>
      <c r="V110">
        <f t="shared" si="51"/>
        <v>0</v>
      </c>
    </row>
    <row r="111" spans="10:22" x14ac:dyDescent="0.2">
      <c r="K111">
        <f t="shared" si="41"/>
        <v>0</v>
      </c>
      <c r="L111">
        <f t="shared" si="52"/>
        <v>7</v>
      </c>
      <c r="M111">
        <f t="shared" si="53"/>
        <v>4</v>
      </c>
      <c r="N111">
        <f t="shared" si="54"/>
        <v>3</v>
      </c>
      <c r="O111">
        <f t="shared" si="55"/>
        <v>2</v>
      </c>
      <c r="P111">
        <f t="shared" si="47"/>
        <v>6</v>
      </c>
      <c r="Q111">
        <f t="shared" si="48"/>
        <v>1</v>
      </c>
      <c r="R111">
        <f t="shared" si="42"/>
        <v>0</v>
      </c>
      <c r="S111">
        <f t="shared" si="43"/>
        <v>0.35130136363540249</v>
      </c>
      <c r="T111">
        <f t="shared" si="49"/>
        <v>6.0979259092834394E-2</v>
      </c>
      <c r="U111">
        <f t="shared" si="50"/>
        <v>6.9391998252651722E-3</v>
      </c>
      <c r="V111">
        <f t="shared" si="51"/>
        <v>0</v>
      </c>
    </row>
    <row r="112" spans="10:22" x14ac:dyDescent="0.2">
      <c r="K112">
        <f t="shared" si="41"/>
        <v>0</v>
      </c>
      <c r="L112">
        <f t="shared" si="52"/>
        <v>7</v>
      </c>
      <c r="M112">
        <f t="shared" si="53"/>
        <v>4</v>
      </c>
      <c r="N112">
        <f t="shared" si="54"/>
        <v>3</v>
      </c>
      <c r="O112">
        <f t="shared" si="55"/>
        <v>1</v>
      </c>
      <c r="P112">
        <f t="shared" si="47"/>
        <v>5</v>
      </c>
      <c r="Q112">
        <f t="shared" si="48"/>
        <v>2</v>
      </c>
      <c r="R112">
        <f t="shared" si="42"/>
        <v>0</v>
      </c>
      <c r="S112">
        <f t="shared" si="43"/>
        <v>7.1937563449184075E-2</v>
      </c>
      <c r="T112">
        <f t="shared" si="49"/>
        <v>6.0979259092834394E-2</v>
      </c>
      <c r="U112">
        <f t="shared" si="50"/>
        <v>6.9391998252651722E-3</v>
      </c>
      <c r="V112">
        <f t="shared" si="51"/>
        <v>0</v>
      </c>
    </row>
    <row r="113" spans="10:22" x14ac:dyDescent="0.2">
      <c r="K113">
        <f t="shared" si="41"/>
        <v>0</v>
      </c>
      <c r="L113">
        <f t="shared" si="52"/>
        <v>7</v>
      </c>
      <c r="M113">
        <f t="shared" si="53"/>
        <v>4</v>
      </c>
      <c r="N113">
        <f t="shared" si="54"/>
        <v>3</v>
      </c>
      <c r="O113">
        <f t="shared" si="55"/>
        <v>0</v>
      </c>
      <c r="P113">
        <f t="shared" si="47"/>
        <v>4</v>
      </c>
      <c r="Q113">
        <f t="shared" si="48"/>
        <v>3</v>
      </c>
      <c r="R113">
        <f t="shared" si="42"/>
        <v>0</v>
      </c>
      <c r="S113">
        <f t="shared" si="43"/>
        <v>4.9103263566949553E-3</v>
      </c>
      <c r="T113">
        <f t="shared" si="49"/>
        <v>6.0979259092834394E-2</v>
      </c>
      <c r="U113">
        <f t="shared" si="50"/>
        <v>6.9391998252651722E-3</v>
      </c>
      <c r="V113">
        <f t="shared" si="51"/>
        <v>0</v>
      </c>
    </row>
    <row r="114" spans="10:22" x14ac:dyDescent="0.2">
      <c r="J114">
        <f>SUM(K114:K118)</f>
        <v>0</v>
      </c>
      <c r="K114">
        <f t="shared" si="41"/>
        <v>0</v>
      </c>
      <c r="L114">
        <f t="shared" si="52"/>
        <v>7</v>
      </c>
      <c r="M114">
        <f t="shared" si="53"/>
        <v>3</v>
      </c>
      <c r="N114">
        <f t="shared" si="54"/>
        <v>4</v>
      </c>
      <c r="O114">
        <f t="shared" si="55"/>
        <v>4</v>
      </c>
      <c r="P114">
        <f t="shared" si="47"/>
        <v>7</v>
      </c>
      <c r="Q114">
        <f t="shared" si="48"/>
        <v>0</v>
      </c>
      <c r="R114">
        <f t="shared" si="42"/>
        <v>0</v>
      </c>
      <c r="S114">
        <f t="shared" si="43"/>
        <v>0.47465375750244121</v>
      </c>
      <c r="T114">
        <f t="shared" si="49"/>
        <v>0.91669234600600846</v>
      </c>
      <c r="U114">
        <f t="shared" si="50"/>
        <v>4.5651456667663369E-2</v>
      </c>
      <c r="V114">
        <f t="shared" si="51"/>
        <v>0</v>
      </c>
    </row>
    <row r="115" spans="10:22" x14ac:dyDescent="0.2">
      <c r="K115">
        <f t="shared" si="41"/>
        <v>0</v>
      </c>
      <c r="L115">
        <f t="shared" si="52"/>
        <v>7</v>
      </c>
      <c r="M115">
        <f t="shared" si="53"/>
        <v>3</v>
      </c>
      <c r="N115">
        <f t="shared" si="54"/>
        <v>4</v>
      </c>
      <c r="O115">
        <f t="shared" si="55"/>
        <v>3</v>
      </c>
      <c r="P115">
        <f t="shared" si="47"/>
        <v>6</v>
      </c>
      <c r="Q115">
        <f t="shared" si="48"/>
        <v>1</v>
      </c>
      <c r="R115">
        <f t="shared" si="42"/>
        <v>0</v>
      </c>
      <c r="S115">
        <f t="shared" si="43"/>
        <v>0.38878795622510903</v>
      </c>
      <c r="T115">
        <f t="shared" si="49"/>
        <v>0.91669234600600846</v>
      </c>
      <c r="U115">
        <f t="shared" si="50"/>
        <v>4.5651456667663369E-2</v>
      </c>
      <c r="V115">
        <f t="shared" si="51"/>
        <v>0</v>
      </c>
    </row>
    <row r="116" spans="10:22" x14ac:dyDescent="0.2">
      <c r="K116">
        <f t="shared" si="41"/>
        <v>0</v>
      </c>
      <c r="L116">
        <f t="shared" si="52"/>
        <v>7</v>
      </c>
      <c r="M116">
        <f t="shared" si="53"/>
        <v>3</v>
      </c>
      <c r="N116">
        <f t="shared" si="54"/>
        <v>4</v>
      </c>
      <c r="O116">
        <f t="shared" si="55"/>
        <v>2</v>
      </c>
      <c r="P116">
        <f t="shared" si="47"/>
        <v>5</v>
      </c>
      <c r="Q116">
        <f t="shared" si="48"/>
        <v>2</v>
      </c>
      <c r="R116">
        <f t="shared" si="42"/>
        <v>0</v>
      </c>
      <c r="S116">
        <f t="shared" si="43"/>
        <v>0.11942079293314131</v>
      </c>
      <c r="T116">
        <f t="shared" si="49"/>
        <v>0.91669234600600846</v>
      </c>
      <c r="U116">
        <f t="shared" si="50"/>
        <v>4.5651456667663369E-2</v>
      </c>
      <c r="V116">
        <f t="shared" si="51"/>
        <v>0</v>
      </c>
    </row>
    <row r="117" spans="10:22" x14ac:dyDescent="0.2">
      <c r="K117">
        <f t="shared" si="41"/>
        <v>0</v>
      </c>
      <c r="L117">
        <f t="shared" si="52"/>
        <v>7</v>
      </c>
      <c r="M117">
        <f t="shared" si="53"/>
        <v>3</v>
      </c>
      <c r="N117">
        <f t="shared" si="54"/>
        <v>4</v>
      </c>
      <c r="O117">
        <f t="shared" si="55"/>
        <v>1</v>
      </c>
      <c r="P117">
        <f t="shared" si="47"/>
        <v>4</v>
      </c>
      <c r="Q117">
        <f t="shared" si="48"/>
        <v>3</v>
      </c>
      <c r="R117">
        <f t="shared" si="42"/>
        <v>0</v>
      </c>
      <c r="S117">
        <f t="shared" si="43"/>
        <v>1.6302889310151218E-2</v>
      </c>
      <c r="T117">
        <f t="shared" si="49"/>
        <v>0.91669234600600846</v>
      </c>
      <c r="U117">
        <f t="shared" si="50"/>
        <v>4.5651456667663369E-2</v>
      </c>
      <c r="V117">
        <f t="shared" si="51"/>
        <v>0</v>
      </c>
    </row>
    <row r="118" spans="10:22" x14ac:dyDescent="0.2">
      <c r="K118">
        <f t="shared" si="41"/>
        <v>0</v>
      </c>
      <c r="L118">
        <f t="shared" si="52"/>
        <v>7</v>
      </c>
      <c r="M118">
        <f t="shared" si="53"/>
        <v>3</v>
      </c>
      <c r="N118">
        <f t="shared" si="54"/>
        <v>4</v>
      </c>
      <c r="O118">
        <f t="shared" si="55"/>
        <v>0</v>
      </c>
      <c r="P118">
        <f t="shared" si="47"/>
        <v>3</v>
      </c>
      <c r="Q118">
        <f t="shared" si="48"/>
        <v>4</v>
      </c>
      <c r="R118">
        <f t="shared" si="42"/>
        <v>0</v>
      </c>
      <c r="S118">
        <f t="shared" si="43"/>
        <v>8.3460402915714791E-4</v>
      </c>
      <c r="T118">
        <f t="shared" si="49"/>
        <v>0.91669234600600846</v>
      </c>
      <c r="U118">
        <f t="shared" si="50"/>
        <v>4.5651456667663369E-2</v>
      </c>
      <c r="V118">
        <f t="shared" si="51"/>
        <v>0</v>
      </c>
    </row>
    <row r="119" spans="10:22" x14ac:dyDescent="0.2">
      <c r="J119">
        <f>SUM(K119:K124)</f>
        <v>1.0456079887727397E-4</v>
      </c>
      <c r="K119">
        <f t="shared" si="41"/>
        <v>0</v>
      </c>
      <c r="L119">
        <f t="shared" si="52"/>
        <v>7</v>
      </c>
      <c r="M119">
        <f t="shared" si="53"/>
        <v>2</v>
      </c>
      <c r="N119">
        <f t="shared" si="54"/>
        <v>5</v>
      </c>
      <c r="O119">
        <f t="shared" si="55"/>
        <v>5</v>
      </c>
      <c r="P119">
        <f t="shared" si="47"/>
        <v>7</v>
      </c>
      <c r="Q119">
        <f t="shared" si="48"/>
        <v>0</v>
      </c>
      <c r="R119">
        <f t="shared" si="42"/>
        <v>0</v>
      </c>
      <c r="S119">
        <f t="shared" si="43"/>
        <v>0.39397725869376393</v>
      </c>
      <c r="T119">
        <f t="shared" si="49"/>
        <v>0</v>
      </c>
      <c r="U119">
        <f t="shared" si="50"/>
        <v>0.18019848527419294</v>
      </c>
      <c r="V119">
        <f t="shared" si="51"/>
        <v>0</v>
      </c>
    </row>
    <row r="120" spans="10:22" x14ac:dyDescent="0.2">
      <c r="K120">
        <f t="shared" si="41"/>
        <v>0</v>
      </c>
      <c r="L120">
        <f t="shared" si="52"/>
        <v>7</v>
      </c>
      <c r="M120">
        <f t="shared" si="53"/>
        <v>2</v>
      </c>
      <c r="N120">
        <f t="shared" si="54"/>
        <v>5</v>
      </c>
      <c r="O120">
        <f t="shared" si="55"/>
        <v>4</v>
      </c>
      <c r="P120">
        <f t="shared" si="47"/>
        <v>6</v>
      </c>
      <c r="Q120">
        <f t="shared" si="48"/>
        <v>1</v>
      </c>
      <c r="R120">
        <f t="shared" si="42"/>
        <v>0</v>
      </c>
      <c r="S120">
        <f t="shared" si="43"/>
        <v>0.40338249404338639</v>
      </c>
      <c r="T120">
        <f t="shared" si="49"/>
        <v>0</v>
      </c>
      <c r="U120">
        <f t="shared" si="50"/>
        <v>0.18019848527419294</v>
      </c>
      <c r="V120">
        <f t="shared" si="51"/>
        <v>0</v>
      </c>
    </row>
    <row r="121" spans="10:22" x14ac:dyDescent="0.2">
      <c r="K121">
        <f t="shared" si="41"/>
        <v>0</v>
      </c>
      <c r="L121">
        <f t="shared" si="52"/>
        <v>7</v>
      </c>
      <c r="M121">
        <f t="shared" si="53"/>
        <v>2</v>
      </c>
      <c r="N121">
        <f t="shared" si="54"/>
        <v>5</v>
      </c>
      <c r="O121">
        <f t="shared" si="55"/>
        <v>3</v>
      </c>
      <c r="P121">
        <f t="shared" si="47"/>
        <v>5</v>
      </c>
      <c r="Q121">
        <f t="shared" si="48"/>
        <v>2</v>
      </c>
      <c r="R121">
        <f t="shared" si="42"/>
        <v>0</v>
      </c>
      <c r="S121">
        <f t="shared" si="43"/>
        <v>0.16520490247599995</v>
      </c>
      <c r="T121">
        <f t="shared" si="49"/>
        <v>0</v>
      </c>
      <c r="U121">
        <f t="shared" si="50"/>
        <v>0.18019848527419294</v>
      </c>
      <c r="V121">
        <f t="shared" si="51"/>
        <v>0</v>
      </c>
    </row>
    <row r="122" spans="10:22" x14ac:dyDescent="0.2">
      <c r="K122">
        <f t="shared" si="41"/>
        <v>0</v>
      </c>
      <c r="L122">
        <f t="shared" si="52"/>
        <v>7</v>
      </c>
      <c r="M122">
        <f t="shared" si="53"/>
        <v>2</v>
      </c>
      <c r="N122">
        <f t="shared" si="54"/>
        <v>5</v>
      </c>
      <c r="O122">
        <f t="shared" si="55"/>
        <v>2</v>
      </c>
      <c r="P122">
        <f t="shared" si="47"/>
        <v>4</v>
      </c>
      <c r="Q122">
        <f t="shared" si="48"/>
        <v>3</v>
      </c>
      <c r="R122">
        <f t="shared" si="42"/>
        <v>0</v>
      </c>
      <c r="S122">
        <f t="shared" si="43"/>
        <v>3.3829752412568914E-2</v>
      </c>
      <c r="T122">
        <f t="shared" si="49"/>
        <v>0</v>
      </c>
      <c r="U122">
        <f t="shared" si="50"/>
        <v>0.18019848527419294</v>
      </c>
      <c r="V122">
        <f t="shared" si="51"/>
        <v>0</v>
      </c>
    </row>
    <row r="123" spans="10:22" x14ac:dyDescent="0.2">
      <c r="K123">
        <f t="shared" si="41"/>
        <v>0</v>
      </c>
      <c r="L123">
        <f t="shared" si="52"/>
        <v>7</v>
      </c>
      <c r="M123">
        <f t="shared" si="53"/>
        <v>2</v>
      </c>
      <c r="N123">
        <f t="shared" si="54"/>
        <v>5</v>
      </c>
      <c r="O123">
        <f t="shared" si="55"/>
        <v>1</v>
      </c>
      <c r="P123">
        <f t="shared" si="47"/>
        <v>3</v>
      </c>
      <c r="Q123">
        <f t="shared" si="48"/>
        <v>4</v>
      </c>
      <c r="R123">
        <f t="shared" si="42"/>
        <v>0</v>
      </c>
      <c r="S123">
        <f t="shared" si="43"/>
        <v>3.4637354314045643E-3</v>
      </c>
      <c r="T123">
        <f t="shared" si="49"/>
        <v>0</v>
      </c>
      <c r="U123">
        <f t="shared" si="50"/>
        <v>0.18019848527419294</v>
      </c>
      <c r="V123">
        <f t="shared" si="51"/>
        <v>0</v>
      </c>
    </row>
    <row r="124" spans="10:22" x14ac:dyDescent="0.2">
      <c r="K124">
        <f t="shared" si="41"/>
        <v>1.0456079887727397E-4</v>
      </c>
      <c r="L124">
        <f t="shared" si="52"/>
        <v>7</v>
      </c>
      <c r="M124">
        <f t="shared" si="53"/>
        <v>2</v>
      </c>
      <c r="N124">
        <f t="shared" si="54"/>
        <v>5</v>
      </c>
      <c r="O124">
        <f t="shared" si="55"/>
        <v>0</v>
      </c>
      <c r="P124">
        <f t="shared" si="47"/>
        <v>2</v>
      </c>
      <c r="Q124">
        <f t="shared" si="48"/>
        <v>5</v>
      </c>
      <c r="R124">
        <f t="shared" si="42"/>
        <v>0.73708622755602271</v>
      </c>
      <c r="S124">
        <f t="shared" si="43"/>
        <v>1.418569428762346E-4</v>
      </c>
      <c r="T124">
        <f t="shared" si="49"/>
        <v>0</v>
      </c>
      <c r="U124">
        <f t="shared" si="50"/>
        <v>0.18019848527419294</v>
      </c>
      <c r="V124">
        <f t="shared" si="51"/>
        <v>0</v>
      </c>
    </row>
    <row r="125" spans="10:22" x14ac:dyDescent="0.2">
      <c r="J125">
        <f>SUM(K125:K131)</f>
        <v>5.2389303360673653E-4</v>
      </c>
      <c r="K125">
        <f t="shared" si="41"/>
        <v>0</v>
      </c>
      <c r="L125">
        <f t="shared" si="52"/>
        <v>7</v>
      </c>
      <c r="M125">
        <f t="shared" si="53"/>
        <v>1</v>
      </c>
      <c r="N125">
        <f t="shared" si="54"/>
        <v>6</v>
      </c>
      <c r="O125">
        <f t="shared" si="55"/>
        <v>6</v>
      </c>
      <c r="P125">
        <f t="shared" si="47"/>
        <v>7</v>
      </c>
      <c r="Q125">
        <f t="shared" si="48"/>
        <v>0</v>
      </c>
      <c r="R125">
        <f t="shared" si="42"/>
        <v>0</v>
      </c>
      <c r="S125">
        <f t="shared" si="43"/>
        <v>0.32701327633976374</v>
      </c>
      <c r="T125">
        <f t="shared" si="49"/>
        <v>0</v>
      </c>
      <c r="U125">
        <f t="shared" si="50"/>
        <v>0.39516195667219384</v>
      </c>
      <c r="V125">
        <f t="shared" si="51"/>
        <v>0</v>
      </c>
    </row>
    <row r="126" spans="10:22" x14ac:dyDescent="0.2">
      <c r="K126">
        <f t="shared" si="41"/>
        <v>0</v>
      </c>
      <c r="L126">
        <f t="shared" si="52"/>
        <v>7</v>
      </c>
      <c r="M126">
        <f t="shared" si="53"/>
        <v>1</v>
      </c>
      <c r="N126">
        <f t="shared" si="54"/>
        <v>6</v>
      </c>
      <c r="O126">
        <f t="shared" si="55"/>
        <v>5</v>
      </c>
      <c r="P126">
        <f t="shared" si="47"/>
        <v>6</v>
      </c>
      <c r="Q126">
        <f t="shared" si="48"/>
        <v>1</v>
      </c>
      <c r="R126">
        <f t="shared" si="42"/>
        <v>0</v>
      </c>
      <c r="S126">
        <f t="shared" si="43"/>
        <v>0.40178389412400156</v>
      </c>
      <c r="T126">
        <f t="shared" si="49"/>
        <v>0</v>
      </c>
      <c r="U126">
        <f t="shared" si="50"/>
        <v>0.39516195667219384</v>
      </c>
      <c r="V126">
        <f t="shared" si="51"/>
        <v>0</v>
      </c>
    </row>
    <row r="127" spans="10:22" x14ac:dyDescent="0.2">
      <c r="K127">
        <f t="shared" si="41"/>
        <v>0</v>
      </c>
      <c r="L127">
        <f t="shared" si="52"/>
        <v>7</v>
      </c>
      <c r="M127">
        <f t="shared" si="53"/>
        <v>1</v>
      </c>
      <c r="N127">
        <f t="shared" si="54"/>
        <v>6</v>
      </c>
      <c r="O127">
        <f t="shared" si="55"/>
        <v>4</v>
      </c>
      <c r="P127">
        <f t="shared" si="47"/>
        <v>5</v>
      </c>
      <c r="Q127">
        <f t="shared" si="48"/>
        <v>2</v>
      </c>
      <c r="R127">
        <f t="shared" si="42"/>
        <v>0</v>
      </c>
      <c r="S127">
        <f t="shared" si="43"/>
        <v>0.20568774682015548</v>
      </c>
      <c r="T127">
        <f t="shared" si="49"/>
        <v>0</v>
      </c>
      <c r="U127">
        <f t="shared" si="50"/>
        <v>0.39516195667219384</v>
      </c>
      <c r="V127">
        <f t="shared" si="51"/>
        <v>0</v>
      </c>
    </row>
    <row r="128" spans="10:22" x14ac:dyDescent="0.2">
      <c r="K128">
        <f t="shared" si="41"/>
        <v>0</v>
      </c>
      <c r="L128">
        <f t="shared" si="52"/>
        <v>7</v>
      </c>
      <c r="M128">
        <f t="shared" si="53"/>
        <v>1</v>
      </c>
      <c r="N128">
        <f t="shared" si="54"/>
        <v>6</v>
      </c>
      <c r="O128">
        <f t="shared" si="55"/>
        <v>3</v>
      </c>
      <c r="P128">
        <f t="shared" si="47"/>
        <v>4</v>
      </c>
      <c r="Q128">
        <f t="shared" si="48"/>
        <v>3</v>
      </c>
      <c r="R128">
        <f t="shared" si="42"/>
        <v>0</v>
      </c>
      <c r="S128">
        <f t="shared" si="43"/>
        <v>5.6159475858459193E-2</v>
      </c>
      <c r="T128">
        <f t="shared" si="49"/>
        <v>0</v>
      </c>
      <c r="U128">
        <f t="shared" si="50"/>
        <v>0.39516195667219384</v>
      </c>
      <c r="V128">
        <f t="shared" si="51"/>
        <v>0</v>
      </c>
    </row>
    <row r="129" spans="10:22" x14ac:dyDescent="0.2">
      <c r="K129">
        <f t="shared" si="41"/>
        <v>0</v>
      </c>
      <c r="L129">
        <f t="shared" si="52"/>
        <v>7</v>
      </c>
      <c r="M129">
        <f t="shared" si="53"/>
        <v>1</v>
      </c>
      <c r="N129">
        <f t="shared" si="54"/>
        <v>6</v>
      </c>
      <c r="O129">
        <f t="shared" si="55"/>
        <v>2</v>
      </c>
      <c r="P129">
        <f t="shared" si="47"/>
        <v>3</v>
      </c>
      <c r="Q129">
        <f t="shared" si="48"/>
        <v>4</v>
      </c>
      <c r="R129">
        <f t="shared" si="42"/>
        <v>0</v>
      </c>
      <c r="S129">
        <f t="shared" si="43"/>
        <v>8.6250217250089713E-3</v>
      </c>
      <c r="T129">
        <f t="shared" si="49"/>
        <v>0</v>
      </c>
      <c r="U129">
        <f t="shared" si="50"/>
        <v>0.39516195667219384</v>
      </c>
      <c r="V129">
        <f t="shared" si="51"/>
        <v>0</v>
      </c>
    </row>
    <row r="130" spans="10:22" x14ac:dyDescent="0.2">
      <c r="K130">
        <f t="shared" si="41"/>
        <v>5.2073212851310639E-4</v>
      </c>
      <c r="L130">
        <f t="shared" si="52"/>
        <v>7</v>
      </c>
      <c r="M130">
        <f t="shared" si="53"/>
        <v>1</v>
      </c>
      <c r="N130">
        <f t="shared" si="54"/>
        <v>6</v>
      </c>
      <c r="O130">
        <f t="shared" si="55"/>
        <v>1</v>
      </c>
      <c r="P130">
        <f t="shared" si="47"/>
        <v>2</v>
      </c>
      <c r="Q130">
        <f t="shared" si="48"/>
        <v>5</v>
      </c>
      <c r="R130">
        <f t="shared" si="42"/>
        <v>0.73708622755602271</v>
      </c>
      <c r="S130">
        <f t="shared" si="43"/>
        <v>7.0647382768188787E-4</v>
      </c>
      <c r="T130">
        <f t="shared" si="49"/>
        <v>0</v>
      </c>
      <c r="U130">
        <f t="shared" si="50"/>
        <v>0.39516195667219384</v>
      </c>
      <c r="V130">
        <f t="shared" si="51"/>
        <v>0</v>
      </c>
    </row>
    <row r="131" spans="10:22" x14ac:dyDescent="0.2">
      <c r="K131">
        <f t="shared" si="41"/>
        <v>3.1609050936301339E-6</v>
      </c>
      <c r="L131">
        <f t="shared" si="52"/>
        <v>7</v>
      </c>
      <c r="M131">
        <f t="shared" si="53"/>
        <v>1</v>
      </c>
      <c r="N131">
        <f t="shared" si="54"/>
        <v>6</v>
      </c>
      <c r="O131">
        <f t="shared" si="55"/>
        <v>0</v>
      </c>
      <c r="P131">
        <f t="shared" si="47"/>
        <v>1</v>
      </c>
      <c r="Q131">
        <f t="shared" si="48"/>
        <v>6</v>
      </c>
      <c r="R131">
        <f t="shared" si="42"/>
        <v>0.13109639245593677</v>
      </c>
      <c r="S131">
        <f t="shared" si="43"/>
        <v>2.4111304929253153E-5</v>
      </c>
      <c r="T131">
        <f t="shared" si="49"/>
        <v>0</v>
      </c>
      <c r="U131">
        <f t="shared" si="50"/>
        <v>0.39516195667219384</v>
      </c>
      <c r="V131">
        <f t="shared" si="51"/>
        <v>0</v>
      </c>
    </row>
    <row r="132" spans="10:22" x14ac:dyDescent="0.2">
      <c r="J132">
        <f>SUM(K132:K139)</f>
        <v>1.5311562168701881E-3</v>
      </c>
      <c r="K132">
        <f t="shared" si="41"/>
        <v>0</v>
      </c>
      <c r="L132">
        <f t="shared" si="52"/>
        <v>7</v>
      </c>
      <c r="M132">
        <f t="shared" si="53"/>
        <v>0</v>
      </c>
      <c r="N132">
        <f t="shared" si="54"/>
        <v>7</v>
      </c>
      <c r="O132">
        <f t="shared" si="55"/>
        <v>7</v>
      </c>
      <c r="P132">
        <f t="shared" si="47"/>
        <v>7</v>
      </c>
      <c r="Q132">
        <f t="shared" si="48"/>
        <v>0</v>
      </c>
      <c r="R132">
        <f t="shared" si="42"/>
        <v>0</v>
      </c>
      <c r="S132">
        <f t="shared" si="43"/>
        <v>0.27143110558467193</v>
      </c>
      <c r="T132">
        <f t="shared" si="49"/>
        <v>0</v>
      </c>
      <c r="U132">
        <f t="shared" si="50"/>
        <v>0.37138326764684421</v>
      </c>
      <c r="V132">
        <f t="shared" si="51"/>
        <v>0</v>
      </c>
    </row>
    <row r="133" spans="10:22" x14ac:dyDescent="0.2">
      <c r="K133">
        <f t="shared" si="41"/>
        <v>0</v>
      </c>
      <c r="L133">
        <f t="shared" si="52"/>
        <v>7</v>
      </c>
      <c r="M133">
        <f t="shared" si="53"/>
        <v>0</v>
      </c>
      <c r="N133">
        <f t="shared" si="54"/>
        <v>7</v>
      </c>
      <c r="O133">
        <f t="shared" si="55"/>
        <v>6</v>
      </c>
      <c r="P133">
        <f t="shared" si="47"/>
        <v>6</v>
      </c>
      <c r="Q133">
        <f t="shared" si="48"/>
        <v>1</v>
      </c>
      <c r="R133">
        <f t="shared" si="42"/>
        <v>0</v>
      </c>
      <c r="S133">
        <f t="shared" si="43"/>
        <v>0.38907519528564227</v>
      </c>
      <c r="T133">
        <f t="shared" si="49"/>
        <v>0</v>
      </c>
      <c r="U133">
        <f t="shared" si="50"/>
        <v>0.37138326764684421</v>
      </c>
      <c r="V133">
        <f t="shared" si="51"/>
        <v>0</v>
      </c>
    </row>
    <row r="134" spans="10:22" x14ac:dyDescent="0.2">
      <c r="K134">
        <f t="shared" si="41"/>
        <v>0</v>
      </c>
      <c r="L134">
        <f t="shared" si="52"/>
        <v>7</v>
      </c>
      <c r="M134">
        <f t="shared" si="53"/>
        <v>0</v>
      </c>
      <c r="N134">
        <f t="shared" si="54"/>
        <v>7</v>
      </c>
      <c r="O134">
        <f t="shared" si="55"/>
        <v>5</v>
      </c>
      <c r="P134">
        <f t="shared" si="47"/>
        <v>5</v>
      </c>
      <c r="Q134">
        <f t="shared" si="48"/>
        <v>2</v>
      </c>
      <c r="R134">
        <f t="shared" si="42"/>
        <v>0</v>
      </c>
      <c r="S134">
        <f t="shared" si="43"/>
        <v>0.23901804357707854</v>
      </c>
      <c r="T134">
        <f t="shared" si="49"/>
        <v>0</v>
      </c>
      <c r="U134">
        <f t="shared" si="50"/>
        <v>0.37138326764684421</v>
      </c>
      <c r="V134">
        <f t="shared" si="51"/>
        <v>0</v>
      </c>
    </row>
    <row r="135" spans="10:22" x14ac:dyDescent="0.2">
      <c r="K135">
        <f t="shared" si="41"/>
        <v>0</v>
      </c>
      <c r="L135">
        <f t="shared" si="52"/>
        <v>7</v>
      </c>
      <c r="M135">
        <f t="shared" si="53"/>
        <v>0</v>
      </c>
      <c r="N135">
        <f t="shared" si="54"/>
        <v>7</v>
      </c>
      <c r="O135">
        <f t="shared" si="55"/>
        <v>4</v>
      </c>
      <c r="P135">
        <f t="shared" si="47"/>
        <v>4</v>
      </c>
      <c r="Q135">
        <f t="shared" si="48"/>
        <v>3</v>
      </c>
      <c r="R135">
        <f t="shared" si="42"/>
        <v>0</v>
      </c>
      <c r="S135">
        <f t="shared" si="43"/>
        <v>8.157466995189866E-2</v>
      </c>
      <c r="T135">
        <f t="shared" si="49"/>
        <v>0</v>
      </c>
      <c r="U135">
        <f t="shared" si="50"/>
        <v>0.37138326764684421</v>
      </c>
      <c r="V135">
        <f t="shared" si="51"/>
        <v>0</v>
      </c>
    </row>
    <row r="136" spans="10:22" x14ac:dyDescent="0.2">
      <c r="K136">
        <f t="shared" si="41"/>
        <v>0</v>
      </c>
      <c r="L136">
        <f t="shared" si="52"/>
        <v>7</v>
      </c>
      <c r="M136">
        <f t="shared" si="53"/>
        <v>0</v>
      </c>
      <c r="N136">
        <f t="shared" si="54"/>
        <v>7</v>
      </c>
      <c r="O136">
        <f t="shared" si="55"/>
        <v>3</v>
      </c>
      <c r="P136">
        <f t="shared" si="47"/>
        <v>3</v>
      </c>
      <c r="Q136">
        <f t="shared" si="48"/>
        <v>4</v>
      </c>
      <c r="R136">
        <f t="shared" si="42"/>
        <v>0</v>
      </c>
      <c r="S136">
        <f t="shared" si="43"/>
        <v>1.6704412800405029E-2</v>
      </c>
      <c r="T136">
        <f t="shared" si="49"/>
        <v>0</v>
      </c>
      <c r="U136">
        <f t="shared" si="50"/>
        <v>0.37138326764684421</v>
      </c>
      <c r="V136">
        <f t="shared" si="51"/>
        <v>0</v>
      </c>
    </row>
    <row r="137" spans="10:22" x14ac:dyDescent="0.2">
      <c r="K137">
        <f t="shared" si="41"/>
        <v>1.5127830474724001E-3</v>
      </c>
      <c r="L137">
        <f t="shared" si="52"/>
        <v>7</v>
      </c>
      <c r="M137">
        <f t="shared" si="53"/>
        <v>0</v>
      </c>
      <c r="N137">
        <f t="shared" si="54"/>
        <v>7</v>
      </c>
      <c r="O137">
        <f t="shared" si="55"/>
        <v>2</v>
      </c>
      <c r="P137">
        <f t="shared" si="47"/>
        <v>2</v>
      </c>
      <c r="Q137">
        <f t="shared" si="48"/>
        <v>5</v>
      </c>
      <c r="R137">
        <f t="shared" si="42"/>
        <v>0.73708622755602271</v>
      </c>
      <c r="S137">
        <f t="shared" si="43"/>
        <v>2.0523827347695492E-3</v>
      </c>
      <c r="T137">
        <f t="shared" si="49"/>
        <v>0</v>
      </c>
      <c r="U137">
        <f t="shared" si="50"/>
        <v>0.37138326764684421</v>
      </c>
      <c r="V137">
        <f t="shared" si="51"/>
        <v>0</v>
      </c>
    </row>
    <row r="138" spans="10:22" x14ac:dyDescent="0.2">
      <c r="K138">
        <f t="shared" si="41"/>
        <v>1.8365541046858928E-5</v>
      </c>
      <c r="L138">
        <f t="shared" si="52"/>
        <v>7</v>
      </c>
      <c r="M138">
        <f t="shared" si="53"/>
        <v>0</v>
      </c>
      <c r="N138">
        <f t="shared" si="54"/>
        <v>7</v>
      </c>
      <c r="O138">
        <f t="shared" si="55"/>
        <v>1</v>
      </c>
      <c r="P138">
        <f t="shared" si="47"/>
        <v>1</v>
      </c>
      <c r="Q138">
        <f t="shared" si="48"/>
        <v>6</v>
      </c>
      <c r="R138">
        <f t="shared" si="42"/>
        <v>0.13109639245593677</v>
      </c>
      <c r="S138">
        <f t="shared" si="43"/>
        <v>1.4009188737235334E-4</v>
      </c>
      <c r="T138">
        <f t="shared" si="49"/>
        <v>0</v>
      </c>
      <c r="U138">
        <f t="shared" si="50"/>
        <v>0.37138326764684421</v>
      </c>
      <c r="V138">
        <f t="shared" si="51"/>
        <v>0</v>
      </c>
    </row>
    <row r="139" spans="10:22" x14ac:dyDescent="0.2">
      <c r="K139">
        <f t="shared" si="41"/>
        <v>7.6283509290692012E-9</v>
      </c>
      <c r="L139">
        <f t="shared" si="52"/>
        <v>7</v>
      </c>
      <c r="M139">
        <f t="shared" si="53"/>
        <v>0</v>
      </c>
      <c r="N139">
        <f t="shared" si="54"/>
        <v>7</v>
      </c>
      <c r="O139">
        <f t="shared" si="55"/>
        <v>0</v>
      </c>
      <c r="P139">
        <f t="shared" si="47"/>
        <v>0</v>
      </c>
      <c r="Q139">
        <f t="shared" si="48"/>
        <v>7</v>
      </c>
      <c r="R139">
        <f t="shared" si="42"/>
        <v>1.8614005121160475E-3</v>
      </c>
      <c r="S139">
        <f t="shared" si="43"/>
        <v>4.0981781617741482E-6</v>
      </c>
      <c r="T139">
        <f t="shared" si="49"/>
        <v>0</v>
      </c>
      <c r="U139">
        <f t="shared" si="50"/>
        <v>0.37138326764684421</v>
      </c>
      <c r="V139">
        <f t="shared" si="51"/>
        <v>0</v>
      </c>
    </row>
    <row r="140" spans="10:22" x14ac:dyDescent="0.2">
      <c r="J140">
        <f>K140</f>
        <v>0</v>
      </c>
      <c r="K140">
        <f t="shared" si="41"/>
        <v>0</v>
      </c>
      <c r="L140">
        <f t="shared" si="52"/>
        <v>8</v>
      </c>
      <c r="M140">
        <f t="shared" si="53"/>
        <v>8</v>
      </c>
      <c r="N140">
        <f t="shared" si="54"/>
        <v>0</v>
      </c>
      <c r="O140">
        <f t="shared" si="55"/>
        <v>0</v>
      </c>
      <c r="P140">
        <f t="shared" si="47"/>
        <v>8</v>
      </c>
      <c r="Q140">
        <f t="shared" si="48"/>
        <v>0</v>
      </c>
      <c r="R140">
        <f t="shared" si="42"/>
        <v>0</v>
      </c>
      <c r="S140">
        <f t="shared" si="43"/>
        <v>1</v>
      </c>
      <c r="T140">
        <f t="shared" si="49"/>
        <v>6.4056538748382271E-9</v>
      </c>
      <c r="U140">
        <f t="shared" si="50"/>
        <v>9.1876916969146427E-8</v>
      </c>
      <c r="V140">
        <f t="shared" si="51"/>
        <v>0</v>
      </c>
    </row>
    <row r="141" spans="10:22" x14ac:dyDescent="0.2">
      <c r="J141">
        <f>SUM(K141:K142)</f>
        <v>0</v>
      </c>
      <c r="K141">
        <f t="shared" si="41"/>
        <v>0</v>
      </c>
      <c r="L141">
        <f t="shared" si="52"/>
        <v>8</v>
      </c>
      <c r="M141">
        <f t="shared" si="53"/>
        <v>7</v>
      </c>
      <c r="N141">
        <f t="shared" si="54"/>
        <v>1</v>
      </c>
      <c r="O141">
        <f t="shared" si="55"/>
        <v>1</v>
      </c>
      <c r="P141">
        <f t="shared" si="47"/>
        <v>8</v>
      </c>
      <c r="Q141">
        <f t="shared" si="48"/>
        <v>0</v>
      </c>
      <c r="R141">
        <f t="shared" si="42"/>
        <v>0</v>
      </c>
      <c r="S141">
        <f t="shared" si="43"/>
        <v>0.83003084346538147</v>
      </c>
      <c r="T141">
        <f t="shared" si="49"/>
        <v>1.0890118993939464E-5</v>
      </c>
      <c r="U141">
        <f t="shared" si="50"/>
        <v>4.8355028814755102E-6</v>
      </c>
      <c r="V141">
        <f t="shared" si="51"/>
        <v>0</v>
      </c>
    </row>
    <row r="142" spans="10:22" x14ac:dyDescent="0.2">
      <c r="K142">
        <f t="shared" si="41"/>
        <v>0</v>
      </c>
      <c r="L142">
        <f t="shared" si="52"/>
        <v>8</v>
      </c>
      <c r="M142">
        <f t="shared" si="53"/>
        <v>7</v>
      </c>
      <c r="N142">
        <f t="shared" si="54"/>
        <v>1</v>
      </c>
      <c r="O142">
        <f t="shared" si="55"/>
        <v>0</v>
      </c>
      <c r="P142">
        <f t="shared" si="47"/>
        <v>7</v>
      </c>
      <c r="Q142">
        <f t="shared" si="48"/>
        <v>1</v>
      </c>
      <c r="R142">
        <f t="shared" si="42"/>
        <v>0</v>
      </c>
      <c r="S142">
        <f t="shared" si="43"/>
        <v>0.16996915653461853</v>
      </c>
      <c r="T142">
        <f t="shared" si="49"/>
        <v>1.0890118993939464E-5</v>
      </c>
      <c r="U142">
        <f t="shared" si="50"/>
        <v>4.8355028814755102E-6</v>
      </c>
      <c r="V142">
        <f t="shared" si="51"/>
        <v>0</v>
      </c>
    </row>
    <row r="143" spans="10:22" x14ac:dyDescent="0.2">
      <c r="J143">
        <f>SUM(K143:K145)</f>
        <v>0</v>
      </c>
      <c r="K143">
        <f t="shared" si="41"/>
        <v>0</v>
      </c>
      <c r="L143">
        <f t="shared" si="52"/>
        <v>8</v>
      </c>
      <c r="M143">
        <f t="shared" si="53"/>
        <v>6</v>
      </c>
      <c r="N143">
        <f t="shared" si="54"/>
        <v>2</v>
      </c>
      <c r="O143">
        <f t="shared" si="55"/>
        <v>2</v>
      </c>
      <c r="P143">
        <f t="shared" si="47"/>
        <v>8</v>
      </c>
      <c r="Q143">
        <f t="shared" si="48"/>
        <v>0</v>
      </c>
      <c r="R143">
        <f t="shared" si="42"/>
        <v>0</v>
      </c>
      <c r="S143">
        <f t="shared" si="43"/>
        <v>0.68895120110385266</v>
      </c>
      <c r="T143">
        <f t="shared" si="49"/>
        <v>1.3760453657726366E-3</v>
      </c>
      <c r="U143">
        <f t="shared" si="50"/>
        <v>1.1134095362077492E-4</v>
      </c>
      <c r="V143">
        <f t="shared" si="51"/>
        <v>0</v>
      </c>
    </row>
    <row r="144" spans="10:22" x14ac:dyDescent="0.2">
      <c r="K144">
        <f t="shared" si="41"/>
        <v>0</v>
      </c>
      <c r="L144">
        <f t="shared" si="52"/>
        <v>8</v>
      </c>
      <c r="M144">
        <f t="shared" si="53"/>
        <v>6</v>
      </c>
      <c r="N144">
        <f t="shared" si="54"/>
        <v>2</v>
      </c>
      <c r="O144">
        <f t="shared" si="55"/>
        <v>1</v>
      </c>
      <c r="P144">
        <f t="shared" si="47"/>
        <v>7</v>
      </c>
      <c r="Q144">
        <f t="shared" si="48"/>
        <v>1</v>
      </c>
      <c r="R144">
        <f t="shared" si="42"/>
        <v>0</v>
      </c>
      <c r="S144">
        <f t="shared" si="43"/>
        <v>0.28215928472305768</v>
      </c>
      <c r="T144">
        <f t="shared" si="49"/>
        <v>1.3760453657726366E-3</v>
      </c>
      <c r="U144">
        <f t="shared" si="50"/>
        <v>1.1134095362077492E-4</v>
      </c>
      <c r="V144">
        <f t="shared" si="51"/>
        <v>0</v>
      </c>
    </row>
    <row r="145" spans="10:22" x14ac:dyDescent="0.2">
      <c r="K145">
        <f t="shared" si="41"/>
        <v>0</v>
      </c>
      <c r="L145">
        <f t="shared" si="52"/>
        <v>8</v>
      </c>
      <c r="M145">
        <f t="shared" si="53"/>
        <v>6</v>
      </c>
      <c r="N145">
        <f t="shared" si="54"/>
        <v>2</v>
      </c>
      <c r="O145">
        <f t="shared" si="55"/>
        <v>0</v>
      </c>
      <c r="P145">
        <f t="shared" si="47"/>
        <v>6</v>
      </c>
      <c r="Q145">
        <f t="shared" si="48"/>
        <v>2</v>
      </c>
      <c r="R145">
        <f t="shared" si="42"/>
        <v>0</v>
      </c>
      <c r="S145">
        <f t="shared" si="43"/>
        <v>2.8889514173089652E-2</v>
      </c>
      <c r="T145">
        <f t="shared" si="49"/>
        <v>1.3760453657726366E-3</v>
      </c>
      <c r="U145">
        <f t="shared" si="50"/>
        <v>1.1134095362077492E-4</v>
      </c>
      <c r="V145">
        <f t="shared" si="51"/>
        <v>0</v>
      </c>
    </row>
    <row r="146" spans="10:22" x14ac:dyDescent="0.2">
      <c r="J146">
        <f>SUM(K146:K149)</f>
        <v>0</v>
      </c>
      <c r="K146">
        <f t="shared" si="41"/>
        <v>0</v>
      </c>
      <c r="L146">
        <f t="shared" si="52"/>
        <v>8</v>
      </c>
      <c r="M146">
        <f t="shared" si="53"/>
        <v>5</v>
      </c>
      <c r="N146">
        <f t="shared" si="54"/>
        <v>3</v>
      </c>
      <c r="O146">
        <f t="shared" si="55"/>
        <v>3</v>
      </c>
      <c r="P146">
        <f t="shared" si="47"/>
        <v>8</v>
      </c>
      <c r="Q146">
        <f t="shared" si="48"/>
        <v>0</v>
      </c>
      <c r="R146">
        <f t="shared" si="42"/>
        <v>0</v>
      </c>
      <c r="S146">
        <f t="shared" si="43"/>
        <v>0.57185074655871848</v>
      </c>
      <c r="T146">
        <f t="shared" si="49"/>
        <v>6.0979259092834394E-2</v>
      </c>
      <c r="U146">
        <f t="shared" si="50"/>
        <v>1.4649748811235309E-3</v>
      </c>
      <c r="V146">
        <f t="shared" si="51"/>
        <v>0</v>
      </c>
    </row>
    <row r="147" spans="10:22" x14ac:dyDescent="0.2">
      <c r="K147">
        <f t="shared" si="41"/>
        <v>0</v>
      </c>
      <c r="L147">
        <f t="shared" si="52"/>
        <v>8</v>
      </c>
      <c r="M147">
        <f t="shared" si="53"/>
        <v>5</v>
      </c>
      <c r="N147">
        <f t="shared" si="54"/>
        <v>3</v>
      </c>
      <c r="O147">
        <f t="shared" si="55"/>
        <v>2</v>
      </c>
      <c r="P147">
        <f t="shared" si="47"/>
        <v>7</v>
      </c>
      <c r="Q147">
        <f t="shared" si="48"/>
        <v>1</v>
      </c>
      <c r="R147">
        <f t="shared" si="42"/>
        <v>0</v>
      </c>
      <c r="S147">
        <f t="shared" si="43"/>
        <v>0.35130136363540249</v>
      </c>
      <c r="T147">
        <f t="shared" si="49"/>
        <v>6.0979259092834394E-2</v>
      </c>
      <c r="U147">
        <f t="shared" si="50"/>
        <v>1.4649748811235309E-3</v>
      </c>
      <c r="V147">
        <f t="shared" si="51"/>
        <v>0</v>
      </c>
    </row>
    <row r="148" spans="10:22" x14ac:dyDescent="0.2">
      <c r="K148">
        <f t="shared" ref="K148:K211" si="56">R148*S148</f>
        <v>0</v>
      </c>
      <c r="L148">
        <f t="shared" si="52"/>
        <v>8</v>
      </c>
      <c r="M148">
        <f t="shared" si="53"/>
        <v>5</v>
      </c>
      <c r="N148">
        <f t="shared" si="54"/>
        <v>3</v>
      </c>
      <c r="O148">
        <f t="shared" si="55"/>
        <v>1</v>
      </c>
      <c r="P148">
        <f t="shared" si="47"/>
        <v>6</v>
      </c>
      <c r="Q148">
        <f t="shared" si="48"/>
        <v>2</v>
      </c>
      <c r="R148">
        <f t="shared" ref="R148:R211" si="57">VLOOKUP(P148,K$2:L$12,2)</f>
        <v>0</v>
      </c>
      <c r="S148">
        <f t="shared" ref="S148:S211" si="58">_xlfn.BINOM.DIST(Q148,N148,F$2,FALSE)</f>
        <v>7.1937563449184075E-2</v>
      </c>
      <c r="T148">
        <f t="shared" si="49"/>
        <v>6.0979259092834394E-2</v>
      </c>
      <c r="U148">
        <f t="shared" si="50"/>
        <v>1.4649748811235309E-3</v>
      </c>
      <c r="V148">
        <f t="shared" si="51"/>
        <v>0</v>
      </c>
    </row>
    <row r="149" spans="10:22" x14ac:dyDescent="0.2">
      <c r="K149">
        <f t="shared" si="56"/>
        <v>0</v>
      </c>
      <c r="L149">
        <f t="shared" si="52"/>
        <v>8</v>
      </c>
      <c r="M149">
        <f t="shared" si="53"/>
        <v>5</v>
      </c>
      <c r="N149">
        <f t="shared" si="54"/>
        <v>3</v>
      </c>
      <c r="O149">
        <f t="shared" si="55"/>
        <v>0</v>
      </c>
      <c r="P149">
        <f t="shared" ref="P149:P212" si="59">M149+O149</f>
        <v>5</v>
      </c>
      <c r="Q149">
        <f t="shared" ref="Q149:Q212" si="60">N149-O149</f>
        <v>3</v>
      </c>
      <c r="R149">
        <f t="shared" si="57"/>
        <v>0</v>
      </c>
      <c r="S149">
        <f t="shared" si="58"/>
        <v>4.9103263566949553E-3</v>
      </c>
      <c r="T149">
        <f t="shared" ref="T149:T212" si="61">VLOOKUP(N149,$K$2:$M$12,3)</f>
        <v>6.0979259092834394E-2</v>
      </c>
      <c r="U149">
        <f t="shared" ref="U149:U212" si="62">_xlfn.BINOM.DIST(N149,L149,$H$2,FALSE)</f>
        <v>1.4649748811235309E-3</v>
      </c>
      <c r="V149">
        <f t="shared" ref="V149:V212" si="63">R149*S149*T149*U149</f>
        <v>0</v>
      </c>
    </row>
    <row r="150" spans="10:22" x14ac:dyDescent="0.2">
      <c r="J150">
        <f>SUM(K150:K154)</f>
        <v>0</v>
      </c>
      <c r="K150">
        <f t="shared" si="56"/>
        <v>0</v>
      </c>
      <c r="L150">
        <f t="shared" si="52"/>
        <v>8</v>
      </c>
      <c r="M150">
        <f t="shared" si="53"/>
        <v>4</v>
      </c>
      <c r="N150">
        <f t="shared" si="54"/>
        <v>4</v>
      </c>
      <c r="O150">
        <f t="shared" si="55"/>
        <v>4</v>
      </c>
      <c r="P150">
        <f t="shared" si="59"/>
        <v>8</v>
      </c>
      <c r="Q150">
        <f t="shared" si="60"/>
        <v>0</v>
      </c>
      <c r="R150">
        <f t="shared" si="57"/>
        <v>0</v>
      </c>
      <c r="S150">
        <f t="shared" si="58"/>
        <v>0.47465375750244121</v>
      </c>
      <c r="T150">
        <f t="shared" si="61"/>
        <v>0.91669234600600846</v>
      </c>
      <c r="U150">
        <f t="shared" si="62"/>
        <v>1.2047181049125931E-2</v>
      </c>
      <c r="V150">
        <f t="shared" si="63"/>
        <v>0</v>
      </c>
    </row>
    <row r="151" spans="10:22" x14ac:dyDescent="0.2">
      <c r="K151">
        <f t="shared" si="56"/>
        <v>0</v>
      </c>
      <c r="L151">
        <f t="shared" ref="L151:L214" si="64">IF(AND(M150=0,O150=0),L150+1,L150)</f>
        <v>8</v>
      </c>
      <c r="M151">
        <f t="shared" ref="M151:M214" si="65">IF(O150=0,IF(M150=0,L151,M150-1),M150)</f>
        <v>4</v>
      </c>
      <c r="N151">
        <f t="shared" ref="N151:N214" si="66">L151-M151</f>
        <v>4</v>
      </c>
      <c r="O151">
        <f t="shared" ref="O151:O214" si="67">IF(O150=0,N151,O150-1)</f>
        <v>3</v>
      </c>
      <c r="P151">
        <f t="shared" si="59"/>
        <v>7</v>
      </c>
      <c r="Q151">
        <f t="shared" si="60"/>
        <v>1</v>
      </c>
      <c r="R151">
        <f t="shared" si="57"/>
        <v>0</v>
      </c>
      <c r="S151">
        <f t="shared" si="58"/>
        <v>0.38878795622510903</v>
      </c>
      <c r="T151">
        <f t="shared" si="61"/>
        <v>0.91669234600600846</v>
      </c>
      <c r="U151">
        <f t="shared" si="62"/>
        <v>1.2047181049125931E-2</v>
      </c>
      <c r="V151">
        <f t="shared" si="63"/>
        <v>0</v>
      </c>
    </row>
    <row r="152" spans="10:22" x14ac:dyDescent="0.2">
      <c r="K152">
        <f t="shared" si="56"/>
        <v>0</v>
      </c>
      <c r="L152">
        <f t="shared" si="64"/>
        <v>8</v>
      </c>
      <c r="M152">
        <f t="shared" si="65"/>
        <v>4</v>
      </c>
      <c r="N152">
        <f t="shared" si="66"/>
        <v>4</v>
      </c>
      <c r="O152">
        <f t="shared" si="67"/>
        <v>2</v>
      </c>
      <c r="P152">
        <f t="shared" si="59"/>
        <v>6</v>
      </c>
      <c r="Q152">
        <f t="shared" si="60"/>
        <v>2</v>
      </c>
      <c r="R152">
        <f t="shared" si="57"/>
        <v>0</v>
      </c>
      <c r="S152">
        <f t="shared" si="58"/>
        <v>0.11942079293314131</v>
      </c>
      <c r="T152">
        <f t="shared" si="61"/>
        <v>0.91669234600600846</v>
      </c>
      <c r="U152">
        <f t="shared" si="62"/>
        <v>1.2047181049125931E-2</v>
      </c>
      <c r="V152">
        <f t="shared" si="63"/>
        <v>0</v>
      </c>
    </row>
    <row r="153" spans="10:22" x14ac:dyDescent="0.2">
      <c r="K153">
        <f t="shared" si="56"/>
        <v>0</v>
      </c>
      <c r="L153">
        <f t="shared" si="64"/>
        <v>8</v>
      </c>
      <c r="M153">
        <f t="shared" si="65"/>
        <v>4</v>
      </c>
      <c r="N153">
        <f t="shared" si="66"/>
        <v>4</v>
      </c>
      <c r="O153">
        <f t="shared" si="67"/>
        <v>1</v>
      </c>
      <c r="P153">
        <f t="shared" si="59"/>
        <v>5</v>
      </c>
      <c r="Q153">
        <f t="shared" si="60"/>
        <v>3</v>
      </c>
      <c r="R153">
        <f t="shared" si="57"/>
        <v>0</v>
      </c>
      <c r="S153">
        <f t="shared" si="58"/>
        <v>1.6302889310151218E-2</v>
      </c>
      <c r="T153">
        <f t="shared" si="61"/>
        <v>0.91669234600600846</v>
      </c>
      <c r="U153">
        <f t="shared" si="62"/>
        <v>1.2047181049125931E-2</v>
      </c>
      <c r="V153">
        <f t="shared" si="63"/>
        <v>0</v>
      </c>
    </row>
    <row r="154" spans="10:22" x14ac:dyDescent="0.2">
      <c r="K154">
        <f t="shared" si="56"/>
        <v>0</v>
      </c>
      <c r="L154">
        <f t="shared" si="64"/>
        <v>8</v>
      </c>
      <c r="M154">
        <f t="shared" si="65"/>
        <v>4</v>
      </c>
      <c r="N154">
        <f t="shared" si="66"/>
        <v>4</v>
      </c>
      <c r="O154">
        <f t="shared" si="67"/>
        <v>0</v>
      </c>
      <c r="P154">
        <f t="shared" si="59"/>
        <v>4</v>
      </c>
      <c r="Q154">
        <f t="shared" si="60"/>
        <v>4</v>
      </c>
      <c r="R154">
        <f t="shared" si="57"/>
        <v>0</v>
      </c>
      <c r="S154">
        <f t="shared" si="58"/>
        <v>8.3460402915714791E-4</v>
      </c>
      <c r="T154">
        <f t="shared" si="61"/>
        <v>0.91669234600600846</v>
      </c>
      <c r="U154">
        <f t="shared" si="62"/>
        <v>1.2047181049125931E-2</v>
      </c>
      <c r="V154">
        <f t="shared" si="63"/>
        <v>0</v>
      </c>
    </row>
    <row r="155" spans="10:22" x14ac:dyDescent="0.2">
      <c r="J155">
        <f>SUM(K155:K160)</f>
        <v>0</v>
      </c>
      <c r="K155">
        <f t="shared" si="56"/>
        <v>0</v>
      </c>
      <c r="L155">
        <f t="shared" si="64"/>
        <v>8</v>
      </c>
      <c r="M155">
        <f t="shared" si="65"/>
        <v>3</v>
      </c>
      <c r="N155">
        <f t="shared" si="66"/>
        <v>5</v>
      </c>
      <c r="O155">
        <f t="shared" si="67"/>
        <v>5</v>
      </c>
      <c r="P155">
        <f t="shared" si="59"/>
        <v>8</v>
      </c>
      <c r="Q155">
        <f t="shared" si="60"/>
        <v>0</v>
      </c>
      <c r="R155">
        <f t="shared" si="57"/>
        <v>0</v>
      </c>
      <c r="S155">
        <f t="shared" si="58"/>
        <v>0.39397725869376393</v>
      </c>
      <c r="T155">
        <f t="shared" si="61"/>
        <v>0</v>
      </c>
      <c r="U155">
        <f t="shared" si="62"/>
        <v>6.3404585828960636E-2</v>
      </c>
      <c r="V155">
        <f t="shared" si="63"/>
        <v>0</v>
      </c>
    </row>
    <row r="156" spans="10:22" x14ac:dyDescent="0.2">
      <c r="K156">
        <f t="shared" si="56"/>
        <v>0</v>
      </c>
      <c r="L156">
        <f t="shared" si="64"/>
        <v>8</v>
      </c>
      <c r="M156">
        <f t="shared" si="65"/>
        <v>3</v>
      </c>
      <c r="N156">
        <f t="shared" si="66"/>
        <v>5</v>
      </c>
      <c r="O156">
        <f t="shared" si="67"/>
        <v>4</v>
      </c>
      <c r="P156">
        <f t="shared" si="59"/>
        <v>7</v>
      </c>
      <c r="Q156">
        <f t="shared" si="60"/>
        <v>1</v>
      </c>
      <c r="R156">
        <f t="shared" si="57"/>
        <v>0</v>
      </c>
      <c r="S156">
        <f t="shared" si="58"/>
        <v>0.40338249404338639</v>
      </c>
      <c r="T156">
        <f t="shared" si="61"/>
        <v>0</v>
      </c>
      <c r="U156">
        <f t="shared" si="62"/>
        <v>6.3404585828960636E-2</v>
      </c>
      <c r="V156">
        <f t="shared" si="63"/>
        <v>0</v>
      </c>
    </row>
    <row r="157" spans="10:22" x14ac:dyDescent="0.2">
      <c r="K157">
        <f t="shared" si="56"/>
        <v>0</v>
      </c>
      <c r="L157">
        <f t="shared" si="64"/>
        <v>8</v>
      </c>
      <c r="M157">
        <f t="shared" si="65"/>
        <v>3</v>
      </c>
      <c r="N157">
        <f t="shared" si="66"/>
        <v>5</v>
      </c>
      <c r="O157">
        <f t="shared" si="67"/>
        <v>3</v>
      </c>
      <c r="P157">
        <f t="shared" si="59"/>
        <v>6</v>
      </c>
      <c r="Q157">
        <f t="shared" si="60"/>
        <v>2</v>
      </c>
      <c r="R157">
        <f t="shared" si="57"/>
        <v>0</v>
      </c>
      <c r="S157">
        <f t="shared" si="58"/>
        <v>0.16520490247599995</v>
      </c>
      <c r="T157">
        <f t="shared" si="61"/>
        <v>0</v>
      </c>
      <c r="U157">
        <f t="shared" si="62"/>
        <v>6.3404585828960636E-2</v>
      </c>
      <c r="V157">
        <f t="shared" si="63"/>
        <v>0</v>
      </c>
    </row>
    <row r="158" spans="10:22" x14ac:dyDescent="0.2">
      <c r="K158">
        <f t="shared" si="56"/>
        <v>0</v>
      </c>
      <c r="L158">
        <f t="shared" si="64"/>
        <v>8</v>
      </c>
      <c r="M158">
        <f t="shared" si="65"/>
        <v>3</v>
      </c>
      <c r="N158">
        <f t="shared" si="66"/>
        <v>5</v>
      </c>
      <c r="O158">
        <f t="shared" si="67"/>
        <v>2</v>
      </c>
      <c r="P158">
        <f t="shared" si="59"/>
        <v>5</v>
      </c>
      <c r="Q158">
        <f t="shared" si="60"/>
        <v>3</v>
      </c>
      <c r="R158">
        <f t="shared" si="57"/>
        <v>0</v>
      </c>
      <c r="S158">
        <f t="shared" si="58"/>
        <v>3.3829752412568914E-2</v>
      </c>
      <c r="T158">
        <f t="shared" si="61"/>
        <v>0</v>
      </c>
      <c r="U158">
        <f t="shared" si="62"/>
        <v>6.3404585828960636E-2</v>
      </c>
      <c r="V158">
        <f t="shared" si="63"/>
        <v>0</v>
      </c>
    </row>
    <row r="159" spans="10:22" x14ac:dyDescent="0.2">
      <c r="K159">
        <f t="shared" si="56"/>
        <v>0</v>
      </c>
      <c r="L159">
        <f t="shared" si="64"/>
        <v>8</v>
      </c>
      <c r="M159">
        <f t="shared" si="65"/>
        <v>3</v>
      </c>
      <c r="N159">
        <f t="shared" si="66"/>
        <v>5</v>
      </c>
      <c r="O159">
        <f t="shared" si="67"/>
        <v>1</v>
      </c>
      <c r="P159">
        <f t="shared" si="59"/>
        <v>4</v>
      </c>
      <c r="Q159">
        <f t="shared" si="60"/>
        <v>4</v>
      </c>
      <c r="R159">
        <f t="shared" si="57"/>
        <v>0</v>
      </c>
      <c r="S159">
        <f t="shared" si="58"/>
        <v>3.4637354314045643E-3</v>
      </c>
      <c r="T159">
        <f t="shared" si="61"/>
        <v>0</v>
      </c>
      <c r="U159">
        <f t="shared" si="62"/>
        <v>6.3404585828960636E-2</v>
      </c>
      <c r="V159">
        <f t="shared" si="63"/>
        <v>0</v>
      </c>
    </row>
    <row r="160" spans="10:22" x14ac:dyDescent="0.2">
      <c r="K160">
        <f t="shared" si="56"/>
        <v>0</v>
      </c>
      <c r="L160">
        <f t="shared" si="64"/>
        <v>8</v>
      </c>
      <c r="M160">
        <f t="shared" si="65"/>
        <v>3</v>
      </c>
      <c r="N160">
        <f t="shared" si="66"/>
        <v>5</v>
      </c>
      <c r="O160">
        <f t="shared" si="67"/>
        <v>0</v>
      </c>
      <c r="P160">
        <f t="shared" si="59"/>
        <v>3</v>
      </c>
      <c r="Q160">
        <f t="shared" si="60"/>
        <v>5</v>
      </c>
      <c r="R160">
        <f t="shared" si="57"/>
        <v>0</v>
      </c>
      <c r="S160">
        <f t="shared" si="58"/>
        <v>1.418569428762346E-4</v>
      </c>
      <c r="T160">
        <f t="shared" si="61"/>
        <v>0</v>
      </c>
      <c r="U160">
        <f t="shared" si="62"/>
        <v>6.3404585828960636E-2</v>
      </c>
      <c r="V160">
        <f t="shared" si="63"/>
        <v>0</v>
      </c>
    </row>
    <row r="161" spans="10:22" x14ac:dyDescent="0.2">
      <c r="J161">
        <f>SUM(K161:K167)</f>
        <v>1.7772110791756142E-5</v>
      </c>
      <c r="K161">
        <f t="shared" si="56"/>
        <v>0</v>
      </c>
      <c r="L161">
        <f t="shared" si="64"/>
        <v>8</v>
      </c>
      <c r="M161">
        <f t="shared" si="65"/>
        <v>2</v>
      </c>
      <c r="N161">
        <f t="shared" si="66"/>
        <v>6</v>
      </c>
      <c r="O161">
        <f t="shared" si="67"/>
        <v>6</v>
      </c>
      <c r="P161">
        <f t="shared" si="59"/>
        <v>8</v>
      </c>
      <c r="Q161">
        <f t="shared" si="60"/>
        <v>0</v>
      </c>
      <c r="R161">
        <f t="shared" si="57"/>
        <v>0</v>
      </c>
      <c r="S161">
        <f t="shared" si="58"/>
        <v>0.32701327633976374</v>
      </c>
      <c r="T161">
        <f t="shared" si="61"/>
        <v>0</v>
      </c>
      <c r="U161">
        <f t="shared" si="62"/>
        <v>0.2085623541177769</v>
      </c>
      <c r="V161">
        <f t="shared" si="63"/>
        <v>0</v>
      </c>
    </row>
    <row r="162" spans="10:22" x14ac:dyDescent="0.2">
      <c r="K162">
        <f t="shared" si="56"/>
        <v>0</v>
      </c>
      <c r="L162">
        <f t="shared" si="64"/>
        <v>8</v>
      </c>
      <c r="M162">
        <f t="shared" si="65"/>
        <v>2</v>
      </c>
      <c r="N162">
        <f t="shared" si="66"/>
        <v>6</v>
      </c>
      <c r="O162">
        <f t="shared" si="67"/>
        <v>5</v>
      </c>
      <c r="P162">
        <f t="shared" si="59"/>
        <v>7</v>
      </c>
      <c r="Q162">
        <f t="shared" si="60"/>
        <v>1</v>
      </c>
      <c r="R162">
        <f t="shared" si="57"/>
        <v>0</v>
      </c>
      <c r="S162">
        <f t="shared" si="58"/>
        <v>0.40178389412400156</v>
      </c>
      <c r="T162">
        <f t="shared" si="61"/>
        <v>0</v>
      </c>
      <c r="U162">
        <f t="shared" si="62"/>
        <v>0.2085623541177769</v>
      </c>
      <c r="V162">
        <f t="shared" si="63"/>
        <v>0</v>
      </c>
    </row>
    <row r="163" spans="10:22" x14ac:dyDescent="0.2">
      <c r="K163">
        <f t="shared" si="56"/>
        <v>0</v>
      </c>
      <c r="L163">
        <f t="shared" si="64"/>
        <v>8</v>
      </c>
      <c r="M163">
        <f t="shared" si="65"/>
        <v>2</v>
      </c>
      <c r="N163">
        <f t="shared" si="66"/>
        <v>6</v>
      </c>
      <c r="O163">
        <f t="shared" si="67"/>
        <v>4</v>
      </c>
      <c r="P163">
        <f t="shared" si="59"/>
        <v>6</v>
      </c>
      <c r="Q163">
        <f t="shared" si="60"/>
        <v>2</v>
      </c>
      <c r="R163">
        <f t="shared" si="57"/>
        <v>0</v>
      </c>
      <c r="S163">
        <f t="shared" si="58"/>
        <v>0.20568774682015548</v>
      </c>
      <c r="T163">
        <f t="shared" si="61"/>
        <v>0</v>
      </c>
      <c r="U163">
        <f t="shared" si="62"/>
        <v>0.2085623541177769</v>
      </c>
      <c r="V163">
        <f t="shared" si="63"/>
        <v>0</v>
      </c>
    </row>
    <row r="164" spans="10:22" x14ac:dyDescent="0.2">
      <c r="K164">
        <f t="shared" si="56"/>
        <v>0</v>
      </c>
      <c r="L164">
        <f t="shared" si="64"/>
        <v>8</v>
      </c>
      <c r="M164">
        <f t="shared" si="65"/>
        <v>2</v>
      </c>
      <c r="N164">
        <f t="shared" si="66"/>
        <v>6</v>
      </c>
      <c r="O164">
        <f t="shared" si="67"/>
        <v>3</v>
      </c>
      <c r="P164">
        <f t="shared" si="59"/>
        <v>5</v>
      </c>
      <c r="Q164">
        <f t="shared" si="60"/>
        <v>3</v>
      </c>
      <c r="R164">
        <f t="shared" si="57"/>
        <v>0</v>
      </c>
      <c r="S164">
        <f t="shared" si="58"/>
        <v>5.6159475858459193E-2</v>
      </c>
      <c r="T164">
        <f t="shared" si="61"/>
        <v>0</v>
      </c>
      <c r="U164">
        <f t="shared" si="62"/>
        <v>0.2085623541177769</v>
      </c>
      <c r="V164">
        <f t="shared" si="63"/>
        <v>0</v>
      </c>
    </row>
    <row r="165" spans="10:22" x14ac:dyDescent="0.2">
      <c r="K165">
        <f t="shared" si="56"/>
        <v>0</v>
      </c>
      <c r="L165">
        <f t="shared" si="64"/>
        <v>8</v>
      </c>
      <c r="M165">
        <f t="shared" si="65"/>
        <v>2</v>
      </c>
      <c r="N165">
        <f t="shared" si="66"/>
        <v>6</v>
      </c>
      <c r="O165">
        <f t="shared" si="67"/>
        <v>2</v>
      </c>
      <c r="P165">
        <f t="shared" si="59"/>
        <v>4</v>
      </c>
      <c r="Q165">
        <f t="shared" si="60"/>
        <v>4</v>
      </c>
      <c r="R165">
        <f t="shared" si="57"/>
        <v>0</v>
      </c>
      <c r="S165">
        <f t="shared" si="58"/>
        <v>8.6250217250089713E-3</v>
      </c>
      <c r="T165">
        <f t="shared" si="61"/>
        <v>0</v>
      </c>
      <c r="U165">
        <f t="shared" si="62"/>
        <v>0.2085623541177769</v>
      </c>
      <c r="V165">
        <f t="shared" si="63"/>
        <v>0</v>
      </c>
    </row>
    <row r="166" spans="10:22" x14ac:dyDescent="0.2">
      <c r="K166">
        <f t="shared" si="56"/>
        <v>0</v>
      </c>
      <c r="L166">
        <f t="shared" si="64"/>
        <v>8</v>
      </c>
      <c r="M166">
        <f t="shared" si="65"/>
        <v>2</v>
      </c>
      <c r="N166">
        <f t="shared" si="66"/>
        <v>6</v>
      </c>
      <c r="O166">
        <f t="shared" si="67"/>
        <v>1</v>
      </c>
      <c r="P166">
        <f t="shared" si="59"/>
        <v>3</v>
      </c>
      <c r="Q166">
        <f t="shared" si="60"/>
        <v>5</v>
      </c>
      <c r="R166">
        <f t="shared" si="57"/>
        <v>0</v>
      </c>
      <c r="S166">
        <f t="shared" si="58"/>
        <v>7.0647382768188787E-4</v>
      </c>
      <c r="T166">
        <f t="shared" si="61"/>
        <v>0</v>
      </c>
      <c r="U166">
        <f t="shared" si="62"/>
        <v>0.2085623541177769</v>
      </c>
      <c r="V166">
        <f t="shared" si="63"/>
        <v>0</v>
      </c>
    </row>
    <row r="167" spans="10:22" x14ac:dyDescent="0.2">
      <c r="K167">
        <f t="shared" si="56"/>
        <v>1.7772110791756142E-5</v>
      </c>
      <c r="L167">
        <f t="shared" si="64"/>
        <v>8</v>
      </c>
      <c r="M167">
        <f t="shared" si="65"/>
        <v>2</v>
      </c>
      <c r="N167">
        <f t="shared" si="66"/>
        <v>6</v>
      </c>
      <c r="O167">
        <f t="shared" si="67"/>
        <v>0</v>
      </c>
      <c r="P167">
        <f t="shared" si="59"/>
        <v>2</v>
      </c>
      <c r="Q167">
        <f t="shared" si="60"/>
        <v>6</v>
      </c>
      <c r="R167">
        <f t="shared" si="57"/>
        <v>0.73708622755602271</v>
      </c>
      <c r="S167">
        <f t="shared" si="58"/>
        <v>2.4111304929253153E-5</v>
      </c>
      <c r="T167">
        <f t="shared" si="61"/>
        <v>0</v>
      </c>
      <c r="U167">
        <f t="shared" si="62"/>
        <v>0.2085623541177769</v>
      </c>
      <c r="V167">
        <f t="shared" si="63"/>
        <v>0</v>
      </c>
    </row>
    <row r="168" spans="10:22" x14ac:dyDescent="0.2">
      <c r="J168">
        <f>SUM(K168:K175)</f>
        <v>1.0379705714714144E-4</v>
      </c>
      <c r="K168">
        <f t="shared" si="56"/>
        <v>0</v>
      </c>
      <c r="L168">
        <f t="shared" si="64"/>
        <v>8</v>
      </c>
      <c r="M168">
        <f t="shared" si="65"/>
        <v>1</v>
      </c>
      <c r="N168">
        <f t="shared" si="66"/>
        <v>7</v>
      </c>
      <c r="O168">
        <f t="shared" si="67"/>
        <v>7</v>
      </c>
      <c r="P168">
        <f t="shared" si="59"/>
        <v>8</v>
      </c>
      <c r="Q168">
        <f t="shared" si="60"/>
        <v>0</v>
      </c>
      <c r="R168">
        <f t="shared" si="57"/>
        <v>0</v>
      </c>
      <c r="S168">
        <f t="shared" si="58"/>
        <v>0.27143110558467193</v>
      </c>
      <c r="T168">
        <f t="shared" si="61"/>
        <v>0</v>
      </c>
      <c r="U168">
        <f t="shared" si="62"/>
        <v>0.392024420734571</v>
      </c>
      <c r="V168">
        <f t="shared" si="63"/>
        <v>0</v>
      </c>
    </row>
    <row r="169" spans="10:22" x14ac:dyDescent="0.2">
      <c r="K169">
        <f t="shared" si="56"/>
        <v>0</v>
      </c>
      <c r="L169">
        <f t="shared" si="64"/>
        <v>8</v>
      </c>
      <c r="M169">
        <f t="shared" si="65"/>
        <v>1</v>
      </c>
      <c r="N169">
        <f t="shared" si="66"/>
        <v>7</v>
      </c>
      <c r="O169">
        <f t="shared" si="67"/>
        <v>6</v>
      </c>
      <c r="P169">
        <f t="shared" si="59"/>
        <v>7</v>
      </c>
      <c r="Q169">
        <f t="shared" si="60"/>
        <v>1</v>
      </c>
      <c r="R169">
        <f t="shared" si="57"/>
        <v>0</v>
      </c>
      <c r="S169">
        <f t="shared" si="58"/>
        <v>0.38907519528564227</v>
      </c>
      <c r="T169">
        <f t="shared" si="61"/>
        <v>0</v>
      </c>
      <c r="U169">
        <f t="shared" si="62"/>
        <v>0.392024420734571</v>
      </c>
      <c r="V169">
        <f t="shared" si="63"/>
        <v>0</v>
      </c>
    </row>
    <row r="170" spans="10:22" x14ac:dyDescent="0.2">
      <c r="K170">
        <f t="shared" si="56"/>
        <v>0</v>
      </c>
      <c r="L170">
        <f t="shared" si="64"/>
        <v>8</v>
      </c>
      <c r="M170">
        <f t="shared" si="65"/>
        <v>1</v>
      </c>
      <c r="N170">
        <f t="shared" si="66"/>
        <v>7</v>
      </c>
      <c r="O170">
        <f t="shared" si="67"/>
        <v>5</v>
      </c>
      <c r="P170">
        <f t="shared" si="59"/>
        <v>6</v>
      </c>
      <c r="Q170">
        <f t="shared" si="60"/>
        <v>2</v>
      </c>
      <c r="R170">
        <f t="shared" si="57"/>
        <v>0</v>
      </c>
      <c r="S170">
        <f t="shared" si="58"/>
        <v>0.23901804357707854</v>
      </c>
      <c r="T170">
        <f t="shared" si="61"/>
        <v>0</v>
      </c>
      <c r="U170">
        <f t="shared" si="62"/>
        <v>0.392024420734571</v>
      </c>
      <c r="V170">
        <f t="shared" si="63"/>
        <v>0</v>
      </c>
    </row>
    <row r="171" spans="10:22" x14ac:dyDescent="0.2">
      <c r="K171">
        <f t="shared" si="56"/>
        <v>0</v>
      </c>
      <c r="L171">
        <f t="shared" si="64"/>
        <v>8</v>
      </c>
      <c r="M171">
        <f t="shared" si="65"/>
        <v>1</v>
      </c>
      <c r="N171">
        <f t="shared" si="66"/>
        <v>7</v>
      </c>
      <c r="O171">
        <f t="shared" si="67"/>
        <v>4</v>
      </c>
      <c r="P171">
        <f t="shared" si="59"/>
        <v>5</v>
      </c>
      <c r="Q171">
        <f t="shared" si="60"/>
        <v>3</v>
      </c>
      <c r="R171">
        <f t="shared" si="57"/>
        <v>0</v>
      </c>
      <c r="S171">
        <f t="shared" si="58"/>
        <v>8.157466995189866E-2</v>
      </c>
      <c r="T171">
        <f t="shared" si="61"/>
        <v>0</v>
      </c>
      <c r="U171">
        <f t="shared" si="62"/>
        <v>0.392024420734571</v>
      </c>
      <c r="V171">
        <f t="shared" si="63"/>
        <v>0</v>
      </c>
    </row>
    <row r="172" spans="10:22" x14ac:dyDescent="0.2">
      <c r="K172">
        <f t="shared" si="56"/>
        <v>0</v>
      </c>
      <c r="L172">
        <f t="shared" si="64"/>
        <v>8</v>
      </c>
      <c r="M172">
        <f t="shared" si="65"/>
        <v>1</v>
      </c>
      <c r="N172">
        <f t="shared" si="66"/>
        <v>7</v>
      </c>
      <c r="O172">
        <f t="shared" si="67"/>
        <v>3</v>
      </c>
      <c r="P172">
        <f t="shared" si="59"/>
        <v>4</v>
      </c>
      <c r="Q172">
        <f t="shared" si="60"/>
        <v>4</v>
      </c>
      <c r="R172">
        <f t="shared" si="57"/>
        <v>0</v>
      </c>
      <c r="S172">
        <f t="shared" si="58"/>
        <v>1.6704412800405029E-2</v>
      </c>
      <c r="T172">
        <f t="shared" si="61"/>
        <v>0</v>
      </c>
      <c r="U172">
        <f t="shared" si="62"/>
        <v>0.392024420734571</v>
      </c>
      <c r="V172">
        <f t="shared" si="63"/>
        <v>0</v>
      </c>
    </row>
    <row r="173" spans="10:22" x14ac:dyDescent="0.2">
      <c r="K173">
        <f t="shared" si="56"/>
        <v>0</v>
      </c>
      <c r="L173">
        <f t="shared" si="64"/>
        <v>8</v>
      </c>
      <c r="M173">
        <f t="shared" si="65"/>
        <v>1</v>
      </c>
      <c r="N173">
        <f t="shared" si="66"/>
        <v>7</v>
      </c>
      <c r="O173">
        <f t="shared" si="67"/>
        <v>2</v>
      </c>
      <c r="P173">
        <f t="shared" si="59"/>
        <v>3</v>
      </c>
      <c r="Q173">
        <f t="shared" si="60"/>
        <v>5</v>
      </c>
      <c r="R173">
        <f t="shared" si="57"/>
        <v>0</v>
      </c>
      <c r="S173">
        <f t="shared" si="58"/>
        <v>2.0523827347695492E-3</v>
      </c>
      <c r="T173">
        <f t="shared" si="61"/>
        <v>0</v>
      </c>
      <c r="U173">
        <f t="shared" si="62"/>
        <v>0.392024420734571</v>
      </c>
      <c r="V173">
        <f t="shared" si="63"/>
        <v>0</v>
      </c>
    </row>
    <row r="174" spans="10:22" x14ac:dyDescent="0.2">
      <c r="K174">
        <f t="shared" si="56"/>
        <v>1.0325980077449115E-4</v>
      </c>
      <c r="L174">
        <f t="shared" si="64"/>
        <v>8</v>
      </c>
      <c r="M174">
        <f t="shared" si="65"/>
        <v>1</v>
      </c>
      <c r="N174">
        <f t="shared" si="66"/>
        <v>7</v>
      </c>
      <c r="O174">
        <f t="shared" si="67"/>
        <v>1</v>
      </c>
      <c r="P174">
        <f t="shared" si="59"/>
        <v>2</v>
      </c>
      <c r="Q174">
        <f t="shared" si="60"/>
        <v>6</v>
      </c>
      <c r="R174">
        <f t="shared" si="57"/>
        <v>0.73708622755602271</v>
      </c>
      <c r="S174">
        <f t="shared" si="58"/>
        <v>1.4009188737235334E-4</v>
      </c>
      <c r="T174">
        <f t="shared" si="61"/>
        <v>0</v>
      </c>
      <c r="U174">
        <f t="shared" si="62"/>
        <v>0.392024420734571</v>
      </c>
      <c r="V174">
        <f t="shared" si="63"/>
        <v>0</v>
      </c>
    </row>
    <row r="175" spans="10:22" x14ac:dyDescent="0.2">
      <c r="K175">
        <f t="shared" si="56"/>
        <v>5.372563726502933E-7</v>
      </c>
      <c r="L175">
        <f t="shared" si="64"/>
        <v>8</v>
      </c>
      <c r="M175">
        <f t="shared" si="65"/>
        <v>1</v>
      </c>
      <c r="N175">
        <f t="shared" si="66"/>
        <v>7</v>
      </c>
      <c r="O175">
        <f t="shared" si="67"/>
        <v>0</v>
      </c>
      <c r="P175">
        <f t="shared" si="59"/>
        <v>1</v>
      </c>
      <c r="Q175">
        <f t="shared" si="60"/>
        <v>7</v>
      </c>
      <c r="R175">
        <f t="shared" si="57"/>
        <v>0.13109639245593677</v>
      </c>
      <c r="S175">
        <f t="shared" si="58"/>
        <v>4.0981781617741482E-6</v>
      </c>
      <c r="T175">
        <f t="shared" si="61"/>
        <v>0</v>
      </c>
      <c r="U175">
        <f t="shared" si="62"/>
        <v>0.392024420734571</v>
      </c>
      <c r="V175">
        <f t="shared" si="63"/>
        <v>0</v>
      </c>
    </row>
    <row r="176" spans="10:22" x14ac:dyDescent="0.2">
      <c r="J176">
        <f>SUM(K176:K184)</f>
        <v>3.4640408959722951E-4</v>
      </c>
      <c r="K176">
        <f t="shared" si="56"/>
        <v>0</v>
      </c>
      <c r="L176">
        <f t="shared" si="64"/>
        <v>8</v>
      </c>
      <c r="M176">
        <f t="shared" si="65"/>
        <v>0</v>
      </c>
      <c r="N176">
        <f t="shared" si="66"/>
        <v>8</v>
      </c>
      <c r="O176">
        <f t="shared" si="67"/>
        <v>8</v>
      </c>
      <c r="P176">
        <f t="shared" si="59"/>
        <v>8</v>
      </c>
      <c r="Q176">
        <f t="shared" si="60"/>
        <v>0</v>
      </c>
      <c r="R176">
        <f t="shared" si="57"/>
        <v>0</v>
      </c>
      <c r="S176">
        <f t="shared" si="58"/>
        <v>0.22529618951118627</v>
      </c>
      <c r="T176">
        <f t="shared" si="61"/>
        <v>0</v>
      </c>
      <c r="U176">
        <f t="shared" si="62"/>
        <v>0.32238021505502279</v>
      </c>
      <c r="V176">
        <f t="shared" si="63"/>
        <v>0</v>
      </c>
    </row>
    <row r="177" spans="10:22" x14ac:dyDescent="0.2">
      <c r="K177">
        <f t="shared" si="56"/>
        <v>0</v>
      </c>
      <c r="L177">
        <f t="shared" si="64"/>
        <v>8</v>
      </c>
      <c r="M177">
        <f t="shared" si="65"/>
        <v>0</v>
      </c>
      <c r="N177">
        <f t="shared" si="66"/>
        <v>8</v>
      </c>
      <c r="O177">
        <f t="shared" si="67"/>
        <v>7</v>
      </c>
      <c r="P177">
        <f t="shared" si="59"/>
        <v>7</v>
      </c>
      <c r="Q177">
        <f t="shared" si="60"/>
        <v>1</v>
      </c>
      <c r="R177">
        <f t="shared" si="57"/>
        <v>0</v>
      </c>
      <c r="S177">
        <f t="shared" si="58"/>
        <v>0.36907932858788534</v>
      </c>
      <c r="T177">
        <f t="shared" si="61"/>
        <v>0</v>
      </c>
      <c r="U177">
        <f t="shared" si="62"/>
        <v>0.32238021505502279</v>
      </c>
      <c r="V177">
        <f t="shared" si="63"/>
        <v>0</v>
      </c>
    </row>
    <row r="178" spans="10:22" x14ac:dyDescent="0.2">
      <c r="K178">
        <f t="shared" si="56"/>
        <v>0</v>
      </c>
      <c r="L178">
        <f t="shared" si="64"/>
        <v>8</v>
      </c>
      <c r="M178">
        <f t="shared" si="65"/>
        <v>0</v>
      </c>
      <c r="N178">
        <f t="shared" si="66"/>
        <v>8</v>
      </c>
      <c r="O178">
        <f t="shared" si="67"/>
        <v>6</v>
      </c>
      <c r="P178">
        <f t="shared" si="59"/>
        <v>6</v>
      </c>
      <c r="Q178">
        <f t="shared" si="60"/>
        <v>2</v>
      </c>
      <c r="R178">
        <f t="shared" si="57"/>
        <v>0</v>
      </c>
      <c r="S178">
        <f t="shared" si="58"/>
        <v>0.26452313108497039</v>
      </c>
      <c r="T178">
        <f t="shared" si="61"/>
        <v>0</v>
      </c>
      <c r="U178">
        <f t="shared" si="62"/>
        <v>0.32238021505502279</v>
      </c>
      <c r="V178">
        <f t="shared" si="63"/>
        <v>0</v>
      </c>
    </row>
    <row r="179" spans="10:22" x14ac:dyDescent="0.2">
      <c r="K179">
        <f t="shared" si="56"/>
        <v>0</v>
      </c>
      <c r="L179">
        <f t="shared" si="64"/>
        <v>8</v>
      </c>
      <c r="M179">
        <f t="shared" si="65"/>
        <v>0</v>
      </c>
      <c r="N179">
        <f t="shared" si="66"/>
        <v>8</v>
      </c>
      <c r="O179">
        <f t="shared" si="67"/>
        <v>5</v>
      </c>
      <c r="P179">
        <f t="shared" si="59"/>
        <v>5</v>
      </c>
      <c r="Q179">
        <f t="shared" si="60"/>
        <v>3</v>
      </c>
      <c r="R179">
        <f t="shared" si="57"/>
        <v>0</v>
      </c>
      <c r="S179">
        <f t="shared" si="58"/>
        <v>0.10833518736893522</v>
      </c>
      <c r="T179">
        <f t="shared" si="61"/>
        <v>0</v>
      </c>
      <c r="U179">
        <f t="shared" si="62"/>
        <v>0.32238021505502279</v>
      </c>
      <c r="V179">
        <f t="shared" si="63"/>
        <v>0</v>
      </c>
    </row>
    <row r="180" spans="10:22" x14ac:dyDescent="0.2">
      <c r="K180">
        <f t="shared" si="56"/>
        <v>0</v>
      </c>
      <c r="L180">
        <f t="shared" si="64"/>
        <v>8</v>
      </c>
      <c r="M180">
        <f t="shared" si="65"/>
        <v>0</v>
      </c>
      <c r="N180">
        <f t="shared" si="66"/>
        <v>8</v>
      </c>
      <c r="O180">
        <f t="shared" si="67"/>
        <v>4</v>
      </c>
      <c r="P180">
        <f t="shared" si="59"/>
        <v>4</v>
      </c>
      <c r="Q180">
        <f t="shared" si="60"/>
        <v>4</v>
      </c>
      <c r="R180">
        <f t="shared" si="57"/>
        <v>0</v>
      </c>
      <c r="S180">
        <f t="shared" si="58"/>
        <v>2.7730355692628196E-2</v>
      </c>
      <c r="T180">
        <f t="shared" si="61"/>
        <v>0</v>
      </c>
      <c r="U180">
        <f t="shared" si="62"/>
        <v>0.32238021505502279</v>
      </c>
      <c r="V180">
        <f t="shared" si="63"/>
        <v>0</v>
      </c>
    </row>
    <row r="181" spans="10:22" x14ac:dyDescent="0.2">
      <c r="K181">
        <f t="shared" si="56"/>
        <v>0</v>
      </c>
      <c r="L181">
        <f t="shared" si="64"/>
        <v>8</v>
      </c>
      <c r="M181">
        <f t="shared" si="65"/>
        <v>0</v>
      </c>
      <c r="N181">
        <f t="shared" si="66"/>
        <v>8</v>
      </c>
      <c r="O181">
        <f t="shared" si="67"/>
        <v>3</v>
      </c>
      <c r="P181">
        <f t="shared" si="59"/>
        <v>3</v>
      </c>
      <c r="Q181">
        <f t="shared" si="60"/>
        <v>5</v>
      </c>
      <c r="R181">
        <f t="shared" si="57"/>
        <v>0</v>
      </c>
      <c r="S181">
        <f t="shared" si="58"/>
        <v>4.5427759265454825E-3</v>
      </c>
      <c r="T181">
        <f t="shared" si="61"/>
        <v>0</v>
      </c>
      <c r="U181">
        <f t="shared" si="62"/>
        <v>0.32238021505502279</v>
      </c>
      <c r="V181">
        <f t="shared" si="63"/>
        <v>0</v>
      </c>
    </row>
    <row r="182" spans="10:22" x14ac:dyDescent="0.2">
      <c r="K182">
        <f t="shared" si="56"/>
        <v>3.4283527813167171E-4</v>
      </c>
      <c r="L182">
        <f t="shared" si="64"/>
        <v>8</v>
      </c>
      <c r="M182">
        <f t="shared" si="65"/>
        <v>0</v>
      </c>
      <c r="N182">
        <f t="shared" si="66"/>
        <v>8</v>
      </c>
      <c r="O182">
        <f t="shared" si="67"/>
        <v>2</v>
      </c>
      <c r="P182">
        <f t="shared" si="59"/>
        <v>2</v>
      </c>
      <c r="Q182">
        <f t="shared" si="60"/>
        <v>6</v>
      </c>
      <c r="R182">
        <f t="shared" si="57"/>
        <v>0.73708622755602271</v>
      </c>
      <c r="S182">
        <f t="shared" si="58"/>
        <v>4.6512234975332558E-4</v>
      </c>
      <c r="T182">
        <f t="shared" si="61"/>
        <v>0</v>
      </c>
      <c r="U182">
        <f t="shared" si="62"/>
        <v>0.32238021505502279</v>
      </c>
      <c r="V182">
        <f t="shared" si="63"/>
        <v>0</v>
      </c>
    </row>
    <row r="183" spans="10:22" x14ac:dyDescent="0.2">
      <c r="K183">
        <f t="shared" si="56"/>
        <v>3.5675148811845933E-6</v>
      </c>
      <c r="L183">
        <f t="shared" si="64"/>
        <v>8</v>
      </c>
      <c r="M183">
        <f t="shared" si="65"/>
        <v>0</v>
      </c>
      <c r="N183">
        <f t="shared" si="66"/>
        <v>8</v>
      </c>
      <c r="O183">
        <f t="shared" si="67"/>
        <v>1</v>
      </c>
      <c r="P183">
        <f t="shared" si="59"/>
        <v>1</v>
      </c>
      <c r="Q183">
        <f t="shared" si="60"/>
        <v>7</v>
      </c>
      <c r="R183">
        <f t="shared" si="57"/>
        <v>0.13109639245593677</v>
      </c>
      <c r="S183">
        <f t="shared" si="58"/>
        <v>2.721291421031042E-5</v>
      </c>
      <c r="T183">
        <f t="shared" si="61"/>
        <v>0</v>
      </c>
      <c r="U183">
        <f t="shared" si="62"/>
        <v>0.32238021505502279</v>
      </c>
      <c r="V183">
        <f t="shared" si="63"/>
        <v>0</v>
      </c>
    </row>
    <row r="184" spans="10:22" x14ac:dyDescent="0.2">
      <c r="K184">
        <f t="shared" si="56"/>
        <v>1.296584373163966E-9</v>
      </c>
      <c r="L184">
        <f t="shared" si="64"/>
        <v>8</v>
      </c>
      <c r="M184">
        <f t="shared" si="65"/>
        <v>0</v>
      </c>
      <c r="N184">
        <f t="shared" si="66"/>
        <v>8</v>
      </c>
      <c r="O184">
        <f t="shared" si="67"/>
        <v>0</v>
      </c>
      <c r="P184">
        <f t="shared" si="59"/>
        <v>0</v>
      </c>
      <c r="Q184">
        <f t="shared" si="60"/>
        <v>8</v>
      </c>
      <c r="R184">
        <f t="shared" si="57"/>
        <v>1.8614005121160475E-3</v>
      </c>
      <c r="S184">
        <f t="shared" si="58"/>
        <v>6.9656388548534543E-7</v>
      </c>
      <c r="T184">
        <f t="shared" si="61"/>
        <v>0</v>
      </c>
      <c r="U184">
        <f t="shared" si="62"/>
        <v>0.32238021505502279</v>
      </c>
      <c r="V184">
        <f t="shared" si="63"/>
        <v>0</v>
      </c>
    </row>
    <row r="185" spans="10:22" x14ac:dyDescent="0.2">
      <c r="J185">
        <f>K185</f>
        <v>0</v>
      </c>
      <c r="K185">
        <f t="shared" si="56"/>
        <v>0</v>
      </c>
      <c r="L185">
        <f t="shared" si="64"/>
        <v>9</v>
      </c>
      <c r="M185">
        <f t="shared" si="65"/>
        <v>9</v>
      </c>
      <c r="N185">
        <f t="shared" si="66"/>
        <v>0</v>
      </c>
      <c r="O185">
        <f t="shared" si="67"/>
        <v>0</v>
      </c>
      <c r="P185">
        <f t="shared" si="59"/>
        <v>9</v>
      </c>
      <c r="Q185">
        <f t="shared" si="60"/>
        <v>0</v>
      </c>
      <c r="R185">
        <f t="shared" si="57"/>
        <v>0</v>
      </c>
      <c r="S185">
        <f t="shared" si="58"/>
        <v>1</v>
      </c>
      <c r="T185">
        <f t="shared" si="61"/>
        <v>6.4056538748382271E-9</v>
      </c>
      <c r="U185">
        <f t="shared" si="62"/>
        <v>1.2122919330051147E-8</v>
      </c>
      <c r="V185">
        <f t="shared" si="63"/>
        <v>0</v>
      </c>
    </row>
    <row r="186" spans="10:22" x14ac:dyDescent="0.2">
      <c r="J186">
        <f>SUM(K186:K187)</f>
        <v>0</v>
      </c>
      <c r="K186">
        <f t="shared" si="56"/>
        <v>0</v>
      </c>
      <c r="L186">
        <f t="shared" si="64"/>
        <v>9</v>
      </c>
      <c r="M186">
        <f t="shared" si="65"/>
        <v>8</v>
      </c>
      <c r="N186">
        <f t="shared" si="66"/>
        <v>1</v>
      </c>
      <c r="O186">
        <f t="shared" si="67"/>
        <v>1</v>
      </c>
      <c r="P186">
        <f t="shared" si="59"/>
        <v>9</v>
      </c>
      <c r="Q186">
        <f t="shared" si="60"/>
        <v>0</v>
      </c>
      <c r="R186">
        <f t="shared" si="57"/>
        <v>0</v>
      </c>
      <c r="S186">
        <f t="shared" si="58"/>
        <v>0.83003084346538147</v>
      </c>
      <c r="T186">
        <f t="shared" si="61"/>
        <v>1.0890118993939464E-5</v>
      </c>
      <c r="U186">
        <f t="shared" si="62"/>
        <v>7.1778597875185799E-7</v>
      </c>
      <c r="V186">
        <f t="shared" si="63"/>
        <v>0</v>
      </c>
    </row>
    <row r="187" spans="10:22" x14ac:dyDescent="0.2">
      <c r="K187">
        <f t="shared" si="56"/>
        <v>0</v>
      </c>
      <c r="L187">
        <f t="shared" si="64"/>
        <v>9</v>
      </c>
      <c r="M187">
        <f t="shared" si="65"/>
        <v>8</v>
      </c>
      <c r="N187">
        <f t="shared" si="66"/>
        <v>1</v>
      </c>
      <c r="O187">
        <f t="shared" si="67"/>
        <v>0</v>
      </c>
      <c r="P187">
        <f t="shared" si="59"/>
        <v>8</v>
      </c>
      <c r="Q187">
        <f t="shared" si="60"/>
        <v>1</v>
      </c>
      <c r="R187">
        <f t="shared" si="57"/>
        <v>0</v>
      </c>
      <c r="S187">
        <f t="shared" si="58"/>
        <v>0.16996915653461853</v>
      </c>
      <c r="T187">
        <f t="shared" si="61"/>
        <v>1.0890118993939464E-5</v>
      </c>
      <c r="U187">
        <f t="shared" si="62"/>
        <v>7.1778597875185799E-7</v>
      </c>
      <c r="V187">
        <f t="shared" si="63"/>
        <v>0</v>
      </c>
    </row>
    <row r="188" spans="10:22" x14ac:dyDescent="0.2">
      <c r="J188">
        <f>SUM(K188:K190)</f>
        <v>0</v>
      </c>
      <c r="K188">
        <f t="shared" si="56"/>
        <v>0</v>
      </c>
      <c r="L188">
        <f t="shared" si="64"/>
        <v>9</v>
      </c>
      <c r="M188">
        <f t="shared" si="65"/>
        <v>7</v>
      </c>
      <c r="N188">
        <f t="shared" si="66"/>
        <v>2</v>
      </c>
      <c r="O188">
        <f t="shared" si="67"/>
        <v>2</v>
      </c>
      <c r="P188">
        <f t="shared" si="59"/>
        <v>9</v>
      </c>
      <c r="Q188">
        <f t="shared" si="60"/>
        <v>0</v>
      </c>
      <c r="R188">
        <f t="shared" si="57"/>
        <v>0</v>
      </c>
      <c r="S188">
        <f t="shared" si="58"/>
        <v>0.68895120110385266</v>
      </c>
      <c r="T188">
        <f t="shared" si="61"/>
        <v>1.3760453657726366E-3</v>
      </c>
      <c r="U188">
        <f t="shared" si="62"/>
        <v>1.8888619051632326E-5</v>
      </c>
      <c r="V188">
        <f t="shared" si="63"/>
        <v>0</v>
      </c>
    </row>
    <row r="189" spans="10:22" x14ac:dyDescent="0.2">
      <c r="K189">
        <f t="shared" si="56"/>
        <v>0</v>
      </c>
      <c r="L189">
        <f t="shared" si="64"/>
        <v>9</v>
      </c>
      <c r="M189">
        <f t="shared" si="65"/>
        <v>7</v>
      </c>
      <c r="N189">
        <f t="shared" si="66"/>
        <v>2</v>
      </c>
      <c r="O189">
        <f t="shared" si="67"/>
        <v>1</v>
      </c>
      <c r="P189">
        <f t="shared" si="59"/>
        <v>8</v>
      </c>
      <c r="Q189">
        <f t="shared" si="60"/>
        <v>1</v>
      </c>
      <c r="R189">
        <f t="shared" si="57"/>
        <v>0</v>
      </c>
      <c r="S189">
        <f t="shared" si="58"/>
        <v>0.28215928472305768</v>
      </c>
      <c r="T189">
        <f t="shared" si="61"/>
        <v>1.3760453657726366E-3</v>
      </c>
      <c r="U189">
        <f t="shared" si="62"/>
        <v>1.8888619051632326E-5</v>
      </c>
      <c r="V189">
        <f t="shared" si="63"/>
        <v>0</v>
      </c>
    </row>
    <row r="190" spans="10:22" x14ac:dyDescent="0.2">
      <c r="K190">
        <f t="shared" si="56"/>
        <v>0</v>
      </c>
      <c r="L190">
        <f t="shared" si="64"/>
        <v>9</v>
      </c>
      <c r="M190">
        <f t="shared" si="65"/>
        <v>7</v>
      </c>
      <c r="N190">
        <f t="shared" si="66"/>
        <v>2</v>
      </c>
      <c r="O190">
        <f t="shared" si="67"/>
        <v>0</v>
      </c>
      <c r="P190">
        <f t="shared" si="59"/>
        <v>7</v>
      </c>
      <c r="Q190">
        <f t="shared" si="60"/>
        <v>2</v>
      </c>
      <c r="R190">
        <f t="shared" si="57"/>
        <v>0</v>
      </c>
      <c r="S190">
        <f t="shared" si="58"/>
        <v>2.8889514173089652E-2</v>
      </c>
      <c r="T190">
        <f t="shared" si="61"/>
        <v>1.3760453657726366E-3</v>
      </c>
      <c r="U190">
        <f t="shared" si="62"/>
        <v>1.8888619051632326E-5</v>
      </c>
      <c r="V190">
        <f t="shared" si="63"/>
        <v>0</v>
      </c>
    </row>
    <row r="191" spans="10:22" x14ac:dyDescent="0.2">
      <c r="J191">
        <f>SUM(K191:K194)</f>
        <v>0</v>
      </c>
      <c r="K191">
        <f t="shared" si="56"/>
        <v>0</v>
      </c>
      <c r="L191">
        <f t="shared" si="64"/>
        <v>9</v>
      </c>
      <c r="M191">
        <f t="shared" si="65"/>
        <v>6</v>
      </c>
      <c r="N191">
        <f t="shared" si="66"/>
        <v>3</v>
      </c>
      <c r="O191">
        <f t="shared" si="67"/>
        <v>3</v>
      </c>
      <c r="P191">
        <f t="shared" si="59"/>
        <v>9</v>
      </c>
      <c r="Q191">
        <f t="shared" si="60"/>
        <v>0</v>
      </c>
      <c r="R191">
        <f t="shared" si="57"/>
        <v>0</v>
      </c>
      <c r="S191">
        <f t="shared" si="58"/>
        <v>0.57185074655871848</v>
      </c>
      <c r="T191">
        <f t="shared" si="61"/>
        <v>6.0979259092834394E-2</v>
      </c>
      <c r="U191">
        <f t="shared" si="62"/>
        <v>2.8994941640851624E-4</v>
      </c>
      <c r="V191">
        <f t="shared" si="63"/>
        <v>0</v>
      </c>
    </row>
    <row r="192" spans="10:22" x14ac:dyDescent="0.2">
      <c r="K192">
        <f t="shared" si="56"/>
        <v>0</v>
      </c>
      <c r="L192">
        <f t="shared" si="64"/>
        <v>9</v>
      </c>
      <c r="M192">
        <f t="shared" si="65"/>
        <v>6</v>
      </c>
      <c r="N192">
        <f t="shared" si="66"/>
        <v>3</v>
      </c>
      <c r="O192">
        <f t="shared" si="67"/>
        <v>2</v>
      </c>
      <c r="P192">
        <f t="shared" si="59"/>
        <v>8</v>
      </c>
      <c r="Q192">
        <f t="shared" si="60"/>
        <v>1</v>
      </c>
      <c r="R192">
        <f t="shared" si="57"/>
        <v>0</v>
      </c>
      <c r="S192">
        <f t="shared" si="58"/>
        <v>0.35130136363540249</v>
      </c>
      <c r="T192">
        <f t="shared" si="61"/>
        <v>6.0979259092834394E-2</v>
      </c>
      <c r="U192">
        <f t="shared" si="62"/>
        <v>2.8994941640851624E-4</v>
      </c>
      <c r="V192">
        <f t="shared" si="63"/>
        <v>0</v>
      </c>
    </row>
    <row r="193" spans="10:22" x14ac:dyDescent="0.2">
      <c r="K193">
        <f t="shared" si="56"/>
        <v>0</v>
      </c>
      <c r="L193">
        <f t="shared" si="64"/>
        <v>9</v>
      </c>
      <c r="M193">
        <f t="shared" si="65"/>
        <v>6</v>
      </c>
      <c r="N193">
        <f t="shared" si="66"/>
        <v>3</v>
      </c>
      <c r="O193">
        <f t="shared" si="67"/>
        <v>1</v>
      </c>
      <c r="P193">
        <f t="shared" si="59"/>
        <v>7</v>
      </c>
      <c r="Q193">
        <f t="shared" si="60"/>
        <v>2</v>
      </c>
      <c r="R193">
        <f t="shared" si="57"/>
        <v>0</v>
      </c>
      <c r="S193">
        <f t="shared" si="58"/>
        <v>7.1937563449184075E-2</v>
      </c>
      <c r="T193">
        <f t="shared" si="61"/>
        <v>6.0979259092834394E-2</v>
      </c>
      <c r="U193">
        <f t="shared" si="62"/>
        <v>2.8994941640851624E-4</v>
      </c>
      <c r="V193">
        <f t="shared" si="63"/>
        <v>0</v>
      </c>
    </row>
    <row r="194" spans="10:22" x14ac:dyDescent="0.2">
      <c r="K194">
        <f t="shared" si="56"/>
        <v>0</v>
      </c>
      <c r="L194">
        <f t="shared" si="64"/>
        <v>9</v>
      </c>
      <c r="M194">
        <f t="shared" si="65"/>
        <v>6</v>
      </c>
      <c r="N194">
        <f t="shared" si="66"/>
        <v>3</v>
      </c>
      <c r="O194">
        <f t="shared" si="67"/>
        <v>0</v>
      </c>
      <c r="P194">
        <f t="shared" si="59"/>
        <v>6</v>
      </c>
      <c r="Q194">
        <f t="shared" si="60"/>
        <v>3</v>
      </c>
      <c r="R194">
        <f t="shared" si="57"/>
        <v>0</v>
      </c>
      <c r="S194">
        <f t="shared" si="58"/>
        <v>4.9103263566949553E-3</v>
      </c>
      <c r="T194">
        <f t="shared" si="61"/>
        <v>6.0979259092834394E-2</v>
      </c>
      <c r="U194">
        <f t="shared" si="62"/>
        <v>2.8994941640851624E-4</v>
      </c>
      <c r="V194">
        <f t="shared" si="63"/>
        <v>0</v>
      </c>
    </row>
    <row r="195" spans="10:22" x14ac:dyDescent="0.2">
      <c r="J195">
        <f>SUM(K195:K199)</f>
        <v>0</v>
      </c>
      <c r="K195">
        <f t="shared" si="56"/>
        <v>0</v>
      </c>
      <c r="L195">
        <f t="shared" si="64"/>
        <v>9</v>
      </c>
      <c r="M195">
        <f t="shared" si="65"/>
        <v>5</v>
      </c>
      <c r="N195">
        <f t="shared" si="66"/>
        <v>4</v>
      </c>
      <c r="O195">
        <f t="shared" si="67"/>
        <v>4</v>
      </c>
      <c r="P195">
        <f t="shared" si="59"/>
        <v>9</v>
      </c>
      <c r="Q195">
        <f t="shared" si="60"/>
        <v>0</v>
      </c>
      <c r="R195">
        <f t="shared" si="57"/>
        <v>0</v>
      </c>
      <c r="S195">
        <f t="shared" si="58"/>
        <v>0.47465375750244121</v>
      </c>
      <c r="T195">
        <f t="shared" si="61"/>
        <v>0.91669234600600846</v>
      </c>
      <c r="U195">
        <f t="shared" si="62"/>
        <v>2.8612693579151685E-3</v>
      </c>
      <c r="V195">
        <f t="shared" si="63"/>
        <v>0</v>
      </c>
    </row>
    <row r="196" spans="10:22" x14ac:dyDescent="0.2">
      <c r="K196">
        <f t="shared" si="56"/>
        <v>0</v>
      </c>
      <c r="L196">
        <f t="shared" si="64"/>
        <v>9</v>
      </c>
      <c r="M196">
        <f t="shared" si="65"/>
        <v>5</v>
      </c>
      <c r="N196">
        <f t="shared" si="66"/>
        <v>4</v>
      </c>
      <c r="O196">
        <f t="shared" si="67"/>
        <v>3</v>
      </c>
      <c r="P196">
        <f t="shared" si="59"/>
        <v>8</v>
      </c>
      <c r="Q196">
        <f t="shared" si="60"/>
        <v>1</v>
      </c>
      <c r="R196">
        <f t="shared" si="57"/>
        <v>0</v>
      </c>
      <c r="S196">
        <f t="shared" si="58"/>
        <v>0.38878795622510903</v>
      </c>
      <c r="T196">
        <f t="shared" si="61"/>
        <v>0.91669234600600846</v>
      </c>
      <c r="U196">
        <f t="shared" si="62"/>
        <v>2.8612693579151685E-3</v>
      </c>
      <c r="V196">
        <f t="shared" si="63"/>
        <v>0</v>
      </c>
    </row>
    <row r="197" spans="10:22" x14ac:dyDescent="0.2">
      <c r="K197">
        <f t="shared" si="56"/>
        <v>0</v>
      </c>
      <c r="L197">
        <f t="shared" si="64"/>
        <v>9</v>
      </c>
      <c r="M197">
        <f t="shared" si="65"/>
        <v>5</v>
      </c>
      <c r="N197">
        <f t="shared" si="66"/>
        <v>4</v>
      </c>
      <c r="O197">
        <f t="shared" si="67"/>
        <v>2</v>
      </c>
      <c r="P197">
        <f t="shared" si="59"/>
        <v>7</v>
      </c>
      <c r="Q197">
        <f t="shared" si="60"/>
        <v>2</v>
      </c>
      <c r="R197">
        <f t="shared" si="57"/>
        <v>0</v>
      </c>
      <c r="S197">
        <f t="shared" si="58"/>
        <v>0.11942079293314131</v>
      </c>
      <c r="T197">
        <f t="shared" si="61"/>
        <v>0.91669234600600846</v>
      </c>
      <c r="U197">
        <f t="shared" si="62"/>
        <v>2.8612693579151685E-3</v>
      </c>
      <c r="V197">
        <f t="shared" si="63"/>
        <v>0</v>
      </c>
    </row>
    <row r="198" spans="10:22" x14ac:dyDescent="0.2">
      <c r="K198">
        <f t="shared" si="56"/>
        <v>0</v>
      </c>
      <c r="L198">
        <f t="shared" si="64"/>
        <v>9</v>
      </c>
      <c r="M198">
        <f t="shared" si="65"/>
        <v>5</v>
      </c>
      <c r="N198">
        <f t="shared" si="66"/>
        <v>4</v>
      </c>
      <c r="O198">
        <f t="shared" si="67"/>
        <v>1</v>
      </c>
      <c r="P198">
        <f t="shared" si="59"/>
        <v>6</v>
      </c>
      <c r="Q198">
        <f t="shared" si="60"/>
        <v>3</v>
      </c>
      <c r="R198">
        <f t="shared" si="57"/>
        <v>0</v>
      </c>
      <c r="S198">
        <f t="shared" si="58"/>
        <v>1.6302889310151218E-2</v>
      </c>
      <c r="T198">
        <f t="shared" si="61"/>
        <v>0.91669234600600846</v>
      </c>
      <c r="U198">
        <f t="shared" si="62"/>
        <v>2.8612693579151685E-3</v>
      </c>
      <c r="V198">
        <f t="shared" si="63"/>
        <v>0</v>
      </c>
    </row>
    <row r="199" spans="10:22" x14ac:dyDescent="0.2">
      <c r="K199">
        <f t="shared" si="56"/>
        <v>0</v>
      </c>
      <c r="L199">
        <f t="shared" si="64"/>
        <v>9</v>
      </c>
      <c r="M199">
        <f t="shared" si="65"/>
        <v>5</v>
      </c>
      <c r="N199">
        <f t="shared" si="66"/>
        <v>4</v>
      </c>
      <c r="O199">
        <f t="shared" si="67"/>
        <v>0</v>
      </c>
      <c r="P199">
        <f t="shared" si="59"/>
        <v>5</v>
      </c>
      <c r="Q199">
        <f t="shared" si="60"/>
        <v>4</v>
      </c>
      <c r="R199">
        <f t="shared" si="57"/>
        <v>0</v>
      </c>
      <c r="S199">
        <f t="shared" si="58"/>
        <v>8.3460402915714791E-4</v>
      </c>
      <c r="T199">
        <f t="shared" si="61"/>
        <v>0.91669234600600846</v>
      </c>
      <c r="U199">
        <f t="shared" si="62"/>
        <v>2.8612693579151685E-3</v>
      </c>
      <c r="V199">
        <f t="shared" si="63"/>
        <v>0</v>
      </c>
    </row>
    <row r="200" spans="10:22" x14ac:dyDescent="0.2">
      <c r="J200">
        <f>SUM(K200:K205)</f>
        <v>0</v>
      </c>
      <c r="K200">
        <f t="shared" si="56"/>
        <v>0</v>
      </c>
      <c r="L200">
        <f t="shared" si="64"/>
        <v>9</v>
      </c>
      <c r="M200">
        <f t="shared" si="65"/>
        <v>4</v>
      </c>
      <c r="N200">
        <f t="shared" si="66"/>
        <v>5</v>
      </c>
      <c r="O200">
        <f t="shared" si="67"/>
        <v>5</v>
      </c>
      <c r="P200">
        <f t="shared" si="59"/>
        <v>9</v>
      </c>
      <c r="Q200">
        <f t="shared" si="60"/>
        <v>0</v>
      </c>
      <c r="R200">
        <f t="shared" si="57"/>
        <v>0</v>
      </c>
      <c r="S200">
        <f t="shared" si="58"/>
        <v>0.39397725869376393</v>
      </c>
      <c r="T200">
        <f t="shared" si="61"/>
        <v>0</v>
      </c>
      <c r="U200">
        <f t="shared" si="62"/>
        <v>1.8823656530511539E-2</v>
      </c>
      <c r="V200">
        <f t="shared" si="63"/>
        <v>0</v>
      </c>
    </row>
    <row r="201" spans="10:22" x14ac:dyDescent="0.2">
      <c r="K201">
        <f t="shared" si="56"/>
        <v>0</v>
      </c>
      <c r="L201">
        <f t="shared" si="64"/>
        <v>9</v>
      </c>
      <c r="M201">
        <f t="shared" si="65"/>
        <v>4</v>
      </c>
      <c r="N201">
        <f t="shared" si="66"/>
        <v>5</v>
      </c>
      <c r="O201">
        <f t="shared" si="67"/>
        <v>4</v>
      </c>
      <c r="P201">
        <f t="shared" si="59"/>
        <v>8</v>
      </c>
      <c r="Q201">
        <f t="shared" si="60"/>
        <v>1</v>
      </c>
      <c r="R201">
        <f t="shared" si="57"/>
        <v>0</v>
      </c>
      <c r="S201">
        <f t="shared" si="58"/>
        <v>0.40338249404338639</v>
      </c>
      <c r="T201">
        <f t="shared" si="61"/>
        <v>0</v>
      </c>
      <c r="U201">
        <f t="shared" si="62"/>
        <v>1.8823656530511539E-2</v>
      </c>
      <c r="V201">
        <f t="shared" si="63"/>
        <v>0</v>
      </c>
    </row>
    <row r="202" spans="10:22" x14ac:dyDescent="0.2">
      <c r="K202">
        <f t="shared" si="56"/>
        <v>0</v>
      </c>
      <c r="L202">
        <f t="shared" si="64"/>
        <v>9</v>
      </c>
      <c r="M202">
        <f t="shared" si="65"/>
        <v>4</v>
      </c>
      <c r="N202">
        <f t="shared" si="66"/>
        <v>5</v>
      </c>
      <c r="O202">
        <f t="shared" si="67"/>
        <v>3</v>
      </c>
      <c r="P202">
        <f t="shared" si="59"/>
        <v>7</v>
      </c>
      <c r="Q202">
        <f t="shared" si="60"/>
        <v>2</v>
      </c>
      <c r="R202">
        <f t="shared" si="57"/>
        <v>0</v>
      </c>
      <c r="S202">
        <f t="shared" si="58"/>
        <v>0.16520490247599995</v>
      </c>
      <c r="T202">
        <f t="shared" si="61"/>
        <v>0</v>
      </c>
      <c r="U202">
        <f t="shared" si="62"/>
        <v>1.8823656530511539E-2</v>
      </c>
      <c r="V202">
        <f t="shared" si="63"/>
        <v>0</v>
      </c>
    </row>
    <row r="203" spans="10:22" x14ac:dyDescent="0.2">
      <c r="K203">
        <f t="shared" si="56"/>
        <v>0</v>
      </c>
      <c r="L203">
        <f t="shared" si="64"/>
        <v>9</v>
      </c>
      <c r="M203">
        <f t="shared" si="65"/>
        <v>4</v>
      </c>
      <c r="N203">
        <f t="shared" si="66"/>
        <v>5</v>
      </c>
      <c r="O203">
        <f t="shared" si="67"/>
        <v>2</v>
      </c>
      <c r="P203">
        <f t="shared" si="59"/>
        <v>6</v>
      </c>
      <c r="Q203">
        <f t="shared" si="60"/>
        <v>3</v>
      </c>
      <c r="R203">
        <f t="shared" si="57"/>
        <v>0</v>
      </c>
      <c r="S203">
        <f t="shared" si="58"/>
        <v>3.3829752412568914E-2</v>
      </c>
      <c r="T203">
        <f t="shared" si="61"/>
        <v>0</v>
      </c>
      <c r="U203">
        <f t="shared" si="62"/>
        <v>1.8823656530511539E-2</v>
      </c>
      <c r="V203">
        <f t="shared" si="63"/>
        <v>0</v>
      </c>
    </row>
    <row r="204" spans="10:22" x14ac:dyDescent="0.2">
      <c r="K204">
        <f t="shared" si="56"/>
        <v>0</v>
      </c>
      <c r="L204">
        <f t="shared" si="64"/>
        <v>9</v>
      </c>
      <c r="M204">
        <f t="shared" si="65"/>
        <v>4</v>
      </c>
      <c r="N204">
        <f t="shared" si="66"/>
        <v>5</v>
      </c>
      <c r="O204">
        <f t="shared" si="67"/>
        <v>1</v>
      </c>
      <c r="P204">
        <f t="shared" si="59"/>
        <v>5</v>
      </c>
      <c r="Q204">
        <f t="shared" si="60"/>
        <v>4</v>
      </c>
      <c r="R204">
        <f t="shared" si="57"/>
        <v>0</v>
      </c>
      <c r="S204">
        <f t="shared" si="58"/>
        <v>3.4637354314045643E-3</v>
      </c>
      <c r="T204">
        <f t="shared" si="61"/>
        <v>0</v>
      </c>
      <c r="U204">
        <f t="shared" si="62"/>
        <v>1.8823656530511539E-2</v>
      </c>
      <c r="V204">
        <f t="shared" si="63"/>
        <v>0</v>
      </c>
    </row>
    <row r="205" spans="10:22" x14ac:dyDescent="0.2">
      <c r="K205">
        <f t="shared" si="56"/>
        <v>0</v>
      </c>
      <c r="L205">
        <f t="shared" si="64"/>
        <v>9</v>
      </c>
      <c r="M205">
        <f t="shared" si="65"/>
        <v>4</v>
      </c>
      <c r="N205">
        <f t="shared" si="66"/>
        <v>5</v>
      </c>
      <c r="O205">
        <f t="shared" si="67"/>
        <v>0</v>
      </c>
      <c r="P205">
        <f t="shared" si="59"/>
        <v>4</v>
      </c>
      <c r="Q205">
        <f t="shared" si="60"/>
        <v>5</v>
      </c>
      <c r="R205">
        <f t="shared" si="57"/>
        <v>0</v>
      </c>
      <c r="S205">
        <f t="shared" si="58"/>
        <v>1.418569428762346E-4</v>
      </c>
      <c r="T205">
        <f t="shared" si="61"/>
        <v>0</v>
      </c>
      <c r="U205">
        <f t="shared" si="62"/>
        <v>1.8823656530511539E-2</v>
      </c>
      <c r="V205">
        <f t="shared" si="63"/>
        <v>0</v>
      </c>
    </row>
    <row r="206" spans="10:22" x14ac:dyDescent="0.2">
      <c r="J206">
        <f>SUM(K206:K212)</f>
        <v>0</v>
      </c>
      <c r="K206">
        <f t="shared" si="56"/>
        <v>0</v>
      </c>
      <c r="L206">
        <f t="shared" si="64"/>
        <v>9</v>
      </c>
      <c r="M206">
        <f t="shared" si="65"/>
        <v>3</v>
      </c>
      <c r="N206">
        <f t="shared" si="66"/>
        <v>6</v>
      </c>
      <c r="O206">
        <f t="shared" si="67"/>
        <v>6</v>
      </c>
      <c r="P206">
        <f t="shared" si="59"/>
        <v>9</v>
      </c>
      <c r="Q206">
        <f t="shared" si="60"/>
        <v>0</v>
      </c>
      <c r="R206">
        <f t="shared" si="57"/>
        <v>0</v>
      </c>
      <c r="S206">
        <f t="shared" si="58"/>
        <v>0.32701327633976374</v>
      </c>
      <c r="T206">
        <f t="shared" si="61"/>
        <v>0</v>
      </c>
      <c r="U206">
        <f t="shared" si="62"/>
        <v>8.2557774389766664E-2</v>
      </c>
      <c r="V206">
        <f t="shared" si="63"/>
        <v>0</v>
      </c>
    </row>
    <row r="207" spans="10:22" x14ac:dyDescent="0.2">
      <c r="K207">
        <f t="shared" si="56"/>
        <v>0</v>
      </c>
      <c r="L207">
        <f t="shared" si="64"/>
        <v>9</v>
      </c>
      <c r="M207">
        <f t="shared" si="65"/>
        <v>3</v>
      </c>
      <c r="N207">
        <f t="shared" si="66"/>
        <v>6</v>
      </c>
      <c r="O207">
        <f t="shared" si="67"/>
        <v>5</v>
      </c>
      <c r="P207">
        <f t="shared" si="59"/>
        <v>8</v>
      </c>
      <c r="Q207">
        <f t="shared" si="60"/>
        <v>1</v>
      </c>
      <c r="R207">
        <f t="shared" si="57"/>
        <v>0</v>
      </c>
      <c r="S207">
        <f t="shared" si="58"/>
        <v>0.40178389412400156</v>
      </c>
      <c r="T207">
        <f t="shared" si="61"/>
        <v>0</v>
      </c>
      <c r="U207">
        <f t="shared" si="62"/>
        <v>8.2557774389766664E-2</v>
      </c>
      <c r="V207">
        <f t="shared" si="63"/>
        <v>0</v>
      </c>
    </row>
    <row r="208" spans="10:22" x14ac:dyDescent="0.2">
      <c r="K208">
        <f t="shared" si="56"/>
        <v>0</v>
      </c>
      <c r="L208">
        <f t="shared" si="64"/>
        <v>9</v>
      </c>
      <c r="M208">
        <f t="shared" si="65"/>
        <v>3</v>
      </c>
      <c r="N208">
        <f t="shared" si="66"/>
        <v>6</v>
      </c>
      <c r="O208">
        <f t="shared" si="67"/>
        <v>4</v>
      </c>
      <c r="P208">
        <f t="shared" si="59"/>
        <v>7</v>
      </c>
      <c r="Q208">
        <f t="shared" si="60"/>
        <v>2</v>
      </c>
      <c r="R208">
        <f t="shared" si="57"/>
        <v>0</v>
      </c>
      <c r="S208">
        <f t="shared" si="58"/>
        <v>0.20568774682015548</v>
      </c>
      <c r="T208">
        <f t="shared" si="61"/>
        <v>0</v>
      </c>
      <c r="U208">
        <f t="shared" si="62"/>
        <v>8.2557774389766664E-2</v>
      </c>
      <c r="V208">
        <f t="shared" si="63"/>
        <v>0</v>
      </c>
    </row>
    <row r="209" spans="10:22" x14ac:dyDescent="0.2">
      <c r="K209">
        <f t="shared" si="56"/>
        <v>0</v>
      </c>
      <c r="L209">
        <f t="shared" si="64"/>
        <v>9</v>
      </c>
      <c r="M209">
        <f t="shared" si="65"/>
        <v>3</v>
      </c>
      <c r="N209">
        <f t="shared" si="66"/>
        <v>6</v>
      </c>
      <c r="O209">
        <f t="shared" si="67"/>
        <v>3</v>
      </c>
      <c r="P209">
        <f t="shared" si="59"/>
        <v>6</v>
      </c>
      <c r="Q209">
        <f t="shared" si="60"/>
        <v>3</v>
      </c>
      <c r="R209">
        <f t="shared" si="57"/>
        <v>0</v>
      </c>
      <c r="S209">
        <f t="shared" si="58"/>
        <v>5.6159475858459193E-2</v>
      </c>
      <c r="T209">
        <f t="shared" si="61"/>
        <v>0</v>
      </c>
      <c r="U209">
        <f t="shared" si="62"/>
        <v>8.2557774389766664E-2</v>
      </c>
      <c r="V209">
        <f t="shared" si="63"/>
        <v>0</v>
      </c>
    </row>
    <row r="210" spans="10:22" x14ac:dyDescent="0.2">
      <c r="K210">
        <f t="shared" si="56"/>
        <v>0</v>
      </c>
      <c r="L210">
        <f t="shared" si="64"/>
        <v>9</v>
      </c>
      <c r="M210">
        <f t="shared" si="65"/>
        <v>3</v>
      </c>
      <c r="N210">
        <f t="shared" si="66"/>
        <v>6</v>
      </c>
      <c r="O210">
        <f t="shared" si="67"/>
        <v>2</v>
      </c>
      <c r="P210">
        <f t="shared" si="59"/>
        <v>5</v>
      </c>
      <c r="Q210">
        <f t="shared" si="60"/>
        <v>4</v>
      </c>
      <c r="R210">
        <f t="shared" si="57"/>
        <v>0</v>
      </c>
      <c r="S210">
        <f t="shared" si="58"/>
        <v>8.6250217250089713E-3</v>
      </c>
      <c r="T210">
        <f t="shared" si="61"/>
        <v>0</v>
      </c>
      <c r="U210">
        <f t="shared" si="62"/>
        <v>8.2557774389766664E-2</v>
      </c>
      <c r="V210">
        <f t="shared" si="63"/>
        <v>0</v>
      </c>
    </row>
    <row r="211" spans="10:22" x14ac:dyDescent="0.2">
      <c r="K211">
        <f t="shared" si="56"/>
        <v>0</v>
      </c>
      <c r="L211">
        <f t="shared" si="64"/>
        <v>9</v>
      </c>
      <c r="M211">
        <f t="shared" si="65"/>
        <v>3</v>
      </c>
      <c r="N211">
        <f t="shared" si="66"/>
        <v>6</v>
      </c>
      <c r="O211">
        <f t="shared" si="67"/>
        <v>1</v>
      </c>
      <c r="P211">
        <f t="shared" si="59"/>
        <v>4</v>
      </c>
      <c r="Q211">
        <f t="shared" si="60"/>
        <v>5</v>
      </c>
      <c r="R211">
        <f t="shared" si="57"/>
        <v>0</v>
      </c>
      <c r="S211">
        <f t="shared" si="58"/>
        <v>7.0647382768188787E-4</v>
      </c>
      <c r="T211">
        <f t="shared" si="61"/>
        <v>0</v>
      </c>
      <c r="U211">
        <f t="shared" si="62"/>
        <v>8.2557774389766664E-2</v>
      </c>
      <c r="V211">
        <f t="shared" si="63"/>
        <v>0</v>
      </c>
    </row>
    <row r="212" spans="10:22" x14ac:dyDescent="0.2">
      <c r="K212">
        <f t="shared" ref="K212:K275" si="68">R212*S212</f>
        <v>0</v>
      </c>
      <c r="L212">
        <f t="shared" si="64"/>
        <v>9</v>
      </c>
      <c r="M212">
        <f t="shared" si="65"/>
        <v>3</v>
      </c>
      <c r="N212">
        <f t="shared" si="66"/>
        <v>6</v>
      </c>
      <c r="O212">
        <f t="shared" si="67"/>
        <v>0</v>
      </c>
      <c r="P212">
        <f t="shared" si="59"/>
        <v>3</v>
      </c>
      <c r="Q212">
        <f t="shared" si="60"/>
        <v>6</v>
      </c>
      <c r="R212">
        <f t="shared" ref="R212:R275" si="69">VLOOKUP(P212,K$2:L$12,2)</f>
        <v>0</v>
      </c>
      <c r="S212">
        <f t="shared" ref="S212:S275" si="70">_xlfn.BINOM.DIST(Q212,N212,F$2,FALSE)</f>
        <v>2.4111304929253153E-5</v>
      </c>
      <c r="T212">
        <f t="shared" si="61"/>
        <v>0</v>
      </c>
      <c r="U212">
        <f t="shared" si="62"/>
        <v>8.2557774389766664E-2</v>
      </c>
      <c r="V212">
        <f t="shared" si="63"/>
        <v>0</v>
      </c>
    </row>
    <row r="213" spans="10:22" x14ac:dyDescent="0.2">
      <c r="J213">
        <f>SUM(K213:K220)</f>
        <v>3.0207106811145826E-6</v>
      </c>
      <c r="K213">
        <f t="shared" si="68"/>
        <v>0</v>
      </c>
      <c r="L213">
        <f t="shared" si="64"/>
        <v>9</v>
      </c>
      <c r="M213">
        <f t="shared" si="65"/>
        <v>2</v>
      </c>
      <c r="N213">
        <f t="shared" si="66"/>
        <v>7</v>
      </c>
      <c r="O213">
        <f t="shared" si="67"/>
        <v>7</v>
      </c>
      <c r="P213">
        <f t="shared" ref="P213:P276" si="71">M213+O213</f>
        <v>9</v>
      </c>
      <c r="Q213">
        <f t="shared" ref="Q213:Q276" si="72">N213-O213</f>
        <v>0</v>
      </c>
      <c r="R213">
        <f t="shared" si="69"/>
        <v>0</v>
      </c>
      <c r="S213">
        <f t="shared" si="70"/>
        <v>0.27143110558467193</v>
      </c>
      <c r="T213">
        <f t="shared" ref="T213:T276" si="73">VLOOKUP(N213,$K$2:$M$12,3)</f>
        <v>0</v>
      </c>
      <c r="U213">
        <f t="shared" ref="U213:U276" si="74">_xlfn.BINOM.DIST(N213,L213,$H$2,FALSE)</f>
        <v>0.23276969484152746</v>
      </c>
      <c r="V213">
        <f t="shared" ref="V213:V276" si="75">R213*S213*T213*U213</f>
        <v>0</v>
      </c>
    </row>
    <row r="214" spans="10:22" x14ac:dyDescent="0.2">
      <c r="K214">
        <f t="shared" si="68"/>
        <v>0</v>
      </c>
      <c r="L214">
        <f t="shared" si="64"/>
        <v>9</v>
      </c>
      <c r="M214">
        <f t="shared" si="65"/>
        <v>2</v>
      </c>
      <c r="N214">
        <f t="shared" si="66"/>
        <v>7</v>
      </c>
      <c r="O214">
        <f t="shared" si="67"/>
        <v>6</v>
      </c>
      <c r="P214">
        <f t="shared" si="71"/>
        <v>8</v>
      </c>
      <c r="Q214">
        <f t="shared" si="72"/>
        <v>1</v>
      </c>
      <c r="R214">
        <f t="shared" si="69"/>
        <v>0</v>
      </c>
      <c r="S214">
        <f t="shared" si="70"/>
        <v>0.38907519528564227</v>
      </c>
      <c r="T214">
        <f t="shared" si="73"/>
        <v>0</v>
      </c>
      <c r="U214">
        <f t="shared" si="74"/>
        <v>0.23276969484152746</v>
      </c>
      <c r="V214">
        <f t="shared" si="75"/>
        <v>0</v>
      </c>
    </row>
    <row r="215" spans="10:22" x14ac:dyDescent="0.2">
      <c r="K215">
        <f t="shared" si="68"/>
        <v>0</v>
      </c>
      <c r="L215">
        <f t="shared" ref="L215:L278" si="76">IF(AND(M214=0,O214=0),L214+1,L214)</f>
        <v>9</v>
      </c>
      <c r="M215">
        <f t="shared" ref="M215:M278" si="77">IF(O214=0,IF(M214=0,L215,M214-1),M214)</f>
        <v>2</v>
      </c>
      <c r="N215">
        <f t="shared" ref="N215:N278" si="78">L215-M215</f>
        <v>7</v>
      </c>
      <c r="O215">
        <f t="shared" ref="O215:O278" si="79">IF(O214=0,N215,O214-1)</f>
        <v>5</v>
      </c>
      <c r="P215">
        <f t="shared" si="71"/>
        <v>7</v>
      </c>
      <c r="Q215">
        <f t="shared" si="72"/>
        <v>2</v>
      </c>
      <c r="R215">
        <f t="shared" si="69"/>
        <v>0</v>
      </c>
      <c r="S215">
        <f t="shared" si="70"/>
        <v>0.23901804357707854</v>
      </c>
      <c r="T215">
        <f t="shared" si="73"/>
        <v>0</v>
      </c>
      <c r="U215">
        <f t="shared" si="74"/>
        <v>0.23276969484152746</v>
      </c>
      <c r="V215">
        <f t="shared" si="75"/>
        <v>0</v>
      </c>
    </row>
    <row r="216" spans="10:22" x14ac:dyDescent="0.2">
      <c r="K216">
        <f t="shared" si="68"/>
        <v>0</v>
      </c>
      <c r="L216">
        <f t="shared" si="76"/>
        <v>9</v>
      </c>
      <c r="M216">
        <f t="shared" si="77"/>
        <v>2</v>
      </c>
      <c r="N216">
        <f t="shared" si="78"/>
        <v>7</v>
      </c>
      <c r="O216">
        <f t="shared" si="79"/>
        <v>4</v>
      </c>
      <c r="P216">
        <f t="shared" si="71"/>
        <v>6</v>
      </c>
      <c r="Q216">
        <f t="shared" si="72"/>
        <v>3</v>
      </c>
      <c r="R216">
        <f t="shared" si="69"/>
        <v>0</v>
      </c>
      <c r="S216">
        <f t="shared" si="70"/>
        <v>8.157466995189866E-2</v>
      </c>
      <c r="T216">
        <f t="shared" si="73"/>
        <v>0</v>
      </c>
      <c r="U216">
        <f t="shared" si="74"/>
        <v>0.23276969484152746</v>
      </c>
      <c r="V216">
        <f t="shared" si="75"/>
        <v>0</v>
      </c>
    </row>
    <row r="217" spans="10:22" x14ac:dyDescent="0.2">
      <c r="K217">
        <f t="shared" si="68"/>
        <v>0</v>
      </c>
      <c r="L217">
        <f t="shared" si="76"/>
        <v>9</v>
      </c>
      <c r="M217">
        <f t="shared" si="77"/>
        <v>2</v>
      </c>
      <c r="N217">
        <f t="shared" si="78"/>
        <v>7</v>
      </c>
      <c r="O217">
        <f t="shared" si="79"/>
        <v>3</v>
      </c>
      <c r="P217">
        <f t="shared" si="71"/>
        <v>5</v>
      </c>
      <c r="Q217">
        <f t="shared" si="72"/>
        <v>4</v>
      </c>
      <c r="R217">
        <f t="shared" si="69"/>
        <v>0</v>
      </c>
      <c r="S217">
        <f t="shared" si="70"/>
        <v>1.6704412800405029E-2</v>
      </c>
      <c r="T217">
        <f t="shared" si="73"/>
        <v>0</v>
      </c>
      <c r="U217">
        <f t="shared" si="74"/>
        <v>0.23276969484152746</v>
      </c>
      <c r="V217">
        <f t="shared" si="75"/>
        <v>0</v>
      </c>
    </row>
    <row r="218" spans="10:22" x14ac:dyDescent="0.2">
      <c r="K218">
        <f t="shared" si="68"/>
        <v>0</v>
      </c>
      <c r="L218">
        <f t="shared" si="76"/>
        <v>9</v>
      </c>
      <c r="M218">
        <f t="shared" si="77"/>
        <v>2</v>
      </c>
      <c r="N218">
        <f t="shared" si="78"/>
        <v>7</v>
      </c>
      <c r="O218">
        <f t="shared" si="79"/>
        <v>2</v>
      </c>
      <c r="P218">
        <f t="shared" si="71"/>
        <v>4</v>
      </c>
      <c r="Q218">
        <f t="shared" si="72"/>
        <v>5</v>
      </c>
      <c r="R218">
        <f t="shared" si="69"/>
        <v>0</v>
      </c>
      <c r="S218">
        <f t="shared" si="70"/>
        <v>2.0523827347695492E-3</v>
      </c>
      <c r="T218">
        <f t="shared" si="73"/>
        <v>0</v>
      </c>
      <c r="U218">
        <f t="shared" si="74"/>
        <v>0.23276969484152746</v>
      </c>
      <c r="V218">
        <f t="shared" si="75"/>
        <v>0</v>
      </c>
    </row>
    <row r="219" spans="10:22" x14ac:dyDescent="0.2">
      <c r="K219">
        <f t="shared" si="68"/>
        <v>0</v>
      </c>
      <c r="L219">
        <f t="shared" si="76"/>
        <v>9</v>
      </c>
      <c r="M219">
        <f t="shared" si="77"/>
        <v>2</v>
      </c>
      <c r="N219">
        <f t="shared" si="78"/>
        <v>7</v>
      </c>
      <c r="O219">
        <f t="shared" si="79"/>
        <v>1</v>
      </c>
      <c r="P219">
        <f t="shared" si="71"/>
        <v>3</v>
      </c>
      <c r="Q219">
        <f t="shared" si="72"/>
        <v>6</v>
      </c>
      <c r="R219">
        <f t="shared" si="69"/>
        <v>0</v>
      </c>
      <c r="S219">
        <f t="shared" si="70"/>
        <v>1.4009188737235334E-4</v>
      </c>
      <c r="T219">
        <f t="shared" si="73"/>
        <v>0</v>
      </c>
      <c r="U219">
        <f t="shared" si="74"/>
        <v>0.23276969484152746</v>
      </c>
      <c r="V219">
        <f t="shared" si="75"/>
        <v>0</v>
      </c>
    </row>
    <row r="220" spans="10:22" x14ac:dyDescent="0.2">
      <c r="K220">
        <f t="shared" si="68"/>
        <v>3.0207106811145826E-6</v>
      </c>
      <c r="L220">
        <f t="shared" si="76"/>
        <v>9</v>
      </c>
      <c r="M220">
        <f t="shared" si="77"/>
        <v>2</v>
      </c>
      <c r="N220">
        <f t="shared" si="78"/>
        <v>7</v>
      </c>
      <c r="O220">
        <f t="shared" si="79"/>
        <v>0</v>
      </c>
      <c r="P220">
        <f t="shared" si="71"/>
        <v>2</v>
      </c>
      <c r="Q220">
        <f t="shared" si="72"/>
        <v>7</v>
      </c>
      <c r="R220">
        <f t="shared" si="69"/>
        <v>0.73708622755602271</v>
      </c>
      <c r="S220">
        <f t="shared" si="70"/>
        <v>4.0981781617741482E-6</v>
      </c>
      <c r="T220">
        <f t="shared" si="73"/>
        <v>0</v>
      </c>
      <c r="U220">
        <f t="shared" si="74"/>
        <v>0.23276969484152746</v>
      </c>
      <c r="V220">
        <f t="shared" si="75"/>
        <v>0</v>
      </c>
    </row>
    <row r="221" spans="10:22" x14ac:dyDescent="0.2">
      <c r="J221">
        <f>SUM(K221:K229)</f>
        <v>2.0149581288585612E-5</v>
      </c>
      <c r="K221">
        <f t="shared" si="68"/>
        <v>0</v>
      </c>
      <c r="L221">
        <f t="shared" si="76"/>
        <v>9</v>
      </c>
      <c r="M221">
        <f t="shared" si="77"/>
        <v>1</v>
      </c>
      <c r="N221">
        <f t="shared" si="78"/>
        <v>8</v>
      </c>
      <c r="O221">
        <f t="shared" si="79"/>
        <v>8</v>
      </c>
      <c r="P221">
        <f t="shared" si="71"/>
        <v>9</v>
      </c>
      <c r="Q221">
        <f t="shared" si="72"/>
        <v>0</v>
      </c>
      <c r="R221">
        <f t="shared" si="69"/>
        <v>0</v>
      </c>
      <c r="S221">
        <f t="shared" si="70"/>
        <v>0.22529618951118627</v>
      </c>
      <c r="T221">
        <f t="shared" si="73"/>
        <v>0</v>
      </c>
      <c r="U221">
        <f t="shared" si="74"/>
        <v>0.38283504961601061</v>
      </c>
      <c r="V221">
        <f t="shared" si="75"/>
        <v>0</v>
      </c>
    </row>
    <row r="222" spans="10:22" x14ac:dyDescent="0.2">
      <c r="K222">
        <f t="shared" si="68"/>
        <v>0</v>
      </c>
      <c r="L222">
        <f t="shared" si="76"/>
        <v>9</v>
      </c>
      <c r="M222">
        <f t="shared" si="77"/>
        <v>1</v>
      </c>
      <c r="N222">
        <f t="shared" si="78"/>
        <v>8</v>
      </c>
      <c r="O222">
        <f t="shared" si="79"/>
        <v>7</v>
      </c>
      <c r="P222">
        <f t="shared" si="71"/>
        <v>8</v>
      </c>
      <c r="Q222">
        <f t="shared" si="72"/>
        <v>1</v>
      </c>
      <c r="R222">
        <f t="shared" si="69"/>
        <v>0</v>
      </c>
      <c r="S222">
        <f t="shared" si="70"/>
        <v>0.36907932858788534</v>
      </c>
      <c r="T222">
        <f t="shared" si="73"/>
        <v>0</v>
      </c>
      <c r="U222">
        <f t="shared" si="74"/>
        <v>0.38283504961601061</v>
      </c>
      <c r="V222">
        <f t="shared" si="75"/>
        <v>0</v>
      </c>
    </row>
    <row r="223" spans="10:22" x14ac:dyDescent="0.2">
      <c r="K223">
        <f t="shared" si="68"/>
        <v>0</v>
      </c>
      <c r="L223">
        <f t="shared" si="76"/>
        <v>9</v>
      </c>
      <c r="M223">
        <f t="shared" si="77"/>
        <v>1</v>
      </c>
      <c r="N223">
        <f t="shared" si="78"/>
        <v>8</v>
      </c>
      <c r="O223">
        <f t="shared" si="79"/>
        <v>6</v>
      </c>
      <c r="P223">
        <f t="shared" si="71"/>
        <v>7</v>
      </c>
      <c r="Q223">
        <f t="shared" si="72"/>
        <v>2</v>
      </c>
      <c r="R223">
        <f t="shared" si="69"/>
        <v>0</v>
      </c>
      <c r="S223">
        <f t="shared" si="70"/>
        <v>0.26452313108497039</v>
      </c>
      <c r="T223">
        <f t="shared" si="73"/>
        <v>0</v>
      </c>
      <c r="U223">
        <f t="shared" si="74"/>
        <v>0.38283504961601061</v>
      </c>
      <c r="V223">
        <f t="shared" si="75"/>
        <v>0</v>
      </c>
    </row>
    <row r="224" spans="10:22" x14ac:dyDescent="0.2">
      <c r="K224">
        <f t="shared" si="68"/>
        <v>0</v>
      </c>
      <c r="L224">
        <f t="shared" si="76"/>
        <v>9</v>
      </c>
      <c r="M224">
        <f t="shared" si="77"/>
        <v>1</v>
      </c>
      <c r="N224">
        <f t="shared" si="78"/>
        <v>8</v>
      </c>
      <c r="O224">
        <f t="shared" si="79"/>
        <v>5</v>
      </c>
      <c r="P224">
        <f t="shared" si="71"/>
        <v>6</v>
      </c>
      <c r="Q224">
        <f t="shared" si="72"/>
        <v>3</v>
      </c>
      <c r="R224">
        <f t="shared" si="69"/>
        <v>0</v>
      </c>
      <c r="S224">
        <f t="shared" si="70"/>
        <v>0.10833518736893522</v>
      </c>
      <c r="T224">
        <f t="shared" si="73"/>
        <v>0</v>
      </c>
      <c r="U224">
        <f t="shared" si="74"/>
        <v>0.38283504961601061</v>
      </c>
      <c r="V224">
        <f t="shared" si="75"/>
        <v>0</v>
      </c>
    </row>
    <row r="225" spans="10:22" x14ac:dyDescent="0.2">
      <c r="K225">
        <f t="shared" si="68"/>
        <v>0</v>
      </c>
      <c r="L225">
        <f t="shared" si="76"/>
        <v>9</v>
      </c>
      <c r="M225">
        <f t="shared" si="77"/>
        <v>1</v>
      </c>
      <c r="N225">
        <f t="shared" si="78"/>
        <v>8</v>
      </c>
      <c r="O225">
        <f t="shared" si="79"/>
        <v>4</v>
      </c>
      <c r="P225">
        <f t="shared" si="71"/>
        <v>5</v>
      </c>
      <c r="Q225">
        <f t="shared" si="72"/>
        <v>4</v>
      </c>
      <c r="R225">
        <f t="shared" si="69"/>
        <v>0</v>
      </c>
      <c r="S225">
        <f t="shared" si="70"/>
        <v>2.7730355692628196E-2</v>
      </c>
      <c r="T225">
        <f t="shared" si="73"/>
        <v>0</v>
      </c>
      <c r="U225">
        <f t="shared" si="74"/>
        <v>0.38283504961601061</v>
      </c>
      <c r="V225">
        <f t="shared" si="75"/>
        <v>0</v>
      </c>
    </row>
    <row r="226" spans="10:22" x14ac:dyDescent="0.2">
      <c r="K226">
        <f t="shared" si="68"/>
        <v>0</v>
      </c>
      <c r="L226">
        <f t="shared" si="76"/>
        <v>9</v>
      </c>
      <c r="M226">
        <f t="shared" si="77"/>
        <v>1</v>
      </c>
      <c r="N226">
        <f t="shared" si="78"/>
        <v>8</v>
      </c>
      <c r="O226">
        <f t="shared" si="79"/>
        <v>3</v>
      </c>
      <c r="P226">
        <f t="shared" si="71"/>
        <v>4</v>
      </c>
      <c r="Q226">
        <f t="shared" si="72"/>
        <v>5</v>
      </c>
      <c r="R226">
        <f t="shared" si="69"/>
        <v>0</v>
      </c>
      <c r="S226">
        <f t="shared" si="70"/>
        <v>4.5427759265454825E-3</v>
      </c>
      <c r="T226">
        <f t="shared" si="73"/>
        <v>0</v>
      </c>
      <c r="U226">
        <f t="shared" si="74"/>
        <v>0.38283504961601061</v>
      </c>
      <c r="V226">
        <f t="shared" si="75"/>
        <v>0</v>
      </c>
    </row>
    <row r="227" spans="10:22" x14ac:dyDescent="0.2">
      <c r="K227">
        <f t="shared" si="68"/>
        <v>0</v>
      </c>
      <c r="L227">
        <f t="shared" si="76"/>
        <v>9</v>
      </c>
      <c r="M227">
        <f t="shared" si="77"/>
        <v>1</v>
      </c>
      <c r="N227">
        <f t="shared" si="78"/>
        <v>8</v>
      </c>
      <c r="O227">
        <f t="shared" si="79"/>
        <v>2</v>
      </c>
      <c r="P227">
        <f t="shared" si="71"/>
        <v>3</v>
      </c>
      <c r="Q227">
        <f t="shared" si="72"/>
        <v>6</v>
      </c>
      <c r="R227">
        <f t="shared" si="69"/>
        <v>0</v>
      </c>
      <c r="S227">
        <f t="shared" si="70"/>
        <v>4.6512234975332558E-4</v>
      </c>
      <c r="T227">
        <f t="shared" si="73"/>
        <v>0</v>
      </c>
      <c r="U227">
        <f t="shared" si="74"/>
        <v>0.38283504961601061</v>
      </c>
      <c r="V227">
        <f t="shared" si="75"/>
        <v>0</v>
      </c>
    </row>
    <row r="228" spans="10:22" x14ac:dyDescent="0.2">
      <c r="K228">
        <f t="shared" si="68"/>
        <v>2.0058264276083392E-5</v>
      </c>
      <c r="L228">
        <f t="shared" si="76"/>
        <v>9</v>
      </c>
      <c r="M228">
        <f t="shared" si="77"/>
        <v>1</v>
      </c>
      <c r="N228">
        <f t="shared" si="78"/>
        <v>8</v>
      </c>
      <c r="O228">
        <f t="shared" si="79"/>
        <v>1</v>
      </c>
      <c r="P228">
        <f t="shared" si="71"/>
        <v>2</v>
      </c>
      <c r="Q228">
        <f t="shared" si="72"/>
        <v>7</v>
      </c>
      <c r="R228">
        <f t="shared" si="69"/>
        <v>0.73708622755602271</v>
      </c>
      <c r="S228">
        <f t="shared" si="70"/>
        <v>2.721291421031042E-5</v>
      </c>
      <c r="T228">
        <f t="shared" si="73"/>
        <v>0</v>
      </c>
      <c r="U228">
        <f t="shared" si="74"/>
        <v>0.38283504961601061</v>
      </c>
      <c r="V228">
        <f t="shared" si="75"/>
        <v>0</v>
      </c>
    </row>
    <row r="229" spans="10:22" x14ac:dyDescent="0.2">
      <c r="K229">
        <f t="shared" si="68"/>
        <v>9.1317012502219043E-8</v>
      </c>
      <c r="L229">
        <f t="shared" si="76"/>
        <v>9</v>
      </c>
      <c r="M229">
        <f t="shared" si="77"/>
        <v>1</v>
      </c>
      <c r="N229">
        <f t="shared" si="78"/>
        <v>8</v>
      </c>
      <c r="O229">
        <f t="shared" si="79"/>
        <v>0</v>
      </c>
      <c r="P229">
        <f t="shared" si="71"/>
        <v>1</v>
      </c>
      <c r="Q229">
        <f t="shared" si="72"/>
        <v>8</v>
      </c>
      <c r="R229">
        <f t="shared" si="69"/>
        <v>0.13109639245593677</v>
      </c>
      <c r="S229">
        <f t="shared" si="70"/>
        <v>6.9656388548534543E-7</v>
      </c>
      <c r="T229">
        <f t="shared" si="73"/>
        <v>0</v>
      </c>
      <c r="U229">
        <f t="shared" si="74"/>
        <v>0.38283504961601061</v>
      </c>
      <c r="V229">
        <f t="shared" si="75"/>
        <v>0</v>
      </c>
    </row>
    <row r="230" spans="10:22" x14ac:dyDescent="0.2">
      <c r="J230">
        <f>SUM(K230:K239)</f>
        <v>7.5602784881422346E-5</v>
      </c>
      <c r="K230">
        <f t="shared" si="68"/>
        <v>0</v>
      </c>
      <c r="L230">
        <f t="shared" si="76"/>
        <v>9</v>
      </c>
      <c r="M230">
        <f t="shared" si="77"/>
        <v>0</v>
      </c>
      <c r="N230">
        <f t="shared" si="78"/>
        <v>9</v>
      </c>
      <c r="O230">
        <f t="shared" si="79"/>
        <v>9</v>
      </c>
      <c r="P230">
        <f t="shared" si="71"/>
        <v>9</v>
      </c>
      <c r="Q230">
        <f t="shared" si="72"/>
        <v>0</v>
      </c>
      <c r="R230">
        <f t="shared" si="69"/>
        <v>0</v>
      </c>
      <c r="S230">
        <f t="shared" si="70"/>
        <v>0.18700278620950636</v>
      </c>
      <c r="T230">
        <f t="shared" si="73"/>
        <v>0</v>
      </c>
      <c r="U230">
        <f t="shared" si="74"/>
        <v>0.27984298731991053</v>
      </c>
      <c r="V230">
        <f t="shared" si="75"/>
        <v>0</v>
      </c>
    </row>
    <row r="231" spans="10:22" x14ac:dyDescent="0.2">
      <c r="K231">
        <f t="shared" si="68"/>
        <v>0</v>
      </c>
      <c r="L231">
        <f t="shared" si="76"/>
        <v>9</v>
      </c>
      <c r="M231">
        <f t="shared" si="77"/>
        <v>0</v>
      </c>
      <c r="N231">
        <f t="shared" si="78"/>
        <v>9</v>
      </c>
      <c r="O231">
        <f t="shared" si="79"/>
        <v>8</v>
      </c>
      <c r="P231">
        <f t="shared" si="71"/>
        <v>8</v>
      </c>
      <c r="Q231">
        <f t="shared" si="72"/>
        <v>1</v>
      </c>
      <c r="R231">
        <f t="shared" si="69"/>
        <v>0</v>
      </c>
      <c r="S231">
        <f t="shared" si="70"/>
        <v>0.34464062971511911</v>
      </c>
      <c r="T231">
        <f t="shared" si="73"/>
        <v>0</v>
      </c>
      <c r="U231">
        <f t="shared" si="74"/>
        <v>0.27984298731991053</v>
      </c>
      <c r="V231">
        <f t="shared" si="75"/>
        <v>0</v>
      </c>
    </row>
    <row r="232" spans="10:22" x14ac:dyDescent="0.2">
      <c r="K232">
        <f t="shared" si="68"/>
        <v>0</v>
      </c>
      <c r="L232">
        <f t="shared" si="76"/>
        <v>9</v>
      </c>
      <c r="M232">
        <f t="shared" si="77"/>
        <v>0</v>
      </c>
      <c r="N232">
        <f t="shared" si="78"/>
        <v>9</v>
      </c>
      <c r="O232">
        <f t="shared" si="79"/>
        <v>7</v>
      </c>
      <c r="P232">
        <f t="shared" si="71"/>
        <v>7</v>
      </c>
      <c r="Q232">
        <f t="shared" si="72"/>
        <v>2</v>
      </c>
      <c r="R232">
        <f t="shared" si="69"/>
        <v>0</v>
      </c>
      <c r="S232">
        <f t="shared" si="70"/>
        <v>0.28229445978500783</v>
      </c>
      <c r="T232">
        <f t="shared" si="73"/>
        <v>0</v>
      </c>
      <c r="U232">
        <f t="shared" si="74"/>
        <v>0.27984298731991053</v>
      </c>
      <c r="V232">
        <f t="shared" si="75"/>
        <v>0</v>
      </c>
    </row>
    <row r="233" spans="10:22" x14ac:dyDescent="0.2">
      <c r="K233">
        <f t="shared" si="68"/>
        <v>0</v>
      </c>
      <c r="L233">
        <f t="shared" si="76"/>
        <v>9</v>
      </c>
      <c r="M233">
        <f t="shared" si="77"/>
        <v>0</v>
      </c>
      <c r="N233">
        <f t="shared" si="78"/>
        <v>9</v>
      </c>
      <c r="O233">
        <f t="shared" si="79"/>
        <v>6</v>
      </c>
      <c r="P233">
        <f t="shared" si="71"/>
        <v>6</v>
      </c>
      <c r="Q233">
        <f t="shared" si="72"/>
        <v>3</v>
      </c>
      <c r="R233">
        <f t="shared" si="69"/>
        <v>0</v>
      </c>
      <c r="S233">
        <f t="shared" si="70"/>
        <v>0.13488232042322623</v>
      </c>
      <c r="T233">
        <f t="shared" si="73"/>
        <v>0</v>
      </c>
      <c r="U233">
        <f t="shared" si="74"/>
        <v>0.27984298731991053</v>
      </c>
      <c r="V233">
        <f t="shared" si="75"/>
        <v>0</v>
      </c>
    </row>
    <row r="234" spans="10:22" x14ac:dyDescent="0.2">
      <c r="K234">
        <f t="shared" si="68"/>
        <v>0</v>
      </c>
      <c r="L234">
        <f t="shared" si="76"/>
        <v>9</v>
      </c>
      <c r="M234">
        <f t="shared" si="77"/>
        <v>0</v>
      </c>
      <c r="N234">
        <f t="shared" si="78"/>
        <v>9</v>
      </c>
      <c r="O234">
        <f t="shared" si="79"/>
        <v>5</v>
      </c>
      <c r="P234">
        <f t="shared" si="71"/>
        <v>5</v>
      </c>
      <c r="Q234">
        <f t="shared" si="72"/>
        <v>4</v>
      </c>
      <c r="R234">
        <f t="shared" si="69"/>
        <v>0</v>
      </c>
      <c r="S234">
        <f t="shared" si="70"/>
        <v>4.1430690945265018E-2</v>
      </c>
      <c r="T234">
        <f t="shared" si="73"/>
        <v>0</v>
      </c>
      <c r="U234">
        <f t="shared" si="74"/>
        <v>0.27984298731991053</v>
      </c>
      <c r="V234">
        <f t="shared" si="75"/>
        <v>0</v>
      </c>
    </row>
    <row r="235" spans="10:22" x14ac:dyDescent="0.2">
      <c r="K235">
        <f t="shared" si="68"/>
        <v>0</v>
      </c>
      <c r="L235">
        <f t="shared" si="76"/>
        <v>9</v>
      </c>
      <c r="M235">
        <f t="shared" si="77"/>
        <v>0</v>
      </c>
      <c r="N235">
        <f t="shared" si="78"/>
        <v>9</v>
      </c>
      <c r="O235">
        <f t="shared" si="79"/>
        <v>4</v>
      </c>
      <c r="P235">
        <f t="shared" si="71"/>
        <v>4</v>
      </c>
      <c r="Q235">
        <f t="shared" si="72"/>
        <v>5</v>
      </c>
      <c r="R235">
        <f t="shared" si="69"/>
        <v>0</v>
      </c>
      <c r="S235">
        <f t="shared" si="70"/>
        <v>8.4839493014657458E-3</v>
      </c>
      <c r="T235">
        <f t="shared" si="73"/>
        <v>0</v>
      </c>
      <c r="U235">
        <f t="shared" si="74"/>
        <v>0.27984298731991053</v>
      </c>
      <c r="V235">
        <f t="shared" si="75"/>
        <v>0</v>
      </c>
    </row>
    <row r="236" spans="10:22" x14ac:dyDescent="0.2">
      <c r="K236">
        <f t="shared" si="68"/>
        <v>0</v>
      </c>
      <c r="L236">
        <f t="shared" si="76"/>
        <v>9</v>
      </c>
      <c r="M236">
        <f t="shared" si="77"/>
        <v>0</v>
      </c>
      <c r="N236">
        <f t="shared" si="78"/>
        <v>9</v>
      </c>
      <c r="O236">
        <f t="shared" si="79"/>
        <v>3</v>
      </c>
      <c r="P236">
        <f t="shared" si="71"/>
        <v>3</v>
      </c>
      <c r="Q236">
        <f t="shared" si="72"/>
        <v>6</v>
      </c>
      <c r="R236">
        <f t="shared" si="69"/>
        <v>0</v>
      </c>
      <c r="S236">
        <f t="shared" si="70"/>
        <v>1.1581976888410592E-3</v>
      </c>
      <c r="T236">
        <f t="shared" si="73"/>
        <v>0</v>
      </c>
      <c r="U236">
        <f t="shared" si="74"/>
        <v>0.27984298731991053</v>
      </c>
      <c r="V236">
        <f t="shared" si="75"/>
        <v>0</v>
      </c>
    </row>
    <row r="237" spans="10:22" x14ac:dyDescent="0.2">
      <c r="K237">
        <f t="shared" si="68"/>
        <v>7.4920401069880467E-5</v>
      </c>
      <c r="L237">
        <f t="shared" si="76"/>
        <v>9</v>
      </c>
      <c r="M237">
        <f t="shared" si="77"/>
        <v>0</v>
      </c>
      <c r="N237">
        <f t="shared" si="78"/>
        <v>9</v>
      </c>
      <c r="O237">
        <f t="shared" si="79"/>
        <v>2</v>
      </c>
      <c r="P237">
        <f t="shared" si="71"/>
        <v>2</v>
      </c>
      <c r="Q237">
        <f t="shared" si="72"/>
        <v>7</v>
      </c>
      <c r="R237">
        <f t="shared" si="69"/>
        <v>0.73708622755602271</v>
      </c>
      <c r="S237">
        <f t="shared" si="70"/>
        <v>1.016440116081074E-4</v>
      </c>
      <c r="T237">
        <f t="shared" si="73"/>
        <v>0</v>
      </c>
      <c r="U237">
        <f t="shared" si="74"/>
        <v>0.27984298731991053</v>
      </c>
      <c r="V237">
        <f t="shared" si="75"/>
        <v>0</v>
      </c>
    </row>
    <row r="238" spans="10:22" x14ac:dyDescent="0.2">
      <c r="K238">
        <f t="shared" si="68"/>
        <v>6.8216343218959988E-7</v>
      </c>
      <c r="L238">
        <f t="shared" si="76"/>
        <v>9</v>
      </c>
      <c r="M238">
        <f t="shared" si="77"/>
        <v>0</v>
      </c>
      <c r="N238">
        <f t="shared" si="78"/>
        <v>9</v>
      </c>
      <c r="O238">
        <f t="shared" si="79"/>
        <v>1</v>
      </c>
      <c r="P238">
        <f t="shared" si="71"/>
        <v>1</v>
      </c>
      <c r="Q238">
        <f t="shared" si="72"/>
        <v>8</v>
      </c>
      <c r="R238">
        <f t="shared" si="69"/>
        <v>0.13109639245593677</v>
      </c>
      <c r="S238">
        <f t="shared" si="70"/>
        <v>5.2035255845723138E-6</v>
      </c>
      <c r="T238">
        <f t="shared" si="73"/>
        <v>0</v>
      </c>
      <c r="U238">
        <f t="shared" si="74"/>
        <v>0.27984298731991053</v>
      </c>
      <c r="V238">
        <f t="shared" si="75"/>
        <v>0</v>
      </c>
    </row>
    <row r="239" spans="10:22" x14ac:dyDescent="0.2">
      <c r="K239">
        <f t="shared" si="68"/>
        <v>2.2037935228264633E-10</v>
      </c>
      <c r="L239">
        <f t="shared" si="76"/>
        <v>9</v>
      </c>
      <c r="M239">
        <f t="shared" si="77"/>
        <v>0</v>
      </c>
      <c r="N239">
        <f t="shared" si="78"/>
        <v>9</v>
      </c>
      <c r="O239">
        <f t="shared" si="79"/>
        <v>0</v>
      </c>
      <c r="P239">
        <f t="shared" si="71"/>
        <v>0</v>
      </c>
      <c r="Q239">
        <f t="shared" si="72"/>
        <v>9</v>
      </c>
      <c r="R239">
        <f t="shared" si="69"/>
        <v>1.8614005121160475E-3</v>
      </c>
      <c r="S239">
        <f t="shared" si="70"/>
        <v>1.1839437608842076E-7</v>
      </c>
      <c r="T239">
        <f t="shared" si="73"/>
        <v>0</v>
      </c>
      <c r="U239">
        <f t="shared" si="74"/>
        <v>0.27984298731991053</v>
      </c>
      <c r="V239">
        <f t="shared" si="75"/>
        <v>0</v>
      </c>
    </row>
    <row r="240" spans="10:22" x14ac:dyDescent="0.2">
      <c r="J240">
        <f>K240</f>
        <v>0</v>
      </c>
      <c r="K240">
        <f t="shared" si="68"/>
        <v>0</v>
      </c>
      <c r="L240">
        <f t="shared" si="76"/>
        <v>10</v>
      </c>
      <c r="M240">
        <f t="shared" si="77"/>
        <v>10</v>
      </c>
      <c r="N240">
        <f t="shared" si="78"/>
        <v>0</v>
      </c>
      <c r="O240">
        <f t="shared" si="79"/>
        <v>0</v>
      </c>
      <c r="P240">
        <f t="shared" si="71"/>
        <v>10</v>
      </c>
      <c r="Q240">
        <f t="shared" si="72"/>
        <v>0</v>
      </c>
      <c r="R240">
        <f t="shared" si="69"/>
        <v>0</v>
      </c>
      <c r="S240">
        <f t="shared" si="70"/>
        <v>1</v>
      </c>
      <c r="T240">
        <f t="shared" si="73"/>
        <v>6.4056538748382271E-9</v>
      </c>
      <c r="U240">
        <f t="shared" si="74"/>
        <v>1.5995875561680059E-9</v>
      </c>
      <c r="V240">
        <f t="shared" si="75"/>
        <v>0</v>
      </c>
    </row>
    <row r="241" spans="10:22" x14ac:dyDescent="0.2">
      <c r="J241">
        <f>SUM(K241:K242)</f>
        <v>0</v>
      </c>
      <c r="K241">
        <f t="shared" si="68"/>
        <v>0</v>
      </c>
      <c r="L241">
        <f t="shared" si="76"/>
        <v>10</v>
      </c>
      <c r="M241">
        <f t="shared" si="77"/>
        <v>9</v>
      </c>
      <c r="N241">
        <f t="shared" si="78"/>
        <v>1</v>
      </c>
      <c r="O241">
        <f t="shared" si="79"/>
        <v>1</v>
      </c>
      <c r="P241">
        <f t="shared" si="71"/>
        <v>10</v>
      </c>
      <c r="Q241">
        <f t="shared" si="72"/>
        <v>0</v>
      </c>
      <c r="R241">
        <f t="shared" si="69"/>
        <v>0</v>
      </c>
      <c r="S241">
        <f t="shared" si="70"/>
        <v>0.83003084346538147</v>
      </c>
      <c r="T241">
        <f t="shared" si="73"/>
        <v>1.0890118993939464E-5</v>
      </c>
      <c r="U241">
        <f t="shared" si="74"/>
        <v>1.0523331773883159E-7</v>
      </c>
      <c r="V241">
        <f t="shared" si="75"/>
        <v>0</v>
      </c>
    </row>
    <row r="242" spans="10:22" x14ac:dyDescent="0.2">
      <c r="K242">
        <f t="shared" si="68"/>
        <v>0</v>
      </c>
      <c r="L242">
        <f t="shared" si="76"/>
        <v>10</v>
      </c>
      <c r="M242">
        <f t="shared" si="77"/>
        <v>9</v>
      </c>
      <c r="N242">
        <f t="shared" si="78"/>
        <v>1</v>
      </c>
      <c r="O242">
        <f t="shared" si="79"/>
        <v>0</v>
      </c>
      <c r="P242">
        <f t="shared" si="71"/>
        <v>9</v>
      </c>
      <c r="Q242">
        <f t="shared" si="72"/>
        <v>1</v>
      </c>
      <c r="R242">
        <f t="shared" si="69"/>
        <v>0</v>
      </c>
      <c r="S242">
        <f t="shared" si="70"/>
        <v>0.16996915653461853</v>
      </c>
      <c r="T242">
        <f t="shared" si="73"/>
        <v>1.0890118993939464E-5</v>
      </c>
      <c r="U242">
        <f t="shared" si="74"/>
        <v>1.0523331773883159E-7</v>
      </c>
      <c r="V242">
        <f t="shared" si="75"/>
        <v>0</v>
      </c>
    </row>
    <row r="243" spans="10:22" x14ac:dyDescent="0.2">
      <c r="J243">
        <f>SUM(K243:K245)</f>
        <v>0</v>
      </c>
      <c r="K243">
        <f t="shared" si="68"/>
        <v>0</v>
      </c>
      <c r="L243">
        <f t="shared" si="76"/>
        <v>10</v>
      </c>
      <c r="M243">
        <f t="shared" si="77"/>
        <v>8</v>
      </c>
      <c r="N243">
        <f t="shared" si="78"/>
        <v>2</v>
      </c>
      <c r="O243">
        <f t="shared" si="79"/>
        <v>2</v>
      </c>
      <c r="P243">
        <f t="shared" si="71"/>
        <v>10</v>
      </c>
      <c r="Q243">
        <f t="shared" si="72"/>
        <v>0</v>
      </c>
      <c r="R243">
        <f t="shared" si="69"/>
        <v>0</v>
      </c>
      <c r="S243">
        <f t="shared" si="70"/>
        <v>0.68895120110385266</v>
      </c>
      <c r="T243">
        <f t="shared" si="73"/>
        <v>1.3760453657726366E-3</v>
      </c>
      <c r="U243">
        <f t="shared" si="74"/>
        <v>3.1153799639345527E-6</v>
      </c>
      <c r="V243">
        <f t="shared" si="75"/>
        <v>0</v>
      </c>
    </row>
    <row r="244" spans="10:22" x14ac:dyDescent="0.2">
      <c r="K244">
        <f t="shared" si="68"/>
        <v>0</v>
      </c>
      <c r="L244">
        <f t="shared" si="76"/>
        <v>10</v>
      </c>
      <c r="M244">
        <f t="shared" si="77"/>
        <v>8</v>
      </c>
      <c r="N244">
        <f t="shared" si="78"/>
        <v>2</v>
      </c>
      <c r="O244">
        <f t="shared" si="79"/>
        <v>1</v>
      </c>
      <c r="P244">
        <f t="shared" si="71"/>
        <v>9</v>
      </c>
      <c r="Q244">
        <f t="shared" si="72"/>
        <v>1</v>
      </c>
      <c r="R244">
        <f t="shared" si="69"/>
        <v>0</v>
      </c>
      <c r="S244">
        <f t="shared" si="70"/>
        <v>0.28215928472305768</v>
      </c>
      <c r="T244">
        <f t="shared" si="73"/>
        <v>1.3760453657726366E-3</v>
      </c>
      <c r="U244">
        <f t="shared" si="74"/>
        <v>3.1153799639345527E-6</v>
      </c>
      <c r="V244">
        <f t="shared" si="75"/>
        <v>0</v>
      </c>
    </row>
    <row r="245" spans="10:22" x14ac:dyDescent="0.2">
      <c r="K245">
        <f t="shared" si="68"/>
        <v>0</v>
      </c>
      <c r="L245">
        <f t="shared" si="76"/>
        <v>10</v>
      </c>
      <c r="M245">
        <f t="shared" si="77"/>
        <v>8</v>
      </c>
      <c r="N245">
        <f t="shared" si="78"/>
        <v>2</v>
      </c>
      <c r="O245">
        <f t="shared" si="79"/>
        <v>0</v>
      </c>
      <c r="P245">
        <f t="shared" si="71"/>
        <v>8</v>
      </c>
      <c r="Q245">
        <f t="shared" si="72"/>
        <v>2</v>
      </c>
      <c r="R245">
        <f t="shared" si="69"/>
        <v>0</v>
      </c>
      <c r="S245">
        <f t="shared" si="70"/>
        <v>2.8889514173089652E-2</v>
      </c>
      <c r="T245">
        <f t="shared" si="73"/>
        <v>1.3760453657726366E-3</v>
      </c>
      <c r="U245">
        <f t="shared" si="74"/>
        <v>3.1153799639345527E-6</v>
      </c>
      <c r="V245">
        <f t="shared" si="75"/>
        <v>0</v>
      </c>
    </row>
    <row r="246" spans="10:22" x14ac:dyDescent="0.2">
      <c r="J246">
        <f>SUM(K246:K249)</f>
        <v>0</v>
      </c>
      <c r="K246">
        <f t="shared" si="68"/>
        <v>0</v>
      </c>
      <c r="L246">
        <f t="shared" si="76"/>
        <v>10</v>
      </c>
      <c r="M246">
        <f t="shared" si="77"/>
        <v>7</v>
      </c>
      <c r="N246">
        <f t="shared" si="78"/>
        <v>3</v>
      </c>
      <c r="O246">
        <f t="shared" si="79"/>
        <v>3</v>
      </c>
      <c r="P246">
        <f t="shared" si="71"/>
        <v>10</v>
      </c>
      <c r="Q246">
        <f t="shared" si="72"/>
        <v>0</v>
      </c>
      <c r="R246">
        <f t="shared" si="69"/>
        <v>0</v>
      </c>
      <c r="S246">
        <f t="shared" si="70"/>
        <v>0.57185074655871848</v>
      </c>
      <c r="T246">
        <f t="shared" si="73"/>
        <v>6.0979259092834394E-2</v>
      </c>
      <c r="U246">
        <f t="shared" si="74"/>
        <v>5.4654383601615461E-5</v>
      </c>
      <c r="V246">
        <f t="shared" si="75"/>
        <v>0</v>
      </c>
    </row>
    <row r="247" spans="10:22" x14ac:dyDescent="0.2">
      <c r="K247">
        <f t="shared" si="68"/>
        <v>0</v>
      </c>
      <c r="L247">
        <f t="shared" si="76"/>
        <v>10</v>
      </c>
      <c r="M247">
        <f t="shared" si="77"/>
        <v>7</v>
      </c>
      <c r="N247">
        <f t="shared" si="78"/>
        <v>3</v>
      </c>
      <c r="O247">
        <f t="shared" si="79"/>
        <v>2</v>
      </c>
      <c r="P247">
        <f t="shared" si="71"/>
        <v>9</v>
      </c>
      <c r="Q247">
        <f t="shared" si="72"/>
        <v>1</v>
      </c>
      <c r="R247">
        <f t="shared" si="69"/>
        <v>0</v>
      </c>
      <c r="S247">
        <f t="shared" si="70"/>
        <v>0.35130136363540249</v>
      </c>
      <c r="T247">
        <f t="shared" si="73"/>
        <v>6.0979259092834394E-2</v>
      </c>
      <c r="U247">
        <f t="shared" si="74"/>
        <v>5.4654383601615461E-5</v>
      </c>
      <c r="V247">
        <f t="shared" si="75"/>
        <v>0</v>
      </c>
    </row>
    <row r="248" spans="10:22" x14ac:dyDescent="0.2">
      <c r="K248">
        <f t="shared" si="68"/>
        <v>0</v>
      </c>
      <c r="L248">
        <f t="shared" si="76"/>
        <v>10</v>
      </c>
      <c r="M248">
        <f t="shared" si="77"/>
        <v>7</v>
      </c>
      <c r="N248">
        <f t="shared" si="78"/>
        <v>3</v>
      </c>
      <c r="O248">
        <f t="shared" si="79"/>
        <v>1</v>
      </c>
      <c r="P248">
        <f t="shared" si="71"/>
        <v>8</v>
      </c>
      <c r="Q248">
        <f t="shared" si="72"/>
        <v>2</v>
      </c>
      <c r="R248">
        <f t="shared" si="69"/>
        <v>0</v>
      </c>
      <c r="S248">
        <f t="shared" si="70"/>
        <v>7.1937563449184075E-2</v>
      </c>
      <c r="T248">
        <f t="shared" si="73"/>
        <v>6.0979259092834394E-2</v>
      </c>
      <c r="U248">
        <f t="shared" si="74"/>
        <v>5.4654383601615461E-5</v>
      </c>
      <c r="V248">
        <f t="shared" si="75"/>
        <v>0</v>
      </c>
    </row>
    <row r="249" spans="10:22" x14ac:dyDescent="0.2">
      <c r="K249">
        <f t="shared" si="68"/>
        <v>0</v>
      </c>
      <c r="L249">
        <f t="shared" si="76"/>
        <v>10</v>
      </c>
      <c r="M249">
        <f t="shared" si="77"/>
        <v>7</v>
      </c>
      <c r="N249">
        <f t="shared" si="78"/>
        <v>3</v>
      </c>
      <c r="O249">
        <f t="shared" si="79"/>
        <v>0</v>
      </c>
      <c r="P249">
        <f t="shared" si="71"/>
        <v>7</v>
      </c>
      <c r="Q249">
        <f t="shared" si="72"/>
        <v>3</v>
      </c>
      <c r="R249">
        <f t="shared" si="69"/>
        <v>0</v>
      </c>
      <c r="S249">
        <f t="shared" si="70"/>
        <v>4.9103263566949553E-3</v>
      </c>
      <c r="T249">
        <f t="shared" si="73"/>
        <v>6.0979259092834394E-2</v>
      </c>
      <c r="U249">
        <f t="shared" si="74"/>
        <v>5.4654383601615461E-5</v>
      </c>
      <c r="V249">
        <f t="shared" si="75"/>
        <v>0</v>
      </c>
    </row>
    <row r="250" spans="10:22" x14ac:dyDescent="0.2">
      <c r="J250">
        <f>SUM(K250:K254)</f>
        <v>0</v>
      </c>
      <c r="K250">
        <f t="shared" si="68"/>
        <v>0</v>
      </c>
      <c r="L250">
        <f t="shared" si="76"/>
        <v>10</v>
      </c>
      <c r="M250">
        <f t="shared" si="77"/>
        <v>6</v>
      </c>
      <c r="N250">
        <f t="shared" si="78"/>
        <v>4</v>
      </c>
      <c r="O250">
        <f t="shared" si="79"/>
        <v>4</v>
      </c>
      <c r="P250">
        <f t="shared" si="71"/>
        <v>10</v>
      </c>
      <c r="Q250">
        <f t="shared" si="72"/>
        <v>0</v>
      </c>
      <c r="R250">
        <f t="shared" si="69"/>
        <v>0</v>
      </c>
      <c r="S250">
        <f t="shared" si="70"/>
        <v>0.47465375750244121</v>
      </c>
      <c r="T250">
        <f t="shared" si="73"/>
        <v>0.91669234600600846</v>
      </c>
      <c r="U250">
        <f t="shared" si="74"/>
        <v>6.2922836971846354E-4</v>
      </c>
      <c r="V250">
        <f t="shared" si="75"/>
        <v>0</v>
      </c>
    </row>
    <row r="251" spans="10:22" x14ac:dyDescent="0.2">
      <c r="K251">
        <f t="shared" si="68"/>
        <v>0</v>
      </c>
      <c r="L251">
        <f t="shared" si="76"/>
        <v>10</v>
      </c>
      <c r="M251">
        <f t="shared" si="77"/>
        <v>6</v>
      </c>
      <c r="N251">
        <f t="shared" si="78"/>
        <v>4</v>
      </c>
      <c r="O251">
        <f t="shared" si="79"/>
        <v>3</v>
      </c>
      <c r="P251">
        <f t="shared" si="71"/>
        <v>9</v>
      </c>
      <c r="Q251">
        <f t="shared" si="72"/>
        <v>1</v>
      </c>
      <c r="R251">
        <f t="shared" si="69"/>
        <v>0</v>
      </c>
      <c r="S251">
        <f t="shared" si="70"/>
        <v>0.38878795622510903</v>
      </c>
      <c r="T251">
        <f t="shared" si="73"/>
        <v>0.91669234600600846</v>
      </c>
      <c r="U251">
        <f t="shared" si="74"/>
        <v>6.2922836971846354E-4</v>
      </c>
      <c r="V251">
        <f t="shared" si="75"/>
        <v>0</v>
      </c>
    </row>
    <row r="252" spans="10:22" x14ac:dyDescent="0.2">
      <c r="K252">
        <f t="shared" si="68"/>
        <v>0</v>
      </c>
      <c r="L252">
        <f t="shared" si="76"/>
        <v>10</v>
      </c>
      <c r="M252">
        <f t="shared" si="77"/>
        <v>6</v>
      </c>
      <c r="N252">
        <f t="shared" si="78"/>
        <v>4</v>
      </c>
      <c r="O252">
        <f t="shared" si="79"/>
        <v>2</v>
      </c>
      <c r="P252">
        <f t="shared" si="71"/>
        <v>8</v>
      </c>
      <c r="Q252">
        <f t="shared" si="72"/>
        <v>2</v>
      </c>
      <c r="R252">
        <f t="shared" si="69"/>
        <v>0</v>
      </c>
      <c r="S252">
        <f t="shared" si="70"/>
        <v>0.11942079293314131</v>
      </c>
      <c r="T252">
        <f t="shared" si="73"/>
        <v>0.91669234600600846</v>
      </c>
      <c r="U252">
        <f t="shared" si="74"/>
        <v>6.2922836971846354E-4</v>
      </c>
      <c r="V252">
        <f t="shared" si="75"/>
        <v>0</v>
      </c>
    </row>
    <row r="253" spans="10:22" x14ac:dyDescent="0.2">
      <c r="K253">
        <f t="shared" si="68"/>
        <v>0</v>
      </c>
      <c r="L253">
        <f t="shared" si="76"/>
        <v>10</v>
      </c>
      <c r="M253">
        <f t="shared" si="77"/>
        <v>6</v>
      </c>
      <c r="N253">
        <f t="shared" si="78"/>
        <v>4</v>
      </c>
      <c r="O253">
        <f t="shared" si="79"/>
        <v>1</v>
      </c>
      <c r="P253">
        <f t="shared" si="71"/>
        <v>7</v>
      </c>
      <c r="Q253">
        <f t="shared" si="72"/>
        <v>3</v>
      </c>
      <c r="R253">
        <f t="shared" si="69"/>
        <v>0</v>
      </c>
      <c r="S253">
        <f t="shared" si="70"/>
        <v>1.6302889310151218E-2</v>
      </c>
      <c r="T253">
        <f t="shared" si="73"/>
        <v>0.91669234600600846</v>
      </c>
      <c r="U253">
        <f t="shared" si="74"/>
        <v>6.2922836971846354E-4</v>
      </c>
      <c r="V253">
        <f t="shared" si="75"/>
        <v>0</v>
      </c>
    </row>
    <row r="254" spans="10:22" x14ac:dyDescent="0.2">
      <c r="K254">
        <f t="shared" si="68"/>
        <v>0</v>
      </c>
      <c r="L254">
        <f t="shared" si="76"/>
        <v>10</v>
      </c>
      <c r="M254">
        <f t="shared" si="77"/>
        <v>6</v>
      </c>
      <c r="N254">
        <f t="shared" si="78"/>
        <v>4</v>
      </c>
      <c r="O254">
        <f t="shared" si="79"/>
        <v>0</v>
      </c>
      <c r="P254">
        <f t="shared" si="71"/>
        <v>6</v>
      </c>
      <c r="Q254">
        <f t="shared" si="72"/>
        <v>4</v>
      </c>
      <c r="R254">
        <f t="shared" si="69"/>
        <v>0</v>
      </c>
      <c r="S254">
        <f t="shared" si="70"/>
        <v>8.3460402915714791E-4</v>
      </c>
      <c r="T254">
        <f t="shared" si="73"/>
        <v>0.91669234600600846</v>
      </c>
      <c r="U254">
        <f t="shared" si="74"/>
        <v>6.2922836971846354E-4</v>
      </c>
      <c r="V254">
        <f t="shared" si="75"/>
        <v>0</v>
      </c>
    </row>
    <row r="255" spans="10:22" x14ac:dyDescent="0.2">
      <c r="J255">
        <f>SUM(K255:K260)</f>
        <v>0</v>
      </c>
      <c r="K255">
        <f t="shared" si="68"/>
        <v>0</v>
      </c>
      <c r="L255">
        <f t="shared" si="76"/>
        <v>10</v>
      </c>
      <c r="M255">
        <f t="shared" si="77"/>
        <v>5</v>
      </c>
      <c r="N255">
        <f t="shared" si="78"/>
        <v>5</v>
      </c>
      <c r="O255">
        <f t="shared" si="79"/>
        <v>5</v>
      </c>
      <c r="P255">
        <f t="shared" si="71"/>
        <v>10</v>
      </c>
      <c r="Q255">
        <f t="shared" si="72"/>
        <v>0</v>
      </c>
      <c r="R255">
        <f t="shared" si="69"/>
        <v>0</v>
      </c>
      <c r="S255">
        <f t="shared" si="70"/>
        <v>0.39397725869376393</v>
      </c>
      <c r="T255">
        <f t="shared" si="73"/>
        <v>0</v>
      </c>
      <c r="U255">
        <f t="shared" si="74"/>
        <v>4.9674646721681688E-3</v>
      </c>
      <c r="V255">
        <f t="shared" si="75"/>
        <v>0</v>
      </c>
    </row>
    <row r="256" spans="10:22" x14ac:dyDescent="0.2">
      <c r="K256">
        <f t="shared" si="68"/>
        <v>0</v>
      </c>
      <c r="L256">
        <f t="shared" si="76"/>
        <v>10</v>
      </c>
      <c r="M256">
        <f t="shared" si="77"/>
        <v>5</v>
      </c>
      <c r="N256">
        <f t="shared" si="78"/>
        <v>5</v>
      </c>
      <c r="O256">
        <f t="shared" si="79"/>
        <v>4</v>
      </c>
      <c r="P256">
        <f t="shared" si="71"/>
        <v>9</v>
      </c>
      <c r="Q256">
        <f t="shared" si="72"/>
        <v>1</v>
      </c>
      <c r="R256">
        <f t="shared" si="69"/>
        <v>0</v>
      </c>
      <c r="S256">
        <f t="shared" si="70"/>
        <v>0.40338249404338639</v>
      </c>
      <c r="T256">
        <f t="shared" si="73"/>
        <v>0</v>
      </c>
      <c r="U256">
        <f t="shared" si="74"/>
        <v>4.9674646721681688E-3</v>
      </c>
      <c r="V256">
        <f t="shared" si="75"/>
        <v>0</v>
      </c>
    </row>
    <row r="257" spans="10:22" x14ac:dyDescent="0.2">
      <c r="K257">
        <f t="shared" si="68"/>
        <v>0</v>
      </c>
      <c r="L257">
        <f t="shared" si="76"/>
        <v>10</v>
      </c>
      <c r="M257">
        <f t="shared" si="77"/>
        <v>5</v>
      </c>
      <c r="N257">
        <f t="shared" si="78"/>
        <v>5</v>
      </c>
      <c r="O257">
        <f t="shared" si="79"/>
        <v>3</v>
      </c>
      <c r="P257">
        <f t="shared" si="71"/>
        <v>8</v>
      </c>
      <c r="Q257">
        <f t="shared" si="72"/>
        <v>2</v>
      </c>
      <c r="R257">
        <f t="shared" si="69"/>
        <v>0</v>
      </c>
      <c r="S257">
        <f t="shared" si="70"/>
        <v>0.16520490247599995</v>
      </c>
      <c r="T257">
        <f t="shared" si="73"/>
        <v>0</v>
      </c>
      <c r="U257">
        <f t="shared" si="74"/>
        <v>4.9674646721681688E-3</v>
      </c>
      <c r="V257">
        <f t="shared" si="75"/>
        <v>0</v>
      </c>
    </row>
    <row r="258" spans="10:22" x14ac:dyDescent="0.2">
      <c r="K258">
        <f t="shared" si="68"/>
        <v>0</v>
      </c>
      <c r="L258">
        <f t="shared" si="76"/>
        <v>10</v>
      </c>
      <c r="M258">
        <f t="shared" si="77"/>
        <v>5</v>
      </c>
      <c r="N258">
        <f t="shared" si="78"/>
        <v>5</v>
      </c>
      <c r="O258">
        <f t="shared" si="79"/>
        <v>2</v>
      </c>
      <c r="P258">
        <f t="shared" si="71"/>
        <v>7</v>
      </c>
      <c r="Q258">
        <f t="shared" si="72"/>
        <v>3</v>
      </c>
      <c r="R258">
        <f t="shared" si="69"/>
        <v>0</v>
      </c>
      <c r="S258">
        <f t="shared" si="70"/>
        <v>3.3829752412568914E-2</v>
      </c>
      <c r="T258">
        <f t="shared" si="73"/>
        <v>0</v>
      </c>
      <c r="U258">
        <f t="shared" si="74"/>
        <v>4.9674646721681688E-3</v>
      </c>
      <c r="V258">
        <f t="shared" si="75"/>
        <v>0</v>
      </c>
    </row>
    <row r="259" spans="10:22" x14ac:dyDescent="0.2">
      <c r="K259">
        <f t="shared" si="68"/>
        <v>0</v>
      </c>
      <c r="L259">
        <f t="shared" si="76"/>
        <v>10</v>
      </c>
      <c r="M259">
        <f t="shared" si="77"/>
        <v>5</v>
      </c>
      <c r="N259">
        <f t="shared" si="78"/>
        <v>5</v>
      </c>
      <c r="O259">
        <f t="shared" si="79"/>
        <v>1</v>
      </c>
      <c r="P259">
        <f t="shared" si="71"/>
        <v>6</v>
      </c>
      <c r="Q259">
        <f t="shared" si="72"/>
        <v>4</v>
      </c>
      <c r="R259">
        <f t="shared" si="69"/>
        <v>0</v>
      </c>
      <c r="S259">
        <f t="shared" si="70"/>
        <v>3.4637354314045643E-3</v>
      </c>
      <c r="T259">
        <f t="shared" si="73"/>
        <v>0</v>
      </c>
      <c r="U259">
        <f t="shared" si="74"/>
        <v>4.9674646721681688E-3</v>
      </c>
      <c r="V259">
        <f t="shared" si="75"/>
        <v>0</v>
      </c>
    </row>
    <row r="260" spans="10:22" x14ac:dyDescent="0.2">
      <c r="K260">
        <f t="shared" si="68"/>
        <v>0</v>
      </c>
      <c r="L260">
        <f t="shared" si="76"/>
        <v>10</v>
      </c>
      <c r="M260">
        <f t="shared" si="77"/>
        <v>5</v>
      </c>
      <c r="N260">
        <f t="shared" si="78"/>
        <v>5</v>
      </c>
      <c r="O260">
        <f t="shared" si="79"/>
        <v>0</v>
      </c>
      <c r="P260">
        <f t="shared" si="71"/>
        <v>5</v>
      </c>
      <c r="Q260">
        <f t="shared" si="72"/>
        <v>5</v>
      </c>
      <c r="R260">
        <f t="shared" si="69"/>
        <v>0</v>
      </c>
      <c r="S260">
        <f t="shared" si="70"/>
        <v>1.418569428762346E-4</v>
      </c>
      <c r="T260">
        <f t="shared" si="73"/>
        <v>0</v>
      </c>
      <c r="U260">
        <f t="shared" si="74"/>
        <v>4.9674646721681688E-3</v>
      </c>
      <c r="V260">
        <f t="shared" si="75"/>
        <v>0</v>
      </c>
    </row>
    <row r="261" spans="10:22" x14ac:dyDescent="0.2">
      <c r="J261">
        <f>SUM(K261:K267)</f>
        <v>0</v>
      </c>
      <c r="K261">
        <f t="shared" si="68"/>
        <v>0</v>
      </c>
      <c r="L261">
        <f t="shared" si="76"/>
        <v>10</v>
      </c>
      <c r="M261">
        <f t="shared" si="77"/>
        <v>4</v>
      </c>
      <c r="N261">
        <f t="shared" si="78"/>
        <v>6</v>
      </c>
      <c r="O261">
        <f t="shared" si="79"/>
        <v>6</v>
      </c>
      <c r="P261">
        <f t="shared" si="71"/>
        <v>10</v>
      </c>
      <c r="Q261">
        <f t="shared" si="72"/>
        <v>0</v>
      </c>
      <c r="R261">
        <f t="shared" si="69"/>
        <v>0</v>
      </c>
      <c r="S261">
        <f t="shared" si="70"/>
        <v>0.32701327633976374</v>
      </c>
      <c r="T261">
        <f t="shared" si="73"/>
        <v>0</v>
      </c>
      <c r="U261">
        <f t="shared" si="74"/>
        <v>2.7233206990712404E-2</v>
      </c>
      <c r="V261">
        <f t="shared" si="75"/>
        <v>0</v>
      </c>
    </row>
    <row r="262" spans="10:22" x14ac:dyDescent="0.2">
      <c r="K262">
        <f t="shared" si="68"/>
        <v>0</v>
      </c>
      <c r="L262">
        <f t="shared" si="76"/>
        <v>10</v>
      </c>
      <c r="M262">
        <f t="shared" si="77"/>
        <v>4</v>
      </c>
      <c r="N262">
        <f t="shared" si="78"/>
        <v>6</v>
      </c>
      <c r="O262">
        <f t="shared" si="79"/>
        <v>5</v>
      </c>
      <c r="P262">
        <f t="shared" si="71"/>
        <v>9</v>
      </c>
      <c r="Q262">
        <f t="shared" si="72"/>
        <v>1</v>
      </c>
      <c r="R262">
        <f t="shared" si="69"/>
        <v>0</v>
      </c>
      <c r="S262">
        <f t="shared" si="70"/>
        <v>0.40178389412400156</v>
      </c>
      <c r="T262">
        <f t="shared" si="73"/>
        <v>0</v>
      </c>
      <c r="U262">
        <f t="shared" si="74"/>
        <v>2.7233206990712404E-2</v>
      </c>
      <c r="V262">
        <f t="shared" si="75"/>
        <v>0</v>
      </c>
    </row>
    <row r="263" spans="10:22" x14ac:dyDescent="0.2">
      <c r="K263">
        <f t="shared" si="68"/>
        <v>0</v>
      </c>
      <c r="L263">
        <f t="shared" si="76"/>
        <v>10</v>
      </c>
      <c r="M263">
        <f t="shared" si="77"/>
        <v>4</v>
      </c>
      <c r="N263">
        <f t="shared" si="78"/>
        <v>6</v>
      </c>
      <c r="O263">
        <f t="shared" si="79"/>
        <v>4</v>
      </c>
      <c r="P263">
        <f t="shared" si="71"/>
        <v>8</v>
      </c>
      <c r="Q263">
        <f t="shared" si="72"/>
        <v>2</v>
      </c>
      <c r="R263">
        <f t="shared" si="69"/>
        <v>0</v>
      </c>
      <c r="S263">
        <f t="shared" si="70"/>
        <v>0.20568774682015548</v>
      </c>
      <c r="T263">
        <f t="shared" si="73"/>
        <v>0</v>
      </c>
      <c r="U263">
        <f t="shared" si="74"/>
        <v>2.7233206990712404E-2</v>
      </c>
      <c r="V263">
        <f t="shared" si="75"/>
        <v>0</v>
      </c>
    </row>
    <row r="264" spans="10:22" x14ac:dyDescent="0.2">
      <c r="K264">
        <f t="shared" si="68"/>
        <v>0</v>
      </c>
      <c r="L264">
        <f t="shared" si="76"/>
        <v>10</v>
      </c>
      <c r="M264">
        <f t="shared" si="77"/>
        <v>4</v>
      </c>
      <c r="N264">
        <f t="shared" si="78"/>
        <v>6</v>
      </c>
      <c r="O264">
        <f t="shared" si="79"/>
        <v>3</v>
      </c>
      <c r="P264">
        <f t="shared" si="71"/>
        <v>7</v>
      </c>
      <c r="Q264">
        <f t="shared" si="72"/>
        <v>3</v>
      </c>
      <c r="R264">
        <f t="shared" si="69"/>
        <v>0</v>
      </c>
      <c r="S264">
        <f t="shared" si="70"/>
        <v>5.6159475858459193E-2</v>
      </c>
      <c r="T264">
        <f t="shared" si="73"/>
        <v>0</v>
      </c>
      <c r="U264">
        <f t="shared" si="74"/>
        <v>2.7233206990712404E-2</v>
      </c>
      <c r="V264">
        <f t="shared" si="75"/>
        <v>0</v>
      </c>
    </row>
    <row r="265" spans="10:22" x14ac:dyDescent="0.2">
      <c r="K265">
        <f t="shared" si="68"/>
        <v>0</v>
      </c>
      <c r="L265">
        <f t="shared" si="76"/>
        <v>10</v>
      </c>
      <c r="M265">
        <f t="shared" si="77"/>
        <v>4</v>
      </c>
      <c r="N265">
        <f t="shared" si="78"/>
        <v>6</v>
      </c>
      <c r="O265">
        <f t="shared" si="79"/>
        <v>2</v>
      </c>
      <c r="P265">
        <f t="shared" si="71"/>
        <v>6</v>
      </c>
      <c r="Q265">
        <f t="shared" si="72"/>
        <v>4</v>
      </c>
      <c r="R265">
        <f t="shared" si="69"/>
        <v>0</v>
      </c>
      <c r="S265">
        <f t="shared" si="70"/>
        <v>8.6250217250089713E-3</v>
      </c>
      <c r="T265">
        <f t="shared" si="73"/>
        <v>0</v>
      </c>
      <c r="U265">
        <f t="shared" si="74"/>
        <v>2.7233206990712404E-2</v>
      </c>
      <c r="V265">
        <f t="shared" si="75"/>
        <v>0</v>
      </c>
    </row>
    <row r="266" spans="10:22" x14ac:dyDescent="0.2">
      <c r="K266">
        <f t="shared" si="68"/>
        <v>0</v>
      </c>
      <c r="L266">
        <f t="shared" si="76"/>
        <v>10</v>
      </c>
      <c r="M266">
        <f t="shared" si="77"/>
        <v>4</v>
      </c>
      <c r="N266">
        <f t="shared" si="78"/>
        <v>6</v>
      </c>
      <c r="O266">
        <f t="shared" si="79"/>
        <v>1</v>
      </c>
      <c r="P266">
        <f t="shared" si="71"/>
        <v>5</v>
      </c>
      <c r="Q266">
        <f t="shared" si="72"/>
        <v>5</v>
      </c>
      <c r="R266">
        <f t="shared" si="69"/>
        <v>0</v>
      </c>
      <c r="S266">
        <f t="shared" si="70"/>
        <v>7.0647382768188787E-4</v>
      </c>
      <c r="T266">
        <f t="shared" si="73"/>
        <v>0</v>
      </c>
      <c r="U266">
        <f t="shared" si="74"/>
        <v>2.7233206990712404E-2</v>
      </c>
      <c r="V266">
        <f t="shared" si="75"/>
        <v>0</v>
      </c>
    </row>
    <row r="267" spans="10:22" x14ac:dyDescent="0.2">
      <c r="K267">
        <f t="shared" si="68"/>
        <v>0</v>
      </c>
      <c r="L267">
        <f t="shared" si="76"/>
        <v>10</v>
      </c>
      <c r="M267">
        <f t="shared" si="77"/>
        <v>4</v>
      </c>
      <c r="N267">
        <f t="shared" si="78"/>
        <v>6</v>
      </c>
      <c r="O267">
        <f t="shared" si="79"/>
        <v>0</v>
      </c>
      <c r="P267">
        <f t="shared" si="71"/>
        <v>4</v>
      </c>
      <c r="Q267">
        <f t="shared" si="72"/>
        <v>6</v>
      </c>
      <c r="R267">
        <f t="shared" si="69"/>
        <v>0</v>
      </c>
      <c r="S267">
        <f t="shared" si="70"/>
        <v>2.4111304929253153E-5</v>
      </c>
      <c r="T267">
        <f t="shared" si="73"/>
        <v>0</v>
      </c>
      <c r="U267">
        <f t="shared" si="74"/>
        <v>2.7233206990712404E-2</v>
      </c>
      <c r="V267">
        <f t="shared" si="75"/>
        <v>0</v>
      </c>
    </row>
    <row r="268" spans="10:22" x14ac:dyDescent="0.2">
      <c r="J268">
        <f>SUM(K268:K275)</f>
        <v>0</v>
      </c>
      <c r="K268">
        <f t="shared" si="68"/>
        <v>0</v>
      </c>
      <c r="L268">
        <f t="shared" si="76"/>
        <v>10</v>
      </c>
      <c r="M268">
        <f t="shared" si="77"/>
        <v>3</v>
      </c>
      <c r="N268">
        <f t="shared" si="78"/>
        <v>7</v>
      </c>
      <c r="O268">
        <f t="shared" si="79"/>
        <v>7</v>
      </c>
      <c r="P268">
        <f t="shared" si="71"/>
        <v>10</v>
      </c>
      <c r="Q268">
        <f t="shared" si="72"/>
        <v>0</v>
      </c>
      <c r="R268">
        <f t="shared" si="69"/>
        <v>0</v>
      </c>
      <c r="S268">
        <f t="shared" si="70"/>
        <v>0.27143110558467193</v>
      </c>
      <c r="T268">
        <f t="shared" si="73"/>
        <v>0</v>
      </c>
      <c r="U268">
        <f t="shared" si="74"/>
        <v>0.10237784513354523</v>
      </c>
      <c r="V268">
        <f t="shared" si="75"/>
        <v>0</v>
      </c>
    </row>
    <row r="269" spans="10:22" x14ac:dyDescent="0.2">
      <c r="K269">
        <f t="shared" si="68"/>
        <v>0</v>
      </c>
      <c r="L269">
        <f t="shared" si="76"/>
        <v>10</v>
      </c>
      <c r="M269">
        <f t="shared" si="77"/>
        <v>3</v>
      </c>
      <c r="N269">
        <f t="shared" si="78"/>
        <v>7</v>
      </c>
      <c r="O269">
        <f t="shared" si="79"/>
        <v>6</v>
      </c>
      <c r="P269">
        <f t="shared" si="71"/>
        <v>9</v>
      </c>
      <c r="Q269">
        <f t="shared" si="72"/>
        <v>1</v>
      </c>
      <c r="R269">
        <f t="shared" si="69"/>
        <v>0</v>
      </c>
      <c r="S269">
        <f t="shared" si="70"/>
        <v>0.38907519528564227</v>
      </c>
      <c r="T269">
        <f t="shared" si="73"/>
        <v>0</v>
      </c>
      <c r="U269">
        <f t="shared" si="74"/>
        <v>0.10237784513354523</v>
      </c>
      <c r="V269">
        <f t="shared" si="75"/>
        <v>0</v>
      </c>
    </row>
    <row r="270" spans="10:22" x14ac:dyDescent="0.2">
      <c r="K270">
        <f t="shared" si="68"/>
        <v>0</v>
      </c>
      <c r="L270">
        <f t="shared" si="76"/>
        <v>10</v>
      </c>
      <c r="M270">
        <f t="shared" si="77"/>
        <v>3</v>
      </c>
      <c r="N270">
        <f t="shared" si="78"/>
        <v>7</v>
      </c>
      <c r="O270">
        <f t="shared" si="79"/>
        <v>5</v>
      </c>
      <c r="P270">
        <f t="shared" si="71"/>
        <v>8</v>
      </c>
      <c r="Q270">
        <f t="shared" si="72"/>
        <v>2</v>
      </c>
      <c r="R270">
        <f t="shared" si="69"/>
        <v>0</v>
      </c>
      <c r="S270">
        <f t="shared" si="70"/>
        <v>0.23901804357707854</v>
      </c>
      <c r="T270">
        <f t="shared" si="73"/>
        <v>0</v>
      </c>
      <c r="U270">
        <f t="shared" si="74"/>
        <v>0.10237784513354523</v>
      </c>
      <c r="V270">
        <f t="shared" si="75"/>
        <v>0</v>
      </c>
    </row>
    <row r="271" spans="10:22" x14ac:dyDescent="0.2">
      <c r="K271">
        <f t="shared" si="68"/>
        <v>0</v>
      </c>
      <c r="L271">
        <f t="shared" si="76"/>
        <v>10</v>
      </c>
      <c r="M271">
        <f t="shared" si="77"/>
        <v>3</v>
      </c>
      <c r="N271">
        <f t="shared" si="78"/>
        <v>7</v>
      </c>
      <c r="O271">
        <f t="shared" si="79"/>
        <v>4</v>
      </c>
      <c r="P271">
        <f t="shared" si="71"/>
        <v>7</v>
      </c>
      <c r="Q271">
        <f t="shared" si="72"/>
        <v>3</v>
      </c>
      <c r="R271">
        <f t="shared" si="69"/>
        <v>0</v>
      </c>
      <c r="S271">
        <f t="shared" si="70"/>
        <v>8.157466995189866E-2</v>
      </c>
      <c r="T271">
        <f t="shared" si="73"/>
        <v>0</v>
      </c>
      <c r="U271">
        <f t="shared" si="74"/>
        <v>0.10237784513354523</v>
      </c>
      <c r="V271">
        <f t="shared" si="75"/>
        <v>0</v>
      </c>
    </row>
    <row r="272" spans="10:22" x14ac:dyDescent="0.2">
      <c r="K272">
        <f t="shared" si="68"/>
        <v>0</v>
      </c>
      <c r="L272">
        <f t="shared" si="76"/>
        <v>10</v>
      </c>
      <c r="M272">
        <f t="shared" si="77"/>
        <v>3</v>
      </c>
      <c r="N272">
        <f t="shared" si="78"/>
        <v>7</v>
      </c>
      <c r="O272">
        <f t="shared" si="79"/>
        <v>3</v>
      </c>
      <c r="P272">
        <f t="shared" si="71"/>
        <v>6</v>
      </c>
      <c r="Q272">
        <f t="shared" si="72"/>
        <v>4</v>
      </c>
      <c r="R272">
        <f t="shared" si="69"/>
        <v>0</v>
      </c>
      <c r="S272">
        <f t="shared" si="70"/>
        <v>1.6704412800405029E-2</v>
      </c>
      <c r="T272">
        <f t="shared" si="73"/>
        <v>0</v>
      </c>
      <c r="U272">
        <f t="shared" si="74"/>
        <v>0.10237784513354523</v>
      </c>
      <c r="V272">
        <f t="shared" si="75"/>
        <v>0</v>
      </c>
    </row>
    <row r="273" spans="10:22" x14ac:dyDescent="0.2">
      <c r="K273">
        <f t="shared" si="68"/>
        <v>0</v>
      </c>
      <c r="L273">
        <f t="shared" si="76"/>
        <v>10</v>
      </c>
      <c r="M273">
        <f t="shared" si="77"/>
        <v>3</v>
      </c>
      <c r="N273">
        <f t="shared" si="78"/>
        <v>7</v>
      </c>
      <c r="O273">
        <f t="shared" si="79"/>
        <v>2</v>
      </c>
      <c r="P273">
        <f t="shared" si="71"/>
        <v>5</v>
      </c>
      <c r="Q273">
        <f t="shared" si="72"/>
        <v>5</v>
      </c>
      <c r="R273">
        <f t="shared" si="69"/>
        <v>0</v>
      </c>
      <c r="S273">
        <f t="shared" si="70"/>
        <v>2.0523827347695492E-3</v>
      </c>
      <c r="T273">
        <f t="shared" si="73"/>
        <v>0</v>
      </c>
      <c r="U273">
        <f t="shared" si="74"/>
        <v>0.10237784513354523</v>
      </c>
      <c r="V273">
        <f t="shared" si="75"/>
        <v>0</v>
      </c>
    </row>
    <row r="274" spans="10:22" x14ac:dyDescent="0.2">
      <c r="K274">
        <f t="shared" si="68"/>
        <v>0</v>
      </c>
      <c r="L274">
        <f t="shared" si="76"/>
        <v>10</v>
      </c>
      <c r="M274">
        <f t="shared" si="77"/>
        <v>3</v>
      </c>
      <c r="N274">
        <f t="shared" si="78"/>
        <v>7</v>
      </c>
      <c r="O274">
        <f t="shared" si="79"/>
        <v>1</v>
      </c>
      <c r="P274">
        <f t="shared" si="71"/>
        <v>4</v>
      </c>
      <c r="Q274">
        <f t="shared" si="72"/>
        <v>6</v>
      </c>
      <c r="R274">
        <f t="shared" si="69"/>
        <v>0</v>
      </c>
      <c r="S274">
        <f t="shared" si="70"/>
        <v>1.4009188737235334E-4</v>
      </c>
      <c r="T274">
        <f t="shared" si="73"/>
        <v>0</v>
      </c>
      <c r="U274">
        <f t="shared" si="74"/>
        <v>0.10237784513354523</v>
      </c>
      <c r="V274">
        <f t="shared" si="75"/>
        <v>0</v>
      </c>
    </row>
    <row r="275" spans="10:22" x14ac:dyDescent="0.2">
      <c r="K275">
        <f t="shared" si="68"/>
        <v>0</v>
      </c>
      <c r="L275">
        <f t="shared" si="76"/>
        <v>10</v>
      </c>
      <c r="M275">
        <f t="shared" si="77"/>
        <v>3</v>
      </c>
      <c r="N275">
        <f t="shared" si="78"/>
        <v>7</v>
      </c>
      <c r="O275">
        <f t="shared" si="79"/>
        <v>0</v>
      </c>
      <c r="P275">
        <f t="shared" si="71"/>
        <v>3</v>
      </c>
      <c r="Q275">
        <f t="shared" si="72"/>
        <v>7</v>
      </c>
      <c r="R275">
        <f t="shared" si="69"/>
        <v>0</v>
      </c>
      <c r="S275">
        <f t="shared" si="70"/>
        <v>4.0981781617741482E-6</v>
      </c>
      <c r="T275">
        <f t="shared" si="73"/>
        <v>0</v>
      </c>
      <c r="U275">
        <f t="shared" si="74"/>
        <v>0.10237784513354523</v>
      </c>
      <c r="V275">
        <f t="shared" si="75"/>
        <v>0</v>
      </c>
    </row>
    <row r="276" spans="10:22" x14ac:dyDescent="0.2">
      <c r="J276">
        <f>SUM(K276:K284)</f>
        <v>5.1342764660415869E-7</v>
      </c>
      <c r="K276">
        <f t="shared" ref="K276:K305" si="80">R276*S276</f>
        <v>0</v>
      </c>
      <c r="L276">
        <f t="shared" si="76"/>
        <v>10</v>
      </c>
      <c r="M276">
        <f t="shared" si="77"/>
        <v>2</v>
      </c>
      <c r="N276">
        <f t="shared" si="78"/>
        <v>8</v>
      </c>
      <c r="O276">
        <f t="shared" si="79"/>
        <v>8</v>
      </c>
      <c r="P276">
        <f t="shared" si="71"/>
        <v>10</v>
      </c>
      <c r="Q276">
        <f t="shared" si="72"/>
        <v>0</v>
      </c>
      <c r="R276">
        <f t="shared" ref="R276:R305" si="81">VLOOKUP(P276,K$2:L$12,2)</f>
        <v>0</v>
      </c>
      <c r="S276">
        <f t="shared" ref="S276:S305" si="82">_xlfn.BINOM.DIST(Q276,N276,F$2,FALSE)</f>
        <v>0.22529618951118627</v>
      </c>
      <c r="T276">
        <f t="shared" si="73"/>
        <v>0</v>
      </c>
      <c r="U276">
        <f t="shared" si="74"/>
        <v>0.25257042662682988</v>
      </c>
      <c r="V276">
        <f t="shared" si="75"/>
        <v>0</v>
      </c>
    </row>
    <row r="277" spans="10:22" x14ac:dyDescent="0.2">
      <c r="K277">
        <f t="shared" si="80"/>
        <v>0</v>
      </c>
      <c r="L277">
        <f t="shared" si="76"/>
        <v>10</v>
      </c>
      <c r="M277">
        <f t="shared" si="77"/>
        <v>2</v>
      </c>
      <c r="N277">
        <f t="shared" si="78"/>
        <v>8</v>
      </c>
      <c r="O277">
        <f t="shared" si="79"/>
        <v>7</v>
      </c>
      <c r="P277">
        <f t="shared" ref="P277:P305" si="83">M277+O277</f>
        <v>9</v>
      </c>
      <c r="Q277">
        <f t="shared" ref="Q277:Q305" si="84">N277-O277</f>
        <v>1</v>
      </c>
      <c r="R277">
        <f t="shared" si="81"/>
        <v>0</v>
      </c>
      <c r="S277">
        <f t="shared" si="82"/>
        <v>0.36907932858788534</v>
      </c>
      <c r="T277">
        <f t="shared" ref="T277:T305" si="85">VLOOKUP(N277,$K$2:$M$12,3)</f>
        <v>0</v>
      </c>
      <c r="U277">
        <f t="shared" ref="U277:U305" si="86">_xlfn.BINOM.DIST(N277,L277,$H$2,FALSE)</f>
        <v>0.25257042662682988</v>
      </c>
      <c r="V277">
        <f t="shared" ref="V277:V305" si="87">R277*S277*T277*U277</f>
        <v>0</v>
      </c>
    </row>
    <row r="278" spans="10:22" x14ac:dyDescent="0.2">
      <c r="K278">
        <f t="shared" si="80"/>
        <v>0</v>
      </c>
      <c r="L278">
        <f t="shared" si="76"/>
        <v>10</v>
      </c>
      <c r="M278">
        <f t="shared" si="77"/>
        <v>2</v>
      </c>
      <c r="N278">
        <f t="shared" si="78"/>
        <v>8</v>
      </c>
      <c r="O278">
        <f t="shared" si="79"/>
        <v>6</v>
      </c>
      <c r="P278">
        <f t="shared" si="83"/>
        <v>8</v>
      </c>
      <c r="Q278">
        <f t="shared" si="84"/>
        <v>2</v>
      </c>
      <c r="R278">
        <f t="shared" si="81"/>
        <v>0</v>
      </c>
      <c r="S278">
        <f t="shared" si="82"/>
        <v>0.26452313108497039</v>
      </c>
      <c r="T278">
        <f t="shared" si="85"/>
        <v>0</v>
      </c>
      <c r="U278">
        <f t="shared" si="86"/>
        <v>0.25257042662682988</v>
      </c>
      <c r="V278">
        <f t="shared" si="87"/>
        <v>0</v>
      </c>
    </row>
    <row r="279" spans="10:22" x14ac:dyDescent="0.2">
      <c r="K279">
        <f t="shared" si="80"/>
        <v>0</v>
      </c>
      <c r="L279">
        <f t="shared" ref="L279:L305" si="88">IF(AND(M278=0,O278=0),L278+1,L278)</f>
        <v>10</v>
      </c>
      <c r="M279">
        <f t="shared" ref="M279:M305" si="89">IF(O278=0,IF(M278=0,L279,M278-1),M278)</f>
        <v>2</v>
      </c>
      <c r="N279">
        <f t="shared" ref="N279:N305" si="90">L279-M279</f>
        <v>8</v>
      </c>
      <c r="O279">
        <f t="shared" ref="O279:O305" si="91">IF(O278=0,N279,O278-1)</f>
        <v>5</v>
      </c>
      <c r="P279">
        <f t="shared" si="83"/>
        <v>7</v>
      </c>
      <c r="Q279">
        <f t="shared" si="84"/>
        <v>3</v>
      </c>
      <c r="R279">
        <f t="shared" si="81"/>
        <v>0</v>
      </c>
      <c r="S279">
        <f t="shared" si="82"/>
        <v>0.10833518736893522</v>
      </c>
      <c r="T279">
        <f t="shared" si="85"/>
        <v>0</v>
      </c>
      <c r="U279">
        <f t="shared" si="86"/>
        <v>0.25257042662682988</v>
      </c>
      <c r="V279">
        <f t="shared" si="87"/>
        <v>0</v>
      </c>
    </row>
    <row r="280" spans="10:22" x14ac:dyDescent="0.2">
      <c r="K280">
        <f t="shared" si="80"/>
        <v>0</v>
      </c>
      <c r="L280">
        <f t="shared" si="88"/>
        <v>10</v>
      </c>
      <c r="M280">
        <f t="shared" si="89"/>
        <v>2</v>
      </c>
      <c r="N280">
        <f t="shared" si="90"/>
        <v>8</v>
      </c>
      <c r="O280">
        <f t="shared" si="91"/>
        <v>4</v>
      </c>
      <c r="P280">
        <f t="shared" si="83"/>
        <v>6</v>
      </c>
      <c r="Q280">
        <f t="shared" si="84"/>
        <v>4</v>
      </c>
      <c r="R280">
        <f t="shared" si="81"/>
        <v>0</v>
      </c>
      <c r="S280">
        <f t="shared" si="82"/>
        <v>2.7730355692628196E-2</v>
      </c>
      <c r="T280">
        <f t="shared" si="85"/>
        <v>0</v>
      </c>
      <c r="U280">
        <f t="shared" si="86"/>
        <v>0.25257042662682988</v>
      </c>
      <c r="V280">
        <f t="shared" si="87"/>
        <v>0</v>
      </c>
    </row>
    <row r="281" spans="10:22" x14ac:dyDescent="0.2">
      <c r="K281">
        <f t="shared" si="80"/>
        <v>0</v>
      </c>
      <c r="L281">
        <f t="shared" si="88"/>
        <v>10</v>
      </c>
      <c r="M281">
        <f t="shared" si="89"/>
        <v>2</v>
      </c>
      <c r="N281">
        <f t="shared" si="90"/>
        <v>8</v>
      </c>
      <c r="O281">
        <f t="shared" si="91"/>
        <v>3</v>
      </c>
      <c r="P281">
        <f t="shared" si="83"/>
        <v>5</v>
      </c>
      <c r="Q281">
        <f t="shared" si="84"/>
        <v>5</v>
      </c>
      <c r="R281">
        <f t="shared" si="81"/>
        <v>0</v>
      </c>
      <c r="S281">
        <f t="shared" si="82"/>
        <v>4.5427759265454825E-3</v>
      </c>
      <c r="T281">
        <f t="shared" si="85"/>
        <v>0</v>
      </c>
      <c r="U281">
        <f t="shared" si="86"/>
        <v>0.25257042662682988</v>
      </c>
      <c r="V281">
        <f t="shared" si="87"/>
        <v>0</v>
      </c>
    </row>
    <row r="282" spans="10:22" x14ac:dyDescent="0.2">
      <c r="K282">
        <f t="shared" si="80"/>
        <v>0</v>
      </c>
      <c r="L282">
        <f t="shared" si="88"/>
        <v>10</v>
      </c>
      <c r="M282">
        <f t="shared" si="89"/>
        <v>2</v>
      </c>
      <c r="N282">
        <f t="shared" si="90"/>
        <v>8</v>
      </c>
      <c r="O282">
        <f t="shared" si="91"/>
        <v>2</v>
      </c>
      <c r="P282">
        <f t="shared" si="83"/>
        <v>4</v>
      </c>
      <c r="Q282">
        <f t="shared" si="84"/>
        <v>6</v>
      </c>
      <c r="R282">
        <f t="shared" si="81"/>
        <v>0</v>
      </c>
      <c r="S282">
        <f t="shared" si="82"/>
        <v>4.6512234975332558E-4</v>
      </c>
      <c r="T282">
        <f t="shared" si="85"/>
        <v>0</v>
      </c>
      <c r="U282">
        <f t="shared" si="86"/>
        <v>0.25257042662682988</v>
      </c>
      <c r="V282">
        <f t="shared" si="87"/>
        <v>0</v>
      </c>
    </row>
    <row r="283" spans="10:22" x14ac:dyDescent="0.2">
      <c r="K283">
        <f t="shared" si="80"/>
        <v>0</v>
      </c>
      <c r="L283">
        <f t="shared" si="88"/>
        <v>10</v>
      </c>
      <c r="M283">
        <f t="shared" si="89"/>
        <v>2</v>
      </c>
      <c r="N283">
        <f t="shared" si="90"/>
        <v>8</v>
      </c>
      <c r="O283">
        <f t="shared" si="91"/>
        <v>1</v>
      </c>
      <c r="P283">
        <f t="shared" si="83"/>
        <v>3</v>
      </c>
      <c r="Q283">
        <f t="shared" si="84"/>
        <v>7</v>
      </c>
      <c r="R283">
        <f t="shared" si="81"/>
        <v>0</v>
      </c>
      <c r="S283">
        <f t="shared" si="82"/>
        <v>2.721291421031042E-5</v>
      </c>
      <c r="T283">
        <f t="shared" si="85"/>
        <v>0</v>
      </c>
      <c r="U283">
        <f t="shared" si="86"/>
        <v>0.25257042662682988</v>
      </c>
      <c r="V283">
        <f t="shared" si="87"/>
        <v>0</v>
      </c>
    </row>
    <row r="284" spans="10:22" x14ac:dyDescent="0.2">
      <c r="K284">
        <f t="shared" si="80"/>
        <v>5.1342764660415869E-7</v>
      </c>
      <c r="L284">
        <f t="shared" si="88"/>
        <v>10</v>
      </c>
      <c r="M284">
        <f t="shared" si="89"/>
        <v>2</v>
      </c>
      <c r="N284">
        <f t="shared" si="90"/>
        <v>8</v>
      </c>
      <c r="O284">
        <f t="shared" si="91"/>
        <v>0</v>
      </c>
      <c r="P284">
        <f t="shared" si="83"/>
        <v>2</v>
      </c>
      <c r="Q284">
        <f t="shared" si="84"/>
        <v>8</v>
      </c>
      <c r="R284">
        <f t="shared" si="81"/>
        <v>0.73708622755602271</v>
      </c>
      <c r="S284">
        <f t="shared" si="82"/>
        <v>6.9656388548534543E-7</v>
      </c>
      <c r="T284">
        <f t="shared" si="85"/>
        <v>0</v>
      </c>
      <c r="U284">
        <f t="shared" si="86"/>
        <v>0.25257042662682988</v>
      </c>
      <c r="V284">
        <f t="shared" si="87"/>
        <v>0</v>
      </c>
    </row>
    <row r="285" spans="10:22" x14ac:dyDescent="0.2">
      <c r="J285">
        <f>SUM(K285:K294)</f>
        <v>3.850968118715918E-6</v>
      </c>
      <c r="K285">
        <f t="shared" si="80"/>
        <v>0</v>
      </c>
      <c r="L285">
        <f t="shared" si="88"/>
        <v>10</v>
      </c>
      <c r="M285">
        <f t="shared" si="89"/>
        <v>1</v>
      </c>
      <c r="N285">
        <f t="shared" si="90"/>
        <v>9</v>
      </c>
      <c r="O285">
        <f t="shared" si="91"/>
        <v>9</v>
      </c>
      <c r="P285">
        <f t="shared" si="83"/>
        <v>10</v>
      </c>
      <c r="Q285">
        <f t="shared" si="84"/>
        <v>0</v>
      </c>
      <c r="R285">
        <f t="shared" si="81"/>
        <v>0</v>
      </c>
      <c r="S285">
        <f t="shared" si="82"/>
        <v>0.18700278620950636</v>
      </c>
      <c r="T285">
        <f t="shared" si="85"/>
        <v>0</v>
      </c>
      <c r="U285">
        <f t="shared" si="86"/>
        <v>0.36924551587849397</v>
      </c>
      <c r="V285">
        <f t="shared" si="87"/>
        <v>0</v>
      </c>
    </row>
    <row r="286" spans="10:22" x14ac:dyDescent="0.2">
      <c r="K286">
        <f t="shared" si="80"/>
        <v>0</v>
      </c>
      <c r="L286">
        <f t="shared" si="88"/>
        <v>10</v>
      </c>
      <c r="M286">
        <f t="shared" si="89"/>
        <v>1</v>
      </c>
      <c r="N286">
        <f t="shared" si="90"/>
        <v>9</v>
      </c>
      <c r="O286">
        <f t="shared" si="91"/>
        <v>8</v>
      </c>
      <c r="P286">
        <f t="shared" si="83"/>
        <v>9</v>
      </c>
      <c r="Q286">
        <f t="shared" si="84"/>
        <v>1</v>
      </c>
      <c r="R286">
        <f t="shared" si="81"/>
        <v>0</v>
      </c>
      <c r="S286">
        <f t="shared" si="82"/>
        <v>0.34464062971511911</v>
      </c>
      <c r="T286">
        <f t="shared" si="85"/>
        <v>0</v>
      </c>
      <c r="U286">
        <f t="shared" si="86"/>
        <v>0.36924551587849397</v>
      </c>
      <c r="V286">
        <f t="shared" si="87"/>
        <v>0</v>
      </c>
    </row>
    <row r="287" spans="10:22" x14ac:dyDescent="0.2">
      <c r="K287">
        <f t="shared" si="80"/>
        <v>0</v>
      </c>
      <c r="L287">
        <f t="shared" si="88"/>
        <v>10</v>
      </c>
      <c r="M287">
        <f t="shared" si="89"/>
        <v>1</v>
      </c>
      <c r="N287">
        <f t="shared" si="90"/>
        <v>9</v>
      </c>
      <c r="O287">
        <f t="shared" si="91"/>
        <v>7</v>
      </c>
      <c r="P287">
        <f t="shared" si="83"/>
        <v>8</v>
      </c>
      <c r="Q287">
        <f t="shared" si="84"/>
        <v>2</v>
      </c>
      <c r="R287">
        <f t="shared" si="81"/>
        <v>0</v>
      </c>
      <c r="S287">
        <f t="shared" si="82"/>
        <v>0.28229445978500783</v>
      </c>
      <c r="T287">
        <f t="shared" si="85"/>
        <v>0</v>
      </c>
      <c r="U287">
        <f t="shared" si="86"/>
        <v>0.36924551587849397</v>
      </c>
      <c r="V287">
        <f t="shared" si="87"/>
        <v>0</v>
      </c>
    </row>
    <row r="288" spans="10:22" x14ac:dyDescent="0.2">
      <c r="K288">
        <f t="shared" si="80"/>
        <v>0</v>
      </c>
      <c r="L288">
        <f t="shared" si="88"/>
        <v>10</v>
      </c>
      <c r="M288">
        <f t="shared" si="89"/>
        <v>1</v>
      </c>
      <c r="N288">
        <f t="shared" si="90"/>
        <v>9</v>
      </c>
      <c r="O288">
        <f t="shared" si="91"/>
        <v>6</v>
      </c>
      <c r="P288">
        <f t="shared" si="83"/>
        <v>7</v>
      </c>
      <c r="Q288">
        <f t="shared" si="84"/>
        <v>3</v>
      </c>
      <c r="R288">
        <f t="shared" si="81"/>
        <v>0</v>
      </c>
      <c r="S288">
        <f t="shared" si="82"/>
        <v>0.13488232042322623</v>
      </c>
      <c r="T288">
        <f t="shared" si="85"/>
        <v>0</v>
      </c>
      <c r="U288">
        <f t="shared" si="86"/>
        <v>0.36924551587849397</v>
      </c>
      <c r="V288">
        <f t="shared" si="87"/>
        <v>0</v>
      </c>
    </row>
    <row r="289" spans="10:22" x14ac:dyDescent="0.2">
      <c r="K289">
        <f t="shared" si="80"/>
        <v>0</v>
      </c>
      <c r="L289">
        <f t="shared" si="88"/>
        <v>10</v>
      </c>
      <c r="M289">
        <f t="shared" si="89"/>
        <v>1</v>
      </c>
      <c r="N289">
        <f t="shared" si="90"/>
        <v>9</v>
      </c>
      <c r="O289">
        <f t="shared" si="91"/>
        <v>5</v>
      </c>
      <c r="P289">
        <f t="shared" si="83"/>
        <v>6</v>
      </c>
      <c r="Q289">
        <f t="shared" si="84"/>
        <v>4</v>
      </c>
      <c r="R289">
        <f t="shared" si="81"/>
        <v>0</v>
      </c>
      <c r="S289">
        <f t="shared" si="82"/>
        <v>4.1430690945265018E-2</v>
      </c>
      <c r="T289">
        <f t="shared" si="85"/>
        <v>0</v>
      </c>
      <c r="U289">
        <f t="shared" si="86"/>
        <v>0.36924551587849397</v>
      </c>
      <c r="V289">
        <f t="shared" si="87"/>
        <v>0</v>
      </c>
    </row>
    <row r="290" spans="10:22" x14ac:dyDescent="0.2">
      <c r="K290">
        <f t="shared" si="80"/>
        <v>0</v>
      </c>
      <c r="L290">
        <f t="shared" si="88"/>
        <v>10</v>
      </c>
      <c r="M290">
        <f t="shared" si="89"/>
        <v>1</v>
      </c>
      <c r="N290">
        <f t="shared" si="90"/>
        <v>9</v>
      </c>
      <c r="O290">
        <f t="shared" si="91"/>
        <v>4</v>
      </c>
      <c r="P290">
        <f t="shared" si="83"/>
        <v>5</v>
      </c>
      <c r="Q290">
        <f t="shared" si="84"/>
        <v>5</v>
      </c>
      <c r="R290">
        <f t="shared" si="81"/>
        <v>0</v>
      </c>
      <c r="S290">
        <f t="shared" si="82"/>
        <v>8.4839493014657458E-3</v>
      </c>
      <c r="T290">
        <f t="shared" si="85"/>
        <v>0</v>
      </c>
      <c r="U290">
        <f t="shared" si="86"/>
        <v>0.36924551587849397</v>
      </c>
      <c r="V290">
        <f t="shared" si="87"/>
        <v>0</v>
      </c>
    </row>
    <row r="291" spans="10:22" x14ac:dyDescent="0.2">
      <c r="K291">
        <f t="shared" si="80"/>
        <v>0</v>
      </c>
      <c r="L291">
        <f t="shared" si="88"/>
        <v>10</v>
      </c>
      <c r="M291">
        <f t="shared" si="89"/>
        <v>1</v>
      </c>
      <c r="N291">
        <f t="shared" si="90"/>
        <v>9</v>
      </c>
      <c r="O291">
        <f t="shared" si="91"/>
        <v>3</v>
      </c>
      <c r="P291">
        <f t="shared" si="83"/>
        <v>4</v>
      </c>
      <c r="Q291">
        <f t="shared" si="84"/>
        <v>6</v>
      </c>
      <c r="R291">
        <f t="shared" si="81"/>
        <v>0</v>
      </c>
      <c r="S291">
        <f t="shared" si="82"/>
        <v>1.1581976888410592E-3</v>
      </c>
      <c r="T291">
        <f t="shared" si="85"/>
        <v>0</v>
      </c>
      <c r="U291">
        <f t="shared" si="86"/>
        <v>0.36924551587849397</v>
      </c>
      <c r="V291">
        <f t="shared" si="87"/>
        <v>0</v>
      </c>
    </row>
    <row r="292" spans="10:22" x14ac:dyDescent="0.2">
      <c r="K292">
        <f t="shared" si="80"/>
        <v>0</v>
      </c>
      <c r="L292">
        <f t="shared" si="88"/>
        <v>10</v>
      </c>
      <c r="M292">
        <f t="shared" si="89"/>
        <v>1</v>
      </c>
      <c r="N292">
        <f t="shared" si="90"/>
        <v>9</v>
      </c>
      <c r="O292">
        <f t="shared" si="91"/>
        <v>2</v>
      </c>
      <c r="P292">
        <f t="shared" si="83"/>
        <v>3</v>
      </c>
      <c r="Q292">
        <f t="shared" si="84"/>
        <v>7</v>
      </c>
      <c r="R292">
        <f t="shared" si="81"/>
        <v>0</v>
      </c>
      <c r="S292">
        <f t="shared" si="82"/>
        <v>1.016440116081074E-4</v>
      </c>
      <c r="T292">
        <f t="shared" si="85"/>
        <v>0</v>
      </c>
      <c r="U292">
        <f t="shared" si="86"/>
        <v>0.36924551587849397</v>
      </c>
      <c r="V292">
        <f t="shared" si="87"/>
        <v>0</v>
      </c>
    </row>
    <row r="293" spans="10:22" x14ac:dyDescent="0.2">
      <c r="K293">
        <f t="shared" si="80"/>
        <v>3.8354470431236543E-6</v>
      </c>
      <c r="L293">
        <f t="shared" si="88"/>
        <v>10</v>
      </c>
      <c r="M293">
        <f t="shared" si="89"/>
        <v>1</v>
      </c>
      <c r="N293">
        <f t="shared" si="90"/>
        <v>9</v>
      </c>
      <c r="O293">
        <f t="shared" si="91"/>
        <v>1</v>
      </c>
      <c r="P293">
        <f t="shared" si="83"/>
        <v>2</v>
      </c>
      <c r="Q293">
        <f t="shared" si="84"/>
        <v>8</v>
      </c>
      <c r="R293">
        <f t="shared" si="81"/>
        <v>0.73708622755602271</v>
      </c>
      <c r="S293">
        <f t="shared" si="82"/>
        <v>5.2035255845723138E-6</v>
      </c>
      <c r="T293">
        <f t="shared" si="85"/>
        <v>0</v>
      </c>
      <c r="U293">
        <f t="shared" si="86"/>
        <v>0.36924551587849397</v>
      </c>
      <c r="V293">
        <f t="shared" si="87"/>
        <v>0</v>
      </c>
    </row>
    <row r="294" spans="10:22" x14ac:dyDescent="0.2">
      <c r="K294">
        <f t="shared" si="80"/>
        <v>1.5521075592263384E-8</v>
      </c>
      <c r="L294">
        <f t="shared" si="88"/>
        <v>10</v>
      </c>
      <c r="M294">
        <f t="shared" si="89"/>
        <v>1</v>
      </c>
      <c r="N294">
        <f t="shared" si="90"/>
        <v>9</v>
      </c>
      <c r="O294">
        <f t="shared" si="91"/>
        <v>0</v>
      </c>
      <c r="P294">
        <f t="shared" si="83"/>
        <v>1</v>
      </c>
      <c r="Q294">
        <f t="shared" si="84"/>
        <v>9</v>
      </c>
      <c r="R294">
        <f t="shared" si="81"/>
        <v>0.13109639245593677</v>
      </c>
      <c r="S294">
        <f t="shared" si="82"/>
        <v>1.1839437608842076E-7</v>
      </c>
      <c r="T294">
        <f t="shared" si="85"/>
        <v>0</v>
      </c>
      <c r="U294">
        <f t="shared" si="86"/>
        <v>0.36924551587849397</v>
      </c>
      <c r="V294">
        <f t="shared" si="87"/>
        <v>0</v>
      </c>
    </row>
    <row r="295" spans="10:22" x14ac:dyDescent="0.2">
      <c r="J295">
        <f>SUM(K295:K305)</f>
        <v>1.6046563893699684E-5</v>
      </c>
      <c r="K295">
        <f t="shared" si="80"/>
        <v>0</v>
      </c>
      <c r="L295">
        <f t="shared" si="88"/>
        <v>10</v>
      </c>
      <c r="M295">
        <f t="shared" si="89"/>
        <v>0</v>
      </c>
      <c r="N295">
        <f t="shared" si="90"/>
        <v>10</v>
      </c>
      <c r="O295">
        <f t="shared" si="91"/>
        <v>10</v>
      </c>
      <c r="P295">
        <f t="shared" si="83"/>
        <v>10</v>
      </c>
      <c r="Q295">
        <f t="shared" si="84"/>
        <v>0</v>
      </c>
      <c r="R295">
        <f t="shared" si="81"/>
        <v>0</v>
      </c>
      <c r="S295">
        <f t="shared" si="82"/>
        <v>0.15521808036785298</v>
      </c>
      <c r="T295">
        <f t="shared" si="85"/>
        <v>0</v>
      </c>
      <c r="U295">
        <f t="shared" si="86"/>
        <v>0.24291843573206112</v>
      </c>
      <c r="V295">
        <f t="shared" si="87"/>
        <v>0</v>
      </c>
    </row>
    <row r="296" spans="10:22" x14ac:dyDescent="0.2">
      <c r="K296">
        <f t="shared" si="80"/>
        <v>0</v>
      </c>
      <c r="L296">
        <f t="shared" si="88"/>
        <v>10</v>
      </c>
      <c r="M296">
        <f t="shared" si="89"/>
        <v>0</v>
      </c>
      <c r="N296">
        <f t="shared" si="90"/>
        <v>10</v>
      </c>
      <c r="O296">
        <f t="shared" si="91"/>
        <v>9</v>
      </c>
      <c r="P296">
        <f t="shared" si="83"/>
        <v>9</v>
      </c>
      <c r="Q296">
        <f t="shared" si="84"/>
        <v>1</v>
      </c>
      <c r="R296">
        <f t="shared" si="81"/>
        <v>0</v>
      </c>
      <c r="S296">
        <f t="shared" si="82"/>
        <v>0.31784705841653388</v>
      </c>
      <c r="T296">
        <f t="shared" si="85"/>
        <v>0</v>
      </c>
      <c r="U296">
        <f t="shared" si="86"/>
        <v>0.24291843573206112</v>
      </c>
      <c r="V296">
        <f t="shared" si="87"/>
        <v>0</v>
      </c>
    </row>
    <row r="297" spans="10:22" x14ac:dyDescent="0.2">
      <c r="K297">
        <f t="shared" si="80"/>
        <v>0</v>
      </c>
      <c r="L297">
        <f t="shared" si="88"/>
        <v>10</v>
      </c>
      <c r="M297">
        <f t="shared" si="89"/>
        <v>0</v>
      </c>
      <c r="N297">
        <f t="shared" si="90"/>
        <v>10</v>
      </c>
      <c r="O297">
        <f t="shared" si="91"/>
        <v>8</v>
      </c>
      <c r="P297">
        <f t="shared" si="83"/>
        <v>8</v>
      </c>
      <c r="Q297">
        <f t="shared" si="84"/>
        <v>2</v>
      </c>
      <c r="R297">
        <f t="shared" si="81"/>
        <v>0</v>
      </c>
      <c r="S297">
        <f t="shared" si="82"/>
        <v>0.29289138570119289</v>
      </c>
      <c r="T297">
        <f t="shared" si="85"/>
        <v>0</v>
      </c>
      <c r="U297">
        <f t="shared" si="86"/>
        <v>0.24291843573206112</v>
      </c>
      <c r="V297">
        <f t="shared" si="87"/>
        <v>0</v>
      </c>
    </row>
    <row r="298" spans="10:22" x14ac:dyDescent="0.2">
      <c r="K298">
        <f t="shared" si="80"/>
        <v>0</v>
      </c>
      <c r="L298">
        <f t="shared" si="88"/>
        <v>10</v>
      </c>
      <c r="M298">
        <f t="shared" si="89"/>
        <v>0</v>
      </c>
      <c r="N298">
        <f t="shared" si="90"/>
        <v>10</v>
      </c>
      <c r="O298">
        <f t="shared" si="91"/>
        <v>7</v>
      </c>
      <c r="P298">
        <f t="shared" si="83"/>
        <v>7</v>
      </c>
      <c r="Q298">
        <f t="shared" si="84"/>
        <v>3</v>
      </c>
      <c r="R298">
        <f t="shared" si="81"/>
        <v>0</v>
      </c>
      <c r="S298">
        <f t="shared" si="82"/>
        <v>0.15993783741351186</v>
      </c>
      <c r="T298">
        <f t="shared" si="85"/>
        <v>0</v>
      </c>
      <c r="U298">
        <f t="shared" si="86"/>
        <v>0.24291843573206112</v>
      </c>
      <c r="V298">
        <f t="shared" si="87"/>
        <v>0</v>
      </c>
    </row>
    <row r="299" spans="10:22" x14ac:dyDescent="0.2">
      <c r="K299">
        <f t="shared" si="80"/>
        <v>0</v>
      </c>
      <c r="L299">
        <f t="shared" si="88"/>
        <v>10</v>
      </c>
      <c r="M299">
        <f t="shared" si="89"/>
        <v>0</v>
      </c>
      <c r="N299">
        <f t="shared" si="90"/>
        <v>10</v>
      </c>
      <c r="O299">
        <f t="shared" si="91"/>
        <v>6</v>
      </c>
      <c r="P299">
        <f t="shared" si="83"/>
        <v>6</v>
      </c>
      <c r="Q299">
        <f t="shared" si="84"/>
        <v>4</v>
      </c>
      <c r="R299">
        <f t="shared" si="81"/>
        <v>0</v>
      </c>
      <c r="S299">
        <f t="shared" si="82"/>
        <v>5.7314585584419778E-2</v>
      </c>
      <c r="T299">
        <f t="shared" si="85"/>
        <v>0</v>
      </c>
      <c r="U299">
        <f t="shared" si="86"/>
        <v>0.24291843573206112</v>
      </c>
      <c r="V299">
        <f t="shared" si="87"/>
        <v>0</v>
      </c>
    </row>
    <row r="300" spans="10:22" x14ac:dyDescent="0.2">
      <c r="K300">
        <f t="shared" si="80"/>
        <v>0</v>
      </c>
      <c r="L300">
        <f t="shared" si="88"/>
        <v>10</v>
      </c>
      <c r="M300">
        <f t="shared" si="89"/>
        <v>0</v>
      </c>
      <c r="N300">
        <f t="shared" si="90"/>
        <v>10</v>
      </c>
      <c r="O300">
        <f t="shared" si="91"/>
        <v>5</v>
      </c>
      <c r="P300">
        <f t="shared" si="83"/>
        <v>5</v>
      </c>
      <c r="Q300">
        <f t="shared" si="84"/>
        <v>5</v>
      </c>
      <c r="R300">
        <f t="shared" si="81"/>
        <v>0</v>
      </c>
      <c r="S300">
        <f t="shared" si="82"/>
        <v>1.40838791892263E-2</v>
      </c>
      <c r="T300">
        <f t="shared" si="85"/>
        <v>0</v>
      </c>
      <c r="U300">
        <f t="shared" si="86"/>
        <v>0.24291843573206112</v>
      </c>
      <c r="V300">
        <f t="shared" si="87"/>
        <v>0</v>
      </c>
    </row>
    <row r="301" spans="10:22" x14ac:dyDescent="0.2">
      <c r="K301">
        <f t="shared" si="80"/>
        <v>0</v>
      </c>
      <c r="L301">
        <f t="shared" si="88"/>
        <v>10</v>
      </c>
      <c r="M301">
        <f t="shared" si="89"/>
        <v>0</v>
      </c>
      <c r="N301">
        <f t="shared" si="90"/>
        <v>10</v>
      </c>
      <c r="O301">
        <f t="shared" si="91"/>
        <v>4</v>
      </c>
      <c r="P301">
        <f t="shared" si="83"/>
        <v>4</v>
      </c>
      <c r="Q301">
        <f t="shared" si="84"/>
        <v>6</v>
      </c>
      <c r="R301">
        <f t="shared" si="81"/>
        <v>0</v>
      </c>
      <c r="S301">
        <f t="shared" si="82"/>
        <v>2.4033495114209984E-3</v>
      </c>
      <c r="T301">
        <f t="shared" si="85"/>
        <v>0</v>
      </c>
      <c r="U301">
        <f t="shared" si="86"/>
        <v>0.24291843573206112</v>
      </c>
      <c r="V301">
        <f t="shared" si="87"/>
        <v>0</v>
      </c>
    </row>
    <row r="302" spans="10:22" x14ac:dyDescent="0.2">
      <c r="K302">
        <f t="shared" si="80"/>
        <v>0</v>
      </c>
      <c r="L302">
        <f t="shared" si="88"/>
        <v>10</v>
      </c>
      <c r="M302">
        <f t="shared" si="89"/>
        <v>0</v>
      </c>
      <c r="N302">
        <f t="shared" si="90"/>
        <v>10</v>
      </c>
      <c r="O302">
        <f t="shared" si="91"/>
        <v>3</v>
      </c>
      <c r="P302">
        <f t="shared" si="83"/>
        <v>3</v>
      </c>
      <c r="Q302">
        <f t="shared" si="84"/>
        <v>7</v>
      </c>
      <c r="R302">
        <f t="shared" si="81"/>
        <v>0</v>
      </c>
      <c r="S302">
        <f t="shared" si="82"/>
        <v>2.8122554896094172E-4</v>
      </c>
      <c r="T302">
        <f t="shared" si="85"/>
        <v>0</v>
      </c>
      <c r="U302">
        <f t="shared" si="86"/>
        <v>0.24291843573206112</v>
      </c>
      <c r="V302">
        <f t="shared" si="87"/>
        <v>0</v>
      </c>
    </row>
    <row r="303" spans="10:22" x14ac:dyDescent="0.2">
      <c r="K303">
        <f t="shared" si="80"/>
        <v>1.5917696721353696E-5</v>
      </c>
      <c r="L303">
        <f t="shared" si="88"/>
        <v>10</v>
      </c>
      <c r="M303">
        <f t="shared" si="89"/>
        <v>0</v>
      </c>
      <c r="N303">
        <f t="shared" si="90"/>
        <v>10</v>
      </c>
      <c r="O303">
        <f t="shared" si="91"/>
        <v>2</v>
      </c>
      <c r="P303">
        <f t="shared" si="83"/>
        <v>2</v>
      </c>
      <c r="Q303">
        <f t="shared" si="84"/>
        <v>8</v>
      </c>
      <c r="R303">
        <f t="shared" si="81"/>
        <v>0.73708622755602271</v>
      </c>
      <c r="S303">
        <f t="shared" si="82"/>
        <v>2.1595433649781309E-5</v>
      </c>
      <c r="T303">
        <f t="shared" si="85"/>
        <v>0</v>
      </c>
      <c r="U303">
        <f t="shared" si="86"/>
        <v>0.24291843573206112</v>
      </c>
      <c r="V303">
        <f t="shared" si="87"/>
        <v>0</v>
      </c>
    </row>
    <row r="304" spans="10:22" x14ac:dyDescent="0.2">
      <c r="K304">
        <f t="shared" si="80"/>
        <v>1.2882971465336338E-7</v>
      </c>
      <c r="L304">
        <f t="shared" si="88"/>
        <v>10</v>
      </c>
      <c r="M304">
        <f t="shared" si="89"/>
        <v>0</v>
      </c>
      <c r="N304">
        <f t="shared" si="90"/>
        <v>10</v>
      </c>
      <c r="O304">
        <f t="shared" si="91"/>
        <v>1</v>
      </c>
      <c r="P304">
        <f t="shared" si="83"/>
        <v>1</v>
      </c>
      <c r="Q304">
        <f t="shared" si="84"/>
        <v>9</v>
      </c>
      <c r="R304">
        <f t="shared" si="81"/>
        <v>0.13109639245593677</v>
      </c>
      <c r="S304">
        <f t="shared" si="82"/>
        <v>9.8270983846229601E-7</v>
      </c>
      <c r="T304">
        <f t="shared" si="85"/>
        <v>0</v>
      </c>
      <c r="U304">
        <f t="shared" si="86"/>
        <v>0.24291843573206112</v>
      </c>
      <c r="V304">
        <f t="shared" si="87"/>
        <v>0</v>
      </c>
    </row>
    <row r="305" spans="11:22" x14ac:dyDescent="0.2">
      <c r="K305">
        <f t="shared" si="80"/>
        <v>3.7457692625126954E-11</v>
      </c>
      <c r="L305">
        <f t="shared" si="88"/>
        <v>10</v>
      </c>
      <c r="M305">
        <f t="shared" si="89"/>
        <v>0</v>
      </c>
      <c r="N305">
        <f t="shared" si="90"/>
        <v>10</v>
      </c>
      <c r="O305">
        <f t="shared" si="91"/>
        <v>0</v>
      </c>
      <c r="P305">
        <f t="shared" si="83"/>
        <v>0</v>
      </c>
      <c r="Q305">
        <f t="shared" si="84"/>
        <v>10</v>
      </c>
      <c r="R305">
        <f t="shared" si="81"/>
        <v>1.8614005121160475E-3</v>
      </c>
      <c r="S305">
        <f t="shared" si="82"/>
        <v>2.0123392242191284E-8</v>
      </c>
      <c r="T305">
        <f t="shared" si="85"/>
        <v>0</v>
      </c>
      <c r="U305">
        <f t="shared" si="86"/>
        <v>0.24291843573206112</v>
      </c>
      <c r="V305">
        <f t="shared" si="87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5B43-811B-FC44-91E1-18D46086A565}">
  <dimension ref="A1:Q84"/>
  <sheetViews>
    <sheetView workbookViewId="0">
      <selection activeCell="J6" sqref="J6"/>
    </sheetView>
  </sheetViews>
  <sheetFormatPr baseColWidth="10" defaultRowHeight="16" x14ac:dyDescent="0.2"/>
  <cols>
    <col min="5" max="7" width="12.1640625" bestFit="1" customWidth="1"/>
    <col min="8" max="8" width="12.1640625" customWidth="1"/>
    <col min="11" max="11" width="12.1640625" bestFit="1" customWidth="1"/>
  </cols>
  <sheetData>
    <row r="1" spans="1:17" x14ac:dyDescent="0.2">
      <c r="B1" s="5" t="s">
        <v>1</v>
      </c>
      <c r="C1" s="6" t="s">
        <v>21</v>
      </c>
      <c r="D1" s="6" t="s">
        <v>20</v>
      </c>
      <c r="E1" s="3" t="s">
        <v>26</v>
      </c>
      <c r="F1" s="3" t="s">
        <v>25</v>
      </c>
      <c r="G1" s="3" t="s">
        <v>27</v>
      </c>
    </row>
    <row r="2" spans="1:17" x14ac:dyDescent="0.2">
      <c r="B2" s="7">
        <v>4</v>
      </c>
      <c r="C2" s="8">
        <f>L!Q7</f>
        <v>1.4</v>
      </c>
      <c r="D2" s="8">
        <f>L!P7</f>
        <v>0.31194140468220327</v>
      </c>
      <c r="E2" s="4">
        <f>LN(D2)</f>
        <v>-1.1649399143160757</v>
      </c>
      <c r="F2" s="4">
        <f>LN(1-D2)</f>
        <v>-0.37388127706227209</v>
      </c>
      <c r="G2" s="4">
        <f>LN(C2)</f>
        <v>0.33647223662121289</v>
      </c>
      <c r="M2" s="9" t="s">
        <v>28</v>
      </c>
      <c r="O2" t="s">
        <v>29</v>
      </c>
    </row>
    <row r="3" spans="1:17" x14ac:dyDescent="0.2">
      <c r="M3">
        <f>C2</f>
        <v>1.4</v>
      </c>
      <c r="N3">
        <v>1</v>
      </c>
      <c r="P3" t="s">
        <v>23</v>
      </c>
      <c r="Q3" t="s">
        <v>18</v>
      </c>
    </row>
    <row r="4" spans="1:17" x14ac:dyDescent="0.2">
      <c r="J4" s="15" t="s">
        <v>18</v>
      </c>
      <c r="K4" s="15" t="s">
        <v>33</v>
      </c>
      <c r="L4" t="s">
        <v>66</v>
      </c>
      <c r="M4">
        <v>1</v>
      </c>
      <c r="N4" t="s">
        <v>67</v>
      </c>
      <c r="O4">
        <f t="shared" ref="O4:O13" si="0">O5*(P4)</f>
        <v>3628800</v>
      </c>
      <c r="P4">
        <f>L15</f>
        <v>10</v>
      </c>
    </row>
    <row r="5" spans="1:17" x14ac:dyDescent="0.2">
      <c r="A5" s="43" t="s">
        <v>22</v>
      </c>
      <c r="B5" s="50" t="s">
        <v>35</v>
      </c>
      <c r="C5" s="51" t="s">
        <v>61</v>
      </c>
      <c r="J5" s="16">
        <v>0</v>
      </c>
      <c r="K5" s="16">
        <f>'C4'!B6</f>
        <v>1.192348740306202E-11</v>
      </c>
      <c r="L5">
        <v>0</v>
      </c>
      <c r="M5">
        <v>1</v>
      </c>
      <c r="N5">
        <v>1</v>
      </c>
      <c r="O5">
        <f t="shared" si="0"/>
        <v>362880</v>
      </c>
      <c r="P5">
        <f>P4-1</f>
        <v>9</v>
      </c>
      <c r="Q5">
        <f>10-J5</f>
        <v>10</v>
      </c>
    </row>
    <row r="6" spans="1:17" x14ac:dyDescent="0.2">
      <c r="A6" s="35">
        <v>0</v>
      </c>
      <c r="B6" s="52">
        <f>SUM(H19:H29)</f>
        <v>1.0060507783165916E-3</v>
      </c>
      <c r="C6" s="53">
        <f>LN(B6)</f>
        <v>-6.9017227331146245</v>
      </c>
      <c r="J6" s="16">
        <f>J5+1</f>
        <v>1</v>
      </c>
      <c r="K6" s="16">
        <f>'C4'!B7</f>
        <v>1.0317421715208873E-6</v>
      </c>
      <c r="L6">
        <v>1</v>
      </c>
      <c r="M6">
        <f t="shared" ref="M6:M15" si="1">M5*(M$3+($L6-1))</f>
        <v>1.4</v>
      </c>
      <c r="N6">
        <f t="shared" ref="N6:N15" si="2">N5*(N$3+($L6-1))</f>
        <v>1</v>
      </c>
      <c r="O6">
        <f t="shared" si="0"/>
        <v>40320</v>
      </c>
      <c r="P6">
        <f t="shared" ref="P6:P14" si="3">P5-1</f>
        <v>8</v>
      </c>
      <c r="Q6">
        <f t="shared" ref="Q6:Q15" si="4">10-J6</f>
        <v>9</v>
      </c>
    </row>
    <row r="7" spans="1:17" x14ac:dyDescent="0.2">
      <c r="A7" s="35">
        <f>A6+1</f>
        <v>1</v>
      </c>
      <c r="B7" s="52">
        <f>SUM(H30:H39)</f>
        <v>5.6103268333196109E-3</v>
      </c>
      <c r="C7" s="53">
        <f t="shared" ref="C7:C16" si="5">LN(B7)</f>
        <v>-5.1831463020857713</v>
      </c>
      <c r="J7" s="16">
        <f t="shared" ref="J7:J15" si="6">J6+1</f>
        <v>2</v>
      </c>
      <c r="K7" s="16">
        <f>'C4'!B8</f>
        <v>5.6653188552457793E-4</v>
      </c>
      <c r="L7">
        <v>2</v>
      </c>
      <c r="M7">
        <f t="shared" si="1"/>
        <v>3.36</v>
      </c>
      <c r="N7">
        <f t="shared" si="2"/>
        <v>2</v>
      </c>
      <c r="O7">
        <f t="shared" si="0"/>
        <v>5040</v>
      </c>
      <c r="P7">
        <f t="shared" si="3"/>
        <v>7</v>
      </c>
      <c r="Q7">
        <f t="shared" si="4"/>
        <v>8</v>
      </c>
    </row>
    <row r="8" spans="1:17" x14ac:dyDescent="0.2">
      <c r="A8" s="35">
        <f t="shared" ref="A8:A16" si="7">A7+1</f>
        <v>2</v>
      </c>
      <c r="B8" s="52">
        <f>SUM(H40:H48)</f>
        <v>1.366636021482244E-2</v>
      </c>
      <c r="C8" s="53">
        <f t="shared" si="5"/>
        <v>-4.2928179245030202</v>
      </c>
      <c r="J8" s="16">
        <f t="shared" si="6"/>
        <v>3</v>
      </c>
      <c r="K8" s="16">
        <f>'C4'!B9</f>
        <v>1.0791548860405028E-2</v>
      </c>
      <c r="L8">
        <v>3</v>
      </c>
      <c r="M8">
        <f t="shared" si="1"/>
        <v>11.423999999999999</v>
      </c>
      <c r="N8">
        <f t="shared" si="2"/>
        <v>6</v>
      </c>
      <c r="O8">
        <f t="shared" si="0"/>
        <v>720</v>
      </c>
      <c r="P8">
        <f t="shared" si="3"/>
        <v>6</v>
      </c>
      <c r="Q8">
        <f t="shared" si="4"/>
        <v>7</v>
      </c>
    </row>
    <row r="9" spans="1:17" x14ac:dyDescent="0.2">
      <c r="A9" s="35">
        <f t="shared" si="7"/>
        <v>3</v>
      </c>
      <c r="B9" s="52">
        <f>SUM(H49:H56)</f>
        <v>1.5760758006708203E-2</v>
      </c>
      <c r="C9" s="53">
        <f t="shared" si="5"/>
        <v>-4.1502320988366739</v>
      </c>
      <c r="J9" s="16">
        <f t="shared" si="6"/>
        <v>4</v>
      </c>
      <c r="K9" s="16">
        <f>'C4'!B10</f>
        <v>4.806013153530321E-2</v>
      </c>
      <c r="L9">
        <v>4</v>
      </c>
      <c r="M9">
        <f t="shared" si="1"/>
        <v>50.265599999999999</v>
      </c>
      <c r="N9">
        <f t="shared" si="2"/>
        <v>24</v>
      </c>
      <c r="O9">
        <f t="shared" si="0"/>
        <v>120</v>
      </c>
      <c r="P9">
        <f t="shared" si="3"/>
        <v>5</v>
      </c>
      <c r="Q9">
        <f t="shared" si="4"/>
        <v>6</v>
      </c>
    </row>
    <row r="10" spans="1:17" x14ac:dyDescent="0.2">
      <c r="A10" s="35">
        <f t="shared" si="7"/>
        <v>4</v>
      </c>
      <c r="B10" s="52">
        <f>SUM(H57:H63)</f>
        <v>7.3377853935788773E-3</v>
      </c>
      <c r="C10" s="53">
        <f t="shared" si="5"/>
        <v>-4.9147181993776599</v>
      </c>
      <c r="J10" s="16">
        <f t="shared" si="6"/>
        <v>5</v>
      </c>
      <c r="K10" s="16">
        <f>'C4'!B11</f>
        <v>4.1890105477033921E-3</v>
      </c>
      <c r="L10">
        <v>5</v>
      </c>
      <c r="M10">
        <f t="shared" si="1"/>
        <v>271.43423999999999</v>
      </c>
      <c r="N10">
        <f t="shared" si="2"/>
        <v>120</v>
      </c>
      <c r="O10">
        <f t="shared" si="0"/>
        <v>24</v>
      </c>
      <c r="P10">
        <f t="shared" si="3"/>
        <v>4</v>
      </c>
      <c r="Q10">
        <f t="shared" si="4"/>
        <v>5</v>
      </c>
    </row>
    <row r="11" spans="1:17" x14ac:dyDescent="0.2">
      <c r="A11" s="35">
        <f t="shared" si="7"/>
        <v>5</v>
      </c>
      <c r="B11" s="52">
        <f>SUM(H64:H69)</f>
        <v>3.9800208894922803E-4</v>
      </c>
      <c r="C11" s="53">
        <f t="shared" si="5"/>
        <v>-7.8290533040774593</v>
      </c>
      <c r="J11" s="16">
        <f t="shared" si="6"/>
        <v>6</v>
      </c>
      <c r="K11" s="16">
        <f>'C4'!B12</f>
        <v>8.3617933707416488E-5</v>
      </c>
      <c r="L11">
        <v>6</v>
      </c>
      <c r="M11">
        <f t="shared" si="1"/>
        <v>1737.179136</v>
      </c>
      <c r="N11">
        <f t="shared" si="2"/>
        <v>720</v>
      </c>
      <c r="O11">
        <f t="shared" si="0"/>
        <v>6</v>
      </c>
      <c r="P11">
        <f t="shared" si="3"/>
        <v>3</v>
      </c>
      <c r="Q11">
        <f t="shared" si="4"/>
        <v>4</v>
      </c>
    </row>
    <row r="12" spans="1:17" x14ac:dyDescent="0.2">
      <c r="A12" s="35">
        <f t="shared" si="7"/>
        <v>6</v>
      </c>
      <c r="B12" s="52">
        <f>SUM(H70:H74)</f>
        <v>5.2568740596548721E-6</v>
      </c>
      <c r="C12" s="53">
        <f t="shared" si="5"/>
        <v>-12.155973993108837</v>
      </c>
      <c r="J12" s="16">
        <f t="shared" si="6"/>
        <v>7</v>
      </c>
      <c r="K12" s="16">
        <f>'C4'!B13</f>
        <v>0</v>
      </c>
      <c r="L12">
        <v>7</v>
      </c>
      <c r="M12">
        <f t="shared" si="1"/>
        <v>12855.125606400001</v>
      </c>
      <c r="N12">
        <f t="shared" si="2"/>
        <v>5040</v>
      </c>
      <c r="O12">
        <f t="shared" si="0"/>
        <v>2</v>
      </c>
      <c r="P12">
        <f t="shared" si="3"/>
        <v>2</v>
      </c>
      <c r="Q12">
        <f t="shared" si="4"/>
        <v>3</v>
      </c>
    </row>
    <row r="13" spans="1:17" x14ac:dyDescent="0.2">
      <c r="A13" s="35">
        <f t="shared" si="7"/>
        <v>7</v>
      </c>
      <c r="B13" s="52">
        <f>SUM(H75:H78)</f>
        <v>0</v>
      </c>
      <c r="C13" s="53" t="e">
        <f t="shared" si="5"/>
        <v>#NUM!</v>
      </c>
      <c r="J13" s="16">
        <f t="shared" si="6"/>
        <v>8</v>
      </c>
      <c r="K13" s="16">
        <f>'C4'!B14</f>
        <v>0</v>
      </c>
      <c r="L13">
        <v>8</v>
      </c>
      <c r="M13">
        <f t="shared" si="1"/>
        <v>107983.05509376001</v>
      </c>
      <c r="N13">
        <f t="shared" si="2"/>
        <v>40320</v>
      </c>
      <c r="O13">
        <f t="shared" si="0"/>
        <v>1</v>
      </c>
      <c r="P13">
        <f t="shared" si="3"/>
        <v>1</v>
      </c>
      <c r="Q13">
        <f t="shared" si="4"/>
        <v>2</v>
      </c>
    </row>
    <row r="14" spans="1:17" x14ac:dyDescent="0.2">
      <c r="A14" s="35">
        <f t="shared" si="7"/>
        <v>8</v>
      </c>
      <c r="B14" s="52">
        <f>SUM(H79:H81)</f>
        <v>0</v>
      </c>
      <c r="C14" s="53" t="e">
        <f t="shared" si="5"/>
        <v>#NUM!</v>
      </c>
      <c r="J14" s="16">
        <f t="shared" si="6"/>
        <v>9</v>
      </c>
      <c r="K14" s="16">
        <f>'C4'!B15</f>
        <v>0</v>
      </c>
      <c r="L14">
        <v>9</v>
      </c>
      <c r="M14">
        <f t="shared" si="1"/>
        <v>1015040.7178813441</v>
      </c>
      <c r="N14">
        <f t="shared" si="2"/>
        <v>362880</v>
      </c>
      <c r="O14">
        <f>M5</f>
        <v>1</v>
      </c>
      <c r="P14">
        <f t="shared" si="3"/>
        <v>0</v>
      </c>
      <c r="Q14">
        <f t="shared" si="4"/>
        <v>1</v>
      </c>
    </row>
    <row r="15" spans="1:17" x14ac:dyDescent="0.2">
      <c r="A15" s="35">
        <f t="shared" si="7"/>
        <v>9</v>
      </c>
      <c r="B15" s="52">
        <f>SUM(H82:H83)</f>
        <v>0</v>
      </c>
      <c r="C15" s="53" t="e">
        <f t="shared" si="5"/>
        <v>#NUM!</v>
      </c>
      <c r="J15" s="16">
        <f t="shared" si="6"/>
        <v>10</v>
      </c>
      <c r="K15" s="16">
        <f>'C4'!B16</f>
        <v>0</v>
      </c>
      <c r="L15">
        <v>10</v>
      </c>
      <c r="M15">
        <f t="shared" si="1"/>
        <v>10556423.465965979</v>
      </c>
      <c r="N15">
        <f t="shared" si="2"/>
        <v>3628800</v>
      </c>
      <c r="Q15">
        <f t="shared" si="4"/>
        <v>0</v>
      </c>
    </row>
    <row r="16" spans="1:17" x14ac:dyDescent="0.2">
      <c r="A16" s="37">
        <f t="shared" si="7"/>
        <v>10</v>
      </c>
      <c r="B16" s="54">
        <f>SUM(H84)</f>
        <v>0</v>
      </c>
      <c r="C16" s="55" t="e">
        <f t="shared" si="5"/>
        <v>#NUM!</v>
      </c>
    </row>
    <row r="17" spans="2:11" x14ac:dyDescent="0.2">
      <c r="K17" t="s">
        <v>64</v>
      </c>
    </row>
    <row r="18" spans="2:11" x14ac:dyDescent="0.2">
      <c r="B18" t="s">
        <v>22</v>
      </c>
      <c r="C18" t="s">
        <v>18</v>
      </c>
      <c r="D18" t="s">
        <v>23</v>
      </c>
      <c r="E18" t="s">
        <v>19</v>
      </c>
      <c r="F18" t="s">
        <v>65</v>
      </c>
      <c r="G18" t="s">
        <v>68</v>
      </c>
      <c r="H18" t="s">
        <v>36</v>
      </c>
      <c r="I18" t="s">
        <v>63</v>
      </c>
    </row>
    <row r="19" spans="2:11" x14ac:dyDescent="0.2">
      <c r="B19">
        <v>0</v>
      </c>
      <c r="C19">
        <v>10</v>
      </c>
      <c r="D19">
        <f>C19-B19</f>
        <v>10</v>
      </c>
      <c r="E19">
        <f>VLOOKUP(C19,$J$5:$K$15,2)</f>
        <v>0</v>
      </c>
      <c r="F19">
        <f>IF($D$2&gt;0,VLOOKUP(C19,$L$4:$N$15,2)/VLOOKUP(B19,$L$4:$N$15,2)/VLOOKUP(D19,$L$4:$N$15,3),EXP(-$C$2)/VLOOKUP(D19,$L$4:$N$15,3))</f>
        <v>2.9090673131520002</v>
      </c>
      <c r="G19">
        <f>IF($D$2&gt;0, EXP(($C$2+B19)*$F$2+$E$2*D19), EXP($E$2*D19))</f>
        <v>5.1689916298576624E-6</v>
      </c>
      <c r="H19">
        <f>E19*F19*G19</f>
        <v>0</v>
      </c>
      <c r="I19" t="e">
        <f>LN(H19)</f>
        <v>#NUM!</v>
      </c>
    </row>
    <row r="20" spans="2:11" x14ac:dyDescent="0.2">
      <c r="B20">
        <f>IF(C19=B19,B19+1,B19)</f>
        <v>0</v>
      </c>
      <c r="C20">
        <f>IF(C19=B19,10,C19-1)</f>
        <v>9</v>
      </c>
      <c r="D20">
        <f>C20-B20</f>
        <v>9</v>
      </c>
      <c r="E20">
        <f t="shared" ref="E20:E83" si="8">VLOOKUP(C20,$J$5:$K$15,2)</f>
        <v>0</v>
      </c>
      <c r="F20">
        <f t="shared" ref="F20:F83" si="9">IF($D$2&gt;0,VLOOKUP(C20,$L$4:$N$15,2)/VLOOKUP(B20,$L$4:$N$15,2)/VLOOKUP(D20,$L$4:$N$15,3),EXP(-$C$2)/VLOOKUP(D20,$L$4:$N$15,3))</f>
        <v>2.7971801088000006</v>
      </c>
      <c r="G20">
        <f t="shared" ref="G20:G83" si="10">IF($D$2&gt;0, EXP(($C$2+B20)*$F$2+$E$2*D20), EXP($E$2*D20))</f>
        <v>1.6570392875943091E-5</v>
      </c>
      <c r="H20">
        <f t="shared" ref="H20:H83" si="11">E20*F20*G20</f>
        <v>0</v>
      </c>
      <c r="I20" t="e">
        <f t="shared" ref="I20:I83" si="12">LN(H20)</f>
        <v>#NUM!</v>
      </c>
    </row>
    <row r="21" spans="2:11" x14ac:dyDescent="0.2">
      <c r="B21">
        <f t="shared" ref="B21:B84" si="13">IF(C20=B20,B20+1,B20)</f>
        <v>0</v>
      </c>
      <c r="C21">
        <f>IF(C20=B20,10,C20-1)</f>
        <v>8</v>
      </c>
      <c r="D21">
        <f t="shared" ref="D21:D84" si="14">C21-B21</f>
        <v>8</v>
      </c>
      <c r="E21">
        <f t="shared" si="8"/>
        <v>0</v>
      </c>
      <c r="F21">
        <f t="shared" si="9"/>
        <v>2.6781511680000003</v>
      </c>
      <c r="G21">
        <f t="shared" si="10"/>
        <v>5.312020984461655E-5</v>
      </c>
      <c r="H21">
        <f t="shared" si="11"/>
        <v>0</v>
      </c>
      <c r="I21" t="e">
        <f t="shared" si="12"/>
        <v>#NUM!</v>
      </c>
    </row>
    <row r="22" spans="2:11" x14ac:dyDescent="0.2">
      <c r="B22">
        <f t="shared" si="13"/>
        <v>0</v>
      </c>
      <c r="C22">
        <f t="shared" ref="C22:C84" si="15">IF(C21=B21,10,C21-1)</f>
        <v>7</v>
      </c>
      <c r="D22">
        <f t="shared" si="14"/>
        <v>7</v>
      </c>
      <c r="E22">
        <f t="shared" si="8"/>
        <v>0</v>
      </c>
      <c r="F22">
        <f t="shared" si="9"/>
        <v>2.5506201600000002</v>
      </c>
      <c r="G22">
        <f t="shared" si="10"/>
        <v>1.7028906405911024E-4</v>
      </c>
      <c r="H22">
        <f t="shared" si="11"/>
        <v>0</v>
      </c>
      <c r="I22" t="e">
        <f t="shared" si="12"/>
        <v>#NUM!</v>
      </c>
    </row>
    <row r="23" spans="2:11" x14ac:dyDescent="0.2">
      <c r="B23">
        <f t="shared" si="13"/>
        <v>0</v>
      </c>
      <c r="C23">
        <f t="shared" si="15"/>
        <v>6</v>
      </c>
      <c r="D23">
        <f t="shared" si="14"/>
        <v>6</v>
      </c>
      <c r="E23">
        <f t="shared" si="8"/>
        <v>8.3617933707416488E-5</v>
      </c>
      <c r="F23">
        <f t="shared" si="9"/>
        <v>2.4127488000000001</v>
      </c>
      <c r="G23">
        <f t="shared" si="10"/>
        <v>5.4590080541759296E-4</v>
      </c>
      <c r="H23">
        <f t="shared" si="11"/>
        <v>1.1013497937456119E-7</v>
      </c>
      <c r="I23">
        <f t="shared" si="12"/>
        <v>-16.021559138184461</v>
      </c>
    </row>
    <row r="24" spans="2:11" x14ac:dyDescent="0.2">
      <c r="B24">
        <f t="shared" si="13"/>
        <v>0</v>
      </c>
      <c r="C24">
        <f t="shared" si="15"/>
        <v>5</v>
      </c>
      <c r="D24">
        <f t="shared" si="14"/>
        <v>5</v>
      </c>
      <c r="E24">
        <f t="shared" si="8"/>
        <v>4.1890105477033921E-3</v>
      </c>
      <c r="F24">
        <f t="shared" si="9"/>
        <v>2.261952</v>
      </c>
      <c r="G24">
        <f t="shared" si="10"/>
        <v>1.7500107302964177E-3</v>
      </c>
      <c r="H24">
        <f t="shared" si="11"/>
        <v>1.6581948049413167E-5</v>
      </c>
      <c r="I24">
        <f t="shared" si="12"/>
        <v>-11.007195921225755</v>
      </c>
    </row>
    <row r="25" spans="2:11" x14ac:dyDescent="0.2">
      <c r="B25">
        <f t="shared" si="13"/>
        <v>0</v>
      </c>
      <c r="C25">
        <f t="shared" si="15"/>
        <v>4</v>
      </c>
      <c r="D25">
        <f t="shared" si="14"/>
        <v>4</v>
      </c>
      <c r="E25">
        <f t="shared" si="8"/>
        <v>4.806013153530321E-2</v>
      </c>
      <c r="F25">
        <f t="shared" si="9"/>
        <v>2.0943999999999998</v>
      </c>
      <c r="G25">
        <f t="shared" si="10"/>
        <v>5.6100623515473267E-3</v>
      </c>
      <c r="H25">
        <f t="shared" si="11"/>
        <v>5.6469282865349044E-4</v>
      </c>
      <c r="I25">
        <f t="shared" si="12"/>
        <v>-7.4792286407578503</v>
      </c>
    </row>
    <row r="26" spans="2:11" x14ac:dyDescent="0.2">
      <c r="B26">
        <f t="shared" si="13"/>
        <v>0</v>
      </c>
      <c r="C26">
        <f t="shared" si="15"/>
        <v>3</v>
      </c>
      <c r="D26">
        <f t="shared" si="14"/>
        <v>3</v>
      </c>
      <c r="E26">
        <f t="shared" si="8"/>
        <v>1.0791548860405028E-2</v>
      </c>
      <c r="F26">
        <f t="shared" si="9"/>
        <v>1.9039999999999999</v>
      </c>
      <c r="G26">
        <f t="shared" si="10"/>
        <v>1.7984346634787686E-2</v>
      </c>
      <c r="H26">
        <f t="shared" si="11"/>
        <v>3.6952633114209396E-4</v>
      </c>
      <c r="I26">
        <f t="shared" si="12"/>
        <v>-7.9032885585667092</v>
      </c>
    </row>
    <row r="27" spans="2:11" x14ac:dyDescent="0.2">
      <c r="B27">
        <f t="shared" si="13"/>
        <v>0</v>
      </c>
      <c r="C27">
        <f t="shared" si="15"/>
        <v>2</v>
      </c>
      <c r="D27">
        <f t="shared" si="14"/>
        <v>2</v>
      </c>
      <c r="E27">
        <f t="shared" si="8"/>
        <v>5.6653188552457793E-4</v>
      </c>
      <c r="F27">
        <f t="shared" si="9"/>
        <v>1.68</v>
      </c>
      <c r="G27">
        <f t="shared" si="10"/>
        <v>5.7652964194059485E-2</v>
      </c>
      <c r="H27">
        <f t="shared" si="11"/>
        <v>5.4872567418381716E-5</v>
      </c>
      <c r="I27">
        <f t="shared" si="12"/>
        <v>-9.8104970170570933</v>
      </c>
    </row>
    <row r="28" spans="2:11" x14ac:dyDescent="0.2">
      <c r="B28">
        <f t="shared" si="13"/>
        <v>0</v>
      </c>
      <c r="C28">
        <f t="shared" si="15"/>
        <v>1</v>
      </c>
      <c r="D28">
        <f t="shared" si="14"/>
        <v>1</v>
      </c>
      <c r="E28">
        <f t="shared" si="8"/>
        <v>1.0317421715208873E-6</v>
      </c>
      <c r="F28">
        <f t="shared" si="9"/>
        <v>1.4</v>
      </c>
      <c r="G28">
        <f t="shared" si="10"/>
        <v>0.1848198518333744</v>
      </c>
      <c r="H28">
        <f t="shared" si="11"/>
        <v>2.6696100937902809E-7</v>
      </c>
      <c r="I28">
        <f t="shared" si="12"/>
        <v>-15.136163221498199</v>
      </c>
    </row>
    <row r="29" spans="2:11" x14ac:dyDescent="0.2">
      <c r="B29">
        <f t="shared" si="13"/>
        <v>0</v>
      </c>
      <c r="C29">
        <f t="shared" si="15"/>
        <v>0</v>
      </c>
      <c r="D29">
        <f t="shared" si="14"/>
        <v>0</v>
      </c>
      <c r="E29">
        <f t="shared" si="8"/>
        <v>1.192348740306202E-11</v>
      </c>
      <c r="F29">
        <f t="shared" si="9"/>
        <v>1</v>
      </c>
      <c r="G29">
        <f t="shared" si="10"/>
        <v>0.59248259147150861</v>
      </c>
      <c r="H29">
        <f t="shared" si="11"/>
        <v>7.064458715944074E-12</v>
      </c>
      <c r="I29">
        <f t="shared" si="12"/>
        <v>-25.675944717597037</v>
      </c>
    </row>
    <row r="30" spans="2:11" x14ac:dyDescent="0.2">
      <c r="B30">
        <f t="shared" si="13"/>
        <v>1</v>
      </c>
      <c r="C30">
        <f t="shared" si="15"/>
        <v>10</v>
      </c>
      <c r="D30">
        <f t="shared" si="14"/>
        <v>9</v>
      </c>
      <c r="E30">
        <f t="shared" si="8"/>
        <v>0</v>
      </c>
      <c r="F30">
        <f t="shared" si="9"/>
        <v>20.779052236800005</v>
      </c>
      <c r="G30">
        <f t="shared" si="10"/>
        <v>1.1401401246085423E-5</v>
      </c>
      <c r="H30">
        <f t="shared" si="11"/>
        <v>0</v>
      </c>
      <c r="I30" t="e">
        <f t="shared" si="12"/>
        <v>#NUM!</v>
      </c>
    </row>
    <row r="31" spans="2:11" x14ac:dyDescent="0.2">
      <c r="B31">
        <f t="shared" si="13"/>
        <v>1</v>
      </c>
      <c r="C31">
        <f t="shared" si="15"/>
        <v>9</v>
      </c>
      <c r="D31">
        <f t="shared" si="14"/>
        <v>8</v>
      </c>
      <c r="E31">
        <f t="shared" si="8"/>
        <v>0</v>
      </c>
      <c r="F31">
        <f t="shared" si="9"/>
        <v>17.981872128000003</v>
      </c>
      <c r="G31">
        <f t="shared" si="10"/>
        <v>3.6549816968673442E-5</v>
      </c>
      <c r="H31">
        <f t="shared" si="11"/>
        <v>0</v>
      </c>
      <c r="I31" t="e">
        <f t="shared" si="12"/>
        <v>#NUM!</v>
      </c>
    </row>
    <row r="32" spans="2:11" x14ac:dyDescent="0.2">
      <c r="B32">
        <f t="shared" si="13"/>
        <v>1</v>
      </c>
      <c r="C32">
        <f t="shared" si="15"/>
        <v>8</v>
      </c>
      <c r="D32">
        <f t="shared" si="14"/>
        <v>7</v>
      </c>
      <c r="E32">
        <f t="shared" si="8"/>
        <v>0</v>
      </c>
      <c r="F32">
        <f t="shared" si="9"/>
        <v>15.303720960000003</v>
      </c>
      <c r="G32">
        <f t="shared" si="10"/>
        <v>1.1716885421449363E-4</v>
      </c>
      <c r="H32">
        <f t="shared" si="11"/>
        <v>0</v>
      </c>
      <c r="I32" t="e">
        <f t="shared" si="12"/>
        <v>#NUM!</v>
      </c>
    </row>
    <row r="33" spans="2:9" x14ac:dyDescent="0.2">
      <c r="B33">
        <f t="shared" si="13"/>
        <v>1</v>
      </c>
      <c r="C33">
        <f t="shared" si="15"/>
        <v>7</v>
      </c>
      <c r="D33">
        <f t="shared" si="14"/>
        <v>6</v>
      </c>
      <c r="E33">
        <f t="shared" si="8"/>
        <v>0</v>
      </c>
      <c r="F33">
        <f t="shared" si="9"/>
        <v>12.7531008</v>
      </c>
      <c r="G33">
        <f t="shared" si="10"/>
        <v>3.7561174135848305E-4</v>
      </c>
      <c r="H33">
        <f t="shared" si="11"/>
        <v>0</v>
      </c>
      <c r="I33" t="e">
        <f t="shared" si="12"/>
        <v>#NUM!</v>
      </c>
    </row>
    <row r="34" spans="2:9" x14ac:dyDescent="0.2">
      <c r="B34">
        <f t="shared" si="13"/>
        <v>1</v>
      </c>
      <c r="C34">
        <f t="shared" si="15"/>
        <v>6</v>
      </c>
      <c r="D34">
        <f t="shared" si="14"/>
        <v>5</v>
      </c>
      <c r="E34">
        <f t="shared" si="8"/>
        <v>8.3617933707416488E-5</v>
      </c>
      <c r="F34">
        <f t="shared" si="9"/>
        <v>10.340351999999999</v>
      </c>
      <c r="G34">
        <f t="shared" si="10"/>
        <v>1.2041099248788253E-3</v>
      </c>
      <c r="H34">
        <f t="shared" si="11"/>
        <v>1.0411202424518089E-6</v>
      </c>
      <c r="I34">
        <f t="shared" si="12"/>
        <v>-13.775213268323814</v>
      </c>
    </row>
    <row r="35" spans="2:9" x14ac:dyDescent="0.2">
      <c r="B35">
        <f t="shared" si="13"/>
        <v>1</v>
      </c>
      <c r="C35">
        <f t="shared" si="15"/>
        <v>5</v>
      </c>
      <c r="D35">
        <f t="shared" si="14"/>
        <v>4</v>
      </c>
      <c r="E35">
        <f t="shared" si="8"/>
        <v>4.1890105477033921E-3</v>
      </c>
      <c r="F35">
        <f t="shared" si="9"/>
        <v>8.0784000000000002</v>
      </c>
      <c r="G35">
        <f t="shared" si="10"/>
        <v>3.8600516212509103E-3</v>
      </c>
      <c r="H35">
        <f t="shared" si="11"/>
        <v>1.3062608773015534E-4</v>
      </c>
      <c r="I35">
        <f t="shared" si="12"/>
        <v>-8.9431716081590622</v>
      </c>
    </row>
    <row r="36" spans="2:9" x14ac:dyDescent="0.2">
      <c r="B36">
        <f t="shared" si="13"/>
        <v>1</v>
      </c>
      <c r="C36">
        <f t="shared" si="15"/>
        <v>4</v>
      </c>
      <c r="D36">
        <f t="shared" si="14"/>
        <v>3</v>
      </c>
      <c r="E36">
        <f t="shared" si="8"/>
        <v>4.806013153530321E-2</v>
      </c>
      <c r="F36">
        <f t="shared" si="9"/>
        <v>5.9840000000000009</v>
      </c>
      <c r="G36">
        <f t="shared" si="10"/>
        <v>1.2374284283240364E-2</v>
      </c>
      <c r="H36">
        <f t="shared" si="11"/>
        <v>3.5587430261616788E-3</v>
      </c>
      <c r="I36">
        <f t="shared" si="12"/>
        <v>-5.6383478790053685</v>
      </c>
    </row>
    <row r="37" spans="2:9" x14ac:dyDescent="0.2">
      <c r="B37">
        <f t="shared" si="13"/>
        <v>1</v>
      </c>
      <c r="C37">
        <f t="shared" si="15"/>
        <v>3</v>
      </c>
      <c r="D37">
        <f t="shared" si="14"/>
        <v>2</v>
      </c>
      <c r="E37">
        <f t="shared" si="8"/>
        <v>1.0791548860405028E-2</v>
      </c>
      <c r="F37">
        <f t="shared" si="9"/>
        <v>4.08</v>
      </c>
      <c r="G37">
        <f t="shared" si="10"/>
        <v>3.9668617559271813E-2</v>
      </c>
      <c r="H37">
        <f t="shared" si="11"/>
        <v>1.7465901644316587E-3</v>
      </c>
      <c r="I37">
        <f t="shared" si="12"/>
        <v>-6.3500898692660082</v>
      </c>
    </row>
    <row r="38" spans="2:9" x14ac:dyDescent="0.2">
      <c r="B38">
        <f t="shared" si="13"/>
        <v>1</v>
      </c>
      <c r="C38">
        <f t="shared" si="15"/>
        <v>2</v>
      </c>
      <c r="D38">
        <f t="shared" si="14"/>
        <v>1</v>
      </c>
      <c r="E38">
        <f t="shared" si="8"/>
        <v>5.6653188552457793E-4</v>
      </c>
      <c r="F38">
        <f t="shared" si="9"/>
        <v>2.4</v>
      </c>
      <c r="G38">
        <f t="shared" si="10"/>
        <v>0.12716688763931491</v>
      </c>
      <c r="H38">
        <f t="shared" si="11"/>
        <v>1.729058319134237E-4</v>
      </c>
      <c r="I38">
        <f t="shared" si="12"/>
        <v>-8.6627634358645569</v>
      </c>
    </row>
    <row r="39" spans="2:9" x14ac:dyDescent="0.2">
      <c r="B39">
        <f t="shared" si="13"/>
        <v>1</v>
      </c>
      <c r="C39">
        <f t="shared" si="15"/>
        <v>1</v>
      </c>
      <c r="D39">
        <f t="shared" si="14"/>
        <v>0</v>
      </c>
      <c r="E39">
        <f t="shared" si="8"/>
        <v>1.0317421715208873E-6</v>
      </c>
      <c r="F39">
        <f t="shared" si="9"/>
        <v>1</v>
      </c>
      <c r="G39">
        <f t="shared" si="10"/>
        <v>0.40766273963813421</v>
      </c>
      <c r="H39">
        <f t="shared" si="11"/>
        <v>4.206028402424027E-7</v>
      </c>
      <c r="I39">
        <f t="shared" si="12"/>
        <v>-14.681576820865608</v>
      </c>
    </row>
    <row r="40" spans="2:9" x14ac:dyDescent="0.2">
      <c r="B40">
        <f t="shared" si="13"/>
        <v>2</v>
      </c>
      <c r="C40">
        <f t="shared" si="15"/>
        <v>10</v>
      </c>
      <c r="D40">
        <f t="shared" si="14"/>
        <v>8</v>
      </c>
      <c r="E40">
        <f t="shared" si="8"/>
        <v>0</v>
      </c>
      <c r="F40">
        <f t="shared" si="9"/>
        <v>77.921445888000022</v>
      </c>
      <c r="G40">
        <f t="shared" si="10"/>
        <v>2.5148415722588004E-5</v>
      </c>
      <c r="H40">
        <f t="shared" si="11"/>
        <v>0</v>
      </c>
      <c r="I40" t="e">
        <f t="shared" si="12"/>
        <v>#NUM!</v>
      </c>
    </row>
    <row r="41" spans="2:9" x14ac:dyDescent="0.2">
      <c r="B41">
        <f t="shared" si="13"/>
        <v>2</v>
      </c>
      <c r="C41">
        <f t="shared" si="15"/>
        <v>9</v>
      </c>
      <c r="D41">
        <f t="shared" si="14"/>
        <v>7</v>
      </c>
      <c r="E41">
        <f t="shared" si="8"/>
        <v>0</v>
      </c>
      <c r="F41">
        <f t="shared" si="9"/>
        <v>59.939573760000016</v>
      </c>
      <c r="G41">
        <f t="shared" si="10"/>
        <v>8.0619037245820152E-5</v>
      </c>
      <c r="H41">
        <f t="shared" si="11"/>
        <v>0</v>
      </c>
      <c r="I41" t="e">
        <f t="shared" si="12"/>
        <v>#NUM!</v>
      </c>
    </row>
    <row r="42" spans="2:9" x14ac:dyDescent="0.2">
      <c r="B42">
        <f t="shared" si="13"/>
        <v>2</v>
      </c>
      <c r="C42">
        <f t="shared" si="15"/>
        <v>8</v>
      </c>
      <c r="D42">
        <f t="shared" si="14"/>
        <v>6</v>
      </c>
      <c r="E42">
        <f t="shared" si="8"/>
        <v>0</v>
      </c>
      <c r="F42">
        <f t="shared" si="9"/>
        <v>44.635852800000002</v>
      </c>
      <c r="G42">
        <f t="shared" si="10"/>
        <v>2.5844288714398924E-4</v>
      </c>
      <c r="H42">
        <f t="shared" si="11"/>
        <v>0</v>
      </c>
      <c r="I42" t="e">
        <f t="shared" si="12"/>
        <v>#NUM!</v>
      </c>
    </row>
    <row r="43" spans="2:9" x14ac:dyDescent="0.2">
      <c r="B43">
        <f t="shared" si="13"/>
        <v>2</v>
      </c>
      <c r="C43">
        <f t="shared" si="15"/>
        <v>7</v>
      </c>
      <c r="D43">
        <f t="shared" si="14"/>
        <v>5</v>
      </c>
      <c r="E43">
        <f t="shared" si="8"/>
        <v>0</v>
      </c>
      <c r="F43">
        <f t="shared" si="9"/>
        <v>31.882752000000004</v>
      </c>
      <c r="G43">
        <f t="shared" si="10"/>
        <v>8.2849818352034171E-4</v>
      </c>
      <c r="H43">
        <f t="shared" si="11"/>
        <v>0</v>
      </c>
      <c r="I43" t="e">
        <f t="shared" si="12"/>
        <v>#NUM!</v>
      </c>
    </row>
    <row r="44" spans="2:9" x14ac:dyDescent="0.2">
      <c r="B44">
        <f t="shared" si="13"/>
        <v>2</v>
      </c>
      <c r="C44">
        <f t="shared" si="15"/>
        <v>6</v>
      </c>
      <c r="D44">
        <f t="shared" si="14"/>
        <v>4</v>
      </c>
      <c r="E44">
        <f t="shared" si="8"/>
        <v>8.3617933707416488E-5</v>
      </c>
      <c r="F44">
        <f t="shared" si="9"/>
        <v>21.542400000000001</v>
      </c>
      <c r="G44">
        <f t="shared" si="10"/>
        <v>2.6559416963720839E-3</v>
      </c>
      <c r="H44">
        <f t="shared" si="11"/>
        <v>4.7842300457310863E-6</v>
      </c>
      <c r="I44">
        <f t="shared" si="12"/>
        <v>-12.250185455989811</v>
      </c>
    </row>
    <row r="45" spans="2:9" x14ac:dyDescent="0.2">
      <c r="B45">
        <f t="shared" si="13"/>
        <v>2</v>
      </c>
      <c r="C45">
        <f t="shared" si="15"/>
        <v>5</v>
      </c>
      <c r="D45">
        <f t="shared" si="14"/>
        <v>3</v>
      </c>
      <c r="E45">
        <f t="shared" si="8"/>
        <v>4.1890105477033921E-3</v>
      </c>
      <c r="F45">
        <f t="shared" si="9"/>
        <v>13.464</v>
      </c>
      <c r="G45">
        <f t="shared" si="10"/>
        <v>8.5142326619894494E-3</v>
      </c>
      <c r="H45">
        <f t="shared" si="11"/>
        <v>4.8020985718474598E-4</v>
      </c>
      <c r="I45">
        <f t="shared" si="12"/>
        <v>-7.6412873471392686</v>
      </c>
    </row>
    <row r="46" spans="2:9" x14ac:dyDescent="0.2">
      <c r="B46">
        <f t="shared" si="13"/>
        <v>2</v>
      </c>
      <c r="C46">
        <f t="shared" si="15"/>
        <v>4</v>
      </c>
      <c r="D46">
        <f t="shared" si="14"/>
        <v>2</v>
      </c>
      <c r="E46">
        <f t="shared" si="8"/>
        <v>4.806013153530321E-2</v>
      </c>
      <c r="F46">
        <f t="shared" si="9"/>
        <v>7.48</v>
      </c>
      <c r="G46">
        <f t="shared" si="10"/>
        <v>2.7294333276031434E-2</v>
      </c>
      <c r="H46">
        <f t="shared" si="11"/>
        <v>9.812033970660267E-3</v>
      </c>
      <c r="I46">
        <f t="shared" si="12"/>
        <v>-4.6241456904373557</v>
      </c>
    </row>
    <row r="47" spans="2:9" x14ac:dyDescent="0.2">
      <c r="B47">
        <f t="shared" si="13"/>
        <v>2</v>
      </c>
      <c r="C47">
        <f t="shared" si="15"/>
        <v>3</v>
      </c>
      <c r="D47">
        <f t="shared" si="14"/>
        <v>1</v>
      </c>
      <c r="E47">
        <f t="shared" si="8"/>
        <v>1.0791548860405028E-2</v>
      </c>
      <c r="F47">
        <f t="shared" si="9"/>
        <v>3.4</v>
      </c>
      <c r="G47">
        <f t="shared" si="10"/>
        <v>8.7498270080043059E-2</v>
      </c>
      <c r="H47">
        <f t="shared" si="11"/>
        <v>3.2104223130169805E-3</v>
      </c>
      <c r="I47">
        <f t="shared" si="12"/>
        <v>-5.74135278880616</v>
      </c>
    </row>
    <row r="48" spans="2:9" x14ac:dyDescent="0.2">
      <c r="B48">
        <f t="shared" si="13"/>
        <v>2</v>
      </c>
      <c r="C48">
        <f t="shared" si="15"/>
        <v>2</v>
      </c>
      <c r="D48">
        <f t="shared" si="14"/>
        <v>0</v>
      </c>
      <c r="E48">
        <f t="shared" si="8"/>
        <v>5.6653188552457793E-4</v>
      </c>
      <c r="F48">
        <f t="shared" si="9"/>
        <v>1</v>
      </c>
      <c r="G48">
        <f t="shared" si="10"/>
        <v>0.28049585199881927</v>
      </c>
      <c r="H48">
        <f t="shared" si="11"/>
        <v>1.5890984391471404E-4</v>
      </c>
      <c r="I48">
        <f t="shared" si="12"/>
        <v>-8.7471735359646523</v>
      </c>
    </row>
    <row r="49" spans="2:9" x14ac:dyDescent="0.2">
      <c r="B49">
        <f t="shared" si="13"/>
        <v>3</v>
      </c>
      <c r="C49">
        <f t="shared" si="15"/>
        <v>10</v>
      </c>
      <c r="D49">
        <f t="shared" si="14"/>
        <v>7</v>
      </c>
      <c r="E49">
        <f t="shared" si="8"/>
        <v>0</v>
      </c>
      <c r="F49">
        <f t="shared" si="9"/>
        <v>183.34457856000003</v>
      </c>
      <c r="G49">
        <f t="shared" si="10"/>
        <v>5.5470621523232114E-5</v>
      </c>
      <c r="H49">
        <f t="shared" si="11"/>
        <v>0</v>
      </c>
      <c r="I49" t="e">
        <f t="shared" si="12"/>
        <v>#NUM!</v>
      </c>
    </row>
    <row r="50" spans="2:9" x14ac:dyDescent="0.2">
      <c r="B50">
        <f t="shared" si="13"/>
        <v>3</v>
      </c>
      <c r="C50">
        <f t="shared" si="15"/>
        <v>9</v>
      </c>
      <c r="D50">
        <f t="shared" si="14"/>
        <v>6</v>
      </c>
      <c r="E50">
        <f t="shared" si="8"/>
        <v>0</v>
      </c>
      <c r="F50">
        <f t="shared" si="9"/>
        <v>123.40500480000001</v>
      </c>
      <c r="G50">
        <f t="shared" si="10"/>
        <v>1.7782384989816901E-4</v>
      </c>
      <c r="H50">
        <f t="shared" si="11"/>
        <v>0</v>
      </c>
      <c r="I50" t="e">
        <f t="shared" si="12"/>
        <v>#NUM!</v>
      </c>
    </row>
    <row r="51" spans="2:9" x14ac:dyDescent="0.2">
      <c r="B51">
        <f t="shared" si="13"/>
        <v>3</v>
      </c>
      <c r="C51">
        <f t="shared" si="15"/>
        <v>8</v>
      </c>
      <c r="D51">
        <f t="shared" si="14"/>
        <v>5</v>
      </c>
      <c r="E51">
        <f t="shared" si="8"/>
        <v>0</v>
      </c>
      <c r="F51">
        <f t="shared" si="9"/>
        <v>78.769152000000005</v>
      </c>
      <c r="G51">
        <f t="shared" si="10"/>
        <v>5.7005529637635269E-4</v>
      </c>
      <c r="H51">
        <f t="shared" si="11"/>
        <v>0</v>
      </c>
      <c r="I51" t="e">
        <f t="shared" si="12"/>
        <v>#NUM!</v>
      </c>
    </row>
    <row r="52" spans="2:9" x14ac:dyDescent="0.2">
      <c r="B52">
        <f t="shared" si="13"/>
        <v>3</v>
      </c>
      <c r="C52">
        <f t="shared" si="15"/>
        <v>7</v>
      </c>
      <c r="D52">
        <f t="shared" si="14"/>
        <v>4</v>
      </c>
      <c r="E52">
        <f t="shared" si="8"/>
        <v>0</v>
      </c>
      <c r="F52">
        <f t="shared" si="9"/>
        <v>46.886400000000009</v>
      </c>
      <c r="G52">
        <f t="shared" si="10"/>
        <v>1.8274435128517426E-3</v>
      </c>
      <c r="H52">
        <f t="shared" si="11"/>
        <v>0</v>
      </c>
      <c r="I52" t="e">
        <f t="shared" si="12"/>
        <v>#NUM!</v>
      </c>
    </row>
    <row r="53" spans="2:9" x14ac:dyDescent="0.2">
      <c r="B53">
        <f t="shared" si="13"/>
        <v>3</v>
      </c>
      <c r="C53">
        <f t="shared" si="15"/>
        <v>6</v>
      </c>
      <c r="D53">
        <f t="shared" si="14"/>
        <v>3</v>
      </c>
      <c r="E53">
        <f t="shared" si="8"/>
        <v>8.3617933707416488E-5</v>
      </c>
      <c r="F53">
        <f t="shared" si="9"/>
        <v>25.343999999999998</v>
      </c>
      <c r="G53">
        <f t="shared" si="10"/>
        <v>5.8582909656173677E-3</v>
      </c>
      <c r="H53">
        <f t="shared" si="11"/>
        <v>1.241496585589075E-5</v>
      </c>
      <c r="I53">
        <f t="shared" si="12"/>
        <v>-11.296607889238231</v>
      </c>
    </row>
    <row r="54" spans="2:9" x14ac:dyDescent="0.2">
      <c r="B54">
        <f t="shared" si="13"/>
        <v>3</v>
      </c>
      <c r="C54">
        <f t="shared" si="15"/>
        <v>5</v>
      </c>
      <c r="D54">
        <f t="shared" si="14"/>
        <v>2</v>
      </c>
      <c r="E54">
        <f t="shared" si="8"/>
        <v>4.1890105477033921E-3</v>
      </c>
      <c r="F54">
        <f t="shared" si="9"/>
        <v>11.88</v>
      </c>
      <c r="G54">
        <f t="shared" si="10"/>
        <v>1.8780100614041992E-2</v>
      </c>
      <c r="H54">
        <f t="shared" si="11"/>
        <v>9.3460006996273597E-4</v>
      </c>
      <c r="I54">
        <f t="shared" si="12"/>
        <v>-6.9753918528394703</v>
      </c>
    </row>
    <row r="55" spans="2:9" x14ac:dyDescent="0.2">
      <c r="B55">
        <f t="shared" si="13"/>
        <v>3</v>
      </c>
      <c r="C55">
        <f t="shared" si="15"/>
        <v>4</v>
      </c>
      <c r="D55">
        <f t="shared" si="14"/>
        <v>1</v>
      </c>
      <c r="E55">
        <f t="shared" si="8"/>
        <v>4.806013153530321E-2</v>
      </c>
      <c r="F55">
        <f t="shared" si="9"/>
        <v>4.4000000000000004</v>
      </c>
      <c r="G55">
        <f t="shared" si="10"/>
        <v>6.0203936804011648E-2</v>
      </c>
      <c r="H55">
        <f t="shared" si="11"/>
        <v>1.2731000135673081E-2</v>
      </c>
      <c r="I55">
        <f t="shared" si="12"/>
        <v>-4.363715304245722</v>
      </c>
    </row>
    <row r="56" spans="2:9" x14ac:dyDescent="0.2">
      <c r="B56">
        <f t="shared" si="13"/>
        <v>3</v>
      </c>
      <c r="C56">
        <f t="shared" si="15"/>
        <v>3</v>
      </c>
      <c r="D56">
        <f t="shared" si="14"/>
        <v>0</v>
      </c>
      <c r="E56">
        <f t="shared" si="8"/>
        <v>1.0791548860405028E-2</v>
      </c>
      <c r="F56">
        <f t="shared" si="9"/>
        <v>1</v>
      </c>
      <c r="G56">
        <f t="shared" si="10"/>
        <v>0.19299758191877617</v>
      </c>
      <c r="H56">
        <f t="shared" si="11"/>
        <v>2.0827428352164952E-3</v>
      </c>
      <c r="I56">
        <f t="shared" si="12"/>
        <v>-6.1740695831744716</v>
      </c>
    </row>
    <row r="57" spans="2:9" x14ac:dyDescent="0.2">
      <c r="B57">
        <f t="shared" si="13"/>
        <v>4</v>
      </c>
      <c r="C57">
        <f t="shared" si="15"/>
        <v>10</v>
      </c>
      <c r="D57">
        <f t="shared" si="14"/>
        <v>6</v>
      </c>
      <c r="E57">
        <f t="shared" si="8"/>
        <v>0</v>
      </c>
      <c r="F57">
        <f t="shared" si="9"/>
        <v>291.6845568</v>
      </c>
      <c r="G57">
        <f t="shared" si="10"/>
        <v>1.2235322837493703E-4</v>
      </c>
      <c r="H57">
        <f t="shared" si="11"/>
        <v>0</v>
      </c>
      <c r="I57" t="e">
        <f t="shared" si="12"/>
        <v>#NUM!</v>
      </c>
    </row>
    <row r="58" spans="2:9" x14ac:dyDescent="0.2">
      <c r="B58">
        <f t="shared" si="13"/>
        <v>4</v>
      </c>
      <c r="C58">
        <f t="shared" si="15"/>
        <v>9</v>
      </c>
      <c r="D58">
        <f t="shared" si="14"/>
        <v>5</v>
      </c>
      <c r="E58">
        <f t="shared" si="8"/>
        <v>0</v>
      </c>
      <c r="F58">
        <f t="shared" si="9"/>
        <v>168.27955200000002</v>
      </c>
      <c r="G58">
        <f t="shared" si="10"/>
        <v>3.9223144647818363E-4</v>
      </c>
      <c r="H58">
        <f t="shared" si="11"/>
        <v>0</v>
      </c>
      <c r="I58" t="e">
        <f t="shared" si="12"/>
        <v>#NUM!</v>
      </c>
    </row>
    <row r="59" spans="2:9" x14ac:dyDescent="0.2">
      <c r="B59">
        <f t="shared" si="13"/>
        <v>4</v>
      </c>
      <c r="C59">
        <f t="shared" si="15"/>
        <v>8</v>
      </c>
      <c r="D59">
        <f t="shared" si="14"/>
        <v>4</v>
      </c>
      <c r="E59">
        <f t="shared" si="8"/>
        <v>0</v>
      </c>
      <c r="F59">
        <f t="shared" si="9"/>
        <v>89.510400000000004</v>
      </c>
      <c r="G59">
        <f t="shared" si="10"/>
        <v>1.2573882164753905E-3</v>
      </c>
      <c r="H59">
        <f t="shared" si="11"/>
        <v>0</v>
      </c>
      <c r="I59" t="e">
        <f t="shared" si="12"/>
        <v>#NUM!</v>
      </c>
    </row>
    <row r="60" spans="2:9" x14ac:dyDescent="0.2">
      <c r="B60">
        <f t="shared" si="13"/>
        <v>4</v>
      </c>
      <c r="C60">
        <f t="shared" si="15"/>
        <v>7</v>
      </c>
      <c r="D60">
        <f t="shared" si="14"/>
        <v>3</v>
      </c>
      <c r="E60">
        <f t="shared" si="8"/>
        <v>0</v>
      </c>
      <c r="F60">
        <f t="shared" si="9"/>
        <v>42.624000000000002</v>
      </c>
      <c r="G60">
        <f t="shared" si="10"/>
        <v>4.0308474527656259E-3</v>
      </c>
      <c r="H60">
        <f t="shared" si="11"/>
        <v>0</v>
      </c>
      <c r="I60" t="e">
        <f t="shared" si="12"/>
        <v>#NUM!</v>
      </c>
    </row>
    <row r="61" spans="2:9" x14ac:dyDescent="0.2">
      <c r="B61">
        <f t="shared" si="13"/>
        <v>4</v>
      </c>
      <c r="C61">
        <f t="shared" si="15"/>
        <v>6</v>
      </c>
      <c r="D61">
        <f t="shared" si="14"/>
        <v>2</v>
      </c>
      <c r="E61">
        <f t="shared" si="8"/>
        <v>8.3617933707416488E-5</v>
      </c>
      <c r="F61">
        <f t="shared" si="9"/>
        <v>17.28</v>
      </c>
      <c r="G61">
        <f t="shared" si="10"/>
        <v>1.2921809648424628E-2</v>
      </c>
      <c r="H61">
        <f t="shared" si="11"/>
        <v>1.8670953989868343E-5</v>
      </c>
      <c r="I61">
        <f t="shared" si="12"/>
        <v>-10.888541504240534</v>
      </c>
    </row>
    <row r="62" spans="2:9" x14ac:dyDescent="0.2">
      <c r="B62">
        <f t="shared" si="13"/>
        <v>4</v>
      </c>
      <c r="C62">
        <f t="shared" si="15"/>
        <v>5</v>
      </c>
      <c r="D62">
        <f t="shared" si="14"/>
        <v>1</v>
      </c>
      <c r="E62">
        <f t="shared" si="8"/>
        <v>4.1890105477033921E-3</v>
      </c>
      <c r="F62">
        <f t="shared" si="9"/>
        <v>5.3999999999999995</v>
      </c>
      <c r="G62">
        <f t="shared" si="10"/>
        <v>4.1423836189969657E-2</v>
      </c>
      <c r="H62">
        <f t="shared" si="11"/>
        <v>9.3703438832105001E-4</v>
      </c>
      <c r="I62">
        <f t="shared" si="12"/>
        <v>-6.9727905759499373</v>
      </c>
    </row>
    <row r="63" spans="2:9" x14ac:dyDescent="0.2">
      <c r="B63">
        <f t="shared" si="13"/>
        <v>4</v>
      </c>
      <c r="C63">
        <f t="shared" si="15"/>
        <v>4</v>
      </c>
      <c r="D63">
        <f t="shared" si="14"/>
        <v>0</v>
      </c>
      <c r="E63">
        <f t="shared" si="8"/>
        <v>4.806013153530321E-2</v>
      </c>
      <c r="F63">
        <f t="shared" si="9"/>
        <v>1</v>
      </c>
      <c r="G63">
        <f t="shared" si="10"/>
        <v>0.13279364511476455</v>
      </c>
      <c r="H63">
        <f t="shared" si="11"/>
        <v>6.3820800512679587E-3</v>
      </c>
      <c r="I63">
        <f t="shared" si="12"/>
        <v>-5.0542612079161335</v>
      </c>
    </row>
    <row r="64" spans="2:9" x14ac:dyDescent="0.2">
      <c r="B64">
        <f t="shared" si="13"/>
        <v>5</v>
      </c>
      <c r="C64">
        <f t="shared" si="15"/>
        <v>10</v>
      </c>
      <c r="D64">
        <f t="shared" si="14"/>
        <v>5</v>
      </c>
      <c r="E64">
        <f t="shared" si="8"/>
        <v>0</v>
      </c>
      <c r="F64">
        <f t="shared" si="9"/>
        <v>324.09395200000006</v>
      </c>
      <c r="G64">
        <f t="shared" si="10"/>
        <v>2.6987821810324643E-4</v>
      </c>
      <c r="H64">
        <f t="shared" si="11"/>
        <v>0</v>
      </c>
      <c r="I64" t="e">
        <f t="shared" si="12"/>
        <v>#NUM!</v>
      </c>
    </row>
    <row r="65" spans="2:9" x14ac:dyDescent="0.2">
      <c r="B65">
        <f t="shared" si="13"/>
        <v>5</v>
      </c>
      <c r="C65">
        <f t="shared" si="15"/>
        <v>9</v>
      </c>
      <c r="D65">
        <f t="shared" si="14"/>
        <v>4</v>
      </c>
      <c r="E65">
        <f t="shared" si="8"/>
        <v>0</v>
      </c>
      <c r="F65">
        <f t="shared" si="9"/>
        <v>155.81440000000003</v>
      </c>
      <c r="G65">
        <f t="shared" si="10"/>
        <v>8.6515676999720636E-4</v>
      </c>
      <c r="H65">
        <f t="shared" si="11"/>
        <v>0</v>
      </c>
      <c r="I65" t="e">
        <f t="shared" si="12"/>
        <v>#NUM!</v>
      </c>
    </row>
    <row r="66" spans="2:9" x14ac:dyDescent="0.2">
      <c r="B66">
        <f t="shared" si="13"/>
        <v>5</v>
      </c>
      <c r="C66">
        <f t="shared" si="15"/>
        <v>8</v>
      </c>
      <c r="D66">
        <f t="shared" si="14"/>
        <v>3</v>
      </c>
      <c r="E66">
        <f t="shared" si="8"/>
        <v>0</v>
      </c>
      <c r="F66">
        <f t="shared" si="9"/>
        <v>66.304000000000002</v>
      </c>
      <c r="G66">
        <f t="shared" si="10"/>
        <v>2.7734592362902342E-3</v>
      </c>
      <c r="H66">
        <f t="shared" si="11"/>
        <v>0</v>
      </c>
      <c r="I66" t="e">
        <f t="shared" si="12"/>
        <v>#NUM!</v>
      </c>
    </row>
    <row r="67" spans="2:9" x14ac:dyDescent="0.2">
      <c r="B67">
        <f t="shared" si="13"/>
        <v>5</v>
      </c>
      <c r="C67">
        <f t="shared" si="15"/>
        <v>7</v>
      </c>
      <c r="D67">
        <f t="shared" si="14"/>
        <v>2</v>
      </c>
      <c r="E67">
        <f t="shared" si="8"/>
        <v>0</v>
      </c>
      <c r="F67">
        <f t="shared" si="9"/>
        <v>23.680000000000003</v>
      </c>
      <c r="G67">
        <f t="shared" si="10"/>
        <v>8.8909621956589965E-3</v>
      </c>
      <c r="H67">
        <f t="shared" si="11"/>
        <v>0</v>
      </c>
      <c r="I67" t="e">
        <f t="shared" si="12"/>
        <v>#NUM!</v>
      </c>
    </row>
    <row r="68" spans="2:9" x14ac:dyDescent="0.2">
      <c r="B68">
        <f t="shared" si="13"/>
        <v>5</v>
      </c>
      <c r="C68">
        <f t="shared" si="15"/>
        <v>6</v>
      </c>
      <c r="D68">
        <f t="shared" si="14"/>
        <v>1</v>
      </c>
      <c r="E68">
        <f t="shared" si="8"/>
        <v>8.3617933707416488E-5</v>
      </c>
      <c r="F68">
        <f t="shared" si="9"/>
        <v>6.4</v>
      </c>
      <c r="G68">
        <f t="shared" si="10"/>
        <v>2.8502026541545027E-2</v>
      </c>
      <c r="H68">
        <f t="shared" si="11"/>
        <v>1.52529956216188E-5</v>
      </c>
      <c r="I68">
        <f t="shared" si="12"/>
        <v>-11.090734639997015</v>
      </c>
    </row>
    <row r="69" spans="2:9" x14ac:dyDescent="0.2">
      <c r="B69">
        <f t="shared" si="13"/>
        <v>5</v>
      </c>
      <c r="C69">
        <f t="shared" si="15"/>
        <v>5</v>
      </c>
      <c r="D69">
        <f t="shared" si="14"/>
        <v>0</v>
      </c>
      <c r="E69">
        <f t="shared" si="8"/>
        <v>4.1890105477033921E-3</v>
      </c>
      <c r="F69">
        <f t="shared" si="9"/>
        <v>1</v>
      </c>
      <c r="G69">
        <f t="shared" si="10"/>
        <v>9.1369808924794876E-2</v>
      </c>
      <c r="H69">
        <f t="shared" si="11"/>
        <v>3.8274909332760925E-4</v>
      </c>
      <c r="I69">
        <f t="shared" si="12"/>
        <v>-7.8681308922663629</v>
      </c>
    </row>
    <row r="70" spans="2:9" x14ac:dyDescent="0.2">
      <c r="B70">
        <f t="shared" si="13"/>
        <v>6</v>
      </c>
      <c r="C70">
        <f t="shared" si="15"/>
        <v>10</v>
      </c>
      <c r="D70">
        <f t="shared" si="14"/>
        <v>4</v>
      </c>
      <c r="E70">
        <f t="shared" si="8"/>
        <v>0</v>
      </c>
      <c r="F70">
        <f t="shared" si="9"/>
        <v>253.19840000000002</v>
      </c>
      <c r="G70">
        <f t="shared" si="10"/>
        <v>5.9527855189395965E-4</v>
      </c>
      <c r="H70">
        <f t="shared" si="11"/>
        <v>0</v>
      </c>
      <c r="I70" t="e">
        <f t="shared" si="12"/>
        <v>#NUM!</v>
      </c>
    </row>
    <row r="71" spans="2:9" x14ac:dyDescent="0.2">
      <c r="B71">
        <f t="shared" si="13"/>
        <v>6</v>
      </c>
      <c r="C71">
        <f t="shared" si="15"/>
        <v>9</v>
      </c>
      <c r="D71">
        <f t="shared" si="14"/>
        <v>3</v>
      </c>
      <c r="E71">
        <f t="shared" si="8"/>
        <v>0</v>
      </c>
      <c r="F71">
        <f t="shared" si="9"/>
        <v>97.384000000000015</v>
      </c>
      <c r="G71">
        <f t="shared" si="10"/>
        <v>1.9083024662930265E-3</v>
      </c>
      <c r="H71">
        <f t="shared" si="11"/>
        <v>0</v>
      </c>
      <c r="I71" t="e">
        <f t="shared" si="12"/>
        <v>#NUM!</v>
      </c>
    </row>
    <row r="72" spans="2:9" x14ac:dyDescent="0.2">
      <c r="B72">
        <f t="shared" si="13"/>
        <v>6</v>
      </c>
      <c r="C72">
        <f t="shared" si="15"/>
        <v>8</v>
      </c>
      <c r="D72">
        <f t="shared" si="14"/>
        <v>2</v>
      </c>
      <c r="E72">
        <f t="shared" si="8"/>
        <v>0</v>
      </c>
      <c r="F72">
        <f t="shared" si="9"/>
        <v>31.080000000000002</v>
      </c>
      <c r="G72">
        <f t="shared" si="10"/>
        <v>6.1175029593687601E-3</v>
      </c>
      <c r="H72">
        <f t="shared" si="11"/>
        <v>0</v>
      </c>
      <c r="I72" t="e">
        <f t="shared" si="12"/>
        <v>#NUM!</v>
      </c>
    </row>
    <row r="73" spans="2:9" x14ac:dyDescent="0.2">
      <c r="B73">
        <f t="shared" si="13"/>
        <v>6</v>
      </c>
      <c r="C73">
        <f t="shared" si="15"/>
        <v>7</v>
      </c>
      <c r="D73">
        <f t="shared" si="14"/>
        <v>1</v>
      </c>
      <c r="E73">
        <f t="shared" si="8"/>
        <v>0</v>
      </c>
      <c r="F73">
        <f t="shared" si="9"/>
        <v>7.4</v>
      </c>
      <c r="G73">
        <f t="shared" si="10"/>
        <v>1.9611064345886029E-2</v>
      </c>
      <c r="H73">
        <f t="shared" si="11"/>
        <v>0</v>
      </c>
      <c r="I73" t="e">
        <f t="shared" si="12"/>
        <v>#NUM!</v>
      </c>
    </row>
    <row r="74" spans="2:9" x14ac:dyDescent="0.2">
      <c r="B74">
        <f t="shared" si="13"/>
        <v>6</v>
      </c>
      <c r="C74">
        <f t="shared" si="15"/>
        <v>6</v>
      </c>
      <c r="D74">
        <f t="shared" si="14"/>
        <v>0</v>
      </c>
      <c r="E74">
        <f t="shared" si="8"/>
        <v>8.3617933707416488E-5</v>
      </c>
      <c r="F74">
        <f t="shared" si="9"/>
        <v>1</v>
      </c>
      <c r="G74">
        <f t="shared" si="10"/>
        <v>6.2867782383249846E-2</v>
      </c>
      <c r="H74">
        <f t="shared" si="11"/>
        <v>5.2568740596548721E-6</v>
      </c>
      <c r="I74">
        <f t="shared" si="12"/>
        <v>-12.155973993108837</v>
      </c>
    </row>
    <row r="75" spans="2:9" x14ac:dyDescent="0.2">
      <c r="B75">
        <f t="shared" si="13"/>
        <v>7</v>
      </c>
      <c r="C75">
        <f t="shared" si="15"/>
        <v>10</v>
      </c>
      <c r="D75">
        <f t="shared" si="14"/>
        <v>3</v>
      </c>
      <c r="E75">
        <f t="shared" si="8"/>
        <v>0</v>
      </c>
      <c r="F75">
        <f t="shared" si="9"/>
        <v>136.864</v>
      </c>
      <c r="G75">
        <f t="shared" si="10"/>
        <v>1.3130239143990675E-3</v>
      </c>
      <c r="H75">
        <f t="shared" si="11"/>
        <v>0</v>
      </c>
      <c r="I75" t="e">
        <f t="shared" si="12"/>
        <v>#NUM!</v>
      </c>
    </row>
    <row r="76" spans="2:9" x14ac:dyDescent="0.2">
      <c r="B76">
        <f t="shared" si="13"/>
        <v>7</v>
      </c>
      <c r="C76">
        <f t="shared" si="15"/>
        <v>9</v>
      </c>
      <c r="D76">
        <f t="shared" si="14"/>
        <v>2</v>
      </c>
      <c r="E76">
        <f t="shared" si="8"/>
        <v>0</v>
      </c>
      <c r="F76">
        <f t="shared" si="9"/>
        <v>39.480000000000004</v>
      </c>
      <c r="G76">
        <f t="shared" si="10"/>
        <v>4.2092004930757345E-3</v>
      </c>
      <c r="H76">
        <f t="shared" si="11"/>
        <v>0</v>
      </c>
      <c r="I76" t="e">
        <f t="shared" si="12"/>
        <v>#NUM!</v>
      </c>
    </row>
    <row r="77" spans="2:9" x14ac:dyDescent="0.2">
      <c r="B77">
        <f t="shared" si="13"/>
        <v>7</v>
      </c>
      <c r="C77">
        <f t="shared" si="15"/>
        <v>8</v>
      </c>
      <c r="D77">
        <f t="shared" si="14"/>
        <v>1</v>
      </c>
      <c r="E77">
        <f t="shared" si="8"/>
        <v>0</v>
      </c>
      <c r="F77">
        <f t="shared" si="9"/>
        <v>8.4</v>
      </c>
      <c r="G77">
        <f t="shared" si="10"/>
        <v>1.3493561386517266E-2</v>
      </c>
      <c r="H77">
        <f t="shared" si="11"/>
        <v>0</v>
      </c>
      <c r="I77" t="e">
        <f t="shared" si="12"/>
        <v>#NUM!</v>
      </c>
    </row>
    <row r="78" spans="2:9" x14ac:dyDescent="0.2">
      <c r="B78">
        <f t="shared" si="13"/>
        <v>7</v>
      </c>
      <c r="C78">
        <f t="shared" si="15"/>
        <v>7</v>
      </c>
      <c r="D78">
        <f t="shared" si="14"/>
        <v>0</v>
      </c>
      <c r="E78">
        <f t="shared" si="8"/>
        <v>0</v>
      </c>
      <c r="F78">
        <f t="shared" si="9"/>
        <v>1</v>
      </c>
      <c r="G78">
        <f t="shared" si="10"/>
        <v>4.3256718037363806E-2</v>
      </c>
      <c r="H78">
        <f t="shared" si="11"/>
        <v>0</v>
      </c>
      <c r="I78" t="e">
        <f t="shared" si="12"/>
        <v>#NUM!</v>
      </c>
    </row>
    <row r="79" spans="2:9" x14ac:dyDescent="0.2">
      <c r="B79">
        <f t="shared" si="13"/>
        <v>8</v>
      </c>
      <c r="C79">
        <f t="shared" si="15"/>
        <v>10</v>
      </c>
      <c r="D79">
        <f t="shared" si="14"/>
        <v>2</v>
      </c>
      <c r="E79">
        <f t="shared" si="8"/>
        <v>0</v>
      </c>
      <c r="F79">
        <f t="shared" si="9"/>
        <v>48.88</v>
      </c>
      <c r="G79">
        <f t="shared" si="10"/>
        <v>2.8961765786766681E-3</v>
      </c>
      <c r="H79">
        <f t="shared" si="11"/>
        <v>0</v>
      </c>
      <c r="I79" t="e">
        <f t="shared" si="12"/>
        <v>#NUM!</v>
      </c>
    </row>
    <row r="80" spans="2:9" x14ac:dyDescent="0.2">
      <c r="B80">
        <f t="shared" si="13"/>
        <v>8</v>
      </c>
      <c r="C80">
        <f t="shared" si="15"/>
        <v>9</v>
      </c>
      <c r="D80">
        <f t="shared" si="14"/>
        <v>1</v>
      </c>
      <c r="E80">
        <f t="shared" si="8"/>
        <v>0</v>
      </c>
      <c r="F80">
        <f t="shared" si="9"/>
        <v>9.4</v>
      </c>
      <c r="G80">
        <f t="shared" si="10"/>
        <v>9.2843608934415345E-3</v>
      </c>
      <c r="H80">
        <f t="shared" si="11"/>
        <v>0</v>
      </c>
      <c r="I80" t="e">
        <f t="shared" si="12"/>
        <v>#NUM!</v>
      </c>
    </row>
    <row r="81" spans="2:9" x14ac:dyDescent="0.2">
      <c r="B81">
        <f t="shared" si="13"/>
        <v>8</v>
      </c>
      <c r="C81">
        <f t="shared" si="15"/>
        <v>8</v>
      </c>
      <c r="D81">
        <f t="shared" si="14"/>
        <v>0</v>
      </c>
      <c r="E81">
        <f t="shared" si="8"/>
        <v>0</v>
      </c>
      <c r="F81">
        <f t="shared" si="9"/>
        <v>1</v>
      </c>
      <c r="G81">
        <f t="shared" si="10"/>
        <v>2.9763156650846535E-2</v>
      </c>
      <c r="H81">
        <f t="shared" si="11"/>
        <v>0</v>
      </c>
      <c r="I81" t="e">
        <f t="shared" si="12"/>
        <v>#NUM!</v>
      </c>
    </row>
    <row r="82" spans="2:9" x14ac:dyDescent="0.2">
      <c r="B82">
        <f t="shared" si="13"/>
        <v>9</v>
      </c>
      <c r="C82">
        <f t="shared" si="15"/>
        <v>10</v>
      </c>
      <c r="D82">
        <f t="shared" si="14"/>
        <v>1</v>
      </c>
      <c r="E82">
        <f t="shared" si="8"/>
        <v>0</v>
      </c>
      <c r="F82">
        <f t="shared" si="9"/>
        <v>10.4</v>
      </c>
      <c r="G82">
        <f t="shared" si="10"/>
        <v>6.3881843147648625E-3</v>
      </c>
      <c r="H82">
        <f t="shared" si="11"/>
        <v>0</v>
      </c>
      <c r="I82" t="e">
        <f t="shared" si="12"/>
        <v>#NUM!</v>
      </c>
    </row>
    <row r="83" spans="2:9" x14ac:dyDescent="0.2">
      <c r="B83">
        <f t="shared" si="13"/>
        <v>9</v>
      </c>
      <c r="C83">
        <f t="shared" si="15"/>
        <v>9</v>
      </c>
      <c r="D83">
        <f t="shared" si="14"/>
        <v>0</v>
      </c>
      <c r="E83">
        <f t="shared" si="8"/>
        <v>0</v>
      </c>
      <c r="F83">
        <f t="shared" si="9"/>
        <v>1</v>
      </c>
      <c r="G83">
        <f t="shared" si="10"/>
        <v>2.0478795757405004E-2</v>
      </c>
      <c r="H83">
        <f t="shared" si="11"/>
        <v>0</v>
      </c>
      <c r="I83" t="e">
        <f t="shared" si="12"/>
        <v>#NUM!</v>
      </c>
    </row>
    <row r="84" spans="2:9" x14ac:dyDescent="0.2">
      <c r="B84">
        <f t="shared" si="13"/>
        <v>10</v>
      </c>
      <c r="C84">
        <f t="shared" si="15"/>
        <v>10</v>
      </c>
      <c r="D84">
        <f t="shared" si="14"/>
        <v>0</v>
      </c>
      <c r="E84">
        <f t="shared" ref="E84" si="16">VLOOKUP(C84,$J$5:$K$15,2)</f>
        <v>0</v>
      </c>
      <c r="F84">
        <f t="shared" ref="F84" si="17">IF($D$2&gt;0,VLOOKUP(C84,$L$4:$N$15,2)/VLOOKUP(B84,$L$4:$N$15,2)/VLOOKUP(D84,$L$4:$N$15,3),EXP(-$C$2)/VLOOKUP(D84,$L$4:$N$15,3))</f>
        <v>1</v>
      </c>
      <c r="G84">
        <f t="shared" ref="G84" si="18">IF($D$2&gt;0, EXP(($C$2+B84)*$F$2+$E$2*D84), EXP($E$2*D84))</f>
        <v>1.4090611442640146E-2</v>
      </c>
      <c r="H84">
        <f t="shared" ref="H84" si="19">E84*F84*G84</f>
        <v>0</v>
      </c>
      <c r="I84" t="e">
        <f t="shared" ref="I84" si="20">LN(H84)</f>
        <v>#NUM!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B113-3ED4-DE42-B58F-C5F31EA61D13}">
  <dimension ref="A1:V305"/>
  <sheetViews>
    <sheetView workbookViewId="0">
      <selection activeCell="C2" sqref="C2"/>
    </sheetView>
  </sheetViews>
  <sheetFormatPr baseColWidth="10" defaultRowHeight="16" x14ac:dyDescent="0.2"/>
  <cols>
    <col min="2" max="2" width="12.1640625" bestFit="1" customWidth="1"/>
    <col min="4" max="5" width="12.1640625" bestFit="1" customWidth="1"/>
    <col min="7" max="8" width="12.1640625" bestFit="1" customWidth="1"/>
    <col min="13" max="13" width="12.1640625" bestFit="1" customWidth="1"/>
  </cols>
  <sheetData>
    <row r="1" spans="1:13" x14ac:dyDescent="0.2">
      <c r="B1" s="17" t="s">
        <v>17</v>
      </c>
      <c r="C1" s="23" t="s">
        <v>39</v>
      </c>
      <c r="D1" s="23" t="s">
        <v>40</v>
      </c>
      <c r="E1" s="23" t="s">
        <v>51</v>
      </c>
      <c r="F1" s="18" t="s">
        <v>37</v>
      </c>
      <c r="G1" s="22" t="s">
        <v>38</v>
      </c>
      <c r="H1" s="22" t="s">
        <v>54</v>
      </c>
      <c r="I1" s="22" t="s">
        <v>55</v>
      </c>
      <c r="K1" t="s">
        <v>23</v>
      </c>
      <c r="L1" t="s">
        <v>41</v>
      </c>
      <c r="M1" t="s">
        <v>42</v>
      </c>
    </row>
    <row r="2" spans="1:13" x14ac:dyDescent="0.2">
      <c r="B2" s="20">
        <v>5</v>
      </c>
      <c r="C2" s="24">
        <v>2</v>
      </c>
      <c r="D2" s="24">
        <v>3</v>
      </c>
      <c r="E2" s="24">
        <f>L!O6</f>
        <v>0.12108772088206649</v>
      </c>
      <c r="F2" s="21">
        <f>L!O5</f>
        <v>0.23398722031982566</v>
      </c>
      <c r="G2">
        <f>E2*F2</f>
        <v>2.8332979224057645E-2</v>
      </c>
      <c r="H2">
        <f>(1-E2)/(1-G2)</f>
        <v>0.90454060941171199</v>
      </c>
      <c r="I2">
        <f>E2*(1-F2)/(1-G2)</f>
        <v>9.5459390588288007E-2</v>
      </c>
      <c r="K2">
        <v>0</v>
      </c>
      <c r="L2">
        <f>'K2'!B6</f>
        <v>1.9201934513155303E-2</v>
      </c>
      <c r="M2">
        <f>'K3'!B6</f>
        <v>1.9572599037739763E-7</v>
      </c>
    </row>
    <row r="3" spans="1:13" x14ac:dyDescent="0.2">
      <c r="K3">
        <f>K2+1</f>
        <v>1</v>
      </c>
      <c r="L3">
        <f>'K2'!B7</f>
        <v>0.83125492595443917</v>
      </c>
      <c r="M3">
        <f>'K3'!B7</f>
        <v>2.4375987487727525E-4</v>
      </c>
    </row>
    <row r="4" spans="1:13" x14ac:dyDescent="0.2">
      <c r="K4">
        <f t="shared" ref="K4:K11" si="0">K3+1</f>
        <v>2</v>
      </c>
      <c r="L4">
        <f>'K2'!B8</f>
        <v>0</v>
      </c>
      <c r="M4">
        <f>'K3'!B8</f>
        <v>2.9406797969600829E-2</v>
      </c>
    </row>
    <row r="5" spans="1:13" x14ac:dyDescent="0.2">
      <c r="A5" s="44" t="s">
        <v>18</v>
      </c>
      <c r="B5" s="45" t="s">
        <v>19</v>
      </c>
      <c r="C5" t="s">
        <v>69</v>
      </c>
      <c r="E5" t="s">
        <v>59</v>
      </c>
      <c r="K5">
        <f t="shared" si="0"/>
        <v>3</v>
      </c>
      <c r="L5">
        <f>'K2'!B9</f>
        <v>0</v>
      </c>
      <c r="M5">
        <f>'K3'!B9</f>
        <v>0.95637758690026342</v>
      </c>
    </row>
    <row r="6" spans="1:13" x14ac:dyDescent="0.2">
      <c r="A6" s="46">
        <v>0</v>
      </c>
      <c r="B6" s="47">
        <f>H20</f>
        <v>3.7583176497492542E-9</v>
      </c>
      <c r="C6">
        <f>LN(B6)</f>
        <v>-19.399294413250207</v>
      </c>
      <c r="E6">
        <f>V20</f>
        <v>3.7583176497492542E-9</v>
      </c>
      <c r="K6">
        <f t="shared" si="0"/>
        <v>4</v>
      </c>
      <c r="L6">
        <f>'K2'!B10</f>
        <v>0</v>
      </c>
      <c r="M6">
        <f>'K3'!B10</f>
        <v>0</v>
      </c>
    </row>
    <row r="7" spans="1:13" x14ac:dyDescent="0.2">
      <c r="A7" s="46">
        <f>A6+1</f>
        <v>1</v>
      </c>
      <c r="B7" s="47">
        <f>SUM(H21:H22)</f>
        <v>1.4140407246732739E-4</v>
      </c>
      <c r="C7">
        <f t="shared" ref="C7:C16" si="1">LN(B7)</f>
        <v>-8.8638890038746236</v>
      </c>
      <c r="E7">
        <f>SUM(V21:V23)</f>
        <v>1.4140407246732739E-4</v>
      </c>
      <c r="K7">
        <f t="shared" si="0"/>
        <v>5</v>
      </c>
      <c r="L7">
        <f>'K2'!B11</f>
        <v>0</v>
      </c>
      <c r="M7">
        <f>'K3'!B11</f>
        <v>0</v>
      </c>
    </row>
    <row r="8" spans="1:13" x14ac:dyDescent="0.2">
      <c r="A8" s="46">
        <f t="shared" ref="A8:A15" si="2">A7+1</f>
        <v>2</v>
      </c>
      <c r="B8" s="47">
        <f>SUM(H23:H25)</f>
        <v>7.2031046451720756E-3</v>
      </c>
      <c r="C8">
        <f t="shared" si="1"/>
        <v>-4.9332431451820966</v>
      </c>
      <c r="E8">
        <f>SUM(V24:V29)</f>
        <v>7.2031046451720773E-3</v>
      </c>
      <c r="K8">
        <f t="shared" si="0"/>
        <v>6</v>
      </c>
      <c r="L8">
        <f>'K2'!B12</f>
        <v>0</v>
      </c>
      <c r="M8">
        <f>'K3'!B12</f>
        <v>0</v>
      </c>
    </row>
    <row r="9" spans="1:13" x14ac:dyDescent="0.2">
      <c r="A9" s="46">
        <f t="shared" si="2"/>
        <v>3</v>
      </c>
      <c r="B9" s="47">
        <f>SUM(H26:H29)</f>
        <v>7.4514572696663312E-2</v>
      </c>
      <c r="C9">
        <f t="shared" si="1"/>
        <v>-2.5967605660584914</v>
      </c>
      <c r="E9">
        <f>SUM(V30:V39)</f>
        <v>7.4514572696663312E-2</v>
      </c>
      <c r="K9">
        <f t="shared" si="0"/>
        <v>7</v>
      </c>
      <c r="L9">
        <f>'K2'!B13</f>
        <v>0</v>
      </c>
      <c r="M9">
        <f>'K3'!B13</f>
        <v>0</v>
      </c>
    </row>
    <row r="10" spans="1:13" x14ac:dyDescent="0.2">
      <c r="A10" s="46">
        <f t="shared" si="2"/>
        <v>4</v>
      </c>
      <c r="B10" s="47">
        <f>SUM(H30:H34)</f>
        <v>2.8780802082339638E-3</v>
      </c>
      <c r="C10">
        <f t="shared" si="1"/>
        <v>-5.8506318014702945</v>
      </c>
      <c r="E10">
        <f>SUM(V40:V54)</f>
        <v>2.8780802082339638E-3</v>
      </c>
      <c r="J10" t="s">
        <v>43</v>
      </c>
      <c r="K10">
        <f t="shared" si="0"/>
        <v>8</v>
      </c>
      <c r="L10">
        <f>'K2'!B14</f>
        <v>0</v>
      </c>
      <c r="M10">
        <f>'K3'!B14</f>
        <v>0</v>
      </c>
    </row>
    <row r="11" spans="1:13" x14ac:dyDescent="0.2">
      <c r="A11" s="46">
        <f t="shared" si="2"/>
        <v>5</v>
      </c>
      <c r="B11" s="47">
        <f>SUM(H35:H40)</f>
        <v>0</v>
      </c>
      <c r="C11" t="e">
        <f t="shared" si="1"/>
        <v>#NUM!</v>
      </c>
      <c r="E11">
        <f>SUM(V55:V75)</f>
        <v>0</v>
      </c>
      <c r="J11" t="s">
        <v>44</v>
      </c>
      <c r="K11">
        <f t="shared" si="0"/>
        <v>9</v>
      </c>
      <c r="L11">
        <f>'K2'!B15</f>
        <v>0</v>
      </c>
      <c r="M11">
        <f>'K3'!B15</f>
        <v>0</v>
      </c>
    </row>
    <row r="12" spans="1:13" x14ac:dyDescent="0.2">
      <c r="A12" s="46">
        <f t="shared" si="2"/>
        <v>6</v>
      </c>
      <c r="B12" s="47">
        <f>SUM(H41:H47)</f>
        <v>0</v>
      </c>
      <c r="C12" t="e">
        <f t="shared" si="1"/>
        <v>#NUM!</v>
      </c>
      <c r="E12">
        <f>SUM(V76:V103)</f>
        <v>0</v>
      </c>
      <c r="J12" t="s">
        <v>45</v>
      </c>
      <c r="K12">
        <f>K11+1</f>
        <v>10</v>
      </c>
      <c r="L12">
        <f>'K2'!B16</f>
        <v>0</v>
      </c>
      <c r="M12">
        <f>'K3'!B16</f>
        <v>0</v>
      </c>
    </row>
    <row r="13" spans="1:13" x14ac:dyDescent="0.2">
      <c r="A13" s="46">
        <f t="shared" si="2"/>
        <v>7</v>
      </c>
      <c r="B13" s="47">
        <f>SUM(H48:H55)</f>
        <v>0</v>
      </c>
      <c r="C13" t="e">
        <f t="shared" si="1"/>
        <v>#NUM!</v>
      </c>
      <c r="E13">
        <f>SUM(V104:V139)</f>
        <v>0</v>
      </c>
      <c r="J13" t="s">
        <v>46</v>
      </c>
    </row>
    <row r="14" spans="1:13" x14ac:dyDescent="0.2">
      <c r="A14" s="46">
        <f t="shared" si="2"/>
        <v>8</v>
      </c>
      <c r="B14" s="47">
        <f>SUM(H56:H64)</f>
        <v>0</v>
      </c>
      <c r="C14" t="e">
        <f t="shared" si="1"/>
        <v>#NUM!</v>
      </c>
      <c r="E14">
        <f>SUM(V140:V184)</f>
        <v>0</v>
      </c>
    </row>
    <row r="15" spans="1:13" x14ac:dyDescent="0.2">
      <c r="A15" s="46">
        <f t="shared" si="2"/>
        <v>9</v>
      </c>
      <c r="B15" s="47">
        <f>SUM(H65:H74)</f>
        <v>0</v>
      </c>
      <c r="C15" t="e">
        <f t="shared" si="1"/>
        <v>#NUM!</v>
      </c>
      <c r="E15">
        <f>SUM(V185:V239)</f>
        <v>0</v>
      </c>
    </row>
    <row r="16" spans="1:13" x14ac:dyDescent="0.2">
      <c r="A16" s="20">
        <f>A15+1</f>
        <v>10</v>
      </c>
      <c r="B16" s="21">
        <f>SUM(H74:H85)</f>
        <v>0</v>
      </c>
      <c r="C16" t="e">
        <f t="shared" si="1"/>
        <v>#NUM!</v>
      </c>
      <c r="E16">
        <f>SUM(V240:V305)</f>
        <v>0</v>
      </c>
    </row>
    <row r="19" spans="2:22" x14ac:dyDescent="0.2">
      <c r="B19" t="s">
        <v>18</v>
      </c>
      <c r="C19" t="s">
        <v>23</v>
      </c>
      <c r="D19" t="s">
        <v>22</v>
      </c>
      <c r="E19" t="s">
        <v>52</v>
      </c>
      <c r="F19" t="s">
        <v>53</v>
      </c>
      <c r="G19" t="s">
        <v>50</v>
      </c>
      <c r="H19" t="s">
        <v>36</v>
      </c>
      <c r="K19" t="s">
        <v>36</v>
      </c>
      <c r="L19" t="s">
        <v>18</v>
      </c>
      <c r="M19" t="s">
        <v>23</v>
      </c>
      <c r="N19" t="s">
        <v>22</v>
      </c>
      <c r="O19" t="s">
        <v>34</v>
      </c>
      <c r="P19" t="s">
        <v>48</v>
      </c>
      <c r="Q19" t="s">
        <v>49</v>
      </c>
      <c r="R19" t="s">
        <v>47</v>
      </c>
      <c r="S19" t="s">
        <v>57</v>
      </c>
      <c r="T19" t="s">
        <v>42</v>
      </c>
      <c r="U19" t="s">
        <v>58</v>
      </c>
      <c r="V19" t="s">
        <v>36</v>
      </c>
    </row>
    <row r="20" spans="2:22" x14ac:dyDescent="0.2">
      <c r="B20">
        <v>0</v>
      </c>
      <c r="C20">
        <v>0</v>
      </c>
      <c r="D20">
        <f>B20-C20</f>
        <v>0</v>
      </c>
      <c r="E20">
        <f>VLOOKUP(D20,K$2:M$12,3)</f>
        <v>1.9572599037739763E-7</v>
      </c>
      <c r="F20">
        <f>J20</f>
        <v>1.9201934513155303E-2</v>
      </c>
      <c r="G20">
        <f>_xlfn.BINOM.DIST(D20,B20,H$2,FALSE)</f>
        <v>1</v>
      </c>
      <c r="H20">
        <f>E20*F20*G20</f>
        <v>3.7583176497492542E-9</v>
      </c>
      <c r="J20">
        <f>K20</f>
        <v>1.9201934513155303E-2</v>
      </c>
      <c r="K20">
        <f t="shared" ref="K20:K83" si="3">R20*S20</f>
        <v>1.9201934513155303E-2</v>
      </c>
      <c r="L20">
        <v>0</v>
      </c>
      <c r="M20">
        <v>0</v>
      </c>
      <c r="N20">
        <f>L20-M20</f>
        <v>0</v>
      </c>
      <c r="O20">
        <v>0</v>
      </c>
      <c r="P20">
        <f>M20+O20</f>
        <v>0</v>
      </c>
      <c r="Q20">
        <f>N20-O20</f>
        <v>0</v>
      </c>
      <c r="R20">
        <f t="shared" ref="R20:R83" si="4">VLOOKUP(P20,K$2:L$12,2)</f>
        <v>1.9201934513155303E-2</v>
      </c>
      <c r="S20">
        <f t="shared" ref="S20:S83" si="5">_xlfn.BINOM.DIST(Q20,N20,F$2,FALSE)</f>
        <v>1</v>
      </c>
      <c r="T20">
        <f>VLOOKUP(N20,$K$2:$M$12,3)</f>
        <v>1.9572599037739763E-7</v>
      </c>
      <c r="U20">
        <f>_xlfn.BINOM.DIST(N20,L20,$H$2,FALSE)</f>
        <v>1</v>
      </c>
      <c r="V20">
        <f>R20*S20*T20*U20</f>
        <v>3.7583176497492542E-9</v>
      </c>
    </row>
    <row r="21" spans="2:22" x14ac:dyDescent="0.2">
      <c r="B21">
        <f>IF(C20=0,B20+1,B20)</f>
        <v>1</v>
      </c>
      <c r="C21">
        <f>IF(C20=0,B21,C20-1)</f>
        <v>1</v>
      </c>
      <c r="D21">
        <f>B21-C21</f>
        <v>0</v>
      </c>
      <c r="E21">
        <f t="shared" ref="E21:E84" si="6">VLOOKUP(D21,K$2:M$12,3)</f>
        <v>1.9572599037739763E-7</v>
      </c>
      <c r="F21">
        <f>J21</f>
        <v>0.83125492595443917</v>
      </c>
      <c r="G21">
        <f t="shared" ref="G21:G84" si="7">_xlfn.BINOM.DIST(D21,B21,H$2,FALSE)</f>
        <v>9.5459390588288021E-2</v>
      </c>
      <c r="H21">
        <f t="shared" ref="H21:H84" si="8">E21*F21*G21</f>
        <v>1.5531070414548679E-8</v>
      </c>
      <c r="J21">
        <f>K21</f>
        <v>0.83125492595443917</v>
      </c>
      <c r="K21">
        <f t="shared" si="3"/>
        <v>0.83125492595443917</v>
      </c>
      <c r="L21">
        <f>IF(AND(M20=0,O20=0),L20+1,L20)</f>
        <v>1</v>
      </c>
      <c r="M21">
        <f>IF(O20=0,IF(M20=0,L21,M20-1),M20)</f>
        <v>1</v>
      </c>
      <c r="N21">
        <f>L21-M21</f>
        <v>0</v>
      </c>
      <c r="O21">
        <f>IF(O20=0,N21,O20-1)</f>
        <v>0</v>
      </c>
      <c r="P21">
        <f t="shared" ref="P21:P84" si="9">M21+O21</f>
        <v>1</v>
      </c>
      <c r="Q21">
        <f t="shared" ref="Q21:Q84" si="10">N21-O21</f>
        <v>0</v>
      </c>
      <c r="R21">
        <f t="shared" si="4"/>
        <v>0.83125492595443917</v>
      </c>
      <c r="S21">
        <f t="shared" si="5"/>
        <v>1</v>
      </c>
      <c r="T21">
        <f t="shared" ref="T21:T84" si="11">VLOOKUP(N21,$K$2:$M$12,3)</f>
        <v>1.9572599037739763E-7</v>
      </c>
      <c r="U21">
        <f t="shared" ref="U21:U84" si="12">_xlfn.BINOM.DIST(N21,L21,$H$2,FALSE)</f>
        <v>9.5459390588288021E-2</v>
      </c>
      <c r="V21">
        <f t="shared" ref="V21:V84" si="13">R21*S21*T21*U21</f>
        <v>1.5531070414548679E-8</v>
      </c>
    </row>
    <row r="22" spans="2:22" x14ac:dyDescent="0.2">
      <c r="B22">
        <f>IF(C21=0,B21+1,B21)</f>
        <v>1</v>
      </c>
      <c r="C22">
        <f>IF(C21=0,B22,C21-1)</f>
        <v>0</v>
      </c>
      <c r="D22">
        <f>B22-C22</f>
        <v>1</v>
      </c>
      <c r="E22">
        <f t="shared" si="6"/>
        <v>2.4375987487727525E-4</v>
      </c>
      <c r="F22">
        <f>J22</f>
        <v>0.64124490373469389</v>
      </c>
      <c r="G22">
        <f t="shared" si="7"/>
        <v>0.90454060941171199</v>
      </c>
      <c r="H22">
        <f t="shared" si="8"/>
        <v>1.4138854139691284E-4</v>
      </c>
      <c r="J22">
        <f>SUM(K22:K23)</f>
        <v>0.64124490373469389</v>
      </c>
      <c r="K22">
        <f t="shared" si="3"/>
        <v>0.63675189645319741</v>
      </c>
      <c r="L22">
        <f t="shared" ref="L22:L85" si="14">IF(AND(M21=0,O21=0),L21+1,L21)</f>
        <v>1</v>
      </c>
      <c r="M22">
        <f t="shared" ref="M22:M85" si="15">IF(O21=0,IF(M21=0,L22,M21-1),M21)</f>
        <v>0</v>
      </c>
      <c r="N22">
        <f t="shared" ref="N22:N85" si="16">L22-M22</f>
        <v>1</v>
      </c>
      <c r="O22">
        <f t="shared" ref="O22:O85" si="17">IF(O21=0,N22,O21-1)</f>
        <v>1</v>
      </c>
      <c r="P22">
        <f t="shared" si="9"/>
        <v>1</v>
      </c>
      <c r="Q22">
        <f t="shared" si="10"/>
        <v>0</v>
      </c>
      <c r="R22">
        <f t="shared" si="4"/>
        <v>0.83125492595443917</v>
      </c>
      <c r="S22">
        <f t="shared" si="5"/>
        <v>0.76601277968017434</v>
      </c>
      <c r="T22">
        <f t="shared" si="11"/>
        <v>2.4375987487727525E-4</v>
      </c>
      <c r="U22">
        <f t="shared" si="12"/>
        <v>0.90454060941171199</v>
      </c>
      <c r="V22">
        <f t="shared" si="13"/>
        <v>1.4039787505037868E-4</v>
      </c>
    </row>
    <row r="23" spans="2:22" x14ac:dyDescent="0.2">
      <c r="B23">
        <f>IF(C22=0,B22+1,B22)</f>
        <v>2</v>
      </c>
      <c r="C23">
        <f>IF(C22=0,B23,C22-1)</f>
        <v>2</v>
      </c>
      <c r="D23">
        <f>B23-C23</f>
        <v>0</v>
      </c>
      <c r="E23">
        <f t="shared" si="6"/>
        <v>1.9572599037739763E-7</v>
      </c>
      <c r="F23">
        <f>J24</f>
        <v>0</v>
      </c>
      <c r="G23">
        <f t="shared" si="7"/>
        <v>9.1124952514873309E-3</v>
      </c>
      <c r="H23">
        <f t="shared" si="8"/>
        <v>0</v>
      </c>
      <c r="K23">
        <f t="shared" si="3"/>
        <v>4.4930072814965347E-3</v>
      </c>
      <c r="L23">
        <f t="shared" si="14"/>
        <v>1</v>
      </c>
      <c r="M23">
        <f t="shared" si="15"/>
        <v>0</v>
      </c>
      <c r="N23">
        <f t="shared" si="16"/>
        <v>1</v>
      </c>
      <c r="O23">
        <f t="shared" si="17"/>
        <v>0</v>
      </c>
      <c r="P23">
        <f t="shared" si="9"/>
        <v>0</v>
      </c>
      <c r="Q23">
        <f t="shared" si="10"/>
        <v>1</v>
      </c>
      <c r="R23">
        <f t="shared" si="4"/>
        <v>1.9201934513155303E-2</v>
      </c>
      <c r="S23">
        <f t="shared" si="5"/>
        <v>0.23398722031982566</v>
      </c>
      <c r="T23">
        <f t="shared" si="11"/>
        <v>2.4375987487727525E-4</v>
      </c>
      <c r="U23">
        <f t="shared" si="12"/>
        <v>0.90454060941171199</v>
      </c>
      <c r="V23">
        <f t="shared" si="13"/>
        <v>9.906663465341682E-7</v>
      </c>
    </row>
    <row r="24" spans="2:22" x14ac:dyDescent="0.2">
      <c r="B24">
        <f t="shared" ref="B24:B51" si="18">IF(C23=0,B23+1,B23)</f>
        <v>2</v>
      </c>
      <c r="C24">
        <f t="shared" ref="C24:C51" si="19">IF(C23=0,B24,C23-1)</f>
        <v>1</v>
      </c>
      <c r="D24">
        <f t="shared" ref="D24:D51" si="20">B24-C24</f>
        <v>1</v>
      </c>
      <c r="E24">
        <f t="shared" si="6"/>
        <v>2.4375987487727525E-4</v>
      </c>
      <c r="F24">
        <f>J25</f>
        <v>0.19450302950124174</v>
      </c>
      <c r="G24">
        <f t="shared" si="7"/>
        <v>0.17269379067360138</v>
      </c>
      <c r="H24">
        <f t="shared" si="8"/>
        <v>8.1877638982284387E-6</v>
      </c>
      <c r="J24">
        <f>K24</f>
        <v>0</v>
      </c>
      <c r="K24">
        <f t="shared" si="3"/>
        <v>0</v>
      </c>
      <c r="L24">
        <f t="shared" si="14"/>
        <v>2</v>
      </c>
      <c r="M24">
        <f t="shared" si="15"/>
        <v>2</v>
      </c>
      <c r="N24">
        <f t="shared" si="16"/>
        <v>0</v>
      </c>
      <c r="O24">
        <f t="shared" si="17"/>
        <v>0</v>
      </c>
      <c r="P24">
        <f t="shared" si="9"/>
        <v>2</v>
      </c>
      <c r="Q24">
        <f t="shared" si="10"/>
        <v>0</v>
      </c>
      <c r="R24">
        <f t="shared" si="4"/>
        <v>0</v>
      </c>
      <c r="S24">
        <f t="shared" si="5"/>
        <v>1</v>
      </c>
      <c r="T24">
        <f t="shared" si="11"/>
        <v>1.9572599037739763E-7</v>
      </c>
      <c r="U24">
        <f t="shared" si="12"/>
        <v>9.1124952514873309E-3</v>
      </c>
      <c r="V24">
        <f t="shared" si="13"/>
        <v>0</v>
      </c>
    </row>
    <row r="25" spans="2:22" x14ac:dyDescent="0.2">
      <c r="B25">
        <f t="shared" si="18"/>
        <v>2</v>
      </c>
      <c r="C25">
        <f t="shared" si="19"/>
        <v>0</v>
      </c>
      <c r="D25">
        <f t="shared" si="20"/>
        <v>2</v>
      </c>
      <c r="E25">
        <f t="shared" si="6"/>
        <v>2.9406797969600829E-2</v>
      </c>
      <c r="F25">
        <f>J27</f>
        <v>0.29903491885359634</v>
      </c>
      <c r="G25">
        <f t="shared" si="7"/>
        <v>0.81819371407491137</v>
      </c>
      <c r="H25">
        <f t="shared" si="8"/>
        <v>7.1949168812738473E-3</v>
      </c>
      <c r="J25">
        <f>SUM(K25:K26)</f>
        <v>0.19450302950124174</v>
      </c>
      <c r="K25">
        <f t="shared" si="3"/>
        <v>0</v>
      </c>
      <c r="L25">
        <f t="shared" si="14"/>
        <v>2</v>
      </c>
      <c r="M25">
        <f t="shared" si="15"/>
        <v>1</v>
      </c>
      <c r="N25">
        <f t="shared" si="16"/>
        <v>1</v>
      </c>
      <c r="O25">
        <f t="shared" si="17"/>
        <v>1</v>
      </c>
      <c r="P25">
        <f t="shared" si="9"/>
        <v>2</v>
      </c>
      <c r="Q25">
        <f t="shared" si="10"/>
        <v>0</v>
      </c>
      <c r="R25">
        <f t="shared" si="4"/>
        <v>0</v>
      </c>
      <c r="S25">
        <f t="shared" si="5"/>
        <v>0.76601277968017434</v>
      </c>
      <c r="T25">
        <f t="shared" si="11"/>
        <v>2.4375987487727525E-4</v>
      </c>
      <c r="U25">
        <f t="shared" si="12"/>
        <v>0.17269379067360138</v>
      </c>
      <c r="V25">
        <f t="shared" si="13"/>
        <v>0</v>
      </c>
    </row>
    <row r="26" spans="2:22" x14ac:dyDescent="0.2">
      <c r="B26">
        <f t="shared" si="18"/>
        <v>3</v>
      </c>
      <c r="C26">
        <f t="shared" si="19"/>
        <v>3</v>
      </c>
      <c r="D26">
        <f t="shared" si="20"/>
        <v>0</v>
      </c>
      <c r="E26">
        <f t="shared" si="6"/>
        <v>1.9572599037739763E-7</v>
      </c>
      <c r="F26">
        <f>J30</f>
        <v>0</v>
      </c>
      <c r="G26">
        <f t="shared" si="7"/>
        <v>8.6987324344564901E-4</v>
      </c>
      <c r="H26">
        <f t="shared" si="8"/>
        <v>0</v>
      </c>
      <c r="K26">
        <f t="shared" si="3"/>
        <v>0.19450302950124174</v>
      </c>
      <c r="L26">
        <f t="shared" si="14"/>
        <v>2</v>
      </c>
      <c r="M26">
        <f t="shared" si="15"/>
        <v>1</v>
      </c>
      <c r="N26">
        <f t="shared" si="16"/>
        <v>1</v>
      </c>
      <c r="O26">
        <f t="shared" si="17"/>
        <v>0</v>
      </c>
      <c r="P26">
        <f t="shared" si="9"/>
        <v>1</v>
      </c>
      <c r="Q26">
        <f t="shared" si="10"/>
        <v>1</v>
      </c>
      <c r="R26">
        <f t="shared" si="4"/>
        <v>0.83125492595443917</v>
      </c>
      <c r="S26">
        <f t="shared" si="5"/>
        <v>0.23398722031982566</v>
      </c>
      <c r="T26">
        <f t="shared" si="11"/>
        <v>2.4375987487727525E-4</v>
      </c>
      <c r="U26">
        <f t="shared" si="12"/>
        <v>0.17269379067360138</v>
      </c>
      <c r="V26">
        <f t="shared" si="13"/>
        <v>8.1877638982284387E-6</v>
      </c>
    </row>
    <row r="27" spans="2:22" x14ac:dyDescent="0.2">
      <c r="B27">
        <f t="shared" si="18"/>
        <v>3</v>
      </c>
      <c r="C27">
        <f t="shared" si="19"/>
        <v>2</v>
      </c>
      <c r="D27">
        <f t="shared" si="20"/>
        <v>1</v>
      </c>
      <c r="E27">
        <f t="shared" si="6"/>
        <v>2.4375987487727525E-4</v>
      </c>
      <c r="F27">
        <f>J31</f>
        <v>0</v>
      </c>
      <c r="G27">
        <f t="shared" si="7"/>
        <v>2.472786602412504E-2</v>
      </c>
      <c r="H27">
        <f t="shared" si="8"/>
        <v>0</v>
      </c>
      <c r="J27">
        <f>SUM(K27:K29)</f>
        <v>0.29903491885359634</v>
      </c>
      <c r="K27">
        <f t="shared" si="3"/>
        <v>0</v>
      </c>
      <c r="L27">
        <f t="shared" si="14"/>
        <v>2</v>
      </c>
      <c r="M27">
        <f t="shared" si="15"/>
        <v>0</v>
      </c>
      <c r="N27">
        <f t="shared" si="16"/>
        <v>2</v>
      </c>
      <c r="O27">
        <f t="shared" si="17"/>
        <v>2</v>
      </c>
      <c r="P27">
        <f t="shared" si="9"/>
        <v>2</v>
      </c>
      <c r="Q27">
        <f t="shared" si="10"/>
        <v>0</v>
      </c>
      <c r="R27">
        <f t="shared" si="4"/>
        <v>0</v>
      </c>
      <c r="S27">
        <f t="shared" si="5"/>
        <v>0.58677557863334739</v>
      </c>
      <c r="T27">
        <f t="shared" si="11"/>
        <v>2.9406797969600829E-2</v>
      </c>
      <c r="U27">
        <f t="shared" si="12"/>
        <v>0.81819371407491137</v>
      </c>
      <c r="V27">
        <f t="shared" si="13"/>
        <v>0</v>
      </c>
    </row>
    <row r="28" spans="2:22" x14ac:dyDescent="0.2">
      <c r="B28">
        <f t="shared" si="18"/>
        <v>3</v>
      </c>
      <c r="C28">
        <f t="shared" si="19"/>
        <v>1</v>
      </c>
      <c r="D28">
        <f t="shared" si="20"/>
        <v>2</v>
      </c>
      <c r="E28">
        <f t="shared" si="6"/>
        <v>2.9406797969600829E-2</v>
      </c>
      <c r="F28">
        <f>J33</f>
        <v>4.5511223216780597E-2</v>
      </c>
      <c r="G28">
        <f t="shared" si="7"/>
        <v>0.23431281998627701</v>
      </c>
      <c r="H28">
        <f t="shared" si="8"/>
        <v>3.1359006637355556E-4</v>
      </c>
      <c r="K28">
        <f t="shared" si="3"/>
        <v>0.29798361256892225</v>
      </c>
      <c r="L28">
        <f t="shared" si="14"/>
        <v>2</v>
      </c>
      <c r="M28">
        <f t="shared" si="15"/>
        <v>0</v>
      </c>
      <c r="N28">
        <f t="shared" si="16"/>
        <v>2</v>
      </c>
      <c r="O28">
        <f t="shared" si="17"/>
        <v>1</v>
      </c>
      <c r="P28">
        <f t="shared" si="9"/>
        <v>1</v>
      </c>
      <c r="Q28">
        <f t="shared" si="10"/>
        <v>1</v>
      </c>
      <c r="R28">
        <f t="shared" si="4"/>
        <v>0.83125492595443917</v>
      </c>
      <c r="S28">
        <f t="shared" si="5"/>
        <v>0.35847440209365405</v>
      </c>
      <c r="T28">
        <f t="shared" si="11"/>
        <v>2.9406797969600829E-2</v>
      </c>
      <c r="U28">
        <f t="shared" si="12"/>
        <v>0.81819371407491137</v>
      </c>
      <c r="V28">
        <f t="shared" si="13"/>
        <v>7.1696219713550035E-3</v>
      </c>
    </row>
    <row r="29" spans="2:22" x14ac:dyDescent="0.2">
      <c r="B29">
        <f t="shared" si="18"/>
        <v>3</v>
      </c>
      <c r="C29">
        <f t="shared" si="19"/>
        <v>0</v>
      </c>
      <c r="D29">
        <f t="shared" si="20"/>
        <v>3</v>
      </c>
      <c r="E29">
        <f t="shared" si="6"/>
        <v>0.95637758690026342</v>
      </c>
      <c r="F29">
        <f>J36</f>
        <v>0.10483252804404866</v>
      </c>
      <c r="G29">
        <f t="shared" si="7"/>
        <v>0.74008944074615235</v>
      </c>
      <c r="H29">
        <f t="shared" si="8"/>
        <v>7.420098263028975E-2</v>
      </c>
      <c r="K29">
        <f t="shared" si="3"/>
        <v>1.0513062846741106E-3</v>
      </c>
      <c r="L29">
        <f t="shared" si="14"/>
        <v>2</v>
      </c>
      <c r="M29">
        <f t="shared" si="15"/>
        <v>0</v>
      </c>
      <c r="N29">
        <f t="shared" si="16"/>
        <v>2</v>
      </c>
      <c r="O29">
        <f t="shared" si="17"/>
        <v>0</v>
      </c>
      <c r="P29">
        <f t="shared" si="9"/>
        <v>0</v>
      </c>
      <c r="Q29">
        <f t="shared" si="10"/>
        <v>2</v>
      </c>
      <c r="R29">
        <f t="shared" si="4"/>
        <v>1.9201934513155303E-2</v>
      </c>
      <c r="S29">
        <f t="shared" si="5"/>
        <v>5.4750019272998635E-2</v>
      </c>
      <c r="T29">
        <f t="shared" si="11"/>
        <v>2.9406797969600829E-2</v>
      </c>
      <c r="U29">
        <f t="shared" si="12"/>
        <v>0.81819371407491137</v>
      </c>
      <c r="V29">
        <f t="shared" si="13"/>
        <v>2.5294909918845683E-5</v>
      </c>
    </row>
    <row r="30" spans="2:22" x14ac:dyDescent="0.2">
      <c r="B30">
        <f t="shared" si="18"/>
        <v>4</v>
      </c>
      <c r="C30">
        <f t="shared" si="19"/>
        <v>4</v>
      </c>
      <c r="D30">
        <f t="shared" si="20"/>
        <v>0</v>
      </c>
      <c r="E30">
        <f t="shared" si="6"/>
        <v>1.9572599037739763E-7</v>
      </c>
      <c r="F30">
        <f>J40</f>
        <v>0</v>
      </c>
      <c r="G30">
        <f t="shared" si="7"/>
        <v>8.3037569708379157E-5</v>
      </c>
      <c r="H30">
        <f t="shared" si="8"/>
        <v>0</v>
      </c>
      <c r="J30">
        <f>K30</f>
        <v>0</v>
      </c>
      <c r="K30">
        <f t="shared" si="3"/>
        <v>0</v>
      </c>
      <c r="L30">
        <f t="shared" si="14"/>
        <v>3</v>
      </c>
      <c r="M30">
        <f t="shared" si="15"/>
        <v>3</v>
      </c>
      <c r="N30">
        <f t="shared" si="16"/>
        <v>0</v>
      </c>
      <c r="O30">
        <f t="shared" si="17"/>
        <v>0</v>
      </c>
      <c r="P30">
        <f t="shared" si="9"/>
        <v>3</v>
      </c>
      <c r="Q30">
        <f t="shared" si="10"/>
        <v>0</v>
      </c>
      <c r="R30">
        <f t="shared" si="4"/>
        <v>0</v>
      </c>
      <c r="S30">
        <f t="shared" si="5"/>
        <v>1</v>
      </c>
      <c r="T30">
        <f t="shared" si="11"/>
        <v>1.9572599037739763E-7</v>
      </c>
      <c r="U30">
        <f t="shared" si="12"/>
        <v>8.6987324344564901E-4</v>
      </c>
      <c r="V30">
        <f t="shared" si="13"/>
        <v>0</v>
      </c>
    </row>
    <row r="31" spans="2:22" x14ac:dyDescent="0.2">
      <c r="B31">
        <f t="shared" si="18"/>
        <v>4</v>
      </c>
      <c r="C31">
        <f t="shared" si="19"/>
        <v>3</v>
      </c>
      <c r="D31">
        <f t="shared" si="20"/>
        <v>1</v>
      </c>
      <c r="E31">
        <f t="shared" si="6"/>
        <v>2.4375987487727525E-4</v>
      </c>
      <c r="F31">
        <f>J41</f>
        <v>0</v>
      </c>
      <c r="G31">
        <f t="shared" si="7"/>
        <v>3.1473426949490783E-3</v>
      </c>
      <c r="H31">
        <f t="shared" si="8"/>
        <v>0</v>
      </c>
      <c r="J31">
        <f>SUM(K31:K32)</f>
        <v>0</v>
      </c>
      <c r="K31">
        <f t="shared" si="3"/>
        <v>0</v>
      </c>
      <c r="L31">
        <f t="shared" si="14"/>
        <v>3</v>
      </c>
      <c r="M31">
        <f t="shared" si="15"/>
        <v>2</v>
      </c>
      <c r="N31">
        <f t="shared" si="16"/>
        <v>1</v>
      </c>
      <c r="O31">
        <f t="shared" si="17"/>
        <v>1</v>
      </c>
      <c r="P31">
        <f t="shared" si="9"/>
        <v>3</v>
      </c>
      <c r="Q31">
        <f t="shared" si="10"/>
        <v>0</v>
      </c>
      <c r="R31">
        <f t="shared" si="4"/>
        <v>0</v>
      </c>
      <c r="S31">
        <f t="shared" si="5"/>
        <v>0.76601277968017434</v>
      </c>
      <c r="T31">
        <f t="shared" si="11"/>
        <v>2.4375987487727525E-4</v>
      </c>
      <c r="U31">
        <f t="shared" si="12"/>
        <v>2.472786602412504E-2</v>
      </c>
      <c r="V31">
        <f t="shared" si="13"/>
        <v>0</v>
      </c>
    </row>
    <row r="32" spans="2:22" x14ac:dyDescent="0.2">
      <c r="B32">
        <f t="shared" si="18"/>
        <v>4</v>
      </c>
      <c r="C32">
        <f t="shared" si="19"/>
        <v>2</v>
      </c>
      <c r="D32">
        <f t="shared" si="20"/>
        <v>2</v>
      </c>
      <c r="E32">
        <f t="shared" si="6"/>
        <v>2.9406797969600829E-2</v>
      </c>
      <c r="F32">
        <f>J43</f>
        <v>0</v>
      </c>
      <c r="G32">
        <f t="shared" si="7"/>
        <v>4.4734718005826471E-2</v>
      </c>
      <c r="H32">
        <f t="shared" si="8"/>
        <v>0</v>
      </c>
      <c r="K32">
        <f t="shared" si="3"/>
        <v>0</v>
      </c>
      <c r="L32">
        <f t="shared" si="14"/>
        <v>3</v>
      </c>
      <c r="M32">
        <f t="shared" si="15"/>
        <v>2</v>
      </c>
      <c r="N32">
        <f t="shared" si="16"/>
        <v>1</v>
      </c>
      <c r="O32">
        <f t="shared" si="17"/>
        <v>0</v>
      </c>
      <c r="P32">
        <f t="shared" si="9"/>
        <v>2</v>
      </c>
      <c r="Q32">
        <f t="shared" si="10"/>
        <v>1</v>
      </c>
      <c r="R32">
        <f t="shared" si="4"/>
        <v>0</v>
      </c>
      <c r="S32">
        <f t="shared" si="5"/>
        <v>0.23398722031982566</v>
      </c>
      <c r="T32">
        <f t="shared" si="11"/>
        <v>2.4375987487727525E-4</v>
      </c>
      <c r="U32">
        <f t="shared" si="12"/>
        <v>2.472786602412504E-2</v>
      </c>
      <c r="V32">
        <f t="shared" si="13"/>
        <v>0</v>
      </c>
    </row>
    <row r="33" spans="2:22" x14ac:dyDescent="0.2">
      <c r="B33">
        <f t="shared" si="18"/>
        <v>4</v>
      </c>
      <c r="C33">
        <f t="shared" si="19"/>
        <v>1</v>
      </c>
      <c r="D33">
        <f t="shared" si="20"/>
        <v>3</v>
      </c>
      <c r="E33">
        <f t="shared" si="6"/>
        <v>0.95637758690026342</v>
      </c>
      <c r="F33">
        <f>J46</f>
        <v>1.0649044613849608E-2</v>
      </c>
      <c r="G33">
        <f t="shared" si="7"/>
        <v>0.28259394797781828</v>
      </c>
      <c r="H33">
        <f t="shared" si="8"/>
        <v>2.8780802082339638E-3</v>
      </c>
      <c r="J33">
        <f>SUM(K33:K35)</f>
        <v>4.5511223216780597E-2</v>
      </c>
      <c r="K33">
        <f t="shared" si="3"/>
        <v>0</v>
      </c>
      <c r="L33">
        <f t="shared" si="14"/>
        <v>3</v>
      </c>
      <c r="M33">
        <f t="shared" si="15"/>
        <v>1</v>
      </c>
      <c r="N33">
        <f t="shared" si="16"/>
        <v>2</v>
      </c>
      <c r="O33">
        <f t="shared" si="17"/>
        <v>2</v>
      </c>
      <c r="P33">
        <f t="shared" si="9"/>
        <v>3</v>
      </c>
      <c r="Q33">
        <f t="shared" si="10"/>
        <v>0</v>
      </c>
      <c r="R33">
        <f t="shared" si="4"/>
        <v>0</v>
      </c>
      <c r="S33">
        <f t="shared" si="5"/>
        <v>0.58677557863334739</v>
      </c>
      <c r="T33">
        <f t="shared" si="11"/>
        <v>2.9406797969600829E-2</v>
      </c>
      <c r="U33">
        <f t="shared" si="12"/>
        <v>0.23431281998627701</v>
      </c>
      <c r="V33">
        <f t="shared" si="13"/>
        <v>0</v>
      </c>
    </row>
    <row r="34" spans="2:22" x14ac:dyDescent="0.2">
      <c r="B34">
        <f t="shared" si="18"/>
        <v>4</v>
      </c>
      <c r="C34">
        <f t="shared" si="19"/>
        <v>0</v>
      </c>
      <c r="D34">
        <f t="shared" si="20"/>
        <v>4</v>
      </c>
      <c r="E34">
        <f t="shared" si="6"/>
        <v>0</v>
      </c>
      <c r="F34">
        <f>J50</f>
        <v>3.2686776101720237E-2</v>
      </c>
      <c r="G34">
        <f t="shared" si="7"/>
        <v>0.66944095375169776</v>
      </c>
      <c r="H34">
        <f t="shared" si="8"/>
        <v>0</v>
      </c>
      <c r="K34">
        <f t="shared" si="3"/>
        <v>0</v>
      </c>
      <c r="L34">
        <f t="shared" si="14"/>
        <v>3</v>
      </c>
      <c r="M34">
        <f t="shared" si="15"/>
        <v>1</v>
      </c>
      <c r="N34">
        <f t="shared" si="16"/>
        <v>2</v>
      </c>
      <c r="O34">
        <f t="shared" si="17"/>
        <v>1</v>
      </c>
      <c r="P34">
        <f t="shared" si="9"/>
        <v>2</v>
      </c>
      <c r="Q34">
        <f t="shared" si="10"/>
        <v>1</v>
      </c>
      <c r="R34">
        <f t="shared" si="4"/>
        <v>0</v>
      </c>
      <c r="S34">
        <f t="shared" si="5"/>
        <v>0.35847440209365405</v>
      </c>
      <c r="T34">
        <f t="shared" si="11"/>
        <v>2.9406797969600829E-2</v>
      </c>
      <c r="U34">
        <f t="shared" si="12"/>
        <v>0.23431281998627701</v>
      </c>
      <c r="V34">
        <f t="shared" si="13"/>
        <v>0</v>
      </c>
    </row>
    <row r="35" spans="2:22" x14ac:dyDescent="0.2">
      <c r="B35">
        <f t="shared" si="18"/>
        <v>5</v>
      </c>
      <c r="C35">
        <f t="shared" si="19"/>
        <v>5</v>
      </c>
      <c r="D35">
        <f t="shared" si="20"/>
        <v>0</v>
      </c>
      <c r="E35">
        <f t="shared" si="6"/>
        <v>1.9572599037739763E-7</v>
      </c>
      <c r="F35">
        <f>J55</f>
        <v>0</v>
      </c>
      <c r="G35">
        <f t="shared" si="7"/>
        <v>7.9267158002943528E-6</v>
      </c>
      <c r="H35">
        <f t="shared" si="8"/>
        <v>0</v>
      </c>
      <c r="K35">
        <f t="shared" si="3"/>
        <v>4.5511223216780597E-2</v>
      </c>
      <c r="L35">
        <f t="shared" si="14"/>
        <v>3</v>
      </c>
      <c r="M35">
        <f t="shared" si="15"/>
        <v>1</v>
      </c>
      <c r="N35">
        <f t="shared" si="16"/>
        <v>2</v>
      </c>
      <c r="O35">
        <f t="shared" si="17"/>
        <v>0</v>
      </c>
      <c r="P35">
        <f t="shared" si="9"/>
        <v>1</v>
      </c>
      <c r="Q35">
        <f t="shared" si="10"/>
        <v>2</v>
      </c>
      <c r="R35">
        <f t="shared" si="4"/>
        <v>0.83125492595443917</v>
      </c>
      <c r="S35">
        <f t="shared" si="5"/>
        <v>5.4750019272998635E-2</v>
      </c>
      <c r="T35">
        <f t="shared" si="11"/>
        <v>2.9406797969600829E-2</v>
      </c>
      <c r="U35">
        <f t="shared" si="12"/>
        <v>0.23431281998627701</v>
      </c>
      <c r="V35">
        <f t="shared" si="13"/>
        <v>3.1359006637355556E-4</v>
      </c>
    </row>
    <row r="36" spans="2:22" x14ac:dyDescent="0.2">
      <c r="B36">
        <f t="shared" si="18"/>
        <v>5</v>
      </c>
      <c r="C36">
        <f t="shared" si="19"/>
        <v>4</v>
      </c>
      <c r="D36">
        <f t="shared" si="20"/>
        <v>1</v>
      </c>
      <c r="E36">
        <f t="shared" si="6"/>
        <v>2.4375987487727525E-4</v>
      </c>
      <c r="F36">
        <f>J56</f>
        <v>0</v>
      </c>
      <c r="G36">
        <f t="shared" si="7"/>
        <v>3.7555426954042389E-4</v>
      </c>
      <c r="H36">
        <f t="shared" si="8"/>
        <v>0</v>
      </c>
      <c r="J36">
        <f>SUM(K36:K39)</f>
        <v>0.10483252804404866</v>
      </c>
      <c r="K36">
        <f t="shared" si="3"/>
        <v>0</v>
      </c>
      <c r="L36">
        <f t="shared" si="14"/>
        <v>3</v>
      </c>
      <c r="M36">
        <f t="shared" si="15"/>
        <v>0</v>
      </c>
      <c r="N36">
        <f t="shared" si="16"/>
        <v>3</v>
      </c>
      <c r="O36">
        <f t="shared" si="17"/>
        <v>3</v>
      </c>
      <c r="P36">
        <f t="shared" si="9"/>
        <v>3</v>
      </c>
      <c r="Q36">
        <f t="shared" si="10"/>
        <v>0</v>
      </c>
      <c r="R36">
        <f t="shared" si="4"/>
        <v>0</v>
      </c>
      <c r="S36">
        <f t="shared" si="5"/>
        <v>0.44947759203737314</v>
      </c>
      <c r="T36">
        <f t="shared" si="11"/>
        <v>0.95637758690026342</v>
      </c>
      <c r="U36">
        <f t="shared" si="12"/>
        <v>0.74008944074615235</v>
      </c>
      <c r="V36">
        <f t="shared" si="13"/>
        <v>0</v>
      </c>
    </row>
    <row r="37" spans="2:22" x14ac:dyDescent="0.2">
      <c r="B37">
        <f t="shared" si="18"/>
        <v>5</v>
      </c>
      <c r="C37">
        <f t="shared" si="19"/>
        <v>3</v>
      </c>
      <c r="D37">
        <f t="shared" si="20"/>
        <v>2</v>
      </c>
      <c r="E37">
        <f t="shared" si="6"/>
        <v>2.9406797969600829E-2</v>
      </c>
      <c r="F37">
        <f>J58</f>
        <v>0</v>
      </c>
      <c r="G37">
        <f t="shared" si="7"/>
        <v>7.1172481982918505E-3</v>
      </c>
      <c r="H37">
        <f t="shared" si="8"/>
        <v>0</v>
      </c>
      <c r="K37">
        <f t="shared" si="3"/>
        <v>0</v>
      </c>
      <c r="L37">
        <f t="shared" si="14"/>
        <v>3</v>
      </c>
      <c r="M37">
        <f t="shared" si="15"/>
        <v>0</v>
      </c>
      <c r="N37">
        <f t="shared" si="16"/>
        <v>3</v>
      </c>
      <c r="O37">
        <f t="shared" si="17"/>
        <v>2</v>
      </c>
      <c r="P37">
        <f t="shared" si="9"/>
        <v>2</v>
      </c>
      <c r="Q37">
        <f t="shared" si="10"/>
        <v>1</v>
      </c>
      <c r="R37">
        <f t="shared" si="4"/>
        <v>0</v>
      </c>
      <c r="S37">
        <f t="shared" si="5"/>
        <v>0.41189395978792276</v>
      </c>
      <c r="T37">
        <f t="shared" si="11"/>
        <v>0.95637758690026342</v>
      </c>
      <c r="U37">
        <f t="shared" si="12"/>
        <v>0.74008944074615235</v>
      </c>
      <c r="V37">
        <f t="shared" si="13"/>
        <v>0</v>
      </c>
    </row>
    <row r="38" spans="2:22" x14ac:dyDescent="0.2">
      <c r="B38">
        <f t="shared" si="18"/>
        <v>5</v>
      </c>
      <c r="C38">
        <f t="shared" si="19"/>
        <v>2</v>
      </c>
      <c r="D38">
        <f t="shared" si="20"/>
        <v>3</v>
      </c>
      <c r="E38">
        <f t="shared" si="6"/>
        <v>0.95637758690026342</v>
      </c>
      <c r="F38">
        <f>J61</f>
        <v>0</v>
      </c>
      <c r="G38">
        <f t="shared" si="7"/>
        <v>6.7440615144752261E-2</v>
      </c>
      <c r="H38">
        <f t="shared" si="8"/>
        <v>0</v>
      </c>
      <c r="K38">
        <f t="shared" si="3"/>
        <v>0.104586535808793</v>
      </c>
      <c r="L38">
        <f t="shared" si="14"/>
        <v>3</v>
      </c>
      <c r="M38">
        <f t="shared" si="15"/>
        <v>0</v>
      </c>
      <c r="N38">
        <f t="shared" si="16"/>
        <v>3</v>
      </c>
      <c r="O38">
        <f t="shared" si="17"/>
        <v>1</v>
      </c>
      <c r="P38">
        <f t="shared" si="9"/>
        <v>1</v>
      </c>
      <c r="Q38">
        <f t="shared" si="10"/>
        <v>2</v>
      </c>
      <c r="R38">
        <f t="shared" si="4"/>
        <v>0.83125492595443917</v>
      </c>
      <c r="S38">
        <f t="shared" si="5"/>
        <v>0.12581764335255843</v>
      </c>
      <c r="T38">
        <f t="shared" si="11"/>
        <v>0.95637758690026342</v>
      </c>
      <c r="U38">
        <f t="shared" si="12"/>
        <v>0.74008944074615235</v>
      </c>
      <c r="V38">
        <f t="shared" si="13"/>
        <v>7.4026868107670188E-2</v>
      </c>
    </row>
    <row r="39" spans="2:22" x14ac:dyDescent="0.2">
      <c r="B39">
        <f t="shared" si="18"/>
        <v>5</v>
      </c>
      <c r="C39">
        <f t="shared" si="19"/>
        <v>1</v>
      </c>
      <c r="D39">
        <f t="shared" si="20"/>
        <v>4</v>
      </c>
      <c r="E39">
        <f t="shared" si="6"/>
        <v>0</v>
      </c>
      <c r="F39">
        <f>J65</f>
        <v>2.4917403482564802E-3</v>
      </c>
      <c r="G39">
        <f t="shared" si="7"/>
        <v>0.31952212739989677</v>
      </c>
      <c r="H39">
        <f t="shared" si="8"/>
        <v>0</v>
      </c>
      <c r="K39">
        <f t="shared" si="3"/>
        <v>2.4599223525565849E-4</v>
      </c>
      <c r="L39">
        <f t="shared" si="14"/>
        <v>3</v>
      </c>
      <c r="M39">
        <f t="shared" si="15"/>
        <v>0</v>
      </c>
      <c r="N39">
        <f t="shared" si="16"/>
        <v>3</v>
      </c>
      <c r="O39">
        <f t="shared" si="17"/>
        <v>0</v>
      </c>
      <c r="P39">
        <f t="shared" si="9"/>
        <v>0</v>
      </c>
      <c r="Q39">
        <f t="shared" si="10"/>
        <v>3</v>
      </c>
      <c r="R39">
        <f t="shared" si="4"/>
        <v>1.9201934513155303E-2</v>
      </c>
      <c r="S39">
        <f t="shared" si="5"/>
        <v>1.2810804822145834E-2</v>
      </c>
      <c r="T39">
        <f t="shared" si="11"/>
        <v>0.95637758690026342</v>
      </c>
      <c r="U39">
        <f t="shared" si="12"/>
        <v>0.74008944074615235</v>
      </c>
      <c r="V39">
        <f t="shared" si="13"/>
        <v>1.7411452261956092E-4</v>
      </c>
    </row>
    <row r="40" spans="2:22" x14ac:dyDescent="0.2">
      <c r="B40">
        <f t="shared" si="18"/>
        <v>5</v>
      </c>
      <c r="C40">
        <f t="shared" si="19"/>
        <v>0</v>
      </c>
      <c r="D40">
        <f t="shared" si="20"/>
        <v>5</v>
      </c>
      <c r="E40">
        <f t="shared" si="6"/>
        <v>0</v>
      </c>
      <c r="F40">
        <f>J70</f>
        <v>9.5569928316672145E-3</v>
      </c>
      <c r="G40">
        <f t="shared" si="7"/>
        <v>0.60553652827171844</v>
      </c>
      <c r="H40">
        <f t="shared" si="8"/>
        <v>0</v>
      </c>
      <c r="J40">
        <f>SUM(K40:K44)</f>
        <v>0</v>
      </c>
      <c r="K40">
        <f t="shared" si="3"/>
        <v>0</v>
      </c>
      <c r="L40">
        <f t="shared" si="14"/>
        <v>4</v>
      </c>
      <c r="M40">
        <f t="shared" si="15"/>
        <v>4</v>
      </c>
      <c r="N40">
        <f t="shared" si="16"/>
        <v>0</v>
      </c>
      <c r="O40">
        <f t="shared" si="17"/>
        <v>0</v>
      </c>
      <c r="P40">
        <f t="shared" si="9"/>
        <v>4</v>
      </c>
      <c r="Q40">
        <f t="shared" si="10"/>
        <v>0</v>
      </c>
      <c r="R40">
        <f t="shared" si="4"/>
        <v>0</v>
      </c>
      <c r="S40">
        <f t="shared" si="5"/>
        <v>1</v>
      </c>
      <c r="T40">
        <f t="shared" si="11"/>
        <v>1.9572599037739763E-7</v>
      </c>
      <c r="U40">
        <f t="shared" si="12"/>
        <v>8.3037569708379157E-5</v>
      </c>
      <c r="V40">
        <f t="shared" si="13"/>
        <v>0</v>
      </c>
    </row>
    <row r="41" spans="2:22" x14ac:dyDescent="0.2">
      <c r="B41">
        <f t="shared" si="18"/>
        <v>6</v>
      </c>
      <c r="C41">
        <f t="shared" si="19"/>
        <v>6</v>
      </c>
      <c r="D41">
        <f t="shared" si="20"/>
        <v>0</v>
      </c>
      <c r="E41">
        <f t="shared" si="6"/>
        <v>1.9572599037739763E-7</v>
      </c>
      <c r="F41">
        <f>J76</f>
        <v>0</v>
      </c>
      <c r="G41">
        <f t="shared" si="7"/>
        <v>7.5667945966265338E-7</v>
      </c>
      <c r="H41">
        <f t="shared" si="8"/>
        <v>0</v>
      </c>
      <c r="J41">
        <f>SUM(K41:K42)</f>
        <v>0</v>
      </c>
      <c r="K41">
        <f t="shared" si="3"/>
        <v>0</v>
      </c>
      <c r="L41">
        <f t="shared" si="14"/>
        <v>4</v>
      </c>
      <c r="M41">
        <f t="shared" si="15"/>
        <v>3</v>
      </c>
      <c r="N41">
        <f t="shared" si="16"/>
        <v>1</v>
      </c>
      <c r="O41">
        <f t="shared" si="17"/>
        <v>1</v>
      </c>
      <c r="P41">
        <f t="shared" si="9"/>
        <v>4</v>
      </c>
      <c r="Q41">
        <f t="shared" si="10"/>
        <v>0</v>
      </c>
      <c r="R41">
        <f t="shared" si="4"/>
        <v>0</v>
      </c>
      <c r="S41">
        <f t="shared" si="5"/>
        <v>0.76601277968017434</v>
      </c>
      <c r="T41">
        <f t="shared" si="11"/>
        <v>2.4375987487727525E-4</v>
      </c>
      <c r="U41">
        <f t="shared" si="12"/>
        <v>3.1473426949490783E-3</v>
      </c>
      <c r="V41">
        <f t="shared" si="13"/>
        <v>0</v>
      </c>
    </row>
    <row r="42" spans="2:22" x14ac:dyDescent="0.2">
      <c r="B42">
        <f t="shared" si="18"/>
        <v>6</v>
      </c>
      <c r="C42">
        <f t="shared" si="19"/>
        <v>5</v>
      </c>
      <c r="D42">
        <f t="shared" si="20"/>
        <v>1</v>
      </c>
      <c r="E42">
        <f t="shared" si="6"/>
        <v>2.4375987487727525E-4</v>
      </c>
      <c r="F42">
        <f>J77</f>
        <v>0</v>
      </c>
      <c r="G42">
        <f t="shared" si="7"/>
        <v>4.3020218043790175E-5</v>
      </c>
      <c r="H42">
        <f t="shared" si="8"/>
        <v>0</v>
      </c>
      <c r="K42">
        <f t="shared" si="3"/>
        <v>0</v>
      </c>
      <c r="L42">
        <f t="shared" si="14"/>
        <v>4</v>
      </c>
      <c r="M42">
        <f t="shared" si="15"/>
        <v>3</v>
      </c>
      <c r="N42">
        <f t="shared" si="16"/>
        <v>1</v>
      </c>
      <c r="O42">
        <f t="shared" si="17"/>
        <v>0</v>
      </c>
      <c r="P42">
        <f t="shared" si="9"/>
        <v>3</v>
      </c>
      <c r="Q42">
        <f t="shared" si="10"/>
        <v>1</v>
      </c>
      <c r="R42">
        <f t="shared" si="4"/>
        <v>0</v>
      </c>
      <c r="S42">
        <f t="shared" si="5"/>
        <v>0.23398722031982566</v>
      </c>
      <c r="T42">
        <f t="shared" si="11"/>
        <v>2.4375987487727525E-4</v>
      </c>
      <c r="U42">
        <f t="shared" si="12"/>
        <v>3.1473426949490783E-3</v>
      </c>
      <c r="V42">
        <f t="shared" si="13"/>
        <v>0</v>
      </c>
    </row>
    <row r="43" spans="2:22" x14ac:dyDescent="0.2">
      <c r="B43">
        <f t="shared" si="18"/>
        <v>6</v>
      </c>
      <c r="C43">
        <f t="shared" si="19"/>
        <v>4</v>
      </c>
      <c r="D43">
        <f t="shared" si="20"/>
        <v>2</v>
      </c>
      <c r="E43">
        <f t="shared" si="6"/>
        <v>2.9406797969600829E-2</v>
      </c>
      <c r="F43">
        <f>J79</f>
        <v>0</v>
      </c>
      <c r="G43">
        <f t="shared" si="7"/>
        <v>1.019112263511795E-3</v>
      </c>
      <c r="H43">
        <f t="shared" si="8"/>
        <v>0</v>
      </c>
      <c r="J43">
        <f>SUM(K43:K45)</f>
        <v>0</v>
      </c>
      <c r="K43">
        <f t="shared" si="3"/>
        <v>0</v>
      </c>
      <c r="L43">
        <f t="shared" si="14"/>
        <v>4</v>
      </c>
      <c r="M43">
        <f t="shared" si="15"/>
        <v>2</v>
      </c>
      <c r="N43">
        <f t="shared" si="16"/>
        <v>2</v>
      </c>
      <c r="O43">
        <f t="shared" si="17"/>
        <v>2</v>
      </c>
      <c r="P43">
        <f t="shared" si="9"/>
        <v>4</v>
      </c>
      <c r="Q43">
        <f t="shared" si="10"/>
        <v>0</v>
      </c>
      <c r="R43">
        <f t="shared" si="4"/>
        <v>0</v>
      </c>
      <c r="S43">
        <f t="shared" si="5"/>
        <v>0.58677557863334739</v>
      </c>
      <c r="T43">
        <f t="shared" si="11"/>
        <v>2.9406797969600829E-2</v>
      </c>
      <c r="U43">
        <f t="shared" si="12"/>
        <v>4.4734718005826471E-2</v>
      </c>
      <c r="V43">
        <f t="shared" si="13"/>
        <v>0</v>
      </c>
    </row>
    <row r="44" spans="2:22" x14ac:dyDescent="0.2">
      <c r="B44">
        <f t="shared" si="18"/>
        <v>6</v>
      </c>
      <c r="C44">
        <f t="shared" si="19"/>
        <v>3</v>
      </c>
      <c r="D44">
        <f t="shared" si="20"/>
        <v>3</v>
      </c>
      <c r="E44">
        <f t="shared" si="6"/>
        <v>0.95637758690026342</v>
      </c>
      <c r="F44">
        <f>J82</f>
        <v>0</v>
      </c>
      <c r="G44">
        <f t="shared" si="7"/>
        <v>1.2875680045234629E-2</v>
      </c>
      <c r="H44">
        <f t="shared" si="8"/>
        <v>0</v>
      </c>
      <c r="K44">
        <f t="shared" si="3"/>
        <v>0</v>
      </c>
      <c r="L44">
        <f t="shared" si="14"/>
        <v>4</v>
      </c>
      <c r="M44">
        <f t="shared" si="15"/>
        <v>2</v>
      </c>
      <c r="N44">
        <f t="shared" si="16"/>
        <v>2</v>
      </c>
      <c r="O44">
        <f t="shared" si="17"/>
        <v>1</v>
      </c>
      <c r="P44">
        <f t="shared" si="9"/>
        <v>3</v>
      </c>
      <c r="Q44">
        <f t="shared" si="10"/>
        <v>1</v>
      </c>
      <c r="R44">
        <f t="shared" si="4"/>
        <v>0</v>
      </c>
      <c r="S44">
        <f t="shared" si="5"/>
        <v>0.35847440209365405</v>
      </c>
      <c r="T44">
        <f t="shared" si="11"/>
        <v>2.9406797969600829E-2</v>
      </c>
      <c r="U44">
        <f t="shared" si="12"/>
        <v>4.4734718005826471E-2</v>
      </c>
      <c r="V44">
        <f t="shared" si="13"/>
        <v>0</v>
      </c>
    </row>
    <row r="45" spans="2:22" x14ac:dyDescent="0.2">
      <c r="B45">
        <f t="shared" si="18"/>
        <v>6</v>
      </c>
      <c r="C45">
        <f t="shared" si="19"/>
        <v>2</v>
      </c>
      <c r="D45">
        <f t="shared" si="20"/>
        <v>4</v>
      </c>
      <c r="E45">
        <f t="shared" si="6"/>
        <v>0</v>
      </c>
      <c r="F45">
        <f>J86</f>
        <v>0</v>
      </c>
      <c r="G45">
        <f t="shared" si="7"/>
        <v>9.1504162683202411E-2</v>
      </c>
      <c r="H45">
        <f t="shared" si="8"/>
        <v>0</v>
      </c>
      <c r="K45">
        <f t="shared" si="3"/>
        <v>0</v>
      </c>
      <c r="L45">
        <f t="shared" si="14"/>
        <v>4</v>
      </c>
      <c r="M45">
        <f t="shared" si="15"/>
        <v>2</v>
      </c>
      <c r="N45">
        <f t="shared" si="16"/>
        <v>2</v>
      </c>
      <c r="O45">
        <f t="shared" si="17"/>
        <v>0</v>
      </c>
      <c r="P45">
        <f t="shared" si="9"/>
        <v>2</v>
      </c>
      <c r="Q45">
        <f t="shared" si="10"/>
        <v>2</v>
      </c>
      <c r="R45">
        <f t="shared" si="4"/>
        <v>0</v>
      </c>
      <c r="S45">
        <f t="shared" si="5"/>
        <v>5.4750019272998635E-2</v>
      </c>
      <c r="T45">
        <f t="shared" si="11"/>
        <v>2.9406797969600829E-2</v>
      </c>
      <c r="U45">
        <f t="shared" si="12"/>
        <v>4.4734718005826471E-2</v>
      </c>
      <c r="V45">
        <f t="shared" si="13"/>
        <v>0</v>
      </c>
    </row>
    <row r="46" spans="2:22" x14ac:dyDescent="0.2">
      <c r="B46">
        <f t="shared" si="18"/>
        <v>6</v>
      </c>
      <c r="C46">
        <f t="shared" si="19"/>
        <v>1</v>
      </c>
      <c r="D46">
        <f t="shared" si="20"/>
        <v>5</v>
      </c>
      <c r="E46">
        <f t="shared" si="6"/>
        <v>0</v>
      </c>
      <c r="F46">
        <f>J91</f>
        <v>5.8303539784728808E-4</v>
      </c>
      <c r="G46">
        <f t="shared" si="7"/>
        <v>0.34682488780659526</v>
      </c>
      <c r="H46">
        <f t="shared" si="8"/>
        <v>0</v>
      </c>
      <c r="J46">
        <f>SUM(K46:K49)</f>
        <v>1.0649044613849608E-2</v>
      </c>
      <c r="K46">
        <f t="shared" si="3"/>
        <v>0</v>
      </c>
      <c r="L46">
        <f t="shared" si="14"/>
        <v>4</v>
      </c>
      <c r="M46">
        <f t="shared" si="15"/>
        <v>1</v>
      </c>
      <c r="N46">
        <f t="shared" si="16"/>
        <v>3</v>
      </c>
      <c r="O46">
        <f t="shared" si="17"/>
        <v>3</v>
      </c>
      <c r="P46">
        <f t="shared" si="9"/>
        <v>4</v>
      </c>
      <c r="Q46">
        <f t="shared" si="10"/>
        <v>0</v>
      </c>
      <c r="R46">
        <f t="shared" si="4"/>
        <v>0</v>
      </c>
      <c r="S46">
        <f t="shared" si="5"/>
        <v>0.44947759203737314</v>
      </c>
      <c r="T46">
        <f t="shared" si="11"/>
        <v>0.95637758690026342</v>
      </c>
      <c r="U46">
        <f t="shared" si="12"/>
        <v>0.28259394797781828</v>
      </c>
      <c r="V46">
        <f t="shared" si="13"/>
        <v>0</v>
      </c>
    </row>
    <row r="47" spans="2:22" x14ac:dyDescent="0.2">
      <c r="B47">
        <f t="shared" si="18"/>
        <v>6</v>
      </c>
      <c r="C47">
        <f t="shared" si="19"/>
        <v>0</v>
      </c>
      <c r="D47">
        <f t="shared" si="20"/>
        <v>6</v>
      </c>
      <c r="E47">
        <f t="shared" si="6"/>
        <v>0</v>
      </c>
      <c r="F47">
        <f>J97</f>
        <v>2.6828267530552498E-3</v>
      </c>
      <c r="G47">
        <f t="shared" si="7"/>
        <v>0.54773238030395255</v>
      </c>
      <c r="H47">
        <f t="shared" si="8"/>
        <v>0</v>
      </c>
      <c r="K47">
        <f t="shared" si="3"/>
        <v>0</v>
      </c>
      <c r="L47">
        <f t="shared" si="14"/>
        <v>4</v>
      </c>
      <c r="M47">
        <f t="shared" si="15"/>
        <v>1</v>
      </c>
      <c r="N47">
        <f t="shared" si="16"/>
        <v>3</v>
      </c>
      <c r="O47">
        <f t="shared" si="17"/>
        <v>2</v>
      </c>
      <c r="P47">
        <f t="shared" si="9"/>
        <v>3</v>
      </c>
      <c r="Q47">
        <f t="shared" si="10"/>
        <v>1</v>
      </c>
      <c r="R47">
        <f t="shared" si="4"/>
        <v>0</v>
      </c>
      <c r="S47">
        <f t="shared" si="5"/>
        <v>0.41189395978792276</v>
      </c>
      <c r="T47">
        <f t="shared" si="11"/>
        <v>0.95637758690026342</v>
      </c>
      <c r="U47">
        <f t="shared" si="12"/>
        <v>0.28259394797781828</v>
      </c>
      <c r="V47">
        <f t="shared" si="13"/>
        <v>0</v>
      </c>
    </row>
    <row r="48" spans="2:22" x14ac:dyDescent="0.2">
      <c r="B48">
        <f t="shared" si="18"/>
        <v>7</v>
      </c>
      <c r="C48">
        <f t="shared" si="19"/>
        <v>7</v>
      </c>
      <c r="D48">
        <f t="shared" si="20"/>
        <v>0</v>
      </c>
      <c r="E48">
        <f t="shared" si="6"/>
        <v>1.9572599037739763E-7</v>
      </c>
      <c r="F48">
        <f>J104</f>
        <v>0</v>
      </c>
      <c r="G48">
        <f t="shared" si="7"/>
        <v>7.223216009007202E-8</v>
      </c>
      <c r="H48">
        <f t="shared" si="8"/>
        <v>0</v>
      </c>
      <c r="K48">
        <f t="shared" si="3"/>
        <v>0</v>
      </c>
      <c r="L48">
        <f t="shared" si="14"/>
        <v>4</v>
      </c>
      <c r="M48">
        <f t="shared" si="15"/>
        <v>1</v>
      </c>
      <c r="N48">
        <f t="shared" si="16"/>
        <v>3</v>
      </c>
      <c r="O48">
        <f t="shared" si="17"/>
        <v>1</v>
      </c>
      <c r="P48">
        <f t="shared" si="9"/>
        <v>2</v>
      </c>
      <c r="Q48">
        <f t="shared" si="10"/>
        <v>2</v>
      </c>
      <c r="R48">
        <f t="shared" si="4"/>
        <v>0</v>
      </c>
      <c r="S48">
        <f t="shared" si="5"/>
        <v>0.12581764335255843</v>
      </c>
      <c r="T48">
        <f t="shared" si="11"/>
        <v>0.95637758690026342</v>
      </c>
      <c r="U48">
        <f t="shared" si="12"/>
        <v>0.28259394797781828</v>
      </c>
      <c r="V48">
        <f t="shared" si="13"/>
        <v>0</v>
      </c>
    </row>
    <row r="49" spans="2:22" x14ac:dyDescent="0.2">
      <c r="B49">
        <f t="shared" si="18"/>
        <v>7</v>
      </c>
      <c r="C49">
        <f t="shared" si="19"/>
        <v>6</v>
      </c>
      <c r="D49">
        <f t="shared" si="20"/>
        <v>1</v>
      </c>
      <c r="E49">
        <f t="shared" si="6"/>
        <v>2.4375987487727525E-4</v>
      </c>
      <c r="F49">
        <f>J105</f>
        <v>0</v>
      </c>
      <c r="G49">
        <f t="shared" si="7"/>
        <v>4.7911310970080648E-6</v>
      </c>
      <c r="H49">
        <f t="shared" si="8"/>
        <v>0</v>
      </c>
      <c r="K49">
        <f t="shared" si="3"/>
        <v>1.0649044613849608E-2</v>
      </c>
      <c r="L49">
        <f t="shared" si="14"/>
        <v>4</v>
      </c>
      <c r="M49">
        <f t="shared" si="15"/>
        <v>1</v>
      </c>
      <c r="N49">
        <f t="shared" si="16"/>
        <v>3</v>
      </c>
      <c r="O49">
        <f t="shared" si="17"/>
        <v>0</v>
      </c>
      <c r="P49">
        <f t="shared" si="9"/>
        <v>1</v>
      </c>
      <c r="Q49">
        <f t="shared" si="10"/>
        <v>3</v>
      </c>
      <c r="R49">
        <f t="shared" si="4"/>
        <v>0.83125492595443917</v>
      </c>
      <c r="S49">
        <f t="shared" si="5"/>
        <v>1.2810804822145834E-2</v>
      </c>
      <c r="T49">
        <f t="shared" si="11"/>
        <v>0.95637758690026342</v>
      </c>
      <c r="U49">
        <f t="shared" si="12"/>
        <v>0.28259394797781828</v>
      </c>
      <c r="V49">
        <f t="shared" si="13"/>
        <v>2.8780802082339638E-3</v>
      </c>
    </row>
    <row r="50" spans="2:22" x14ac:dyDescent="0.2">
      <c r="B50">
        <f t="shared" si="18"/>
        <v>7</v>
      </c>
      <c r="C50">
        <f t="shared" si="19"/>
        <v>5</v>
      </c>
      <c r="D50">
        <f t="shared" si="20"/>
        <v>2</v>
      </c>
      <c r="E50">
        <f t="shared" si="6"/>
        <v>2.9406797969600829E-2</v>
      </c>
      <c r="F50">
        <f>J107</f>
        <v>0</v>
      </c>
      <c r="G50">
        <f t="shared" si="7"/>
        <v>1.3619736986224173E-4</v>
      </c>
      <c r="H50">
        <f t="shared" si="8"/>
        <v>0</v>
      </c>
      <c r="J50">
        <f>SUM(K50:K54)</f>
        <v>3.2686776101720237E-2</v>
      </c>
      <c r="K50">
        <f t="shared" si="3"/>
        <v>0</v>
      </c>
      <c r="L50">
        <f t="shared" si="14"/>
        <v>4</v>
      </c>
      <c r="M50">
        <f t="shared" si="15"/>
        <v>0</v>
      </c>
      <c r="N50">
        <f t="shared" si="16"/>
        <v>4</v>
      </c>
      <c r="O50">
        <f t="shared" si="17"/>
        <v>4</v>
      </c>
      <c r="P50">
        <f t="shared" si="9"/>
        <v>4</v>
      </c>
      <c r="Q50">
        <f t="shared" si="10"/>
        <v>0</v>
      </c>
      <c r="R50">
        <f t="shared" si="4"/>
        <v>0</v>
      </c>
      <c r="S50">
        <f t="shared" si="5"/>
        <v>0.34430557968049963</v>
      </c>
      <c r="T50">
        <f t="shared" si="11"/>
        <v>0</v>
      </c>
      <c r="U50">
        <f t="shared" si="12"/>
        <v>0.66944095375169776</v>
      </c>
      <c r="V50">
        <f t="shared" si="13"/>
        <v>0</v>
      </c>
    </row>
    <row r="51" spans="2:22" x14ac:dyDescent="0.2">
      <c r="B51">
        <f t="shared" si="18"/>
        <v>7</v>
      </c>
      <c r="C51">
        <f t="shared" si="19"/>
        <v>4</v>
      </c>
      <c r="D51">
        <f t="shared" si="20"/>
        <v>3</v>
      </c>
      <c r="E51">
        <f t="shared" si="6"/>
        <v>0.95637758690026342</v>
      </c>
      <c r="F51">
        <f>J110</f>
        <v>0</v>
      </c>
      <c r="G51">
        <f t="shared" si="7"/>
        <v>2.1509329984237854E-3</v>
      </c>
      <c r="H51">
        <f t="shared" si="8"/>
        <v>0</v>
      </c>
      <c r="K51">
        <f t="shared" si="3"/>
        <v>0</v>
      </c>
      <c r="L51">
        <f t="shared" si="14"/>
        <v>4</v>
      </c>
      <c r="M51">
        <f t="shared" si="15"/>
        <v>0</v>
      </c>
      <c r="N51">
        <f t="shared" si="16"/>
        <v>4</v>
      </c>
      <c r="O51">
        <f t="shared" si="17"/>
        <v>3</v>
      </c>
      <c r="P51">
        <f t="shared" si="9"/>
        <v>3</v>
      </c>
      <c r="Q51">
        <f t="shared" si="10"/>
        <v>1</v>
      </c>
      <c r="R51">
        <f t="shared" si="4"/>
        <v>0</v>
      </c>
      <c r="S51">
        <f t="shared" si="5"/>
        <v>0.4206880494274941</v>
      </c>
      <c r="T51">
        <f t="shared" si="11"/>
        <v>0</v>
      </c>
      <c r="U51">
        <f t="shared" si="12"/>
        <v>0.66944095375169776</v>
      </c>
      <c r="V51">
        <f t="shared" si="13"/>
        <v>0</v>
      </c>
    </row>
    <row r="52" spans="2:22" x14ac:dyDescent="0.2">
      <c r="B52">
        <f>IF(C51=0,B51+1,B51)</f>
        <v>7</v>
      </c>
      <c r="C52">
        <f>IF(C51=0,B52,C51-1)</f>
        <v>3</v>
      </c>
      <c r="D52">
        <f>B52-C52</f>
        <v>4</v>
      </c>
      <c r="E52">
        <f t="shared" si="6"/>
        <v>0</v>
      </c>
      <c r="F52">
        <f>J114</f>
        <v>0</v>
      </c>
      <c r="G52">
        <f t="shared" si="7"/>
        <v>2.0381507080736841E-2</v>
      </c>
      <c r="H52">
        <f t="shared" si="8"/>
        <v>0</v>
      </c>
      <c r="K52">
        <f t="shared" si="3"/>
        <v>0</v>
      </c>
      <c r="L52">
        <f t="shared" si="14"/>
        <v>4</v>
      </c>
      <c r="M52">
        <f t="shared" si="15"/>
        <v>0</v>
      </c>
      <c r="N52">
        <f t="shared" si="16"/>
        <v>4</v>
      </c>
      <c r="O52">
        <f t="shared" si="17"/>
        <v>2</v>
      </c>
      <c r="P52">
        <f t="shared" si="9"/>
        <v>2</v>
      </c>
      <c r="Q52">
        <f t="shared" si="10"/>
        <v>2</v>
      </c>
      <c r="R52">
        <f t="shared" si="4"/>
        <v>0</v>
      </c>
      <c r="S52">
        <f t="shared" si="5"/>
        <v>0.19275584543460414</v>
      </c>
      <c r="T52">
        <f t="shared" si="11"/>
        <v>0</v>
      </c>
      <c r="U52">
        <f t="shared" si="12"/>
        <v>0.66944095375169776</v>
      </c>
      <c r="V52">
        <f t="shared" si="13"/>
        <v>0</v>
      </c>
    </row>
    <row r="53" spans="2:22" x14ac:dyDescent="0.2">
      <c r="B53">
        <f t="shared" ref="B53:B68" si="21">IF(C52=0,B52+1,B52)</f>
        <v>7</v>
      </c>
      <c r="C53">
        <f t="shared" ref="C53:C68" si="22">IF(C52=0,B53,C52-1)</f>
        <v>2</v>
      </c>
      <c r="D53">
        <f t="shared" ref="D53:D68" si="23">B53-C53</f>
        <v>5</v>
      </c>
      <c r="E53">
        <f t="shared" si="6"/>
        <v>0</v>
      </c>
      <c r="F53">
        <f>J119</f>
        <v>0</v>
      </c>
      <c r="G53">
        <f t="shared" si="7"/>
        <v>0.1158769235080413</v>
      </c>
      <c r="H53">
        <f t="shared" si="8"/>
        <v>0</v>
      </c>
      <c r="K53">
        <f t="shared" si="3"/>
        <v>3.2629217062372505E-2</v>
      </c>
      <c r="L53">
        <f t="shared" si="14"/>
        <v>4</v>
      </c>
      <c r="M53">
        <f t="shared" si="15"/>
        <v>0</v>
      </c>
      <c r="N53">
        <f t="shared" si="16"/>
        <v>4</v>
      </c>
      <c r="O53">
        <f t="shared" si="17"/>
        <v>1</v>
      </c>
      <c r="P53">
        <f t="shared" si="9"/>
        <v>1</v>
      </c>
      <c r="Q53">
        <f t="shared" si="10"/>
        <v>3</v>
      </c>
      <c r="R53">
        <f t="shared" si="4"/>
        <v>0.83125492595443917</v>
      </c>
      <c r="S53">
        <f t="shared" si="5"/>
        <v>3.9252960847008446E-2</v>
      </c>
      <c r="T53">
        <f t="shared" si="11"/>
        <v>0</v>
      </c>
      <c r="U53">
        <f t="shared" si="12"/>
        <v>0.66944095375169776</v>
      </c>
      <c r="V53">
        <f t="shared" si="13"/>
        <v>0</v>
      </c>
    </row>
    <row r="54" spans="2:22" x14ac:dyDescent="0.2">
      <c r="B54">
        <f t="shared" si="21"/>
        <v>7</v>
      </c>
      <c r="C54">
        <f t="shared" si="22"/>
        <v>1</v>
      </c>
      <c r="D54">
        <f t="shared" si="23"/>
        <v>6</v>
      </c>
      <c r="E54">
        <f t="shared" si="6"/>
        <v>0</v>
      </c>
      <c r="F54">
        <f>J125</f>
        <v>1.364228320903507E-4</v>
      </c>
      <c r="G54">
        <f t="shared" si="7"/>
        <v>0.36600339460501402</v>
      </c>
      <c r="H54">
        <f t="shared" si="8"/>
        <v>0</v>
      </c>
      <c r="K54">
        <f t="shared" si="3"/>
        <v>5.7559039347732133E-5</v>
      </c>
      <c r="L54">
        <f t="shared" si="14"/>
        <v>4</v>
      </c>
      <c r="M54">
        <f t="shared" si="15"/>
        <v>0</v>
      </c>
      <c r="N54">
        <f t="shared" si="16"/>
        <v>4</v>
      </c>
      <c r="O54">
        <f t="shared" si="17"/>
        <v>0</v>
      </c>
      <c r="P54">
        <f t="shared" si="9"/>
        <v>0</v>
      </c>
      <c r="Q54">
        <f t="shared" si="10"/>
        <v>4</v>
      </c>
      <c r="R54">
        <f t="shared" si="4"/>
        <v>1.9201934513155303E-2</v>
      </c>
      <c r="S54">
        <f t="shared" si="5"/>
        <v>2.9975646103937215E-3</v>
      </c>
      <c r="T54">
        <f t="shared" si="11"/>
        <v>0</v>
      </c>
      <c r="U54">
        <f t="shared" si="12"/>
        <v>0.66944095375169776</v>
      </c>
      <c r="V54">
        <f t="shared" si="13"/>
        <v>0</v>
      </c>
    </row>
    <row r="55" spans="2:22" x14ac:dyDescent="0.2">
      <c r="B55">
        <f t="shared" si="21"/>
        <v>7</v>
      </c>
      <c r="C55">
        <f t="shared" si="22"/>
        <v>0</v>
      </c>
      <c r="D55">
        <f t="shared" si="23"/>
        <v>7</v>
      </c>
      <c r="E55">
        <f t="shared" si="6"/>
        <v>0</v>
      </c>
      <c r="F55">
        <f>J132</f>
        <v>7.3224880736843189E-4</v>
      </c>
      <c r="G55">
        <f t="shared" si="7"/>
        <v>0.49544618107466476</v>
      </c>
      <c r="H55">
        <f t="shared" si="8"/>
        <v>0</v>
      </c>
      <c r="J55">
        <f>K55</f>
        <v>0</v>
      </c>
      <c r="K55">
        <f t="shared" si="3"/>
        <v>0</v>
      </c>
      <c r="L55">
        <f t="shared" si="14"/>
        <v>5</v>
      </c>
      <c r="M55">
        <f t="shared" si="15"/>
        <v>5</v>
      </c>
      <c r="N55">
        <f t="shared" si="16"/>
        <v>0</v>
      </c>
      <c r="O55">
        <f t="shared" si="17"/>
        <v>0</v>
      </c>
      <c r="P55">
        <f t="shared" si="9"/>
        <v>5</v>
      </c>
      <c r="Q55">
        <f t="shared" si="10"/>
        <v>0</v>
      </c>
      <c r="R55">
        <f t="shared" si="4"/>
        <v>0</v>
      </c>
      <c r="S55">
        <f t="shared" si="5"/>
        <v>1</v>
      </c>
      <c r="T55">
        <f t="shared" si="11"/>
        <v>1.9572599037739763E-7</v>
      </c>
      <c r="U55">
        <f t="shared" si="12"/>
        <v>7.9267158002943528E-6</v>
      </c>
      <c r="V55">
        <f t="shared" si="13"/>
        <v>0</v>
      </c>
    </row>
    <row r="56" spans="2:22" x14ac:dyDescent="0.2">
      <c r="B56">
        <f t="shared" si="21"/>
        <v>8</v>
      </c>
      <c r="C56">
        <f t="shared" si="22"/>
        <v>8</v>
      </c>
      <c r="D56">
        <f t="shared" si="23"/>
        <v>0</v>
      </c>
      <c r="E56">
        <f t="shared" si="6"/>
        <v>1.9572599037739763E-7</v>
      </c>
      <c r="F56">
        <f>J140</f>
        <v>0</v>
      </c>
      <c r="G56">
        <f t="shared" si="7"/>
        <v>6.8952379830739288E-9</v>
      </c>
      <c r="H56">
        <f t="shared" si="8"/>
        <v>0</v>
      </c>
      <c r="J56">
        <f>SUM(K56:K57)</f>
        <v>0</v>
      </c>
      <c r="K56">
        <f t="shared" si="3"/>
        <v>0</v>
      </c>
      <c r="L56">
        <f t="shared" si="14"/>
        <v>5</v>
      </c>
      <c r="M56">
        <f t="shared" si="15"/>
        <v>4</v>
      </c>
      <c r="N56">
        <f t="shared" si="16"/>
        <v>1</v>
      </c>
      <c r="O56">
        <f t="shared" si="17"/>
        <v>1</v>
      </c>
      <c r="P56">
        <f t="shared" si="9"/>
        <v>5</v>
      </c>
      <c r="Q56">
        <f t="shared" si="10"/>
        <v>0</v>
      </c>
      <c r="R56">
        <f t="shared" si="4"/>
        <v>0</v>
      </c>
      <c r="S56">
        <f t="shared" si="5"/>
        <v>0.76601277968017434</v>
      </c>
      <c r="T56">
        <f t="shared" si="11"/>
        <v>2.4375987487727525E-4</v>
      </c>
      <c r="U56">
        <f t="shared" si="12"/>
        <v>3.7555426954042389E-4</v>
      </c>
      <c r="V56">
        <f t="shared" si="13"/>
        <v>0</v>
      </c>
    </row>
    <row r="57" spans="2:22" x14ac:dyDescent="0.2">
      <c r="B57">
        <f t="shared" si="21"/>
        <v>8</v>
      </c>
      <c r="C57">
        <f t="shared" si="22"/>
        <v>7</v>
      </c>
      <c r="D57">
        <f t="shared" si="23"/>
        <v>1</v>
      </c>
      <c r="E57">
        <f t="shared" si="6"/>
        <v>2.4375987487727525E-4</v>
      </c>
      <c r="F57">
        <f>J141</f>
        <v>0</v>
      </c>
      <c r="G57">
        <f t="shared" si="7"/>
        <v>5.2269537685598391E-7</v>
      </c>
      <c r="H57">
        <f t="shared" si="8"/>
        <v>0</v>
      </c>
      <c r="K57">
        <f t="shared" si="3"/>
        <v>0</v>
      </c>
      <c r="L57">
        <f t="shared" si="14"/>
        <v>5</v>
      </c>
      <c r="M57">
        <f t="shared" si="15"/>
        <v>4</v>
      </c>
      <c r="N57">
        <f t="shared" si="16"/>
        <v>1</v>
      </c>
      <c r="O57">
        <f t="shared" si="17"/>
        <v>0</v>
      </c>
      <c r="P57">
        <f t="shared" si="9"/>
        <v>4</v>
      </c>
      <c r="Q57">
        <f t="shared" si="10"/>
        <v>1</v>
      </c>
      <c r="R57">
        <f t="shared" si="4"/>
        <v>0</v>
      </c>
      <c r="S57">
        <f t="shared" si="5"/>
        <v>0.23398722031982566</v>
      </c>
      <c r="T57">
        <f t="shared" si="11"/>
        <v>2.4375987487727525E-4</v>
      </c>
      <c r="U57">
        <f t="shared" si="12"/>
        <v>3.7555426954042389E-4</v>
      </c>
      <c r="V57">
        <f t="shared" si="13"/>
        <v>0</v>
      </c>
    </row>
    <row r="58" spans="2:22" x14ac:dyDescent="0.2">
      <c r="B58">
        <f t="shared" si="21"/>
        <v>8</v>
      </c>
      <c r="C58">
        <f t="shared" si="22"/>
        <v>6</v>
      </c>
      <c r="D58">
        <f t="shared" si="23"/>
        <v>2</v>
      </c>
      <c r="E58">
        <f t="shared" si="6"/>
        <v>2.9406797969600829E-2</v>
      </c>
      <c r="F58">
        <f>J143</f>
        <v>0</v>
      </c>
      <c r="G58">
        <f t="shared" si="7"/>
        <v>1.7335090569036343E-5</v>
      </c>
      <c r="H58">
        <f t="shared" si="8"/>
        <v>0</v>
      </c>
      <c r="J58">
        <f>SUM(K58:K60)</f>
        <v>0</v>
      </c>
      <c r="K58">
        <f t="shared" si="3"/>
        <v>0</v>
      </c>
      <c r="L58">
        <f t="shared" si="14"/>
        <v>5</v>
      </c>
      <c r="M58">
        <f t="shared" si="15"/>
        <v>3</v>
      </c>
      <c r="N58">
        <f t="shared" si="16"/>
        <v>2</v>
      </c>
      <c r="O58">
        <f t="shared" si="17"/>
        <v>2</v>
      </c>
      <c r="P58">
        <f t="shared" si="9"/>
        <v>5</v>
      </c>
      <c r="Q58">
        <f t="shared" si="10"/>
        <v>0</v>
      </c>
      <c r="R58">
        <f t="shared" si="4"/>
        <v>0</v>
      </c>
      <c r="S58">
        <f t="shared" si="5"/>
        <v>0.58677557863334739</v>
      </c>
      <c r="T58">
        <f t="shared" si="11"/>
        <v>2.9406797969600829E-2</v>
      </c>
      <c r="U58">
        <f t="shared" si="12"/>
        <v>7.1172481982918505E-3</v>
      </c>
      <c r="V58">
        <f t="shared" si="13"/>
        <v>0</v>
      </c>
    </row>
    <row r="59" spans="2:22" x14ac:dyDescent="0.2">
      <c r="B59">
        <f t="shared" si="21"/>
        <v>8</v>
      </c>
      <c r="C59">
        <f t="shared" si="22"/>
        <v>5</v>
      </c>
      <c r="D59">
        <f t="shared" si="23"/>
        <v>3</v>
      </c>
      <c r="E59">
        <f t="shared" si="6"/>
        <v>0.95637758690026342</v>
      </c>
      <c r="F59">
        <f>J146</f>
        <v>0</v>
      </c>
      <c r="G59">
        <f t="shared" si="7"/>
        <v>3.2852280516123796E-4</v>
      </c>
      <c r="H59">
        <f t="shared" si="8"/>
        <v>0</v>
      </c>
      <c r="K59">
        <f t="shared" si="3"/>
        <v>0</v>
      </c>
      <c r="L59">
        <f t="shared" si="14"/>
        <v>5</v>
      </c>
      <c r="M59">
        <f t="shared" si="15"/>
        <v>3</v>
      </c>
      <c r="N59">
        <f t="shared" si="16"/>
        <v>2</v>
      </c>
      <c r="O59">
        <f t="shared" si="17"/>
        <v>1</v>
      </c>
      <c r="P59">
        <f t="shared" si="9"/>
        <v>4</v>
      </c>
      <c r="Q59">
        <f t="shared" si="10"/>
        <v>1</v>
      </c>
      <c r="R59">
        <f t="shared" si="4"/>
        <v>0</v>
      </c>
      <c r="S59">
        <f t="shared" si="5"/>
        <v>0.35847440209365405</v>
      </c>
      <c r="T59">
        <f t="shared" si="11"/>
        <v>2.9406797969600829E-2</v>
      </c>
      <c r="U59">
        <f t="shared" si="12"/>
        <v>7.1172481982918505E-3</v>
      </c>
      <c r="V59">
        <f t="shared" si="13"/>
        <v>0</v>
      </c>
    </row>
    <row r="60" spans="2:22" x14ac:dyDescent="0.2">
      <c r="B60">
        <f t="shared" si="21"/>
        <v>8</v>
      </c>
      <c r="C60">
        <f t="shared" si="22"/>
        <v>4</v>
      </c>
      <c r="D60">
        <f t="shared" si="23"/>
        <v>4</v>
      </c>
      <c r="E60">
        <f t="shared" si="6"/>
        <v>0</v>
      </c>
      <c r="F60">
        <f>J150</f>
        <v>0</v>
      </c>
      <c r="G60">
        <f t="shared" si="7"/>
        <v>3.8912124903960309E-3</v>
      </c>
      <c r="H60">
        <f t="shared" si="8"/>
        <v>0</v>
      </c>
      <c r="K60">
        <f t="shared" si="3"/>
        <v>0</v>
      </c>
      <c r="L60">
        <f t="shared" si="14"/>
        <v>5</v>
      </c>
      <c r="M60">
        <f t="shared" si="15"/>
        <v>3</v>
      </c>
      <c r="N60">
        <f t="shared" si="16"/>
        <v>2</v>
      </c>
      <c r="O60">
        <f t="shared" si="17"/>
        <v>0</v>
      </c>
      <c r="P60">
        <f t="shared" si="9"/>
        <v>3</v>
      </c>
      <c r="Q60">
        <f t="shared" si="10"/>
        <v>2</v>
      </c>
      <c r="R60">
        <f t="shared" si="4"/>
        <v>0</v>
      </c>
      <c r="S60">
        <f t="shared" si="5"/>
        <v>5.4750019272998635E-2</v>
      </c>
      <c r="T60">
        <f t="shared" si="11"/>
        <v>2.9406797969600829E-2</v>
      </c>
      <c r="U60">
        <f t="shared" si="12"/>
        <v>7.1172481982918505E-3</v>
      </c>
      <c r="V60">
        <f t="shared" si="13"/>
        <v>0</v>
      </c>
    </row>
    <row r="61" spans="2:22" x14ac:dyDescent="0.2">
      <c r="B61">
        <f t="shared" si="21"/>
        <v>8</v>
      </c>
      <c r="C61">
        <f t="shared" si="22"/>
        <v>3</v>
      </c>
      <c r="D61">
        <f t="shared" si="23"/>
        <v>5</v>
      </c>
      <c r="E61">
        <f t="shared" si="6"/>
        <v>0</v>
      </c>
      <c r="F61">
        <f>J155</f>
        <v>0</v>
      </c>
      <c r="G61">
        <f t="shared" si="7"/>
        <v>2.9497441336862096E-2</v>
      </c>
      <c r="H61">
        <f t="shared" si="8"/>
        <v>0</v>
      </c>
      <c r="J61">
        <f>SUM(K61:K64)</f>
        <v>0</v>
      </c>
      <c r="K61">
        <f t="shared" si="3"/>
        <v>0</v>
      </c>
      <c r="L61">
        <f t="shared" si="14"/>
        <v>5</v>
      </c>
      <c r="M61">
        <f t="shared" si="15"/>
        <v>2</v>
      </c>
      <c r="N61">
        <f t="shared" si="16"/>
        <v>3</v>
      </c>
      <c r="O61">
        <f t="shared" si="17"/>
        <v>3</v>
      </c>
      <c r="P61">
        <f t="shared" si="9"/>
        <v>5</v>
      </c>
      <c r="Q61">
        <f t="shared" si="10"/>
        <v>0</v>
      </c>
      <c r="R61">
        <f t="shared" si="4"/>
        <v>0</v>
      </c>
      <c r="S61">
        <f t="shared" si="5"/>
        <v>0.44947759203737314</v>
      </c>
      <c r="T61">
        <f t="shared" si="11"/>
        <v>0.95637758690026342</v>
      </c>
      <c r="U61">
        <f t="shared" si="12"/>
        <v>6.7440615144752261E-2</v>
      </c>
      <c r="V61">
        <f t="shared" si="13"/>
        <v>0</v>
      </c>
    </row>
    <row r="62" spans="2:22" x14ac:dyDescent="0.2">
      <c r="B62">
        <f t="shared" si="21"/>
        <v>8</v>
      </c>
      <c r="C62">
        <f t="shared" si="22"/>
        <v>2</v>
      </c>
      <c r="D62">
        <f t="shared" si="23"/>
        <v>6</v>
      </c>
      <c r="E62">
        <f t="shared" si="6"/>
        <v>0</v>
      </c>
      <c r="F62">
        <f>J161</f>
        <v>0</v>
      </c>
      <c r="G62">
        <f t="shared" si="7"/>
        <v>0.13975384400895735</v>
      </c>
      <c r="H62">
        <f t="shared" si="8"/>
        <v>0</v>
      </c>
      <c r="K62">
        <f t="shared" si="3"/>
        <v>0</v>
      </c>
      <c r="L62">
        <f t="shared" si="14"/>
        <v>5</v>
      </c>
      <c r="M62">
        <f t="shared" si="15"/>
        <v>2</v>
      </c>
      <c r="N62">
        <f t="shared" si="16"/>
        <v>3</v>
      </c>
      <c r="O62">
        <f t="shared" si="17"/>
        <v>2</v>
      </c>
      <c r="P62">
        <f t="shared" si="9"/>
        <v>4</v>
      </c>
      <c r="Q62">
        <f t="shared" si="10"/>
        <v>1</v>
      </c>
      <c r="R62">
        <f t="shared" si="4"/>
        <v>0</v>
      </c>
      <c r="S62">
        <f t="shared" si="5"/>
        <v>0.41189395978792276</v>
      </c>
      <c r="T62">
        <f t="shared" si="11"/>
        <v>0.95637758690026342</v>
      </c>
      <c r="U62">
        <f t="shared" si="12"/>
        <v>6.7440615144752261E-2</v>
      </c>
      <c r="V62">
        <f t="shared" si="13"/>
        <v>0</v>
      </c>
    </row>
    <row r="63" spans="2:22" x14ac:dyDescent="0.2">
      <c r="B63">
        <f t="shared" si="21"/>
        <v>8</v>
      </c>
      <c r="C63">
        <f t="shared" si="22"/>
        <v>1</v>
      </c>
      <c r="D63">
        <f t="shared" si="23"/>
        <v>7</v>
      </c>
      <c r="E63">
        <f t="shared" si="6"/>
        <v>0</v>
      </c>
      <c r="F63">
        <f>J168</f>
        <v>3.1921199268979438E-5</v>
      </c>
      <c r="G63">
        <f t="shared" si="7"/>
        <v>0.37835992411745673</v>
      </c>
      <c r="H63">
        <f t="shared" si="8"/>
        <v>0</v>
      </c>
      <c r="K63">
        <f t="shared" si="3"/>
        <v>0</v>
      </c>
      <c r="L63">
        <f t="shared" si="14"/>
        <v>5</v>
      </c>
      <c r="M63">
        <f t="shared" si="15"/>
        <v>2</v>
      </c>
      <c r="N63">
        <f t="shared" si="16"/>
        <v>3</v>
      </c>
      <c r="O63">
        <f t="shared" si="17"/>
        <v>1</v>
      </c>
      <c r="P63">
        <f t="shared" si="9"/>
        <v>3</v>
      </c>
      <c r="Q63">
        <f t="shared" si="10"/>
        <v>2</v>
      </c>
      <c r="R63">
        <f t="shared" si="4"/>
        <v>0</v>
      </c>
      <c r="S63">
        <f t="shared" si="5"/>
        <v>0.12581764335255843</v>
      </c>
      <c r="T63">
        <f t="shared" si="11"/>
        <v>0.95637758690026342</v>
      </c>
      <c r="U63">
        <f t="shared" si="12"/>
        <v>6.7440615144752261E-2</v>
      </c>
      <c r="V63">
        <f t="shared" si="13"/>
        <v>0</v>
      </c>
    </row>
    <row r="64" spans="2:22" x14ac:dyDescent="0.2">
      <c r="B64">
        <f t="shared" si="21"/>
        <v>8</v>
      </c>
      <c r="C64">
        <f t="shared" si="22"/>
        <v>0</v>
      </c>
      <c r="D64">
        <f t="shared" si="23"/>
        <v>8</v>
      </c>
      <c r="E64">
        <f t="shared" si="6"/>
        <v>0</v>
      </c>
      <c r="F64">
        <f>J176</f>
        <v>1.9578890960140273E-4</v>
      </c>
      <c r="G64">
        <f t="shared" si="7"/>
        <v>0.4481511905599827</v>
      </c>
      <c r="H64">
        <f t="shared" si="8"/>
        <v>0</v>
      </c>
      <c r="K64">
        <f t="shared" si="3"/>
        <v>0</v>
      </c>
      <c r="L64">
        <f t="shared" si="14"/>
        <v>5</v>
      </c>
      <c r="M64">
        <f t="shared" si="15"/>
        <v>2</v>
      </c>
      <c r="N64">
        <f t="shared" si="16"/>
        <v>3</v>
      </c>
      <c r="O64">
        <f t="shared" si="17"/>
        <v>0</v>
      </c>
      <c r="P64">
        <f t="shared" si="9"/>
        <v>2</v>
      </c>
      <c r="Q64">
        <f t="shared" si="10"/>
        <v>3</v>
      </c>
      <c r="R64">
        <f t="shared" si="4"/>
        <v>0</v>
      </c>
      <c r="S64">
        <f t="shared" si="5"/>
        <v>1.2810804822145834E-2</v>
      </c>
      <c r="T64">
        <f t="shared" si="11"/>
        <v>0.95637758690026342</v>
      </c>
      <c r="U64">
        <f t="shared" si="12"/>
        <v>6.7440615144752261E-2</v>
      </c>
      <c r="V64">
        <f t="shared" si="13"/>
        <v>0</v>
      </c>
    </row>
    <row r="65" spans="2:22" x14ac:dyDescent="0.2">
      <c r="B65">
        <f t="shared" si="21"/>
        <v>9</v>
      </c>
      <c r="C65">
        <f t="shared" si="22"/>
        <v>9</v>
      </c>
      <c r="D65">
        <f t="shared" si="23"/>
        <v>0</v>
      </c>
      <c r="E65">
        <f t="shared" si="6"/>
        <v>1.9572599037739763E-7</v>
      </c>
      <c r="F65">
        <f>J185</f>
        <v>0</v>
      </c>
      <c r="G65">
        <f t="shared" si="7"/>
        <v>6.5821521582545285E-10</v>
      </c>
      <c r="H65">
        <f t="shared" si="8"/>
        <v>0</v>
      </c>
      <c r="J65">
        <f>SUM(K65:K69)</f>
        <v>2.4917403482564802E-3</v>
      </c>
      <c r="K65">
        <f t="shared" si="3"/>
        <v>0</v>
      </c>
      <c r="L65">
        <f t="shared" si="14"/>
        <v>5</v>
      </c>
      <c r="M65">
        <f t="shared" si="15"/>
        <v>1</v>
      </c>
      <c r="N65">
        <f t="shared" si="16"/>
        <v>4</v>
      </c>
      <c r="O65">
        <f t="shared" si="17"/>
        <v>4</v>
      </c>
      <c r="P65">
        <f t="shared" si="9"/>
        <v>5</v>
      </c>
      <c r="Q65">
        <f t="shared" si="10"/>
        <v>0</v>
      </c>
      <c r="R65">
        <f t="shared" si="4"/>
        <v>0</v>
      </c>
      <c r="S65">
        <f t="shared" si="5"/>
        <v>0.34430557968049963</v>
      </c>
      <c r="T65">
        <f t="shared" si="11"/>
        <v>0</v>
      </c>
      <c r="U65">
        <f t="shared" si="12"/>
        <v>0.31952212739989677</v>
      </c>
      <c r="V65">
        <f t="shared" si="13"/>
        <v>0</v>
      </c>
    </row>
    <row r="66" spans="2:22" x14ac:dyDescent="0.2">
      <c r="B66">
        <f t="shared" si="21"/>
        <v>9</v>
      </c>
      <c r="C66">
        <f t="shared" si="22"/>
        <v>8</v>
      </c>
      <c r="D66">
        <f t="shared" si="23"/>
        <v>1</v>
      </c>
      <c r="E66">
        <f t="shared" si="6"/>
        <v>2.4375987487727525E-4</v>
      </c>
      <c r="F66">
        <f>J186</f>
        <v>0</v>
      </c>
      <c r="G66">
        <f t="shared" si="7"/>
        <v>5.613320490523621E-8</v>
      </c>
      <c r="H66">
        <f t="shared" si="8"/>
        <v>0</v>
      </c>
      <c r="K66">
        <f t="shared" si="3"/>
        <v>0</v>
      </c>
      <c r="L66">
        <f t="shared" si="14"/>
        <v>5</v>
      </c>
      <c r="M66">
        <f t="shared" si="15"/>
        <v>1</v>
      </c>
      <c r="N66">
        <f t="shared" si="16"/>
        <v>4</v>
      </c>
      <c r="O66">
        <f t="shared" si="17"/>
        <v>3</v>
      </c>
      <c r="P66">
        <f t="shared" si="9"/>
        <v>4</v>
      </c>
      <c r="Q66">
        <f t="shared" si="10"/>
        <v>1</v>
      </c>
      <c r="R66">
        <f t="shared" si="4"/>
        <v>0</v>
      </c>
      <c r="S66">
        <f t="shared" si="5"/>
        <v>0.4206880494274941</v>
      </c>
      <c r="T66">
        <f t="shared" si="11"/>
        <v>0</v>
      </c>
      <c r="U66">
        <f t="shared" si="12"/>
        <v>0.31952212739989677</v>
      </c>
      <c r="V66">
        <f t="shared" si="13"/>
        <v>0</v>
      </c>
    </row>
    <row r="67" spans="2:22" x14ac:dyDescent="0.2">
      <c r="B67">
        <f t="shared" si="21"/>
        <v>9</v>
      </c>
      <c r="C67">
        <f t="shared" si="22"/>
        <v>7</v>
      </c>
      <c r="D67">
        <f t="shared" si="23"/>
        <v>2</v>
      </c>
      <c r="E67">
        <f t="shared" si="6"/>
        <v>2.9406797969600829E-2</v>
      </c>
      <c r="F67">
        <f>J188</f>
        <v>0</v>
      </c>
      <c r="G67">
        <f t="shared" si="7"/>
        <v>2.1275963762309865E-6</v>
      </c>
      <c r="H67">
        <f t="shared" si="8"/>
        <v>0</v>
      </c>
      <c r="K67">
        <f t="shared" si="3"/>
        <v>0</v>
      </c>
      <c r="L67">
        <f t="shared" si="14"/>
        <v>5</v>
      </c>
      <c r="M67">
        <f t="shared" si="15"/>
        <v>1</v>
      </c>
      <c r="N67">
        <f t="shared" si="16"/>
        <v>4</v>
      </c>
      <c r="O67">
        <f t="shared" si="17"/>
        <v>2</v>
      </c>
      <c r="P67">
        <f t="shared" si="9"/>
        <v>3</v>
      </c>
      <c r="Q67">
        <f t="shared" si="10"/>
        <v>2</v>
      </c>
      <c r="R67">
        <f t="shared" si="4"/>
        <v>0</v>
      </c>
      <c r="S67">
        <f t="shared" si="5"/>
        <v>0.19275584543460414</v>
      </c>
      <c r="T67">
        <f t="shared" si="11"/>
        <v>0</v>
      </c>
      <c r="U67">
        <f t="shared" si="12"/>
        <v>0.31952212739989677</v>
      </c>
      <c r="V67">
        <f t="shared" si="13"/>
        <v>0</v>
      </c>
    </row>
    <row r="68" spans="2:22" x14ac:dyDescent="0.2">
      <c r="B68">
        <f t="shared" si="21"/>
        <v>9</v>
      </c>
      <c r="C68">
        <f t="shared" si="22"/>
        <v>6</v>
      </c>
      <c r="D68">
        <f t="shared" si="23"/>
        <v>3</v>
      </c>
      <c r="E68">
        <f t="shared" si="6"/>
        <v>0.95637758690026342</v>
      </c>
      <c r="F68">
        <f>J191</f>
        <v>0</v>
      </c>
      <c r="G68">
        <f t="shared" si="7"/>
        <v>4.704088016256996E-5</v>
      </c>
      <c r="H68">
        <f t="shared" si="8"/>
        <v>0</v>
      </c>
      <c r="K68">
        <f t="shared" si="3"/>
        <v>0</v>
      </c>
      <c r="L68">
        <f t="shared" si="14"/>
        <v>5</v>
      </c>
      <c r="M68">
        <f t="shared" si="15"/>
        <v>1</v>
      </c>
      <c r="N68">
        <f t="shared" si="16"/>
        <v>4</v>
      </c>
      <c r="O68">
        <f t="shared" si="17"/>
        <v>1</v>
      </c>
      <c r="P68">
        <f t="shared" si="9"/>
        <v>2</v>
      </c>
      <c r="Q68">
        <f t="shared" si="10"/>
        <v>3</v>
      </c>
      <c r="R68">
        <f t="shared" si="4"/>
        <v>0</v>
      </c>
      <c r="S68">
        <f t="shared" si="5"/>
        <v>3.9252960847008446E-2</v>
      </c>
      <c r="T68">
        <f t="shared" si="11"/>
        <v>0</v>
      </c>
      <c r="U68">
        <f t="shared" si="12"/>
        <v>0.31952212739989677</v>
      </c>
      <c r="V68">
        <f t="shared" si="13"/>
        <v>0</v>
      </c>
    </row>
    <row r="69" spans="2:22" x14ac:dyDescent="0.2">
      <c r="B69">
        <f>IF(C68=0,B68+1,B68)</f>
        <v>9</v>
      </c>
      <c r="C69">
        <f>IF(C68=0,B69,C68-1)</f>
        <v>5</v>
      </c>
      <c r="D69">
        <f>B69-C69</f>
        <v>4</v>
      </c>
      <c r="E69">
        <f t="shared" si="6"/>
        <v>0</v>
      </c>
      <c r="F69">
        <f>J195</f>
        <v>0</v>
      </c>
      <c r="G69">
        <f t="shared" si="7"/>
        <v>6.6861499136893073E-4</v>
      </c>
      <c r="H69">
        <f t="shared" si="8"/>
        <v>0</v>
      </c>
      <c r="K69">
        <f t="shared" si="3"/>
        <v>2.4917403482564802E-3</v>
      </c>
      <c r="L69">
        <f t="shared" si="14"/>
        <v>5</v>
      </c>
      <c r="M69">
        <f t="shared" si="15"/>
        <v>1</v>
      </c>
      <c r="N69">
        <f t="shared" si="16"/>
        <v>4</v>
      </c>
      <c r="O69">
        <f t="shared" si="17"/>
        <v>0</v>
      </c>
      <c r="P69">
        <f t="shared" si="9"/>
        <v>1</v>
      </c>
      <c r="Q69">
        <f t="shared" si="10"/>
        <v>4</v>
      </c>
      <c r="R69">
        <f t="shared" si="4"/>
        <v>0.83125492595443917</v>
      </c>
      <c r="S69">
        <f t="shared" si="5"/>
        <v>2.9975646103937215E-3</v>
      </c>
      <c r="T69">
        <f t="shared" si="11"/>
        <v>0</v>
      </c>
      <c r="U69">
        <f t="shared" si="12"/>
        <v>0.31952212739989677</v>
      </c>
      <c r="V69">
        <f t="shared" si="13"/>
        <v>0</v>
      </c>
    </row>
    <row r="70" spans="2:22" x14ac:dyDescent="0.2">
      <c r="B70">
        <f t="shared" ref="B70:B72" si="24">IF(C69=0,B69+1,B69)</f>
        <v>9</v>
      </c>
      <c r="C70">
        <f t="shared" ref="C70:C72" si="25">IF(C69=0,B70,C69-1)</f>
        <v>4</v>
      </c>
      <c r="D70">
        <f t="shared" ref="D70:D72" si="26">B70-C70</f>
        <v>5</v>
      </c>
      <c r="E70">
        <f t="shared" si="6"/>
        <v>0</v>
      </c>
      <c r="F70">
        <f>J200</f>
        <v>0</v>
      </c>
      <c r="G70">
        <f t="shared" si="7"/>
        <v>6.3355674913439268E-3</v>
      </c>
      <c r="H70">
        <f t="shared" si="8"/>
        <v>0</v>
      </c>
      <c r="J70">
        <f>SUM(K70:K75)</f>
        <v>9.5569928316672145E-3</v>
      </c>
      <c r="K70">
        <f t="shared" si="3"/>
        <v>0</v>
      </c>
      <c r="L70">
        <f t="shared" si="14"/>
        <v>5</v>
      </c>
      <c r="M70">
        <f t="shared" si="15"/>
        <v>0</v>
      </c>
      <c r="N70">
        <f t="shared" si="16"/>
        <v>5</v>
      </c>
      <c r="O70">
        <f t="shared" si="17"/>
        <v>5</v>
      </c>
      <c r="P70">
        <f t="shared" si="9"/>
        <v>5</v>
      </c>
      <c r="Q70">
        <f t="shared" si="10"/>
        <v>0</v>
      </c>
      <c r="R70">
        <f t="shared" si="4"/>
        <v>0</v>
      </c>
      <c r="S70">
        <f t="shared" si="5"/>
        <v>0.26374247415045327</v>
      </c>
      <c r="T70">
        <f t="shared" si="11"/>
        <v>0</v>
      </c>
      <c r="U70">
        <f t="shared" si="12"/>
        <v>0.60553652827171844</v>
      </c>
      <c r="V70">
        <f t="shared" si="13"/>
        <v>0</v>
      </c>
    </row>
    <row r="71" spans="2:22" x14ac:dyDescent="0.2">
      <c r="B71">
        <f t="shared" si="24"/>
        <v>9</v>
      </c>
      <c r="C71">
        <f t="shared" si="25"/>
        <v>3</v>
      </c>
      <c r="D71">
        <f t="shared" si="26"/>
        <v>6</v>
      </c>
      <c r="E71">
        <f t="shared" si="6"/>
        <v>0</v>
      </c>
      <c r="F71">
        <f>J206</f>
        <v>0</v>
      </c>
      <c r="G71">
        <f t="shared" si="7"/>
        <v>4.0022450344397199E-2</v>
      </c>
      <c r="H71">
        <f t="shared" si="8"/>
        <v>0</v>
      </c>
      <c r="K71">
        <f t="shared" si="3"/>
        <v>0</v>
      </c>
      <c r="L71">
        <f t="shared" si="14"/>
        <v>5</v>
      </c>
      <c r="M71">
        <f t="shared" si="15"/>
        <v>0</v>
      </c>
      <c r="N71">
        <f t="shared" si="16"/>
        <v>5</v>
      </c>
      <c r="O71">
        <f t="shared" si="17"/>
        <v>4</v>
      </c>
      <c r="P71">
        <f t="shared" si="9"/>
        <v>4</v>
      </c>
      <c r="Q71">
        <f t="shared" si="10"/>
        <v>1</v>
      </c>
      <c r="R71">
        <f t="shared" si="4"/>
        <v>0</v>
      </c>
      <c r="S71">
        <f t="shared" si="5"/>
        <v>0.40281552765023171</v>
      </c>
      <c r="T71">
        <f t="shared" si="11"/>
        <v>0</v>
      </c>
      <c r="U71">
        <f t="shared" si="12"/>
        <v>0.60553652827171844</v>
      </c>
      <c r="V71">
        <f t="shared" si="13"/>
        <v>0</v>
      </c>
    </row>
    <row r="72" spans="2:22" x14ac:dyDescent="0.2">
      <c r="B72">
        <f t="shared" si="24"/>
        <v>9</v>
      </c>
      <c r="C72">
        <f t="shared" si="25"/>
        <v>2</v>
      </c>
      <c r="D72">
        <f t="shared" si="26"/>
        <v>7</v>
      </c>
      <c r="E72">
        <f t="shared" si="6"/>
        <v>0</v>
      </c>
      <c r="F72">
        <f>J213</f>
        <v>0</v>
      </c>
      <c r="G72">
        <f t="shared" si="7"/>
        <v>0.16253103500677502</v>
      </c>
      <c r="H72">
        <f t="shared" si="8"/>
        <v>0</v>
      </c>
      <c r="K72">
        <f t="shared" si="3"/>
        <v>0</v>
      </c>
      <c r="L72">
        <f t="shared" si="14"/>
        <v>5</v>
      </c>
      <c r="M72">
        <f t="shared" si="15"/>
        <v>0</v>
      </c>
      <c r="N72">
        <f t="shared" si="16"/>
        <v>5</v>
      </c>
      <c r="O72">
        <f t="shared" si="17"/>
        <v>3</v>
      </c>
      <c r="P72">
        <f t="shared" si="9"/>
        <v>3</v>
      </c>
      <c r="Q72">
        <f t="shared" si="10"/>
        <v>2</v>
      </c>
      <c r="R72">
        <f t="shared" si="4"/>
        <v>0</v>
      </c>
      <c r="S72">
        <f t="shared" si="5"/>
        <v>0.24608906826827193</v>
      </c>
      <c r="T72">
        <f t="shared" si="11"/>
        <v>0</v>
      </c>
      <c r="U72">
        <f t="shared" si="12"/>
        <v>0.60553652827171844</v>
      </c>
      <c r="V72">
        <f t="shared" si="13"/>
        <v>0</v>
      </c>
    </row>
    <row r="73" spans="2:22" x14ac:dyDescent="0.2">
      <c r="B73">
        <f>IF(C72=0,B72+1,B72)</f>
        <v>9</v>
      </c>
      <c r="C73">
        <f>IF(C72=0,B73,C72-1)</f>
        <v>1</v>
      </c>
      <c r="D73">
        <f>B73-C73</f>
        <v>8</v>
      </c>
      <c r="E73">
        <f t="shared" si="6"/>
        <v>0</v>
      </c>
      <c r="F73">
        <f>J221</f>
        <v>7.469152686223754E-6</v>
      </c>
      <c r="G73">
        <f t="shared" si="7"/>
        <v>0.38502215588044519</v>
      </c>
      <c r="H73">
        <f t="shared" si="8"/>
        <v>0</v>
      </c>
      <c r="K73">
        <f t="shared" si="3"/>
        <v>0</v>
      </c>
      <c r="L73">
        <f t="shared" si="14"/>
        <v>5</v>
      </c>
      <c r="M73">
        <f t="shared" si="15"/>
        <v>0</v>
      </c>
      <c r="N73">
        <f t="shared" si="16"/>
        <v>5</v>
      </c>
      <c r="O73">
        <f t="shared" si="17"/>
        <v>2</v>
      </c>
      <c r="P73">
        <f t="shared" si="9"/>
        <v>2</v>
      </c>
      <c r="Q73">
        <f t="shared" si="10"/>
        <v>3</v>
      </c>
      <c r="R73">
        <f t="shared" si="4"/>
        <v>0</v>
      </c>
      <c r="S73">
        <f t="shared" si="5"/>
        <v>7.5170674122734912E-2</v>
      </c>
      <c r="T73">
        <f t="shared" si="11"/>
        <v>0</v>
      </c>
      <c r="U73">
        <f t="shared" si="12"/>
        <v>0.60553652827171844</v>
      </c>
      <c r="V73">
        <f t="shared" si="13"/>
        <v>0</v>
      </c>
    </row>
    <row r="74" spans="2:22" x14ac:dyDescent="0.2">
      <c r="B74">
        <f t="shared" ref="B74:B76" si="27">IF(C73=0,B73+1,B73)</f>
        <v>9</v>
      </c>
      <c r="C74">
        <f t="shared" ref="C74:C76" si="28">IF(C73=0,B74,C73-1)</f>
        <v>0</v>
      </c>
      <c r="D74">
        <f t="shared" ref="D74:D76" si="29">B74-C74</f>
        <v>9</v>
      </c>
      <c r="E74">
        <f t="shared" si="6"/>
        <v>0</v>
      </c>
      <c r="F74">
        <f>J230</f>
        <v>5.1533569138111716E-5</v>
      </c>
      <c r="G74">
        <f t="shared" si="7"/>
        <v>0.40537095101771109</v>
      </c>
      <c r="H74">
        <f t="shared" si="8"/>
        <v>0</v>
      </c>
      <c r="K74">
        <f t="shared" si="3"/>
        <v>9.5435247520459596E-3</v>
      </c>
      <c r="L74">
        <f t="shared" si="14"/>
        <v>5</v>
      </c>
      <c r="M74">
        <f t="shared" si="15"/>
        <v>0</v>
      </c>
      <c r="N74">
        <f t="shared" si="16"/>
        <v>5</v>
      </c>
      <c r="O74">
        <f t="shared" si="17"/>
        <v>1</v>
      </c>
      <c r="P74">
        <f t="shared" si="9"/>
        <v>1</v>
      </c>
      <c r="Q74">
        <f t="shared" si="10"/>
        <v>4</v>
      </c>
      <c r="R74">
        <f t="shared" si="4"/>
        <v>0.83125492595443917</v>
      </c>
      <c r="S74">
        <f t="shared" si="5"/>
        <v>1.1480863997393067E-2</v>
      </c>
      <c r="T74">
        <f t="shared" si="11"/>
        <v>0</v>
      </c>
      <c r="U74">
        <f t="shared" si="12"/>
        <v>0.60553652827171844</v>
      </c>
      <c r="V74">
        <f t="shared" si="13"/>
        <v>0</v>
      </c>
    </row>
    <row r="75" spans="2:22" x14ac:dyDescent="0.2">
      <c r="B75">
        <f t="shared" si="27"/>
        <v>10</v>
      </c>
      <c r="C75">
        <f t="shared" si="28"/>
        <v>10</v>
      </c>
      <c r="D75">
        <f t="shared" si="29"/>
        <v>0</v>
      </c>
      <c r="E75">
        <f t="shared" si="6"/>
        <v>1.9572599037739763E-7</v>
      </c>
      <c r="F75">
        <f>J240</f>
        <v>0</v>
      </c>
      <c r="G75">
        <f t="shared" si="7"/>
        <v>6.2832823378636147E-11</v>
      </c>
      <c r="H75">
        <f t="shared" si="8"/>
        <v>0</v>
      </c>
      <c r="K75">
        <f t="shared" si="3"/>
        <v>1.346807962125531E-5</v>
      </c>
      <c r="L75">
        <f t="shared" si="14"/>
        <v>5</v>
      </c>
      <c r="M75">
        <f t="shared" si="15"/>
        <v>0</v>
      </c>
      <c r="N75">
        <f t="shared" si="16"/>
        <v>5</v>
      </c>
      <c r="O75">
        <f t="shared" si="17"/>
        <v>0</v>
      </c>
      <c r="P75">
        <f t="shared" si="9"/>
        <v>0</v>
      </c>
      <c r="Q75">
        <f t="shared" si="10"/>
        <v>5</v>
      </c>
      <c r="R75">
        <f t="shared" si="4"/>
        <v>1.9201934513155303E-2</v>
      </c>
      <c r="S75">
        <f t="shared" si="5"/>
        <v>7.0139181091510795E-4</v>
      </c>
      <c r="T75">
        <f t="shared" si="11"/>
        <v>0</v>
      </c>
      <c r="U75">
        <f t="shared" si="12"/>
        <v>0.60553652827171844</v>
      </c>
      <c r="V75">
        <f t="shared" si="13"/>
        <v>0</v>
      </c>
    </row>
    <row r="76" spans="2:22" x14ac:dyDescent="0.2">
      <c r="B76">
        <f t="shared" si="27"/>
        <v>10</v>
      </c>
      <c r="C76">
        <f t="shared" si="28"/>
        <v>9</v>
      </c>
      <c r="D76">
        <f t="shared" si="29"/>
        <v>1</v>
      </c>
      <c r="E76">
        <f t="shared" si="6"/>
        <v>2.4375987487727525E-4</v>
      </c>
      <c r="F76">
        <f>J241</f>
        <v>0</v>
      </c>
      <c r="G76">
        <f t="shared" si="7"/>
        <v>5.9538239244681763E-9</v>
      </c>
      <c r="H76">
        <f t="shared" si="8"/>
        <v>0</v>
      </c>
      <c r="J76">
        <f>K76</f>
        <v>0</v>
      </c>
      <c r="K76">
        <f t="shared" si="3"/>
        <v>0</v>
      </c>
      <c r="L76">
        <f t="shared" si="14"/>
        <v>6</v>
      </c>
      <c r="M76">
        <f t="shared" si="15"/>
        <v>6</v>
      </c>
      <c r="N76">
        <f t="shared" si="16"/>
        <v>0</v>
      </c>
      <c r="O76">
        <f t="shared" si="17"/>
        <v>0</v>
      </c>
      <c r="P76">
        <f t="shared" si="9"/>
        <v>6</v>
      </c>
      <c r="Q76">
        <f t="shared" si="10"/>
        <v>0</v>
      </c>
      <c r="R76">
        <f t="shared" si="4"/>
        <v>0</v>
      </c>
      <c r="S76">
        <f t="shared" si="5"/>
        <v>1</v>
      </c>
      <c r="T76">
        <f t="shared" si="11"/>
        <v>1.9572599037739763E-7</v>
      </c>
      <c r="U76">
        <f t="shared" si="12"/>
        <v>7.5667945966265338E-7</v>
      </c>
      <c r="V76">
        <f t="shared" si="13"/>
        <v>0</v>
      </c>
    </row>
    <row r="77" spans="2:22" x14ac:dyDescent="0.2">
      <c r="B77">
        <f>IF(C76=0,B76+1,B76)</f>
        <v>10</v>
      </c>
      <c r="C77">
        <f>IF(C76=0,B77,C76-1)</f>
        <v>8</v>
      </c>
      <c r="D77">
        <f>B77-C77</f>
        <v>2</v>
      </c>
      <c r="E77">
        <f t="shared" si="6"/>
        <v>2.9406797969600829E-2</v>
      </c>
      <c r="F77">
        <f>J243</f>
        <v>0</v>
      </c>
      <c r="G77">
        <f t="shared" si="7"/>
        <v>2.538738168660742E-7</v>
      </c>
      <c r="H77">
        <f t="shared" si="8"/>
        <v>0</v>
      </c>
      <c r="J77">
        <f>SUM(K77:K78)</f>
        <v>0</v>
      </c>
      <c r="K77">
        <f t="shared" si="3"/>
        <v>0</v>
      </c>
      <c r="L77">
        <f t="shared" si="14"/>
        <v>6</v>
      </c>
      <c r="M77">
        <f t="shared" si="15"/>
        <v>5</v>
      </c>
      <c r="N77">
        <f t="shared" si="16"/>
        <v>1</v>
      </c>
      <c r="O77">
        <f t="shared" si="17"/>
        <v>1</v>
      </c>
      <c r="P77">
        <f t="shared" si="9"/>
        <v>6</v>
      </c>
      <c r="Q77">
        <f t="shared" si="10"/>
        <v>0</v>
      </c>
      <c r="R77">
        <f t="shared" si="4"/>
        <v>0</v>
      </c>
      <c r="S77">
        <f t="shared" si="5"/>
        <v>0.76601277968017434</v>
      </c>
      <c r="T77">
        <f t="shared" si="11"/>
        <v>2.4375987487727525E-4</v>
      </c>
      <c r="U77">
        <f t="shared" si="12"/>
        <v>4.3020218043790175E-5</v>
      </c>
      <c r="V77">
        <f t="shared" si="13"/>
        <v>0</v>
      </c>
    </row>
    <row r="78" spans="2:22" x14ac:dyDescent="0.2">
      <c r="B78">
        <f t="shared" ref="B78:B85" si="30">IF(C77=0,B77+1,B77)</f>
        <v>10</v>
      </c>
      <c r="C78">
        <f t="shared" ref="C78:C85" si="31">IF(C77=0,B78,C77-1)</f>
        <v>7</v>
      </c>
      <c r="D78">
        <f t="shared" ref="D78:D85" si="32">B78-C78</f>
        <v>3</v>
      </c>
      <c r="E78">
        <f t="shared" si="6"/>
        <v>0.95637758690026342</v>
      </c>
      <c r="F78">
        <f>J246</f>
        <v>0</v>
      </c>
      <c r="G78">
        <f t="shared" si="7"/>
        <v>6.414991075793749E-6</v>
      </c>
      <c r="H78">
        <f t="shared" si="8"/>
        <v>0</v>
      </c>
      <c r="K78">
        <f t="shared" si="3"/>
        <v>0</v>
      </c>
      <c r="L78">
        <f t="shared" si="14"/>
        <v>6</v>
      </c>
      <c r="M78">
        <f t="shared" si="15"/>
        <v>5</v>
      </c>
      <c r="N78">
        <f t="shared" si="16"/>
        <v>1</v>
      </c>
      <c r="O78">
        <f t="shared" si="17"/>
        <v>0</v>
      </c>
      <c r="P78">
        <f t="shared" si="9"/>
        <v>5</v>
      </c>
      <c r="Q78">
        <f t="shared" si="10"/>
        <v>1</v>
      </c>
      <c r="R78">
        <f t="shared" si="4"/>
        <v>0</v>
      </c>
      <c r="S78">
        <f t="shared" si="5"/>
        <v>0.23398722031982566</v>
      </c>
      <c r="T78">
        <f t="shared" si="11"/>
        <v>2.4375987487727525E-4</v>
      </c>
      <c r="U78">
        <f t="shared" si="12"/>
        <v>4.3020218043790175E-5</v>
      </c>
      <c r="V78">
        <f t="shared" si="13"/>
        <v>0</v>
      </c>
    </row>
    <row r="79" spans="2:22" x14ac:dyDescent="0.2">
      <c r="B79">
        <f t="shared" si="30"/>
        <v>10</v>
      </c>
      <c r="C79">
        <f t="shared" si="31"/>
        <v>6</v>
      </c>
      <c r="D79">
        <f t="shared" si="32"/>
        <v>4</v>
      </c>
      <c r="E79">
        <f t="shared" si="6"/>
        <v>0</v>
      </c>
      <c r="F79">
        <f>J250</f>
        <v>0</v>
      </c>
      <c r="G79">
        <f t="shared" si="7"/>
        <v>1.0637596602378603E-4</v>
      </c>
      <c r="H79">
        <f t="shared" si="8"/>
        <v>0</v>
      </c>
      <c r="J79">
        <f>SUM(K79:K81)</f>
        <v>0</v>
      </c>
      <c r="K79">
        <f t="shared" si="3"/>
        <v>0</v>
      </c>
      <c r="L79">
        <f t="shared" si="14"/>
        <v>6</v>
      </c>
      <c r="M79">
        <f t="shared" si="15"/>
        <v>4</v>
      </c>
      <c r="N79">
        <f t="shared" si="16"/>
        <v>2</v>
      </c>
      <c r="O79">
        <f t="shared" si="17"/>
        <v>2</v>
      </c>
      <c r="P79">
        <f t="shared" si="9"/>
        <v>6</v>
      </c>
      <c r="Q79">
        <f t="shared" si="10"/>
        <v>0</v>
      </c>
      <c r="R79">
        <f t="shared" si="4"/>
        <v>0</v>
      </c>
      <c r="S79">
        <f t="shared" si="5"/>
        <v>0.58677557863334739</v>
      </c>
      <c r="T79">
        <f t="shared" si="11"/>
        <v>2.9406797969600829E-2</v>
      </c>
      <c r="U79">
        <f t="shared" si="12"/>
        <v>1.019112263511795E-3</v>
      </c>
      <c r="V79">
        <f t="shared" si="13"/>
        <v>0</v>
      </c>
    </row>
    <row r="80" spans="2:22" x14ac:dyDescent="0.2">
      <c r="B80">
        <f t="shared" si="30"/>
        <v>10</v>
      </c>
      <c r="C80">
        <f t="shared" si="31"/>
        <v>5</v>
      </c>
      <c r="D80">
        <f t="shared" si="32"/>
        <v>5</v>
      </c>
      <c r="E80">
        <f t="shared" si="6"/>
        <v>0</v>
      </c>
      <c r="F80">
        <f>J255</f>
        <v>0</v>
      </c>
      <c r="G80">
        <f t="shared" si="7"/>
        <v>1.2095788235093191E-3</v>
      </c>
      <c r="H80">
        <f t="shared" si="8"/>
        <v>0</v>
      </c>
      <c r="K80">
        <f t="shared" si="3"/>
        <v>0</v>
      </c>
      <c r="L80">
        <f t="shared" si="14"/>
        <v>6</v>
      </c>
      <c r="M80">
        <f t="shared" si="15"/>
        <v>4</v>
      </c>
      <c r="N80">
        <f t="shared" si="16"/>
        <v>2</v>
      </c>
      <c r="O80">
        <f t="shared" si="17"/>
        <v>1</v>
      </c>
      <c r="P80">
        <f t="shared" si="9"/>
        <v>5</v>
      </c>
      <c r="Q80">
        <f t="shared" si="10"/>
        <v>1</v>
      </c>
      <c r="R80">
        <f t="shared" si="4"/>
        <v>0</v>
      </c>
      <c r="S80">
        <f t="shared" si="5"/>
        <v>0.35847440209365405</v>
      </c>
      <c r="T80">
        <f t="shared" si="11"/>
        <v>2.9406797969600829E-2</v>
      </c>
      <c r="U80">
        <f t="shared" si="12"/>
        <v>1.019112263511795E-3</v>
      </c>
      <c r="V80">
        <f t="shared" si="13"/>
        <v>0</v>
      </c>
    </row>
    <row r="81" spans="2:22" x14ac:dyDescent="0.2">
      <c r="B81">
        <f t="shared" si="30"/>
        <v>10</v>
      </c>
      <c r="C81">
        <f t="shared" si="31"/>
        <v>4</v>
      </c>
      <c r="D81">
        <f t="shared" si="32"/>
        <v>6</v>
      </c>
      <c r="E81">
        <f t="shared" si="6"/>
        <v>0</v>
      </c>
      <c r="F81">
        <f>J261</f>
        <v>0</v>
      </c>
      <c r="G81">
        <f t="shared" si="7"/>
        <v>9.5512967993154393E-3</v>
      </c>
      <c r="H81">
        <f t="shared" si="8"/>
        <v>0</v>
      </c>
      <c r="K81">
        <f t="shared" si="3"/>
        <v>0</v>
      </c>
      <c r="L81">
        <f t="shared" si="14"/>
        <v>6</v>
      </c>
      <c r="M81">
        <f t="shared" si="15"/>
        <v>4</v>
      </c>
      <c r="N81">
        <f t="shared" si="16"/>
        <v>2</v>
      </c>
      <c r="O81">
        <f t="shared" si="17"/>
        <v>0</v>
      </c>
      <c r="P81">
        <f t="shared" si="9"/>
        <v>4</v>
      </c>
      <c r="Q81">
        <f t="shared" si="10"/>
        <v>2</v>
      </c>
      <c r="R81">
        <f t="shared" si="4"/>
        <v>0</v>
      </c>
      <c r="S81">
        <f t="shared" si="5"/>
        <v>5.4750019272998635E-2</v>
      </c>
      <c r="T81">
        <f t="shared" si="11"/>
        <v>2.9406797969600829E-2</v>
      </c>
      <c r="U81">
        <f t="shared" si="12"/>
        <v>1.019112263511795E-3</v>
      </c>
      <c r="V81">
        <f t="shared" si="13"/>
        <v>0</v>
      </c>
    </row>
    <row r="82" spans="2:22" x14ac:dyDescent="0.2">
      <c r="B82">
        <f t="shared" si="30"/>
        <v>10</v>
      </c>
      <c r="C82">
        <f t="shared" si="31"/>
        <v>3</v>
      </c>
      <c r="D82">
        <f t="shared" si="32"/>
        <v>7</v>
      </c>
      <c r="E82">
        <f t="shared" si="6"/>
        <v>0</v>
      </c>
      <c r="F82">
        <f>J268</f>
        <v>0</v>
      </c>
      <c r="G82">
        <f t="shared" si="7"/>
        <v>5.1717045178101467E-2</v>
      </c>
      <c r="H82">
        <f t="shared" si="8"/>
        <v>0</v>
      </c>
      <c r="J82">
        <f>SUM(K82:K85)</f>
        <v>0</v>
      </c>
      <c r="K82">
        <f t="shared" si="3"/>
        <v>0</v>
      </c>
      <c r="L82">
        <f t="shared" si="14"/>
        <v>6</v>
      </c>
      <c r="M82">
        <f t="shared" si="15"/>
        <v>3</v>
      </c>
      <c r="N82">
        <f t="shared" si="16"/>
        <v>3</v>
      </c>
      <c r="O82">
        <f t="shared" si="17"/>
        <v>3</v>
      </c>
      <c r="P82">
        <f t="shared" si="9"/>
        <v>6</v>
      </c>
      <c r="Q82">
        <f t="shared" si="10"/>
        <v>0</v>
      </c>
      <c r="R82">
        <f t="shared" si="4"/>
        <v>0</v>
      </c>
      <c r="S82">
        <f t="shared" si="5"/>
        <v>0.44947759203737314</v>
      </c>
      <c r="T82">
        <f t="shared" si="11"/>
        <v>0.95637758690026342</v>
      </c>
      <c r="U82">
        <f t="shared" si="12"/>
        <v>1.2875680045234629E-2</v>
      </c>
      <c r="V82">
        <f t="shared" si="13"/>
        <v>0</v>
      </c>
    </row>
    <row r="83" spans="2:22" x14ac:dyDescent="0.2">
      <c r="B83">
        <f t="shared" si="30"/>
        <v>10</v>
      </c>
      <c r="C83">
        <f t="shared" si="31"/>
        <v>2</v>
      </c>
      <c r="D83">
        <f t="shared" si="32"/>
        <v>8</v>
      </c>
      <c r="E83">
        <f t="shared" si="6"/>
        <v>0</v>
      </c>
      <c r="F83">
        <f>J276</f>
        <v>0</v>
      </c>
      <c r="G83">
        <f t="shared" si="7"/>
        <v>0.18376990181668063</v>
      </c>
      <c r="H83">
        <f t="shared" si="8"/>
        <v>0</v>
      </c>
      <c r="K83">
        <f t="shared" si="3"/>
        <v>0</v>
      </c>
      <c r="L83">
        <f t="shared" si="14"/>
        <v>6</v>
      </c>
      <c r="M83">
        <f t="shared" si="15"/>
        <v>3</v>
      </c>
      <c r="N83">
        <f t="shared" si="16"/>
        <v>3</v>
      </c>
      <c r="O83">
        <f t="shared" si="17"/>
        <v>2</v>
      </c>
      <c r="P83">
        <f t="shared" si="9"/>
        <v>5</v>
      </c>
      <c r="Q83">
        <f t="shared" si="10"/>
        <v>1</v>
      </c>
      <c r="R83">
        <f t="shared" si="4"/>
        <v>0</v>
      </c>
      <c r="S83">
        <f t="shared" si="5"/>
        <v>0.41189395978792276</v>
      </c>
      <c r="T83">
        <f t="shared" si="11"/>
        <v>0.95637758690026342</v>
      </c>
      <c r="U83">
        <f t="shared" si="12"/>
        <v>1.2875680045234629E-2</v>
      </c>
      <c r="V83">
        <f t="shared" si="13"/>
        <v>0</v>
      </c>
    </row>
    <row r="84" spans="2:22" x14ac:dyDescent="0.2">
      <c r="B84">
        <f t="shared" si="30"/>
        <v>10</v>
      </c>
      <c r="C84">
        <f t="shared" si="31"/>
        <v>1</v>
      </c>
      <c r="D84">
        <f t="shared" si="32"/>
        <v>9</v>
      </c>
      <c r="E84">
        <f t="shared" si="6"/>
        <v>0</v>
      </c>
      <c r="F84">
        <f>J285</f>
        <v>1.7476862751938561E-6</v>
      </c>
      <c r="G84">
        <f t="shared" si="7"/>
        <v>0.38696463946345444</v>
      </c>
      <c r="H84">
        <f t="shared" si="8"/>
        <v>0</v>
      </c>
      <c r="K84">
        <f t="shared" ref="K84:K147" si="33">R84*S84</f>
        <v>0</v>
      </c>
      <c r="L84">
        <f t="shared" si="14"/>
        <v>6</v>
      </c>
      <c r="M84">
        <f t="shared" si="15"/>
        <v>3</v>
      </c>
      <c r="N84">
        <f t="shared" si="16"/>
        <v>3</v>
      </c>
      <c r="O84">
        <f t="shared" si="17"/>
        <v>1</v>
      </c>
      <c r="P84">
        <f t="shared" si="9"/>
        <v>4</v>
      </c>
      <c r="Q84">
        <f t="shared" si="10"/>
        <v>2</v>
      </c>
      <c r="R84">
        <f t="shared" ref="R84:R147" si="34">VLOOKUP(P84,K$2:L$12,2)</f>
        <v>0</v>
      </c>
      <c r="S84">
        <f t="shared" ref="S84:S147" si="35">_xlfn.BINOM.DIST(Q84,N84,F$2,FALSE)</f>
        <v>0.12581764335255843</v>
      </c>
      <c r="T84">
        <f t="shared" si="11"/>
        <v>0.95637758690026342</v>
      </c>
      <c r="U84">
        <f t="shared" si="12"/>
        <v>1.2875680045234629E-2</v>
      </c>
      <c r="V84">
        <f t="shared" si="13"/>
        <v>0</v>
      </c>
    </row>
    <row r="85" spans="2:22" x14ac:dyDescent="0.2">
      <c r="B85">
        <f t="shared" si="30"/>
        <v>10</v>
      </c>
      <c r="C85">
        <f t="shared" si="31"/>
        <v>0</v>
      </c>
      <c r="D85">
        <f t="shared" si="32"/>
        <v>10</v>
      </c>
      <c r="E85">
        <f t="shared" ref="E85" si="36">VLOOKUP(D85,K$2:M$12,3)</f>
        <v>0</v>
      </c>
      <c r="F85">
        <f>J295</f>
        <v>1.339694661745645E-5</v>
      </c>
      <c r="G85">
        <f t="shared" ref="G85" si="37">_xlfn.BINOM.DIST(D85,B85,H$2,FALSE)</f>
        <v>0.36667448707136563</v>
      </c>
      <c r="H85">
        <f t="shared" ref="H85" si="38">E85*F85*G85</f>
        <v>0</v>
      </c>
      <c r="K85">
        <f t="shared" si="33"/>
        <v>0</v>
      </c>
      <c r="L85">
        <f t="shared" si="14"/>
        <v>6</v>
      </c>
      <c r="M85">
        <f t="shared" si="15"/>
        <v>3</v>
      </c>
      <c r="N85">
        <f t="shared" si="16"/>
        <v>3</v>
      </c>
      <c r="O85">
        <f t="shared" si="17"/>
        <v>0</v>
      </c>
      <c r="P85">
        <f t="shared" ref="P85:P148" si="39">M85+O85</f>
        <v>3</v>
      </c>
      <c r="Q85">
        <f t="shared" ref="Q85:Q148" si="40">N85-O85</f>
        <v>3</v>
      </c>
      <c r="R85">
        <f t="shared" si="34"/>
        <v>0</v>
      </c>
      <c r="S85">
        <f t="shared" si="35"/>
        <v>1.2810804822145834E-2</v>
      </c>
      <c r="T85">
        <f t="shared" ref="T85:T148" si="41">VLOOKUP(N85,$K$2:$M$12,3)</f>
        <v>0.95637758690026342</v>
      </c>
      <c r="U85">
        <f t="shared" ref="U85:U148" si="42">_xlfn.BINOM.DIST(N85,L85,$H$2,FALSE)</f>
        <v>1.2875680045234629E-2</v>
      </c>
      <c r="V85">
        <f t="shared" ref="V85:V148" si="43">R85*S85*T85*U85</f>
        <v>0</v>
      </c>
    </row>
    <row r="86" spans="2:22" x14ac:dyDescent="0.2">
      <c r="J86">
        <f>SUM(K86:K90)</f>
        <v>0</v>
      </c>
      <c r="K86">
        <f t="shared" si="33"/>
        <v>0</v>
      </c>
      <c r="L86">
        <f t="shared" ref="L86:L149" si="44">IF(AND(M85=0,O85=0),L85+1,L85)</f>
        <v>6</v>
      </c>
      <c r="M86">
        <f t="shared" ref="M86:M149" si="45">IF(O85=0,IF(M85=0,L86,M85-1),M85)</f>
        <v>2</v>
      </c>
      <c r="N86">
        <f t="shared" ref="N86:N149" si="46">L86-M86</f>
        <v>4</v>
      </c>
      <c r="O86">
        <f t="shared" ref="O86:O149" si="47">IF(O85=0,N86,O85-1)</f>
        <v>4</v>
      </c>
      <c r="P86">
        <f t="shared" si="39"/>
        <v>6</v>
      </c>
      <c r="Q86">
        <f t="shared" si="40"/>
        <v>0</v>
      </c>
      <c r="R86">
        <f t="shared" si="34"/>
        <v>0</v>
      </c>
      <c r="S86">
        <f t="shared" si="35"/>
        <v>0.34430557968049963</v>
      </c>
      <c r="T86">
        <f t="shared" si="41"/>
        <v>0</v>
      </c>
      <c r="U86">
        <f t="shared" si="42"/>
        <v>9.1504162683202411E-2</v>
      </c>
      <c r="V86">
        <f t="shared" si="43"/>
        <v>0</v>
      </c>
    </row>
    <row r="87" spans="2:22" x14ac:dyDescent="0.2">
      <c r="K87">
        <f t="shared" si="33"/>
        <v>0</v>
      </c>
      <c r="L87">
        <f t="shared" si="44"/>
        <v>6</v>
      </c>
      <c r="M87">
        <f t="shared" si="45"/>
        <v>2</v>
      </c>
      <c r="N87">
        <f t="shared" si="46"/>
        <v>4</v>
      </c>
      <c r="O87">
        <f t="shared" si="47"/>
        <v>3</v>
      </c>
      <c r="P87">
        <f t="shared" si="39"/>
        <v>5</v>
      </c>
      <c r="Q87">
        <f t="shared" si="40"/>
        <v>1</v>
      </c>
      <c r="R87">
        <f t="shared" si="34"/>
        <v>0</v>
      </c>
      <c r="S87">
        <f t="shared" si="35"/>
        <v>0.4206880494274941</v>
      </c>
      <c r="T87">
        <f t="shared" si="41"/>
        <v>0</v>
      </c>
      <c r="U87">
        <f t="shared" si="42"/>
        <v>9.1504162683202411E-2</v>
      </c>
      <c r="V87">
        <f t="shared" si="43"/>
        <v>0</v>
      </c>
    </row>
    <row r="88" spans="2:22" x14ac:dyDescent="0.2">
      <c r="K88">
        <f t="shared" si="33"/>
        <v>0</v>
      </c>
      <c r="L88">
        <f t="shared" si="44"/>
        <v>6</v>
      </c>
      <c r="M88">
        <f t="shared" si="45"/>
        <v>2</v>
      </c>
      <c r="N88">
        <f t="shared" si="46"/>
        <v>4</v>
      </c>
      <c r="O88">
        <f t="shared" si="47"/>
        <v>2</v>
      </c>
      <c r="P88">
        <f t="shared" si="39"/>
        <v>4</v>
      </c>
      <c r="Q88">
        <f t="shared" si="40"/>
        <v>2</v>
      </c>
      <c r="R88">
        <f t="shared" si="34"/>
        <v>0</v>
      </c>
      <c r="S88">
        <f t="shared" si="35"/>
        <v>0.19275584543460414</v>
      </c>
      <c r="T88">
        <f t="shared" si="41"/>
        <v>0</v>
      </c>
      <c r="U88">
        <f t="shared" si="42"/>
        <v>9.1504162683202411E-2</v>
      </c>
      <c r="V88">
        <f t="shared" si="43"/>
        <v>0</v>
      </c>
    </row>
    <row r="89" spans="2:22" x14ac:dyDescent="0.2">
      <c r="K89">
        <f t="shared" si="33"/>
        <v>0</v>
      </c>
      <c r="L89">
        <f t="shared" si="44"/>
        <v>6</v>
      </c>
      <c r="M89">
        <f t="shared" si="45"/>
        <v>2</v>
      </c>
      <c r="N89">
        <f t="shared" si="46"/>
        <v>4</v>
      </c>
      <c r="O89">
        <f t="shared" si="47"/>
        <v>1</v>
      </c>
      <c r="P89">
        <f t="shared" si="39"/>
        <v>3</v>
      </c>
      <c r="Q89">
        <f t="shared" si="40"/>
        <v>3</v>
      </c>
      <c r="R89">
        <f t="shared" si="34"/>
        <v>0</v>
      </c>
      <c r="S89">
        <f t="shared" si="35"/>
        <v>3.9252960847008446E-2</v>
      </c>
      <c r="T89">
        <f t="shared" si="41"/>
        <v>0</v>
      </c>
      <c r="U89">
        <f t="shared" si="42"/>
        <v>9.1504162683202411E-2</v>
      </c>
      <c r="V89">
        <f t="shared" si="43"/>
        <v>0</v>
      </c>
    </row>
    <row r="90" spans="2:22" x14ac:dyDescent="0.2">
      <c r="K90">
        <f t="shared" si="33"/>
        <v>0</v>
      </c>
      <c r="L90">
        <f t="shared" si="44"/>
        <v>6</v>
      </c>
      <c r="M90">
        <f t="shared" si="45"/>
        <v>2</v>
      </c>
      <c r="N90">
        <f t="shared" si="46"/>
        <v>4</v>
      </c>
      <c r="O90">
        <f t="shared" si="47"/>
        <v>0</v>
      </c>
      <c r="P90">
        <f t="shared" si="39"/>
        <v>2</v>
      </c>
      <c r="Q90">
        <f t="shared" si="40"/>
        <v>4</v>
      </c>
      <c r="R90">
        <f t="shared" si="34"/>
        <v>0</v>
      </c>
      <c r="S90">
        <f t="shared" si="35"/>
        <v>2.9975646103937215E-3</v>
      </c>
      <c r="T90">
        <f t="shared" si="41"/>
        <v>0</v>
      </c>
      <c r="U90">
        <f t="shared" si="42"/>
        <v>9.1504162683202411E-2</v>
      </c>
      <c r="V90">
        <f t="shared" si="43"/>
        <v>0</v>
      </c>
    </row>
    <row r="91" spans="2:22" x14ac:dyDescent="0.2">
      <c r="J91">
        <f>SUM(K91:K96)</f>
        <v>5.8303539784728808E-4</v>
      </c>
      <c r="K91">
        <f t="shared" si="33"/>
        <v>0</v>
      </c>
      <c r="L91">
        <f t="shared" si="44"/>
        <v>6</v>
      </c>
      <c r="M91">
        <f t="shared" si="45"/>
        <v>1</v>
      </c>
      <c r="N91">
        <f t="shared" si="46"/>
        <v>5</v>
      </c>
      <c r="O91">
        <f t="shared" si="47"/>
        <v>5</v>
      </c>
      <c r="P91">
        <f t="shared" si="39"/>
        <v>6</v>
      </c>
      <c r="Q91">
        <f t="shared" si="40"/>
        <v>0</v>
      </c>
      <c r="R91">
        <f t="shared" si="34"/>
        <v>0</v>
      </c>
      <c r="S91">
        <f t="shared" si="35"/>
        <v>0.26374247415045327</v>
      </c>
      <c r="T91">
        <f t="shared" si="41"/>
        <v>0</v>
      </c>
      <c r="U91">
        <f t="shared" si="42"/>
        <v>0.34682488780659526</v>
      </c>
      <c r="V91">
        <f t="shared" si="43"/>
        <v>0</v>
      </c>
    </row>
    <row r="92" spans="2:22" x14ac:dyDescent="0.2">
      <c r="K92">
        <f t="shared" si="33"/>
        <v>0</v>
      </c>
      <c r="L92">
        <f t="shared" si="44"/>
        <v>6</v>
      </c>
      <c r="M92">
        <f t="shared" si="45"/>
        <v>1</v>
      </c>
      <c r="N92">
        <f t="shared" si="46"/>
        <v>5</v>
      </c>
      <c r="O92">
        <f t="shared" si="47"/>
        <v>4</v>
      </c>
      <c r="P92">
        <f t="shared" si="39"/>
        <v>5</v>
      </c>
      <c r="Q92">
        <f t="shared" si="40"/>
        <v>1</v>
      </c>
      <c r="R92">
        <f t="shared" si="34"/>
        <v>0</v>
      </c>
      <c r="S92">
        <f t="shared" si="35"/>
        <v>0.40281552765023171</v>
      </c>
      <c r="T92">
        <f t="shared" si="41"/>
        <v>0</v>
      </c>
      <c r="U92">
        <f t="shared" si="42"/>
        <v>0.34682488780659526</v>
      </c>
      <c r="V92">
        <f t="shared" si="43"/>
        <v>0</v>
      </c>
    </row>
    <row r="93" spans="2:22" x14ac:dyDescent="0.2">
      <c r="K93">
        <f t="shared" si="33"/>
        <v>0</v>
      </c>
      <c r="L93">
        <f t="shared" si="44"/>
        <v>6</v>
      </c>
      <c r="M93">
        <f t="shared" si="45"/>
        <v>1</v>
      </c>
      <c r="N93">
        <f t="shared" si="46"/>
        <v>5</v>
      </c>
      <c r="O93">
        <f t="shared" si="47"/>
        <v>3</v>
      </c>
      <c r="P93">
        <f t="shared" si="39"/>
        <v>4</v>
      </c>
      <c r="Q93">
        <f t="shared" si="40"/>
        <v>2</v>
      </c>
      <c r="R93">
        <f t="shared" si="34"/>
        <v>0</v>
      </c>
      <c r="S93">
        <f t="shared" si="35"/>
        <v>0.24608906826827193</v>
      </c>
      <c r="T93">
        <f t="shared" si="41"/>
        <v>0</v>
      </c>
      <c r="U93">
        <f t="shared" si="42"/>
        <v>0.34682488780659526</v>
      </c>
      <c r="V93">
        <f t="shared" si="43"/>
        <v>0</v>
      </c>
    </row>
    <row r="94" spans="2:22" x14ac:dyDescent="0.2">
      <c r="K94">
        <f t="shared" si="33"/>
        <v>0</v>
      </c>
      <c r="L94">
        <f t="shared" si="44"/>
        <v>6</v>
      </c>
      <c r="M94">
        <f t="shared" si="45"/>
        <v>1</v>
      </c>
      <c r="N94">
        <f t="shared" si="46"/>
        <v>5</v>
      </c>
      <c r="O94">
        <f t="shared" si="47"/>
        <v>2</v>
      </c>
      <c r="P94">
        <f t="shared" si="39"/>
        <v>3</v>
      </c>
      <c r="Q94">
        <f t="shared" si="40"/>
        <v>3</v>
      </c>
      <c r="R94">
        <f t="shared" si="34"/>
        <v>0</v>
      </c>
      <c r="S94">
        <f t="shared" si="35"/>
        <v>7.5170674122734912E-2</v>
      </c>
      <c r="T94">
        <f t="shared" si="41"/>
        <v>0</v>
      </c>
      <c r="U94">
        <f t="shared" si="42"/>
        <v>0.34682488780659526</v>
      </c>
      <c r="V94">
        <f t="shared" si="43"/>
        <v>0</v>
      </c>
    </row>
    <row r="95" spans="2:22" x14ac:dyDescent="0.2">
      <c r="K95">
        <f t="shared" si="33"/>
        <v>0</v>
      </c>
      <c r="L95">
        <f t="shared" si="44"/>
        <v>6</v>
      </c>
      <c r="M95">
        <f t="shared" si="45"/>
        <v>1</v>
      </c>
      <c r="N95">
        <f t="shared" si="46"/>
        <v>5</v>
      </c>
      <c r="O95">
        <f t="shared" si="47"/>
        <v>1</v>
      </c>
      <c r="P95">
        <f t="shared" si="39"/>
        <v>2</v>
      </c>
      <c r="Q95">
        <f t="shared" si="40"/>
        <v>4</v>
      </c>
      <c r="R95">
        <f t="shared" si="34"/>
        <v>0</v>
      </c>
      <c r="S95">
        <f t="shared" si="35"/>
        <v>1.1480863997393067E-2</v>
      </c>
      <c r="T95">
        <f t="shared" si="41"/>
        <v>0</v>
      </c>
      <c r="U95">
        <f t="shared" si="42"/>
        <v>0.34682488780659526</v>
      </c>
      <c r="V95">
        <f t="shared" si="43"/>
        <v>0</v>
      </c>
    </row>
    <row r="96" spans="2:22" x14ac:dyDescent="0.2">
      <c r="K96">
        <f t="shared" si="33"/>
        <v>5.8303539784728808E-4</v>
      </c>
      <c r="L96">
        <f t="shared" si="44"/>
        <v>6</v>
      </c>
      <c r="M96">
        <f t="shared" si="45"/>
        <v>1</v>
      </c>
      <c r="N96">
        <f t="shared" si="46"/>
        <v>5</v>
      </c>
      <c r="O96">
        <f t="shared" si="47"/>
        <v>0</v>
      </c>
      <c r="P96">
        <f t="shared" si="39"/>
        <v>1</v>
      </c>
      <c r="Q96">
        <f t="shared" si="40"/>
        <v>5</v>
      </c>
      <c r="R96">
        <f t="shared" si="34"/>
        <v>0.83125492595443917</v>
      </c>
      <c r="S96">
        <f t="shared" si="35"/>
        <v>7.0139181091510795E-4</v>
      </c>
      <c r="T96">
        <f t="shared" si="41"/>
        <v>0</v>
      </c>
      <c r="U96">
        <f t="shared" si="42"/>
        <v>0.34682488780659526</v>
      </c>
      <c r="V96">
        <f t="shared" si="43"/>
        <v>0</v>
      </c>
    </row>
    <row r="97" spans="10:22" x14ac:dyDescent="0.2">
      <c r="J97">
        <f>SUM(K97:K103)</f>
        <v>2.6828267530552498E-3</v>
      </c>
      <c r="K97">
        <f t="shared" si="33"/>
        <v>0</v>
      </c>
      <c r="L97">
        <f t="shared" si="44"/>
        <v>6</v>
      </c>
      <c r="M97">
        <f t="shared" si="45"/>
        <v>0</v>
      </c>
      <c r="N97">
        <f t="shared" si="46"/>
        <v>6</v>
      </c>
      <c r="O97">
        <f t="shared" si="47"/>
        <v>6</v>
      </c>
      <c r="P97">
        <f t="shared" si="39"/>
        <v>6</v>
      </c>
      <c r="Q97">
        <f t="shared" si="40"/>
        <v>0</v>
      </c>
      <c r="R97">
        <f t="shared" si="34"/>
        <v>0</v>
      </c>
      <c r="S97">
        <f t="shared" si="35"/>
        <v>0.20203010574371524</v>
      </c>
      <c r="T97">
        <f t="shared" si="41"/>
        <v>0</v>
      </c>
      <c r="U97">
        <f t="shared" si="42"/>
        <v>0.54773238030395255</v>
      </c>
      <c r="V97">
        <f t="shared" si="43"/>
        <v>0</v>
      </c>
    </row>
    <row r="98" spans="10:22" x14ac:dyDescent="0.2">
      <c r="K98">
        <f t="shared" si="33"/>
        <v>0</v>
      </c>
      <c r="L98">
        <f t="shared" si="44"/>
        <v>6</v>
      </c>
      <c r="M98">
        <f t="shared" si="45"/>
        <v>0</v>
      </c>
      <c r="N98">
        <f t="shared" si="46"/>
        <v>6</v>
      </c>
      <c r="O98">
        <f t="shared" si="47"/>
        <v>5</v>
      </c>
      <c r="P98">
        <f t="shared" si="39"/>
        <v>5</v>
      </c>
      <c r="Q98">
        <f t="shared" si="40"/>
        <v>1</v>
      </c>
      <c r="R98">
        <f t="shared" si="34"/>
        <v>0</v>
      </c>
      <c r="S98">
        <f t="shared" si="35"/>
        <v>0.37027421044042813</v>
      </c>
      <c r="T98">
        <f t="shared" si="41"/>
        <v>0</v>
      </c>
      <c r="U98">
        <f t="shared" si="42"/>
        <v>0.54773238030395255</v>
      </c>
      <c r="V98">
        <f t="shared" si="43"/>
        <v>0</v>
      </c>
    </row>
    <row r="99" spans="10:22" x14ac:dyDescent="0.2">
      <c r="K99">
        <f t="shared" si="33"/>
        <v>0</v>
      </c>
      <c r="L99">
        <f t="shared" si="44"/>
        <v>6</v>
      </c>
      <c r="M99">
        <f t="shared" si="45"/>
        <v>0</v>
      </c>
      <c r="N99">
        <f t="shared" si="46"/>
        <v>6</v>
      </c>
      <c r="O99">
        <f t="shared" si="47"/>
        <v>4</v>
      </c>
      <c r="P99">
        <f t="shared" si="39"/>
        <v>4</v>
      </c>
      <c r="Q99">
        <f t="shared" si="40"/>
        <v>2</v>
      </c>
      <c r="R99">
        <f t="shared" si="34"/>
        <v>0</v>
      </c>
      <c r="S99">
        <f t="shared" si="35"/>
        <v>0.28276105684962483</v>
      </c>
      <c r="T99">
        <f t="shared" si="41"/>
        <v>0</v>
      </c>
      <c r="U99">
        <f t="shared" si="42"/>
        <v>0.54773238030395255</v>
      </c>
      <c r="V99">
        <f t="shared" si="43"/>
        <v>0</v>
      </c>
    </row>
    <row r="100" spans="10:22" x14ac:dyDescent="0.2">
      <c r="K100">
        <f t="shared" si="33"/>
        <v>0</v>
      </c>
      <c r="L100">
        <f t="shared" si="44"/>
        <v>6</v>
      </c>
      <c r="M100">
        <f t="shared" si="45"/>
        <v>0</v>
      </c>
      <c r="N100">
        <f t="shared" si="46"/>
        <v>6</v>
      </c>
      <c r="O100">
        <f t="shared" si="47"/>
        <v>3</v>
      </c>
      <c r="P100">
        <f t="shared" si="39"/>
        <v>3</v>
      </c>
      <c r="Q100">
        <f t="shared" si="40"/>
        <v>3</v>
      </c>
      <c r="R100">
        <f t="shared" si="34"/>
        <v>0</v>
      </c>
      <c r="S100">
        <f t="shared" si="35"/>
        <v>0.11516339407037761</v>
      </c>
      <c r="T100">
        <f t="shared" si="41"/>
        <v>0</v>
      </c>
      <c r="U100">
        <f t="shared" si="42"/>
        <v>0.54773238030395255</v>
      </c>
      <c r="V100">
        <f t="shared" si="43"/>
        <v>0</v>
      </c>
    </row>
    <row r="101" spans="10:22" x14ac:dyDescent="0.2">
      <c r="K101">
        <f t="shared" si="33"/>
        <v>0</v>
      </c>
      <c r="L101">
        <f t="shared" si="44"/>
        <v>6</v>
      </c>
      <c r="M101">
        <f t="shared" si="45"/>
        <v>0</v>
      </c>
      <c r="N101">
        <f t="shared" si="46"/>
        <v>6</v>
      </c>
      <c r="O101">
        <f t="shared" si="47"/>
        <v>2</v>
      </c>
      <c r="P101">
        <f t="shared" si="39"/>
        <v>2</v>
      </c>
      <c r="Q101">
        <f t="shared" si="40"/>
        <v>4</v>
      </c>
      <c r="R101">
        <f t="shared" si="34"/>
        <v>0</v>
      </c>
      <c r="S101">
        <f t="shared" si="35"/>
        <v>2.6383465631319311E-2</v>
      </c>
      <c r="T101">
        <f t="shared" si="41"/>
        <v>0</v>
      </c>
      <c r="U101">
        <f t="shared" si="42"/>
        <v>0.54773238030395255</v>
      </c>
      <c r="V101">
        <f t="shared" si="43"/>
        <v>0</v>
      </c>
    </row>
    <row r="102" spans="10:22" x14ac:dyDescent="0.2">
      <c r="K102">
        <f t="shared" si="33"/>
        <v>2.6796753945416262E-3</v>
      </c>
      <c r="L102">
        <f t="shared" si="44"/>
        <v>6</v>
      </c>
      <c r="M102">
        <f t="shared" si="45"/>
        <v>0</v>
      </c>
      <c r="N102">
        <f t="shared" si="46"/>
        <v>6</v>
      </c>
      <c r="O102">
        <f t="shared" si="47"/>
        <v>1</v>
      </c>
      <c r="P102">
        <f t="shared" si="39"/>
        <v>1</v>
      </c>
      <c r="Q102">
        <f t="shared" si="40"/>
        <v>5</v>
      </c>
      <c r="R102">
        <f t="shared" si="34"/>
        <v>0.83125492595443917</v>
      </c>
      <c r="S102">
        <f t="shared" si="35"/>
        <v>3.2236505443439603E-3</v>
      </c>
      <c r="T102">
        <f t="shared" si="41"/>
        <v>0</v>
      </c>
      <c r="U102">
        <f t="shared" si="42"/>
        <v>0.54773238030395255</v>
      </c>
      <c r="V102">
        <f t="shared" si="43"/>
        <v>0</v>
      </c>
    </row>
    <row r="103" spans="10:22" x14ac:dyDescent="0.2">
      <c r="K103">
        <f t="shared" si="33"/>
        <v>3.1513585136236227E-6</v>
      </c>
      <c r="L103">
        <f t="shared" si="44"/>
        <v>6</v>
      </c>
      <c r="M103">
        <f t="shared" si="45"/>
        <v>0</v>
      </c>
      <c r="N103">
        <f t="shared" si="46"/>
        <v>6</v>
      </c>
      <c r="O103">
        <f t="shared" si="47"/>
        <v>0</v>
      </c>
      <c r="P103">
        <f t="shared" si="39"/>
        <v>0</v>
      </c>
      <c r="Q103">
        <f t="shared" si="40"/>
        <v>6</v>
      </c>
      <c r="R103">
        <f t="shared" si="34"/>
        <v>1.9201934513155303E-2</v>
      </c>
      <c r="S103">
        <f t="shared" si="35"/>
        <v>1.6411672019111498E-4</v>
      </c>
      <c r="T103">
        <f t="shared" si="41"/>
        <v>0</v>
      </c>
      <c r="U103">
        <f t="shared" si="42"/>
        <v>0.54773238030395255</v>
      </c>
      <c r="V103">
        <f t="shared" si="43"/>
        <v>0</v>
      </c>
    </row>
    <row r="104" spans="10:22" x14ac:dyDescent="0.2">
      <c r="J104">
        <f>K104</f>
        <v>0</v>
      </c>
      <c r="K104">
        <f t="shared" si="33"/>
        <v>0</v>
      </c>
      <c r="L104">
        <f t="shared" si="44"/>
        <v>7</v>
      </c>
      <c r="M104">
        <f t="shared" si="45"/>
        <v>7</v>
      </c>
      <c r="N104">
        <f t="shared" si="46"/>
        <v>0</v>
      </c>
      <c r="O104">
        <f t="shared" si="47"/>
        <v>0</v>
      </c>
      <c r="P104">
        <f t="shared" si="39"/>
        <v>7</v>
      </c>
      <c r="Q104">
        <f t="shared" si="40"/>
        <v>0</v>
      </c>
      <c r="R104">
        <f t="shared" si="34"/>
        <v>0</v>
      </c>
      <c r="S104">
        <f t="shared" si="35"/>
        <v>1</v>
      </c>
      <c r="T104">
        <f t="shared" si="41"/>
        <v>1.9572599037739763E-7</v>
      </c>
      <c r="U104">
        <f t="shared" si="42"/>
        <v>7.223216009007202E-8</v>
      </c>
      <c r="V104">
        <f t="shared" si="43"/>
        <v>0</v>
      </c>
    </row>
    <row r="105" spans="10:22" x14ac:dyDescent="0.2">
      <c r="J105">
        <f>SUM(K105:K106)</f>
        <v>0</v>
      </c>
      <c r="K105">
        <f t="shared" si="33"/>
        <v>0</v>
      </c>
      <c r="L105">
        <f t="shared" si="44"/>
        <v>7</v>
      </c>
      <c r="M105">
        <f t="shared" si="45"/>
        <v>6</v>
      </c>
      <c r="N105">
        <f t="shared" si="46"/>
        <v>1</v>
      </c>
      <c r="O105">
        <f t="shared" si="47"/>
        <v>1</v>
      </c>
      <c r="P105">
        <f t="shared" si="39"/>
        <v>7</v>
      </c>
      <c r="Q105">
        <f t="shared" si="40"/>
        <v>0</v>
      </c>
      <c r="R105">
        <f t="shared" si="34"/>
        <v>0</v>
      </c>
      <c r="S105">
        <f t="shared" si="35"/>
        <v>0.76601277968017434</v>
      </c>
      <c r="T105">
        <f t="shared" si="41"/>
        <v>2.4375987487727525E-4</v>
      </c>
      <c r="U105">
        <f t="shared" si="42"/>
        <v>4.7911310970080648E-6</v>
      </c>
      <c r="V105">
        <f t="shared" si="43"/>
        <v>0</v>
      </c>
    </row>
    <row r="106" spans="10:22" x14ac:dyDescent="0.2">
      <c r="K106">
        <f t="shared" si="33"/>
        <v>0</v>
      </c>
      <c r="L106">
        <f t="shared" si="44"/>
        <v>7</v>
      </c>
      <c r="M106">
        <f t="shared" si="45"/>
        <v>6</v>
      </c>
      <c r="N106">
        <f t="shared" si="46"/>
        <v>1</v>
      </c>
      <c r="O106">
        <f t="shared" si="47"/>
        <v>0</v>
      </c>
      <c r="P106">
        <f t="shared" si="39"/>
        <v>6</v>
      </c>
      <c r="Q106">
        <f t="shared" si="40"/>
        <v>1</v>
      </c>
      <c r="R106">
        <f t="shared" si="34"/>
        <v>0</v>
      </c>
      <c r="S106">
        <f t="shared" si="35"/>
        <v>0.23398722031982566</v>
      </c>
      <c r="T106">
        <f t="shared" si="41"/>
        <v>2.4375987487727525E-4</v>
      </c>
      <c r="U106">
        <f t="shared" si="42"/>
        <v>4.7911310970080648E-6</v>
      </c>
      <c r="V106">
        <f t="shared" si="43"/>
        <v>0</v>
      </c>
    </row>
    <row r="107" spans="10:22" x14ac:dyDescent="0.2">
      <c r="J107">
        <f>SUM(K107:K109)</f>
        <v>0</v>
      </c>
      <c r="K107">
        <f t="shared" si="33"/>
        <v>0</v>
      </c>
      <c r="L107">
        <f t="shared" si="44"/>
        <v>7</v>
      </c>
      <c r="M107">
        <f t="shared" si="45"/>
        <v>5</v>
      </c>
      <c r="N107">
        <f t="shared" si="46"/>
        <v>2</v>
      </c>
      <c r="O107">
        <f t="shared" si="47"/>
        <v>2</v>
      </c>
      <c r="P107">
        <f t="shared" si="39"/>
        <v>7</v>
      </c>
      <c r="Q107">
        <f t="shared" si="40"/>
        <v>0</v>
      </c>
      <c r="R107">
        <f t="shared" si="34"/>
        <v>0</v>
      </c>
      <c r="S107">
        <f t="shared" si="35"/>
        <v>0.58677557863334739</v>
      </c>
      <c r="T107">
        <f t="shared" si="41"/>
        <v>2.9406797969600829E-2</v>
      </c>
      <c r="U107">
        <f t="shared" si="42"/>
        <v>1.3619736986224173E-4</v>
      </c>
      <c r="V107">
        <f t="shared" si="43"/>
        <v>0</v>
      </c>
    </row>
    <row r="108" spans="10:22" x14ac:dyDescent="0.2">
      <c r="K108">
        <f t="shared" si="33"/>
        <v>0</v>
      </c>
      <c r="L108">
        <f t="shared" si="44"/>
        <v>7</v>
      </c>
      <c r="M108">
        <f t="shared" si="45"/>
        <v>5</v>
      </c>
      <c r="N108">
        <f t="shared" si="46"/>
        <v>2</v>
      </c>
      <c r="O108">
        <f t="shared" si="47"/>
        <v>1</v>
      </c>
      <c r="P108">
        <f t="shared" si="39"/>
        <v>6</v>
      </c>
      <c r="Q108">
        <f t="shared" si="40"/>
        <v>1</v>
      </c>
      <c r="R108">
        <f t="shared" si="34"/>
        <v>0</v>
      </c>
      <c r="S108">
        <f t="shared" si="35"/>
        <v>0.35847440209365405</v>
      </c>
      <c r="T108">
        <f t="shared" si="41"/>
        <v>2.9406797969600829E-2</v>
      </c>
      <c r="U108">
        <f t="shared" si="42"/>
        <v>1.3619736986224173E-4</v>
      </c>
      <c r="V108">
        <f t="shared" si="43"/>
        <v>0</v>
      </c>
    </row>
    <row r="109" spans="10:22" x14ac:dyDescent="0.2">
      <c r="K109">
        <f t="shared" si="33"/>
        <v>0</v>
      </c>
      <c r="L109">
        <f t="shared" si="44"/>
        <v>7</v>
      </c>
      <c r="M109">
        <f t="shared" si="45"/>
        <v>5</v>
      </c>
      <c r="N109">
        <f t="shared" si="46"/>
        <v>2</v>
      </c>
      <c r="O109">
        <f t="shared" si="47"/>
        <v>0</v>
      </c>
      <c r="P109">
        <f t="shared" si="39"/>
        <v>5</v>
      </c>
      <c r="Q109">
        <f t="shared" si="40"/>
        <v>2</v>
      </c>
      <c r="R109">
        <f t="shared" si="34"/>
        <v>0</v>
      </c>
      <c r="S109">
        <f t="shared" si="35"/>
        <v>5.4750019272998635E-2</v>
      </c>
      <c r="T109">
        <f t="shared" si="41"/>
        <v>2.9406797969600829E-2</v>
      </c>
      <c r="U109">
        <f t="shared" si="42"/>
        <v>1.3619736986224173E-4</v>
      </c>
      <c r="V109">
        <f t="shared" si="43"/>
        <v>0</v>
      </c>
    </row>
    <row r="110" spans="10:22" x14ac:dyDescent="0.2">
      <c r="J110">
        <f>SUM(K110:K113)</f>
        <v>0</v>
      </c>
      <c r="K110">
        <f t="shared" si="33"/>
        <v>0</v>
      </c>
      <c r="L110">
        <f t="shared" si="44"/>
        <v>7</v>
      </c>
      <c r="M110">
        <f t="shared" si="45"/>
        <v>4</v>
      </c>
      <c r="N110">
        <f t="shared" si="46"/>
        <v>3</v>
      </c>
      <c r="O110">
        <f t="shared" si="47"/>
        <v>3</v>
      </c>
      <c r="P110">
        <f t="shared" si="39"/>
        <v>7</v>
      </c>
      <c r="Q110">
        <f t="shared" si="40"/>
        <v>0</v>
      </c>
      <c r="R110">
        <f t="shared" si="34"/>
        <v>0</v>
      </c>
      <c r="S110">
        <f t="shared" si="35"/>
        <v>0.44947759203737314</v>
      </c>
      <c r="T110">
        <f t="shared" si="41"/>
        <v>0.95637758690026342</v>
      </c>
      <c r="U110">
        <f t="shared" si="42"/>
        <v>2.1509329984237854E-3</v>
      </c>
      <c r="V110">
        <f t="shared" si="43"/>
        <v>0</v>
      </c>
    </row>
    <row r="111" spans="10:22" x14ac:dyDescent="0.2">
      <c r="K111">
        <f t="shared" si="33"/>
        <v>0</v>
      </c>
      <c r="L111">
        <f t="shared" si="44"/>
        <v>7</v>
      </c>
      <c r="M111">
        <f t="shared" si="45"/>
        <v>4</v>
      </c>
      <c r="N111">
        <f t="shared" si="46"/>
        <v>3</v>
      </c>
      <c r="O111">
        <f t="shared" si="47"/>
        <v>2</v>
      </c>
      <c r="P111">
        <f t="shared" si="39"/>
        <v>6</v>
      </c>
      <c r="Q111">
        <f t="shared" si="40"/>
        <v>1</v>
      </c>
      <c r="R111">
        <f t="shared" si="34"/>
        <v>0</v>
      </c>
      <c r="S111">
        <f t="shared" si="35"/>
        <v>0.41189395978792276</v>
      </c>
      <c r="T111">
        <f t="shared" si="41"/>
        <v>0.95637758690026342</v>
      </c>
      <c r="U111">
        <f t="shared" si="42"/>
        <v>2.1509329984237854E-3</v>
      </c>
      <c r="V111">
        <f t="shared" si="43"/>
        <v>0</v>
      </c>
    </row>
    <row r="112" spans="10:22" x14ac:dyDescent="0.2">
      <c r="K112">
        <f t="shared" si="33"/>
        <v>0</v>
      </c>
      <c r="L112">
        <f t="shared" si="44"/>
        <v>7</v>
      </c>
      <c r="M112">
        <f t="shared" si="45"/>
        <v>4</v>
      </c>
      <c r="N112">
        <f t="shared" si="46"/>
        <v>3</v>
      </c>
      <c r="O112">
        <f t="shared" si="47"/>
        <v>1</v>
      </c>
      <c r="P112">
        <f t="shared" si="39"/>
        <v>5</v>
      </c>
      <c r="Q112">
        <f t="shared" si="40"/>
        <v>2</v>
      </c>
      <c r="R112">
        <f t="shared" si="34"/>
        <v>0</v>
      </c>
      <c r="S112">
        <f t="shared" si="35"/>
        <v>0.12581764335255843</v>
      </c>
      <c r="T112">
        <f t="shared" si="41"/>
        <v>0.95637758690026342</v>
      </c>
      <c r="U112">
        <f t="shared" si="42"/>
        <v>2.1509329984237854E-3</v>
      </c>
      <c r="V112">
        <f t="shared" si="43"/>
        <v>0</v>
      </c>
    </row>
    <row r="113" spans="10:22" x14ac:dyDescent="0.2">
      <c r="K113">
        <f t="shared" si="33"/>
        <v>0</v>
      </c>
      <c r="L113">
        <f t="shared" si="44"/>
        <v>7</v>
      </c>
      <c r="M113">
        <f t="shared" si="45"/>
        <v>4</v>
      </c>
      <c r="N113">
        <f t="shared" si="46"/>
        <v>3</v>
      </c>
      <c r="O113">
        <f t="shared" si="47"/>
        <v>0</v>
      </c>
      <c r="P113">
        <f t="shared" si="39"/>
        <v>4</v>
      </c>
      <c r="Q113">
        <f t="shared" si="40"/>
        <v>3</v>
      </c>
      <c r="R113">
        <f t="shared" si="34"/>
        <v>0</v>
      </c>
      <c r="S113">
        <f t="shared" si="35"/>
        <v>1.2810804822145834E-2</v>
      </c>
      <c r="T113">
        <f t="shared" si="41"/>
        <v>0.95637758690026342</v>
      </c>
      <c r="U113">
        <f t="shared" si="42"/>
        <v>2.1509329984237854E-3</v>
      </c>
      <c r="V113">
        <f t="shared" si="43"/>
        <v>0</v>
      </c>
    </row>
    <row r="114" spans="10:22" x14ac:dyDescent="0.2">
      <c r="J114">
        <f>SUM(K114:K118)</f>
        <v>0</v>
      </c>
      <c r="K114">
        <f t="shared" si="33"/>
        <v>0</v>
      </c>
      <c r="L114">
        <f t="shared" si="44"/>
        <v>7</v>
      </c>
      <c r="M114">
        <f t="shared" si="45"/>
        <v>3</v>
      </c>
      <c r="N114">
        <f t="shared" si="46"/>
        <v>4</v>
      </c>
      <c r="O114">
        <f t="shared" si="47"/>
        <v>4</v>
      </c>
      <c r="P114">
        <f t="shared" si="39"/>
        <v>7</v>
      </c>
      <c r="Q114">
        <f t="shared" si="40"/>
        <v>0</v>
      </c>
      <c r="R114">
        <f t="shared" si="34"/>
        <v>0</v>
      </c>
      <c r="S114">
        <f t="shared" si="35"/>
        <v>0.34430557968049963</v>
      </c>
      <c r="T114">
        <f t="shared" si="41"/>
        <v>0</v>
      </c>
      <c r="U114">
        <f t="shared" si="42"/>
        <v>2.0381507080736841E-2</v>
      </c>
      <c r="V114">
        <f t="shared" si="43"/>
        <v>0</v>
      </c>
    </row>
    <row r="115" spans="10:22" x14ac:dyDescent="0.2">
      <c r="K115">
        <f t="shared" si="33"/>
        <v>0</v>
      </c>
      <c r="L115">
        <f t="shared" si="44"/>
        <v>7</v>
      </c>
      <c r="M115">
        <f t="shared" si="45"/>
        <v>3</v>
      </c>
      <c r="N115">
        <f t="shared" si="46"/>
        <v>4</v>
      </c>
      <c r="O115">
        <f t="shared" si="47"/>
        <v>3</v>
      </c>
      <c r="P115">
        <f t="shared" si="39"/>
        <v>6</v>
      </c>
      <c r="Q115">
        <f t="shared" si="40"/>
        <v>1</v>
      </c>
      <c r="R115">
        <f t="shared" si="34"/>
        <v>0</v>
      </c>
      <c r="S115">
        <f t="shared" si="35"/>
        <v>0.4206880494274941</v>
      </c>
      <c r="T115">
        <f t="shared" si="41"/>
        <v>0</v>
      </c>
      <c r="U115">
        <f t="shared" si="42"/>
        <v>2.0381507080736841E-2</v>
      </c>
      <c r="V115">
        <f t="shared" si="43"/>
        <v>0</v>
      </c>
    </row>
    <row r="116" spans="10:22" x14ac:dyDescent="0.2">
      <c r="K116">
        <f t="shared" si="33"/>
        <v>0</v>
      </c>
      <c r="L116">
        <f t="shared" si="44"/>
        <v>7</v>
      </c>
      <c r="M116">
        <f t="shared" si="45"/>
        <v>3</v>
      </c>
      <c r="N116">
        <f t="shared" si="46"/>
        <v>4</v>
      </c>
      <c r="O116">
        <f t="shared" si="47"/>
        <v>2</v>
      </c>
      <c r="P116">
        <f t="shared" si="39"/>
        <v>5</v>
      </c>
      <c r="Q116">
        <f t="shared" si="40"/>
        <v>2</v>
      </c>
      <c r="R116">
        <f t="shared" si="34"/>
        <v>0</v>
      </c>
      <c r="S116">
        <f t="shared" si="35"/>
        <v>0.19275584543460414</v>
      </c>
      <c r="T116">
        <f t="shared" si="41"/>
        <v>0</v>
      </c>
      <c r="U116">
        <f t="shared" si="42"/>
        <v>2.0381507080736841E-2</v>
      </c>
      <c r="V116">
        <f t="shared" si="43"/>
        <v>0</v>
      </c>
    </row>
    <row r="117" spans="10:22" x14ac:dyDescent="0.2">
      <c r="K117">
        <f t="shared" si="33"/>
        <v>0</v>
      </c>
      <c r="L117">
        <f t="shared" si="44"/>
        <v>7</v>
      </c>
      <c r="M117">
        <f t="shared" si="45"/>
        <v>3</v>
      </c>
      <c r="N117">
        <f t="shared" si="46"/>
        <v>4</v>
      </c>
      <c r="O117">
        <f t="shared" si="47"/>
        <v>1</v>
      </c>
      <c r="P117">
        <f t="shared" si="39"/>
        <v>4</v>
      </c>
      <c r="Q117">
        <f t="shared" si="40"/>
        <v>3</v>
      </c>
      <c r="R117">
        <f t="shared" si="34"/>
        <v>0</v>
      </c>
      <c r="S117">
        <f t="shared" si="35"/>
        <v>3.9252960847008446E-2</v>
      </c>
      <c r="T117">
        <f t="shared" si="41"/>
        <v>0</v>
      </c>
      <c r="U117">
        <f t="shared" si="42"/>
        <v>2.0381507080736841E-2</v>
      </c>
      <c r="V117">
        <f t="shared" si="43"/>
        <v>0</v>
      </c>
    </row>
    <row r="118" spans="10:22" x14ac:dyDescent="0.2">
      <c r="K118">
        <f t="shared" si="33"/>
        <v>0</v>
      </c>
      <c r="L118">
        <f t="shared" si="44"/>
        <v>7</v>
      </c>
      <c r="M118">
        <f t="shared" si="45"/>
        <v>3</v>
      </c>
      <c r="N118">
        <f t="shared" si="46"/>
        <v>4</v>
      </c>
      <c r="O118">
        <f t="shared" si="47"/>
        <v>0</v>
      </c>
      <c r="P118">
        <f t="shared" si="39"/>
        <v>3</v>
      </c>
      <c r="Q118">
        <f t="shared" si="40"/>
        <v>4</v>
      </c>
      <c r="R118">
        <f t="shared" si="34"/>
        <v>0</v>
      </c>
      <c r="S118">
        <f t="shared" si="35"/>
        <v>2.9975646103937215E-3</v>
      </c>
      <c r="T118">
        <f t="shared" si="41"/>
        <v>0</v>
      </c>
      <c r="U118">
        <f t="shared" si="42"/>
        <v>2.0381507080736841E-2</v>
      </c>
      <c r="V118">
        <f t="shared" si="43"/>
        <v>0</v>
      </c>
    </row>
    <row r="119" spans="10:22" x14ac:dyDescent="0.2">
      <c r="J119">
        <f>SUM(K119:K124)</f>
        <v>0</v>
      </c>
      <c r="K119">
        <f t="shared" si="33"/>
        <v>0</v>
      </c>
      <c r="L119">
        <f t="shared" si="44"/>
        <v>7</v>
      </c>
      <c r="M119">
        <f t="shared" si="45"/>
        <v>2</v>
      </c>
      <c r="N119">
        <f t="shared" si="46"/>
        <v>5</v>
      </c>
      <c r="O119">
        <f t="shared" si="47"/>
        <v>5</v>
      </c>
      <c r="P119">
        <f t="shared" si="39"/>
        <v>7</v>
      </c>
      <c r="Q119">
        <f t="shared" si="40"/>
        <v>0</v>
      </c>
      <c r="R119">
        <f t="shared" si="34"/>
        <v>0</v>
      </c>
      <c r="S119">
        <f t="shared" si="35"/>
        <v>0.26374247415045327</v>
      </c>
      <c r="T119">
        <f t="shared" si="41"/>
        <v>0</v>
      </c>
      <c r="U119">
        <f t="shared" si="42"/>
        <v>0.1158769235080413</v>
      </c>
      <c r="V119">
        <f t="shared" si="43"/>
        <v>0</v>
      </c>
    </row>
    <row r="120" spans="10:22" x14ac:dyDescent="0.2">
      <c r="K120">
        <f t="shared" si="33"/>
        <v>0</v>
      </c>
      <c r="L120">
        <f t="shared" si="44"/>
        <v>7</v>
      </c>
      <c r="M120">
        <f t="shared" si="45"/>
        <v>2</v>
      </c>
      <c r="N120">
        <f t="shared" si="46"/>
        <v>5</v>
      </c>
      <c r="O120">
        <f t="shared" si="47"/>
        <v>4</v>
      </c>
      <c r="P120">
        <f t="shared" si="39"/>
        <v>6</v>
      </c>
      <c r="Q120">
        <f t="shared" si="40"/>
        <v>1</v>
      </c>
      <c r="R120">
        <f t="shared" si="34"/>
        <v>0</v>
      </c>
      <c r="S120">
        <f t="shared" si="35"/>
        <v>0.40281552765023171</v>
      </c>
      <c r="T120">
        <f t="shared" si="41"/>
        <v>0</v>
      </c>
      <c r="U120">
        <f t="shared" si="42"/>
        <v>0.1158769235080413</v>
      </c>
      <c r="V120">
        <f t="shared" si="43"/>
        <v>0</v>
      </c>
    </row>
    <row r="121" spans="10:22" x14ac:dyDescent="0.2">
      <c r="K121">
        <f t="shared" si="33"/>
        <v>0</v>
      </c>
      <c r="L121">
        <f t="shared" si="44"/>
        <v>7</v>
      </c>
      <c r="M121">
        <f t="shared" si="45"/>
        <v>2</v>
      </c>
      <c r="N121">
        <f t="shared" si="46"/>
        <v>5</v>
      </c>
      <c r="O121">
        <f t="shared" si="47"/>
        <v>3</v>
      </c>
      <c r="P121">
        <f t="shared" si="39"/>
        <v>5</v>
      </c>
      <c r="Q121">
        <f t="shared" si="40"/>
        <v>2</v>
      </c>
      <c r="R121">
        <f t="shared" si="34"/>
        <v>0</v>
      </c>
      <c r="S121">
        <f t="shared" si="35"/>
        <v>0.24608906826827193</v>
      </c>
      <c r="T121">
        <f t="shared" si="41"/>
        <v>0</v>
      </c>
      <c r="U121">
        <f t="shared" si="42"/>
        <v>0.1158769235080413</v>
      </c>
      <c r="V121">
        <f t="shared" si="43"/>
        <v>0</v>
      </c>
    </row>
    <row r="122" spans="10:22" x14ac:dyDescent="0.2">
      <c r="K122">
        <f t="shared" si="33"/>
        <v>0</v>
      </c>
      <c r="L122">
        <f t="shared" si="44"/>
        <v>7</v>
      </c>
      <c r="M122">
        <f t="shared" si="45"/>
        <v>2</v>
      </c>
      <c r="N122">
        <f t="shared" si="46"/>
        <v>5</v>
      </c>
      <c r="O122">
        <f t="shared" si="47"/>
        <v>2</v>
      </c>
      <c r="P122">
        <f t="shared" si="39"/>
        <v>4</v>
      </c>
      <c r="Q122">
        <f t="shared" si="40"/>
        <v>3</v>
      </c>
      <c r="R122">
        <f t="shared" si="34"/>
        <v>0</v>
      </c>
      <c r="S122">
        <f t="shared" si="35"/>
        <v>7.5170674122734912E-2</v>
      </c>
      <c r="T122">
        <f t="shared" si="41"/>
        <v>0</v>
      </c>
      <c r="U122">
        <f t="shared" si="42"/>
        <v>0.1158769235080413</v>
      </c>
      <c r="V122">
        <f t="shared" si="43"/>
        <v>0</v>
      </c>
    </row>
    <row r="123" spans="10:22" x14ac:dyDescent="0.2">
      <c r="K123">
        <f t="shared" si="33"/>
        <v>0</v>
      </c>
      <c r="L123">
        <f t="shared" si="44"/>
        <v>7</v>
      </c>
      <c r="M123">
        <f t="shared" si="45"/>
        <v>2</v>
      </c>
      <c r="N123">
        <f t="shared" si="46"/>
        <v>5</v>
      </c>
      <c r="O123">
        <f t="shared" si="47"/>
        <v>1</v>
      </c>
      <c r="P123">
        <f t="shared" si="39"/>
        <v>3</v>
      </c>
      <c r="Q123">
        <f t="shared" si="40"/>
        <v>4</v>
      </c>
      <c r="R123">
        <f t="shared" si="34"/>
        <v>0</v>
      </c>
      <c r="S123">
        <f t="shared" si="35"/>
        <v>1.1480863997393067E-2</v>
      </c>
      <c r="T123">
        <f t="shared" si="41"/>
        <v>0</v>
      </c>
      <c r="U123">
        <f t="shared" si="42"/>
        <v>0.1158769235080413</v>
      </c>
      <c r="V123">
        <f t="shared" si="43"/>
        <v>0</v>
      </c>
    </row>
    <row r="124" spans="10:22" x14ac:dyDescent="0.2">
      <c r="K124">
        <f t="shared" si="33"/>
        <v>0</v>
      </c>
      <c r="L124">
        <f t="shared" si="44"/>
        <v>7</v>
      </c>
      <c r="M124">
        <f t="shared" si="45"/>
        <v>2</v>
      </c>
      <c r="N124">
        <f t="shared" si="46"/>
        <v>5</v>
      </c>
      <c r="O124">
        <f t="shared" si="47"/>
        <v>0</v>
      </c>
      <c r="P124">
        <f t="shared" si="39"/>
        <v>2</v>
      </c>
      <c r="Q124">
        <f t="shared" si="40"/>
        <v>5</v>
      </c>
      <c r="R124">
        <f t="shared" si="34"/>
        <v>0</v>
      </c>
      <c r="S124">
        <f t="shared" si="35"/>
        <v>7.0139181091510795E-4</v>
      </c>
      <c r="T124">
        <f t="shared" si="41"/>
        <v>0</v>
      </c>
      <c r="U124">
        <f t="shared" si="42"/>
        <v>0.1158769235080413</v>
      </c>
      <c r="V124">
        <f t="shared" si="43"/>
        <v>0</v>
      </c>
    </row>
    <row r="125" spans="10:22" x14ac:dyDescent="0.2">
      <c r="J125">
        <f>SUM(K125:K131)</f>
        <v>1.364228320903507E-4</v>
      </c>
      <c r="K125">
        <f t="shared" si="33"/>
        <v>0</v>
      </c>
      <c r="L125">
        <f t="shared" si="44"/>
        <v>7</v>
      </c>
      <c r="M125">
        <f t="shared" si="45"/>
        <v>1</v>
      </c>
      <c r="N125">
        <f t="shared" si="46"/>
        <v>6</v>
      </c>
      <c r="O125">
        <f t="shared" si="47"/>
        <v>6</v>
      </c>
      <c r="P125">
        <f t="shared" si="39"/>
        <v>7</v>
      </c>
      <c r="Q125">
        <f t="shared" si="40"/>
        <v>0</v>
      </c>
      <c r="R125">
        <f t="shared" si="34"/>
        <v>0</v>
      </c>
      <c r="S125">
        <f t="shared" si="35"/>
        <v>0.20203010574371524</v>
      </c>
      <c r="T125">
        <f t="shared" si="41"/>
        <v>0</v>
      </c>
      <c r="U125">
        <f t="shared" si="42"/>
        <v>0.36600339460501402</v>
      </c>
      <c r="V125">
        <f t="shared" si="43"/>
        <v>0</v>
      </c>
    </row>
    <row r="126" spans="10:22" x14ac:dyDescent="0.2">
      <c r="K126">
        <f t="shared" si="33"/>
        <v>0</v>
      </c>
      <c r="L126">
        <f t="shared" si="44"/>
        <v>7</v>
      </c>
      <c r="M126">
        <f t="shared" si="45"/>
        <v>1</v>
      </c>
      <c r="N126">
        <f t="shared" si="46"/>
        <v>6</v>
      </c>
      <c r="O126">
        <f t="shared" si="47"/>
        <v>5</v>
      </c>
      <c r="P126">
        <f t="shared" si="39"/>
        <v>6</v>
      </c>
      <c r="Q126">
        <f t="shared" si="40"/>
        <v>1</v>
      </c>
      <c r="R126">
        <f t="shared" si="34"/>
        <v>0</v>
      </c>
      <c r="S126">
        <f t="shared" si="35"/>
        <v>0.37027421044042813</v>
      </c>
      <c r="T126">
        <f t="shared" si="41"/>
        <v>0</v>
      </c>
      <c r="U126">
        <f t="shared" si="42"/>
        <v>0.36600339460501402</v>
      </c>
      <c r="V126">
        <f t="shared" si="43"/>
        <v>0</v>
      </c>
    </row>
    <row r="127" spans="10:22" x14ac:dyDescent="0.2">
      <c r="K127">
        <f t="shared" si="33"/>
        <v>0</v>
      </c>
      <c r="L127">
        <f t="shared" si="44"/>
        <v>7</v>
      </c>
      <c r="M127">
        <f t="shared" si="45"/>
        <v>1</v>
      </c>
      <c r="N127">
        <f t="shared" si="46"/>
        <v>6</v>
      </c>
      <c r="O127">
        <f t="shared" si="47"/>
        <v>4</v>
      </c>
      <c r="P127">
        <f t="shared" si="39"/>
        <v>5</v>
      </c>
      <c r="Q127">
        <f t="shared" si="40"/>
        <v>2</v>
      </c>
      <c r="R127">
        <f t="shared" si="34"/>
        <v>0</v>
      </c>
      <c r="S127">
        <f t="shared" si="35"/>
        <v>0.28276105684962483</v>
      </c>
      <c r="T127">
        <f t="shared" si="41"/>
        <v>0</v>
      </c>
      <c r="U127">
        <f t="shared" si="42"/>
        <v>0.36600339460501402</v>
      </c>
      <c r="V127">
        <f t="shared" si="43"/>
        <v>0</v>
      </c>
    </row>
    <row r="128" spans="10:22" x14ac:dyDescent="0.2">
      <c r="K128">
        <f t="shared" si="33"/>
        <v>0</v>
      </c>
      <c r="L128">
        <f t="shared" si="44"/>
        <v>7</v>
      </c>
      <c r="M128">
        <f t="shared" si="45"/>
        <v>1</v>
      </c>
      <c r="N128">
        <f t="shared" si="46"/>
        <v>6</v>
      </c>
      <c r="O128">
        <f t="shared" si="47"/>
        <v>3</v>
      </c>
      <c r="P128">
        <f t="shared" si="39"/>
        <v>4</v>
      </c>
      <c r="Q128">
        <f t="shared" si="40"/>
        <v>3</v>
      </c>
      <c r="R128">
        <f t="shared" si="34"/>
        <v>0</v>
      </c>
      <c r="S128">
        <f t="shared" si="35"/>
        <v>0.11516339407037761</v>
      </c>
      <c r="T128">
        <f t="shared" si="41"/>
        <v>0</v>
      </c>
      <c r="U128">
        <f t="shared" si="42"/>
        <v>0.36600339460501402</v>
      </c>
      <c r="V128">
        <f t="shared" si="43"/>
        <v>0</v>
      </c>
    </row>
    <row r="129" spans="10:22" x14ac:dyDescent="0.2">
      <c r="K129">
        <f t="shared" si="33"/>
        <v>0</v>
      </c>
      <c r="L129">
        <f t="shared" si="44"/>
        <v>7</v>
      </c>
      <c r="M129">
        <f t="shared" si="45"/>
        <v>1</v>
      </c>
      <c r="N129">
        <f t="shared" si="46"/>
        <v>6</v>
      </c>
      <c r="O129">
        <f t="shared" si="47"/>
        <v>2</v>
      </c>
      <c r="P129">
        <f t="shared" si="39"/>
        <v>3</v>
      </c>
      <c r="Q129">
        <f t="shared" si="40"/>
        <v>4</v>
      </c>
      <c r="R129">
        <f t="shared" si="34"/>
        <v>0</v>
      </c>
      <c r="S129">
        <f t="shared" si="35"/>
        <v>2.6383465631319311E-2</v>
      </c>
      <c r="T129">
        <f t="shared" si="41"/>
        <v>0</v>
      </c>
      <c r="U129">
        <f t="shared" si="42"/>
        <v>0.36600339460501402</v>
      </c>
      <c r="V129">
        <f t="shared" si="43"/>
        <v>0</v>
      </c>
    </row>
    <row r="130" spans="10:22" x14ac:dyDescent="0.2">
      <c r="K130">
        <f t="shared" si="33"/>
        <v>0</v>
      </c>
      <c r="L130">
        <f t="shared" si="44"/>
        <v>7</v>
      </c>
      <c r="M130">
        <f t="shared" si="45"/>
        <v>1</v>
      </c>
      <c r="N130">
        <f t="shared" si="46"/>
        <v>6</v>
      </c>
      <c r="O130">
        <f t="shared" si="47"/>
        <v>1</v>
      </c>
      <c r="P130">
        <f t="shared" si="39"/>
        <v>2</v>
      </c>
      <c r="Q130">
        <f t="shared" si="40"/>
        <v>5</v>
      </c>
      <c r="R130">
        <f t="shared" si="34"/>
        <v>0</v>
      </c>
      <c r="S130">
        <f t="shared" si="35"/>
        <v>3.2236505443439603E-3</v>
      </c>
      <c r="T130">
        <f t="shared" si="41"/>
        <v>0</v>
      </c>
      <c r="U130">
        <f t="shared" si="42"/>
        <v>0.36600339460501402</v>
      </c>
      <c r="V130">
        <f t="shared" si="43"/>
        <v>0</v>
      </c>
    </row>
    <row r="131" spans="10:22" x14ac:dyDescent="0.2">
      <c r="K131">
        <f t="shared" si="33"/>
        <v>1.364228320903507E-4</v>
      </c>
      <c r="L131">
        <f t="shared" si="44"/>
        <v>7</v>
      </c>
      <c r="M131">
        <f t="shared" si="45"/>
        <v>1</v>
      </c>
      <c r="N131">
        <f t="shared" si="46"/>
        <v>6</v>
      </c>
      <c r="O131">
        <f t="shared" si="47"/>
        <v>0</v>
      </c>
      <c r="P131">
        <f t="shared" si="39"/>
        <v>1</v>
      </c>
      <c r="Q131">
        <f t="shared" si="40"/>
        <v>6</v>
      </c>
      <c r="R131">
        <f t="shared" si="34"/>
        <v>0.83125492595443917</v>
      </c>
      <c r="S131">
        <f t="shared" si="35"/>
        <v>1.6411672019111498E-4</v>
      </c>
      <c r="T131">
        <f t="shared" si="41"/>
        <v>0</v>
      </c>
      <c r="U131">
        <f t="shared" si="42"/>
        <v>0.36600339460501402</v>
      </c>
      <c r="V131">
        <f t="shared" si="43"/>
        <v>0</v>
      </c>
    </row>
    <row r="132" spans="10:22" x14ac:dyDescent="0.2">
      <c r="J132">
        <f>SUM(K132:K139)</f>
        <v>7.3224880736843189E-4</v>
      </c>
      <c r="K132">
        <f t="shared" si="33"/>
        <v>0</v>
      </c>
      <c r="L132">
        <f t="shared" si="44"/>
        <v>7</v>
      </c>
      <c r="M132">
        <f t="shared" si="45"/>
        <v>0</v>
      </c>
      <c r="N132">
        <f t="shared" si="46"/>
        <v>7</v>
      </c>
      <c r="O132">
        <f t="shared" si="47"/>
        <v>7</v>
      </c>
      <c r="P132">
        <f t="shared" si="39"/>
        <v>7</v>
      </c>
      <c r="Q132">
        <f t="shared" si="40"/>
        <v>0</v>
      </c>
      <c r="R132">
        <f t="shared" si="34"/>
        <v>0</v>
      </c>
      <c r="S132">
        <f t="shared" si="35"/>
        <v>0.15475764287982288</v>
      </c>
      <c r="T132">
        <f t="shared" si="41"/>
        <v>0</v>
      </c>
      <c r="U132">
        <f t="shared" si="42"/>
        <v>0.49544618107466476</v>
      </c>
      <c r="V132">
        <f t="shared" si="43"/>
        <v>0</v>
      </c>
    </row>
    <row r="133" spans="10:22" x14ac:dyDescent="0.2">
      <c r="K133">
        <f t="shared" si="33"/>
        <v>0</v>
      </c>
      <c r="L133">
        <f t="shared" si="44"/>
        <v>7</v>
      </c>
      <c r="M133">
        <f t="shared" si="45"/>
        <v>0</v>
      </c>
      <c r="N133">
        <f t="shared" si="46"/>
        <v>7</v>
      </c>
      <c r="O133">
        <f t="shared" si="47"/>
        <v>6</v>
      </c>
      <c r="P133">
        <f t="shared" si="39"/>
        <v>6</v>
      </c>
      <c r="Q133">
        <f t="shared" si="40"/>
        <v>1</v>
      </c>
      <c r="R133">
        <f t="shared" si="34"/>
        <v>0</v>
      </c>
      <c r="S133">
        <f t="shared" si="35"/>
        <v>0.33090724004724648</v>
      </c>
      <c r="T133">
        <f t="shared" si="41"/>
        <v>0</v>
      </c>
      <c r="U133">
        <f t="shared" si="42"/>
        <v>0.49544618107466476</v>
      </c>
      <c r="V133">
        <f t="shared" si="43"/>
        <v>0</v>
      </c>
    </row>
    <row r="134" spans="10:22" x14ac:dyDescent="0.2">
      <c r="K134">
        <f t="shared" si="33"/>
        <v>0</v>
      </c>
      <c r="L134">
        <f t="shared" si="44"/>
        <v>7</v>
      </c>
      <c r="M134">
        <f t="shared" si="45"/>
        <v>0</v>
      </c>
      <c r="N134">
        <f t="shared" si="46"/>
        <v>7</v>
      </c>
      <c r="O134">
        <f t="shared" si="47"/>
        <v>5</v>
      </c>
      <c r="P134">
        <f t="shared" si="39"/>
        <v>5</v>
      </c>
      <c r="Q134">
        <f t="shared" si="40"/>
        <v>2</v>
      </c>
      <c r="R134">
        <f t="shared" si="34"/>
        <v>0</v>
      </c>
      <c r="S134">
        <f t="shared" si="35"/>
        <v>0.30323801639975884</v>
      </c>
      <c r="T134">
        <f t="shared" si="41"/>
        <v>0</v>
      </c>
      <c r="U134">
        <f t="shared" si="42"/>
        <v>0.49544618107466476</v>
      </c>
      <c r="V134">
        <f t="shared" si="43"/>
        <v>0</v>
      </c>
    </row>
    <row r="135" spans="10:22" x14ac:dyDescent="0.2">
      <c r="K135">
        <f t="shared" si="33"/>
        <v>0</v>
      </c>
      <c r="L135">
        <f t="shared" si="44"/>
        <v>7</v>
      </c>
      <c r="M135">
        <f t="shared" si="45"/>
        <v>0</v>
      </c>
      <c r="N135">
        <f t="shared" si="46"/>
        <v>7</v>
      </c>
      <c r="O135">
        <f t="shared" si="47"/>
        <v>4</v>
      </c>
      <c r="P135">
        <f t="shared" si="39"/>
        <v>4</v>
      </c>
      <c r="Q135">
        <f t="shared" si="40"/>
        <v>3</v>
      </c>
      <c r="R135">
        <f t="shared" si="34"/>
        <v>0</v>
      </c>
      <c r="S135">
        <f t="shared" si="35"/>
        <v>0.15437910531619309</v>
      </c>
      <c r="T135">
        <f t="shared" si="41"/>
        <v>0</v>
      </c>
      <c r="U135">
        <f t="shared" si="42"/>
        <v>0.49544618107466476</v>
      </c>
      <c r="V135">
        <f t="shared" si="43"/>
        <v>0</v>
      </c>
    </row>
    <row r="136" spans="10:22" x14ac:dyDescent="0.2">
      <c r="K136">
        <f t="shared" si="33"/>
        <v>0</v>
      </c>
      <c r="L136">
        <f t="shared" si="44"/>
        <v>7</v>
      </c>
      <c r="M136">
        <f t="shared" si="45"/>
        <v>0</v>
      </c>
      <c r="N136">
        <f t="shared" si="46"/>
        <v>7</v>
      </c>
      <c r="O136">
        <f t="shared" si="47"/>
        <v>3</v>
      </c>
      <c r="P136">
        <f t="shared" si="39"/>
        <v>3</v>
      </c>
      <c r="Q136">
        <f t="shared" si="40"/>
        <v>4</v>
      </c>
      <c r="R136">
        <f t="shared" si="34"/>
        <v>0</v>
      </c>
      <c r="S136">
        <f t="shared" si="35"/>
        <v>4.7156834306967564E-2</v>
      </c>
      <c r="T136">
        <f t="shared" si="41"/>
        <v>0</v>
      </c>
      <c r="U136">
        <f t="shared" si="42"/>
        <v>0.49544618107466476</v>
      </c>
      <c r="V136">
        <f t="shared" si="43"/>
        <v>0</v>
      </c>
    </row>
    <row r="137" spans="10:22" x14ac:dyDescent="0.2">
      <c r="K137">
        <f t="shared" si="33"/>
        <v>0</v>
      </c>
      <c r="L137">
        <f t="shared" si="44"/>
        <v>7</v>
      </c>
      <c r="M137">
        <f t="shared" si="45"/>
        <v>0</v>
      </c>
      <c r="N137">
        <f t="shared" si="46"/>
        <v>7</v>
      </c>
      <c r="O137">
        <f t="shared" si="47"/>
        <v>2</v>
      </c>
      <c r="P137">
        <f t="shared" si="39"/>
        <v>2</v>
      </c>
      <c r="Q137">
        <f t="shared" si="40"/>
        <v>5</v>
      </c>
      <c r="R137">
        <f t="shared" si="34"/>
        <v>0</v>
      </c>
      <c r="S137">
        <f t="shared" si="35"/>
        <v>8.6427512996664815E-3</v>
      </c>
      <c r="T137">
        <f t="shared" si="41"/>
        <v>0</v>
      </c>
      <c r="U137">
        <f t="shared" si="42"/>
        <v>0.49544618107466476</v>
      </c>
      <c r="V137">
        <f t="shared" si="43"/>
        <v>0</v>
      </c>
    </row>
    <row r="138" spans="10:22" x14ac:dyDescent="0.2">
      <c r="K138">
        <f t="shared" si="33"/>
        <v>7.315114297495979E-4</v>
      </c>
      <c r="L138">
        <f t="shared" si="44"/>
        <v>7</v>
      </c>
      <c r="M138">
        <f t="shared" si="45"/>
        <v>0</v>
      </c>
      <c r="N138">
        <f t="shared" si="46"/>
        <v>7</v>
      </c>
      <c r="O138">
        <f t="shared" si="47"/>
        <v>1</v>
      </c>
      <c r="P138">
        <f t="shared" si="39"/>
        <v>1</v>
      </c>
      <c r="Q138">
        <f t="shared" si="40"/>
        <v>6</v>
      </c>
      <c r="R138">
        <f t="shared" si="34"/>
        <v>0.83125492595443917</v>
      </c>
      <c r="S138">
        <f t="shared" si="35"/>
        <v>8.8000853517912481E-4</v>
      </c>
      <c r="T138">
        <f t="shared" si="41"/>
        <v>0</v>
      </c>
      <c r="U138">
        <f t="shared" si="42"/>
        <v>0.49544618107466476</v>
      </c>
      <c r="V138">
        <f t="shared" si="43"/>
        <v>0</v>
      </c>
    </row>
    <row r="139" spans="10:22" x14ac:dyDescent="0.2">
      <c r="K139">
        <f t="shared" si="33"/>
        <v>7.3737761883400817E-7</v>
      </c>
      <c r="L139">
        <f t="shared" si="44"/>
        <v>7</v>
      </c>
      <c r="M139">
        <f t="shared" si="45"/>
        <v>0</v>
      </c>
      <c r="N139">
        <f t="shared" si="46"/>
        <v>7</v>
      </c>
      <c r="O139">
        <f t="shared" si="47"/>
        <v>0</v>
      </c>
      <c r="P139">
        <f t="shared" si="39"/>
        <v>0</v>
      </c>
      <c r="Q139">
        <f t="shared" si="40"/>
        <v>7</v>
      </c>
      <c r="R139">
        <f t="shared" si="34"/>
        <v>1.9201934513155303E-2</v>
      </c>
      <c r="S139">
        <f t="shared" si="35"/>
        <v>3.8401215165525561E-5</v>
      </c>
      <c r="T139">
        <f t="shared" si="41"/>
        <v>0</v>
      </c>
      <c r="U139">
        <f t="shared" si="42"/>
        <v>0.49544618107466476</v>
      </c>
      <c r="V139">
        <f t="shared" si="43"/>
        <v>0</v>
      </c>
    </row>
    <row r="140" spans="10:22" x14ac:dyDescent="0.2">
      <c r="J140">
        <f>K140</f>
        <v>0</v>
      </c>
      <c r="K140">
        <f t="shared" si="33"/>
        <v>0</v>
      </c>
      <c r="L140">
        <f t="shared" si="44"/>
        <v>8</v>
      </c>
      <c r="M140">
        <f t="shared" si="45"/>
        <v>8</v>
      </c>
      <c r="N140">
        <f t="shared" si="46"/>
        <v>0</v>
      </c>
      <c r="O140">
        <f t="shared" si="47"/>
        <v>0</v>
      </c>
      <c r="P140">
        <f t="shared" si="39"/>
        <v>8</v>
      </c>
      <c r="Q140">
        <f t="shared" si="40"/>
        <v>0</v>
      </c>
      <c r="R140">
        <f t="shared" si="34"/>
        <v>0</v>
      </c>
      <c r="S140">
        <f t="shared" si="35"/>
        <v>1</v>
      </c>
      <c r="T140">
        <f t="shared" si="41"/>
        <v>1.9572599037739763E-7</v>
      </c>
      <c r="U140">
        <f t="shared" si="42"/>
        <v>6.8952379830739288E-9</v>
      </c>
      <c r="V140">
        <f t="shared" si="43"/>
        <v>0</v>
      </c>
    </row>
    <row r="141" spans="10:22" x14ac:dyDescent="0.2">
      <c r="J141">
        <f>SUM(K141:K142)</f>
        <v>0</v>
      </c>
      <c r="K141">
        <f t="shared" si="33"/>
        <v>0</v>
      </c>
      <c r="L141">
        <f t="shared" si="44"/>
        <v>8</v>
      </c>
      <c r="M141">
        <f t="shared" si="45"/>
        <v>7</v>
      </c>
      <c r="N141">
        <f t="shared" si="46"/>
        <v>1</v>
      </c>
      <c r="O141">
        <f t="shared" si="47"/>
        <v>1</v>
      </c>
      <c r="P141">
        <f t="shared" si="39"/>
        <v>8</v>
      </c>
      <c r="Q141">
        <f t="shared" si="40"/>
        <v>0</v>
      </c>
      <c r="R141">
        <f t="shared" si="34"/>
        <v>0</v>
      </c>
      <c r="S141">
        <f t="shared" si="35"/>
        <v>0.76601277968017434</v>
      </c>
      <c r="T141">
        <f t="shared" si="41"/>
        <v>2.4375987487727525E-4</v>
      </c>
      <c r="U141">
        <f t="shared" si="42"/>
        <v>5.2269537685598391E-7</v>
      </c>
      <c r="V141">
        <f t="shared" si="43"/>
        <v>0</v>
      </c>
    </row>
    <row r="142" spans="10:22" x14ac:dyDescent="0.2">
      <c r="K142">
        <f t="shared" si="33"/>
        <v>0</v>
      </c>
      <c r="L142">
        <f t="shared" si="44"/>
        <v>8</v>
      </c>
      <c r="M142">
        <f t="shared" si="45"/>
        <v>7</v>
      </c>
      <c r="N142">
        <f t="shared" si="46"/>
        <v>1</v>
      </c>
      <c r="O142">
        <f t="shared" si="47"/>
        <v>0</v>
      </c>
      <c r="P142">
        <f t="shared" si="39"/>
        <v>7</v>
      </c>
      <c r="Q142">
        <f t="shared" si="40"/>
        <v>1</v>
      </c>
      <c r="R142">
        <f t="shared" si="34"/>
        <v>0</v>
      </c>
      <c r="S142">
        <f t="shared" si="35"/>
        <v>0.23398722031982566</v>
      </c>
      <c r="T142">
        <f t="shared" si="41"/>
        <v>2.4375987487727525E-4</v>
      </c>
      <c r="U142">
        <f t="shared" si="42"/>
        <v>5.2269537685598391E-7</v>
      </c>
      <c r="V142">
        <f t="shared" si="43"/>
        <v>0</v>
      </c>
    </row>
    <row r="143" spans="10:22" x14ac:dyDescent="0.2">
      <c r="J143">
        <f>SUM(K143:K145)</f>
        <v>0</v>
      </c>
      <c r="K143">
        <f t="shared" si="33"/>
        <v>0</v>
      </c>
      <c r="L143">
        <f t="shared" si="44"/>
        <v>8</v>
      </c>
      <c r="M143">
        <f t="shared" si="45"/>
        <v>6</v>
      </c>
      <c r="N143">
        <f t="shared" si="46"/>
        <v>2</v>
      </c>
      <c r="O143">
        <f t="shared" si="47"/>
        <v>2</v>
      </c>
      <c r="P143">
        <f t="shared" si="39"/>
        <v>8</v>
      </c>
      <c r="Q143">
        <f t="shared" si="40"/>
        <v>0</v>
      </c>
      <c r="R143">
        <f t="shared" si="34"/>
        <v>0</v>
      </c>
      <c r="S143">
        <f t="shared" si="35"/>
        <v>0.58677557863334739</v>
      </c>
      <c r="T143">
        <f t="shared" si="41"/>
        <v>2.9406797969600829E-2</v>
      </c>
      <c r="U143">
        <f t="shared" si="42"/>
        <v>1.7335090569036343E-5</v>
      </c>
      <c r="V143">
        <f t="shared" si="43"/>
        <v>0</v>
      </c>
    </row>
    <row r="144" spans="10:22" x14ac:dyDescent="0.2">
      <c r="K144">
        <f t="shared" si="33"/>
        <v>0</v>
      </c>
      <c r="L144">
        <f t="shared" si="44"/>
        <v>8</v>
      </c>
      <c r="M144">
        <f t="shared" si="45"/>
        <v>6</v>
      </c>
      <c r="N144">
        <f t="shared" si="46"/>
        <v>2</v>
      </c>
      <c r="O144">
        <f t="shared" si="47"/>
        <v>1</v>
      </c>
      <c r="P144">
        <f t="shared" si="39"/>
        <v>7</v>
      </c>
      <c r="Q144">
        <f t="shared" si="40"/>
        <v>1</v>
      </c>
      <c r="R144">
        <f t="shared" si="34"/>
        <v>0</v>
      </c>
      <c r="S144">
        <f t="shared" si="35"/>
        <v>0.35847440209365405</v>
      </c>
      <c r="T144">
        <f t="shared" si="41"/>
        <v>2.9406797969600829E-2</v>
      </c>
      <c r="U144">
        <f t="shared" si="42"/>
        <v>1.7335090569036343E-5</v>
      </c>
      <c r="V144">
        <f t="shared" si="43"/>
        <v>0</v>
      </c>
    </row>
    <row r="145" spans="10:22" x14ac:dyDescent="0.2">
      <c r="K145">
        <f t="shared" si="33"/>
        <v>0</v>
      </c>
      <c r="L145">
        <f t="shared" si="44"/>
        <v>8</v>
      </c>
      <c r="M145">
        <f t="shared" si="45"/>
        <v>6</v>
      </c>
      <c r="N145">
        <f t="shared" si="46"/>
        <v>2</v>
      </c>
      <c r="O145">
        <f t="shared" si="47"/>
        <v>0</v>
      </c>
      <c r="P145">
        <f t="shared" si="39"/>
        <v>6</v>
      </c>
      <c r="Q145">
        <f t="shared" si="40"/>
        <v>2</v>
      </c>
      <c r="R145">
        <f t="shared" si="34"/>
        <v>0</v>
      </c>
      <c r="S145">
        <f t="shared" si="35"/>
        <v>5.4750019272998635E-2</v>
      </c>
      <c r="T145">
        <f t="shared" si="41"/>
        <v>2.9406797969600829E-2</v>
      </c>
      <c r="U145">
        <f t="shared" si="42"/>
        <v>1.7335090569036343E-5</v>
      </c>
      <c r="V145">
        <f t="shared" si="43"/>
        <v>0</v>
      </c>
    </row>
    <row r="146" spans="10:22" x14ac:dyDescent="0.2">
      <c r="J146">
        <f>SUM(K146:K149)</f>
        <v>0</v>
      </c>
      <c r="K146">
        <f t="shared" si="33"/>
        <v>0</v>
      </c>
      <c r="L146">
        <f t="shared" si="44"/>
        <v>8</v>
      </c>
      <c r="M146">
        <f t="shared" si="45"/>
        <v>5</v>
      </c>
      <c r="N146">
        <f t="shared" si="46"/>
        <v>3</v>
      </c>
      <c r="O146">
        <f t="shared" si="47"/>
        <v>3</v>
      </c>
      <c r="P146">
        <f t="shared" si="39"/>
        <v>8</v>
      </c>
      <c r="Q146">
        <f t="shared" si="40"/>
        <v>0</v>
      </c>
      <c r="R146">
        <f t="shared" si="34"/>
        <v>0</v>
      </c>
      <c r="S146">
        <f t="shared" si="35"/>
        <v>0.44947759203737314</v>
      </c>
      <c r="T146">
        <f t="shared" si="41"/>
        <v>0.95637758690026342</v>
      </c>
      <c r="U146">
        <f t="shared" si="42"/>
        <v>3.2852280516123796E-4</v>
      </c>
      <c r="V146">
        <f t="shared" si="43"/>
        <v>0</v>
      </c>
    </row>
    <row r="147" spans="10:22" x14ac:dyDescent="0.2">
      <c r="K147">
        <f t="shared" si="33"/>
        <v>0</v>
      </c>
      <c r="L147">
        <f t="shared" si="44"/>
        <v>8</v>
      </c>
      <c r="M147">
        <f t="shared" si="45"/>
        <v>5</v>
      </c>
      <c r="N147">
        <f t="shared" si="46"/>
        <v>3</v>
      </c>
      <c r="O147">
        <f t="shared" si="47"/>
        <v>2</v>
      </c>
      <c r="P147">
        <f t="shared" si="39"/>
        <v>7</v>
      </c>
      <c r="Q147">
        <f t="shared" si="40"/>
        <v>1</v>
      </c>
      <c r="R147">
        <f t="shared" si="34"/>
        <v>0</v>
      </c>
      <c r="S147">
        <f t="shared" si="35"/>
        <v>0.41189395978792276</v>
      </c>
      <c r="T147">
        <f t="shared" si="41"/>
        <v>0.95637758690026342</v>
      </c>
      <c r="U147">
        <f t="shared" si="42"/>
        <v>3.2852280516123796E-4</v>
      </c>
      <c r="V147">
        <f t="shared" si="43"/>
        <v>0</v>
      </c>
    </row>
    <row r="148" spans="10:22" x14ac:dyDescent="0.2">
      <c r="K148">
        <f t="shared" ref="K148:K211" si="48">R148*S148</f>
        <v>0</v>
      </c>
      <c r="L148">
        <f t="shared" si="44"/>
        <v>8</v>
      </c>
      <c r="M148">
        <f t="shared" si="45"/>
        <v>5</v>
      </c>
      <c r="N148">
        <f t="shared" si="46"/>
        <v>3</v>
      </c>
      <c r="O148">
        <f t="shared" si="47"/>
        <v>1</v>
      </c>
      <c r="P148">
        <f t="shared" si="39"/>
        <v>6</v>
      </c>
      <c r="Q148">
        <f t="shared" si="40"/>
        <v>2</v>
      </c>
      <c r="R148">
        <f t="shared" ref="R148:R211" si="49">VLOOKUP(P148,K$2:L$12,2)</f>
        <v>0</v>
      </c>
      <c r="S148">
        <f t="shared" ref="S148:S211" si="50">_xlfn.BINOM.DIST(Q148,N148,F$2,FALSE)</f>
        <v>0.12581764335255843</v>
      </c>
      <c r="T148">
        <f t="shared" si="41"/>
        <v>0.95637758690026342</v>
      </c>
      <c r="U148">
        <f t="shared" si="42"/>
        <v>3.2852280516123796E-4</v>
      </c>
      <c r="V148">
        <f t="shared" si="43"/>
        <v>0</v>
      </c>
    </row>
    <row r="149" spans="10:22" x14ac:dyDescent="0.2">
      <c r="K149">
        <f t="shared" si="48"/>
        <v>0</v>
      </c>
      <c r="L149">
        <f t="shared" si="44"/>
        <v>8</v>
      </c>
      <c r="M149">
        <f t="shared" si="45"/>
        <v>5</v>
      </c>
      <c r="N149">
        <f t="shared" si="46"/>
        <v>3</v>
      </c>
      <c r="O149">
        <f t="shared" si="47"/>
        <v>0</v>
      </c>
      <c r="P149">
        <f t="shared" ref="P149:P212" si="51">M149+O149</f>
        <v>5</v>
      </c>
      <c r="Q149">
        <f t="shared" ref="Q149:Q212" si="52">N149-O149</f>
        <v>3</v>
      </c>
      <c r="R149">
        <f t="shared" si="49"/>
        <v>0</v>
      </c>
      <c r="S149">
        <f t="shared" si="50"/>
        <v>1.2810804822145834E-2</v>
      </c>
      <c r="T149">
        <f t="shared" ref="T149:T212" si="53">VLOOKUP(N149,$K$2:$M$12,3)</f>
        <v>0.95637758690026342</v>
      </c>
      <c r="U149">
        <f t="shared" ref="U149:U212" si="54">_xlfn.BINOM.DIST(N149,L149,$H$2,FALSE)</f>
        <v>3.2852280516123796E-4</v>
      </c>
      <c r="V149">
        <f t="shared" ref="V149:V212" si="55">R149*S149*T149*U149</f>
        <v>0</v>
      </c>
    </row>
    <row r="150" spans="10:22" x14ac:dyDescent="0.2">
      <c r="J150">
        <f>SUM(K150:K154)</f>
        <v>0</v>
      </c>
      <c r="K150">
        <f t="shared" si="48"/>
        <v>0</v>
      </c>
      <c r="L150">
        <f t="shared" ref="L150:L213" si="56">IF(AND(M149=0,O149=0),L149+1,L149)</f>
        <v>8</v>
      </c>
      <c r="M150">
        <f t="shared" ref="M150:M213" si="57">IF(O149=0,IF(M149=0,L150,M149-1),M149)</f>
        <v>4</v>
      </c>
      <c r="N150">
        <f t="shared" ref="N150:N213" si="58">L150-M150</f>
        <v>4</v>
      </c>
      <c r="O150">
        <f t="shared" ref="O150:O213" si="59">IF(O149=0,N150,O149-1)</f>
        <v>4</v>
      </c>
      <c r="P150">
        <f t="shared" si="51"/>
        <v>8</v>
      </c>
      <c r="Q150">
        <f t="shared" si="52"/>
        <v>0</v>
      </c>
      <c r="R150">
        <f t="shared" si="49"/>
        <v>0</v>
      </c>
      <c r="S150">
        <f t="shared" si="50"/>
        <v>0.34430557968049963</v>
      </c>
      <c r="T150">
        <f t="shared" si="53"/>
        <v>0</v>
      </c>
      <c r="U150">
        <f t="shared" si="54"/>
        <v>3.8912124903960309E-3</v>
      </c>
      <c r="V150">
        <f t="shared" si="55"/>
        <v>0</v>
      </c>
    </row>
    <row r="151" spans="10:22" x14ac:dyDescent="0.2">
      <c r="K151">
        <f t="shared" si="48"/>
        <v>0</v>
      </c>
      <c r="L151">
        <f t="shared" si="56"/>
        <v>8</v>
      </c>
      <c r="M151">
        <f t="shared" si="57"/>
        <v>4</v>
      </c>
      <c r="N151">
        <f t="shared" si="58"/>
        <v>4</v>
      </c>
      <c r="O151">
        <f t="shared" si="59"/>
        <v>3</v>
      </c>
      <c r="P151">
        <f t="shared" si="51"/>
        <v>7</v>
      </c>
      <c r="Q151">
        <f t="shared" si="52"/>
        <v>1</v>
      </c>
      <c r="R151">
        <f t="shared" si="49"/>
        <v>0</v>
      </c>
      <c r="S151">
        <f t="shared" si="50"/>
        <v>0.4206880494274941</v>
      </c>
      <c r="T151">
        <f t="shared" si="53"/>
        <v>0</v>
      </c>
      <c r="U151">
        <f t="shared" si="54"/>
        <v>3.8912124903960309E-3</v>
      </c>
      <c r="V151">
        <f t="shared" si="55"/>
        <v>0</v>
      </c>
    </row>
    <row r="152" spans="10:22" x14ac:dyDescent="0.2">
      <c r="K152">
        <f t="shared" si="48"/>
        <v>0</v>
      </c>
      <c r="L152">
        <f t="shared" si="56"/>
        <v>8</v>
      </c>
      <c r="M152">
        <f t="shared" si="57"/>
        <v>4</v>
      </c>
      <c r="N152">
        <f t="shared" si="58"/>
        <v>4</v>
      </c>
      <c r="O152">
        <f t="shared" si="59"/>
        <v>2</v>
      </c>
      <c r="P152">
        <f t="shared" si="51"/>
        <v>6</v>
      </c>
      <c r="Q152">
        <f t="shared" si="52"/>
        <v>2</v>
      </c>
      <c r="R152">
        <f t="shared" si="49"/>
        <v>0</v>
      </c>
      <c r="S152">
        <f t="shared" si="50"/>
        <v>0.19275584543460414</v>
      </c>
      <c r="T152">
        <f t="shared" si="53"/>
        <v>0</v>
      </c>
      <c r="U152">
        <f t="shared" si="54"/>
        <v>3.8912124903960309E-3</v>
      </c>
      <c r="V152">
        <f t="shared" si="55"/>
        <v>0</v>
      </c>
    </row>
    <row r="153" spans="10:22" x14ac:dyDescent="0.2">
      <c r="K153">
        <f t="shared" si="48"/>
        <v>0</v>
      </c>
      <c r="L153">
        <f t="shared" si="56"/>
        <v>8</v>
      </c>
      <c r="M153">
        <f t="shared" si="57"/>
        <v>4</v>
      </c>
      <c r="N153">
        <f t="shared" si="58"/>
        <v>4</v>
      </c>
      <c r="O153">
        <f t="shared" si="59"/>
        <v>1</v>
      </c>
      <c r="P153">
        <f t="shared" si="51"/>
        <v>5</v>
      </c>
      <c r="Q153">
        <f t="shared" si="52"/>
        <v>3</v>
      </c>
      <c r="R153">
        <f t="shared" si="49"/>
        <v>0</v>
      </c>
      <c r="S153">
        <f t="shared" si="50"/>
        <v>3.9252960847008446E-2</v>
      </c>
      <c r="T153">
        <f t="shared" si="53"/>
        <v>0</v>
      </c>
      <c r="U153">
        <f t="shared" si="54"/>
        <v>3.8912124903960309E-3</v>
      </c>
      <c r="V153">
        <f t="shared" si="55"/>
        <v>0</v>
      </c>
    </row>
    <row r="154" spans="10:22" x14ac:dyDescent="0.2">
      <c r="K154">
        <f t="shared" si="48"/>
        <v>0</v>
      </c>
      <c r="L154">
        <f t="shared" si="56"/>
        <v>8</v>
      </c>
      <c r="M154">
        <f t="shared" si="57"/>
        <v>4</v>
      </c>
      <c r="N154">
        <f t="shared" si="58"/>
        <v>4</v>
      </c>
      <c r="O154">
        <f t="shared" si="59"/>
        <v>0</v>
      </c>
      <c r="P154">
        <f t="shared" si="51"/>
        <v>4</v>
      </c>
      <c r="Q154">
        <f t="shared" si="52"/>
        <v>4</v>
      </c>
      <c r="R154">
        <f t="shared" si="49"/>
        <v>0</v>
      </c>
      <c r="S154">
        <f t="shared" si="50"/>
        <v>2.9975646103937215E-3</v>
      </c>
      <c r="T154">
        <f t="shared" si="53"/>
        <v>0</v>
      </c>
      <c r="U154">
        <f t="shared" si="54"/>
        <v>3.8912124903960309E-3</v>
      </c>
      <c r="V154">
        <f t="shared" si="55"/>
        <v>0</v>
      </c>
    </row>
    <row r="155" spans="10:22" x14ac:dyDescent="0.2">
      <c r="J155">
        <f>SUM(K155:K160)</f>
        <v>0</v>
      </c>
      <c r="K155">
        <f t="shared" si="48"/>
        <v>0</v>
      </c>
      <c r="L155">
        <f t="shared" si="56"/>
        <v>8</v>
      </c>
      <c r="M155">
        <f t="shared" si="57"/>
        <v>3</v>
      </c>
      <c r="N155">
        <f t="shared" si="58"/>
        <v>5</v>
      </c>
      <c r="O155">
        <f t="shared" si="59"/>
        <v>5</v>
      </c>
      <c r="P155">
        <f t="shared" si="51"/>
        <v>8</v>
      </c>
      <c r="Q155">
        <f t="shared" si="52"/>
        <v>0</v>
      </c>
      <c r="R155">
        <f t="shared" si="49"/>
        <v>0</v>
      </c>
      <c r="S155">
        <f t="shared" si="50"/>
        <v>0.26374247415045327</v>
      </c>
      <c r="T155">
        <f t="shared" si="53"/>
        <v>0</v>
      </c>
      <c r="U155">
        <f t="shared" si="54"/>
        <v>2.9497441336862096E-2</v>
      </c>
      <c r="V155">
        <f t="shared" si="55"/>
        <v>0</v>
      </c>
    </row>
    <row r="156" spans="10:22" x14ac:dyDescent="0.2">
      <c r="K156">
        <f t="shared" si="48"/>
        <v>0</v>
      </c>
      <c r="L156">
        <f t="shared" si="56"/>
        <v>8</v>
      </c>
      <c r="M156">
        <f t="shared" si="57"/>
        <v>3</v>
      </c>
      <c r="N156">
        <f t="shared" si="58"/>
        <v>5</v>
      </c>
      <c r="O156">
        <f t="shared" si="59"/>
        <v>4</v>
      </c>
      <c r="P156">
        <f t="shared" si="51"/>
        <v>7</v>
      </c>
      <c r="Q156">
        <f t="shared" si="52"/>
        <v>1</v>
      </c>
      <c r="R156">
        <f t="shared" si="49"/>
        <v>0</v>
      </c>
      <c r="S156">
        <f t="shared" si="50"/>
        <v>0.40281552765023171</v>
      </c>
      <c r="T156">
        <f t="shared" si="53"/>
        <v>0</v>
      </c>
      <c r="U156">
        <f t="shared" si="54"/>
        <v>2.9497441336862096E-2</v>
      </c>
      <c r="V156">
        <f t="shared" si="55"/>
        <v>0</v>
      </c>
    </row>
    <row r="157" spans="10:22" x14ac:dyDescent="0.2">
      <c r="K157">
        <f t="shared" si="48"/>
        <v>0</v>
      </c>
      <c r="L157">
        <f t="shared" si="56"/>
        <v>8</v>
      </c>
      <c r="M157">
        <f t="shared" si="57"/>
        <v>3</v>
      </c>
      <c r="N157">
        <f t="shared" si="58"/>
        <v>5</v>
      </c>
      <c r="O157">
        <f t="shared" si="59"/>
        <v>3</v>
      </c>
      <c r="P157">
        <f t="shared" si="51"/>
        <v>6</v>
      </c>
      <c r="Q157">
        <f t="shared" si="52"/>
        <v>2</v>
      </c>
      <c r="R157">
        <f t="shared" si="49"/>
        <v>0</v>
      </c>
      <c r="S157">
        <f t="shared" si="50"/>
        <v>0.24608906826827193</v>
      </c>
      <c r="T157">
        <f t="shared" si="53"/>
        <v>0</v>
      </c>
      <c r="U157">
        <f t="shared" si="54"/>
        <v>2.9497441336862096E-2</v>
      </c>
      <c r="V157">
        <f t="shared" si="55"/>
        <v>0</v>
      </c>
    </row>
    <row r="158" spans="10:22" x14ac:dyDescent="0.2">
      <c r="K158">
        <f t="shared" si="48"/>
        <v>0</v>
      </c>
      <c r="L158">
        <f t="shared" si="56"/>
        <v>8</v>
      </c>
      <c r="M158">
        <f t="shared" si="57"/>
        <v>3</v>
      </c>
      <c r="N158">
        <f t="shared" si="58"/>
        <v>5</v>
      </c>
      <c r="O158">
        <f t="shared" si="59"/>
        <v>2</v>
      </c>
      <c r="P158">
        <f t="shared" si="51"/>
        <v>5</v>
      </c>
      <c r="Q158">
        <f t="shared" si="52"/>
        <v>3</v>
      </c>
      <c r="R158">
        <f t="shared" si="49"/>
        <v>0</v>
      </c>
      <c r="S158">
        <f t="shared" si="50"/>
        <v>7.5170674122734912E-2</v>
      </c>
      <c r="T158">
        <f t="shared" si="53"/>
        <v>0</v>
      </c>
      <c r="U158">
        <f t="shared" si="54"/>
        <v>2.9497441336862096E-2</v>
      </c>
      <c r="V158">
        <f t="shared" si="55"/>
        <v>0</v>
      </c>
    </row>
    <row r="159" spans="10:22" x14ac:dyDescent="0.2">
      <c r="K159">
        <f t="shared" si="48"/>
        <v>0</v>
      </c>
      <c r="L159">
        <f t="shared" si="56"/>
        <v>8</v>
      </c>
      <c r="M159">
        <f t="shared" si="57"/>
        <v>3</v>
      </c>
      <c r="N159">
        <f t="shared" si="58"/>
        <v>5</v>
      </c>
      <c r="O159">
        <f t="shared" si="59"/>
        <v>1</v>
      </c>
      <c r="P159">
        <f t="shared" si="51"/>
        <v>4</v>
      </c>
      <c r="Q159">
        <f t="shared" si="52"/>
        <v>4</v>
      </c>
      <c r="R159">
        <f t="shared" si="49"/>
        <v>0</v>
      </c>
      <c r="S159">
        <f t="shared" si="50"/>
        <v>1.1480863997393067E-2</v>
      </c>
      <c r="T159">
        <f t="shared" si="53"/>
        <v>0</v>
      </c>
      <c r="U159">
        <f t="shared" si="54"/>
        <v>2.9497441336862096E-2</v>
      </c>
      <c r="V159">
        <f t="shared" si="55"/>
        <v>0</v>
      </c>
    </row>
    <row r="160" spans="10:22" x14ac:dyDescent="0.2">
      <c r="K160">
        <f t="shared" si="48"/>
        <v>0</v>
      </c>
      <c r="L160">
        <f t="shared" si="56"/>
        <v>8</v>
      </c>
      <c r="M160">
        <f t="shared" si="57"/>
        <v>3</v>
      </c>
      <c r="N160">
        <f t="shared" si="58"/>
        <v>5</v>
      </c>
      <c r="O160">
        <f t="shared" si="59"/>
        <v>0</v>
      </c>
      <c r="P160">
        <f t="shared" si="51"/>
        <v>3</v>
      </c>
      <c r="Q160">
        <f t="shared" si="52"/>
        <v>5</v>
      </c>
      <c r="R160">
        <f t="shared" si="49"/>
        <v>0</v>
      </c>
      <c r="S160">
        <f t="shared" si="50"/>
        <v>7.0139181091510795E-4</v>
      </c>
      <c r="T160">
        <f t="shared" si="53"/>
        <v>0</v>
      </c>
      <c r="U160">
        <f t="shared" si="54"/>
        <v>2.9497441336862096E-2</v>
      </c>
      <c r="V160">
        <f t="shared" si="55"/>
        <v>0</v>
      </c>
    </row>
    <row r="161" spans="10:22" x14ac:dyDescent="0.2">
      <c r="J161">
        <f>SUM(K161:K167)</f>
        <v>0</v>
      </c>
      <c r="K161">
        <f t="shared" si="48"/>
        <v>0</v>
      </c>
      <c r="L161">
        <f t="shared" si="56"/>
        <v>8</v>
      </c>
      <c r="M161">
        <f t="shared" si="57"/>
        <v>2</v>
      </c>
      <c r="N161">
        <f t="shared" si="58"/>
        <v>6</v>
      </c>
      <c r="O161">
        <f t="shared" si="59"/>
        <v>6</v>
      </c>
      <c r="P161">
        <f t="shared" si="51"/>
        <v>8</v>
      </c>
      <c r="Q161">
        <f t="shared" si="52"/>
        <v>0</v>
      </c>
      <c r="R161">
        <f t="shared" si="49"/>
        <v>0</v>
      </c>
      <c r="S161">
        <f t="shared" si="50"/>
        <v>0.20203010574371524</v>
      </c>
      <c r="T161">
        <f t="shared" si="53"/>
        <v>0</v>
      </c>
      <c r="U161">
        <f t="shared" si="54"/>
        <v>0.13975384400895735</v>
      </c>
      <c r="V161">
        <f t="shared" si="55"/>
        <v>0</v>
      </c>
    </row>
    <row r="162" spans="10:22" x14ac:dyDescent="0.2">
      <c r="K162">
        <f t="shared" si="48"/>
        <v>0</v>
      </c>
      <c r="L162">
        <f t="shared" si="56"/>
        <v>8</v>
      </c>
      <c r="M162">
        <f t="shared" si="57"/>
        <v>2</v>
      </c>
      <c r="N162">
        <f t="shared" si="58"/>
        <v>6</v>
      </c>
      <c r="O162">
        <f t="shared" si="59"/>
        <v>5</v>
      </c>
      <c r="P162">
        <f t="shared" si="51"/>
        <v>7</v>
      </c>
      <c r="Q162">
        <f t="shared" si="52"/>
        <v>1</v>
      </c>
      <c r="R162">
        <f t="shared" si="49"/>
        <v>0</v>
      </c>
      <c r="S162">
        <f t="shared" si="50"/>
        <v>0.37027421044042813</v>
      </c>
      <c r="T162">
        <f t="shared" si="53"/>
        <v>0</v>
      </c>
      <c r="U162">
        <f t="shared" si="54"/>
        <v>0.13975384400895735</v>
      </c>
      <c r="V162">
        <f t="shared" si="55"/>
        <v>0</v>
      </c>
    </row>
    <row r="163" spans="10:22" x14ac:dyDescent="0.2">
      <c r="K163">
        <f t="shared" si="48"/>
        <v>0</v>
      </c>
      <c r="L163">
        <f t="shared" si="56"/>
        <v>8</v>
      </c>
      <c r="M163">
        <f t="shared" si="57"/>
        <v>2</v>
      </c>
      <c r="N163">
        <f t="shared" si="58"/>
        <v>6</v>
      </c>
      <c r="O163">
        <f t="shared" si="59"/>
        <v>4</v>
      </c>
      <c r="P163">
        <f t="shared" si="51"/>
        <v>6</v>
      </c>
      <c r="Q163">
        <f t="shared" si="52"/>
        <v>2</v>
      </c>
      <c r="R163">
        <f t="shared" si="49"/>
        <v>0</v>
      </c>
      <c r="S163">
        <f t="shared" si="50"/>
        <v>0.28276105684962483</v>
      </c>
      <c r="T163">
        <f t="shared" si="53"/>
        <v>0</v>
      </c>
      <c r="U163">
        <f t="shared" si="54"/>
        <v>0.13975384400895735</v>
      </c>
      <c r="V163">
        <f t="shared" si="55"/>
        <v>0</v>
      </c>
    </row>
    <row r="164" spans="10:22" x14ac:dyDescent="0.2">
      <c r="K164">
        <f t="shared" si="48"/>
        <v>0</v>
      </c>
      <c r="L164">
        <f t="shared" si="56"/>
        <v>8</v>
      </c>
      <c r="M164">
        <f t="shared" si="57"/>
        <v>2</v>
      </c>
      <c r="N164">
        <f t="shared" si="58"/>
        <v>6</v>
      </c>
      <c r="O164">
        <f t="shared" si="59"/>
        <v>3</v>
      </c>
      <c r="P164">
        <f t="shared" si="51"/>
        <v>5</v>
      </c>
      <c r="Q164">
        <f t="shared" si="52"/>
        <v>3</v>
      </c>
      <c r="R164">
        <f t="shared" si="49"/>
        <v>0</v>
      </c>
      <c r="S164">
        <f t="shared" si="50"/>
        <v>0.11516339407037761</v>
      </c>
      <c r="T164">
        <f t="shared" si="53"/>
        <v>0</v>
      </c>
      <c r="U164">
        <f t="shared" si="54"/>
        <v>0.13975384400895735</v>
      </c>
      <c r="V164">
        <f t="shared" si="55"/>
        <v>0</v>
      </c>
    </row>
    <row r="165" spans="10:22" x14ac:dyDescent="0.2">
      <c r="K165">
        <f t="shared" si="48"/>
        <v>0</v>
      </c>
      <c r="L165">
        <f t="shared" si="56"/>
        <v>8</v>
      </c>
      <c r="M165">
        <f t="shared" si="57"/>
        <v>2</v>
      </c>
      <c r="N165">
        <f t="shared" si="58"/>
        <v>6</v>
      </c>
      <c r="O165">
        <f t="shared" si="59"/>
        <v>2</v>
      </c>
      <c r="P165">
        <f t="shared" si="51"/>
        <v>4</v>
      </c>
      <c r="Q165">
        <f t="shared" si="52"/>
        <v>4</v>
      </c>
      <c r="R165">
        <f t="shared" si="49"/>
        <v>0</v>
      </c>
      <c r="S165">
        <f t="shared" si="50"/>
        <v>2.6383465631319311E-2</v>
      </c>
      <c r="T165">
        <f t="shared" si="53"/>
        <v>0</v>
      </c>
      <c r="U165">
        <f t="shared" si="54"/>
        <v>0.13975384400895735</v>
      </c>
      <c r="V165">
        <f t="shared" si="55"/>
        <v>0</v>
      </c>
    </row>
    <row r="166" spans="10:22" x14ac:dyDescent="0.2">
      <c r="K166">
        <f t="shared" si="48"/>
        <v>0</v>
      </c>
      <c r="L166">
        <f t="shared" si="56"/>
        <v>8</v>
      </c>
      <c r="M166">
        <f t="shared" si="57"/>
        <v>2</v>
      </c>
      <c r="N166">
        <f t="shared" si="58"/>
        <v>6</v>
      </c>
      <c r="O166">
        <f t="shared" si="59"/>
        <v>1</v>
      </c>
      <c r="P166">
        <f t="shared" si="51"/>
        <v>3</v>
      </c>
      <c r="Q166">
        <f t="shared" si="52"/>
        <v>5</v>
      </c>
      <c r="R166">
        <f t="shared" si="49"/>
        <v>0</v>
      </c>
      <c r="S166">
        <f t="shared" si="50"/>
        <v>3.2236505443439603E-3</v>
      </c>
      <c r="T166">
        <f t="shared" si="53"/>
        <v>0</v>
      </c>
      <c r="U166">
        <f t="shared" si="54"/>
        <v>0.13975384400895735</v>
      </c>
      <c r="V166">
        <f t="shared" si="55"/>
        <v>0</v>
      </c>
    </row>
    <row r="167" spans="10:22" x14ac:dyDescent="0.2">
      <c r="K167">
        <f t="shared" si="48"/>
        <v>0</v>
      </c>
      <c r="L167">
        <f t="shared" si="56"/>
        <v>8</v>
      </c>
      <c r="M167">
        <f t="shared" si="57"/>
        <v>2</v>
      </c>
      <c r="N167">
        <f t="shared" si="58"/>
        <v>6</v>
      </c>
      <c r="O167">
        <f t="shared" si="59"/>
        <v>0</v>
      </c>
      <c r="P167">
        <f t="shared" si="51"/>
        <v>2</v>
      </c>
      <c r="Q167">
        <f t="shared" si="52"/>
        <v>6</v>
      </c>
      <c r="R167">
        <f t="shared" si="49"/>
        <v>0</v>
      </c>
      <c r="S167">
        <f t="shared" si="50"/>
        <v>1.6411672019111498E-4</v>
      </c>
      <c r="T167">
        <f t="shared" si="53"/>
        <v>0</v>
      </c>
      <c r="U167">
        <f t="shared" si="54"/>
        <v>0.13975384400895735</v>
      </c>
      <c r="V167">
        <f t="shared" si="55"/>
        <v>0</v>
      </c>
    </row>
    <row r="168" spans="10:22" x14ac:dyDescent="0.2">
      <c r="J168">
        <f>SUM(K168:K175)</f>
        <v>3.1921199268979438E-5</v>
      </c>
      <c r="K168">
        <f t="shared" si="48"/>
        <v>0</v>
      </c>
      <c r="L168">
        <f t="shared" si="56"/>
        <v>8</v>
      </c>
      <c r="M168">
        <f t="shared" si="57"/>
        <v>1</v>
      </c>
      <c r="N168">
        <f t="shared" si="58"/>
        <v>7</v>
      </c>
      <c r="O168">
        <f t="shared" si="59"/>
        <v>7</v>
      </c>
      <c r="P168">
        <f t="shared" si="51"/>
        <v>8</v>
      </c>
      <c r="Q168">
        <f t="shared" si="52"/>
        <v>0</v>
      </c>
      <c r="R168">
        <f t="shared" si="49"/>
        <v>0</v>
      </c>
      <c r="S168">
        <f t="shared" si="50"/>
        <v>0.15475764287982288</v>
      </c>
      <c r="T168">
        <f t="shared" si="53"/>
        <v>0</v>
      </c>
      <c r="U168">
        <f t="shared" si="54"/>
        <v>0.37835992411745673</v>
      </c>
      <c r="V168">
        <f t="shared" si="55"/>
        <v>0</v>
      </c>
    </row>
    <row r="169" spans="10:22" x14ac:dyDescent="0.2">
      <c r="K169">
        <f t="shared" si="48"/>
        <v>0</v>
      </c>
      <c r="L169">
        <f t="shared" si="56"/>
        <v>8</v>
      </c>
      <c r="M169">
        <f t="shared" si="57"/>
        <v>1</v>
      </c>
      <c r="N169">
        <f t="shared" si="58"/>
        <v>7</v>
      </c>
      <c r="O169">
        <f t="shared" si="59"/>
        <v>6</v>
      </c>
      <c r="P169">
        <f t="shared" si="51"/>
        <v>7</v>
      </c>
      <c r="Q169">
        <f t="shared" si="52"/>
        <v>1</v>
      </c>
      <c r="R169">
        <f t="shared" si="49"/>
        <v>0</v>
      </c>
      <c r="S169">
        <f t="shared" si="50"/>
        <v>0.33090724004724648</v>
      </c>
      <c r="T169">
        <f t="shared" si="53"/>
        <v>0</v>
      </c>
      <c r="U169">
        <f t="shared" si="54"/>
        <v>0.37835992411745673</v>
      </c>
      <c r="V169">
        <f t="shared" si="55"/>
        <v>0</v>
      </c>
    </row>
    <row r="170" spans="10:22" x14ac:dyDescent="0.2">
      <c r="K170">
        <f t="shared" si="48"/>
        <v>0</v>
      </c>
      <c r="L170">
        <f t="shared" si="56"/>
        <v>8</v>
      </c>
      <c r="M170">
        <f t="shared" si="57"/>
        <v>1</v>
      </c>
      <c r="N170">
        <f t="shared" si="58"/>
        <v>7</v>
      </c>
      <c r="O170">
        <f t="shared" si="59"/>
        <v>5</v>
      </c>
      <c r="P170">
        <f t="shared" si="51"/>
        <v>6</v>
      </c>
      <c r="Q170">
        <f t="shared" si="52"/>
        <v>2</v>
      </c>
      <c r="R170">
        <f t="shared" si="49"/>
        <v>0</v>
      </c>
      <c r="S170">
        <f t="shared" si="50"/>
        <v>0.30323801639975884</v>
      </c>
      <c r="T170">
        <f t="shared" si="53"/>
        <v>0</v>
      </c>
      <c r="U170">
        <f t="shared" si="54"/>
        <v>0.37835992411745673</v>
      </c>
      <c r="V170">
        <f t="shared" si="55"/>
        <v>0</v>
      </c>
    </row>
    <row r="171" spans="10:22" x14ac:dyDescent="0.2">
      <c r="K171">
        <f t="shared" si="48"/>
        <v>0</v>
      </c>
      <c r="L171">
        <f t="shared" si="56"/>
        <v>8</v>
      </c>
      <c r="M171">
        <f t="shared" si="57"/>
        <v>1</v>
      </c>
      <c r="N171">
        <f t="shared" si="58"/>
        <v>7</v>
      </c>
      <c r="O171">
        <f t="shared" si="59"/>
        <v>4</v>
      </c>
      <c r="P171">
        <f t="shared" si="51"/>
        <v>5</v>
      </c>
      <c r="Q171">
        <f t="shared" si="52"/>
        <v>3</v>
      </c>
      <c r="R171">
        <f t="shared" si="49"/>
        <v>0</v>
      </c>
      <c r="S171">
        <f t="shared" si="50"/>
        <v>0.15437910531619309</v>
      </c>
      <c r="T171">
        <f t="shared" si="53"/>
        <v>0</v>
      </c>
      <c r="U171">
        <f t="shared" si="54"/>
        <v>0.37835992411745673</v>
      </c>
      <c r="V171">
        <f t="shared" si="55"/>
        <v>0</v>
      </c>
    </row>
    <row r="172" spans="10:22" x14ac:dyDescent="0.2">
      <c r="K172">
        <f t="shared" si="48"/>
        <v>0</v>
      </c>
      <c r="L172">
        <f t="shared" si="56"/>
        <v>8</v>
      </c>
      <c r="M172">
        <f t="shared" si="57"/>
        <v>1</v>
      </c>
      <c r="N172">
        <f t="shared" si="58"/>
        <v>7</v>
      </c>
      <c r="O172">
        <f t="shared" si="59"/>
        <v>3</v>
      </c>
      <c r="P172">
        <f t="shared" si="51"/>
        <v>4</v>
      </c>
      <c r="Q172">
        <f t="shared" si="52"/>
        <v>4</v>
      </c>
      <c r="R172">
        <f t="shared" si="49"/>
        <v>0</v>
      </c>
      <c r="S172">
        <f t="shared" si="50"/>
        <v>4.7156834306967564E-2</v>
      </c>
      <c r="T172">
        <f t="shared" si="53"/>
        <v>0</v>
      </c>
      <c r="U172">
        <f t="shared" si="54"/>
        <v>0.37835992411745673</v>
      </c>
      <c r="V172">
        <f t="shared" si="55"/>
        <v>0</v>
      </c>
    </row>
    <row r="173" spans="10:22" x14ac:dyDescent="0.2">
      <c r="K173">
        <f t="shared" si="48"/>
        <v>0</v>
      </c>
      <c r="L173">
        <f t="shared" si="56"/>
        <v>8</v>
      </c>
      <c r="M173">
        <f t="shared" si="57"/>
        <v>1</v>
      </c>
      <c r="N173">
        <f t="shared" si="58"/>
        <v>7</v>
      </c>
      <c r="O173">
        <f t="shared" si="59"/>
        <v>2</v>
      </c>
      <c r="P173">
        <f t="shared" si="51"/>
        <v>3</v>
      </c>
      <c r="Q173">
        <f t="shared" si="52"/>
        <v>5</v>
      </c>
      <c r="R173">
        <f t="shared" si="49"/>
        <v>0</v>
      </c>
      <c r="S173">
        <f t="shared" si="50"/>
        <v>8.6427512996664815E-3</v>
      </c>
      <c r="T173">
        <f t="shared" si="53"/>
        <v>0</v>
      </c>
      <c r="U173">
        <f t="shared" si="54"/>
        <v>0.37835992411745673</v>
      </c>
      <c r="V173">
        <f t="shared" si="55"/>
        <v>0</v>
      </c>
    </row>
    <row r="174" spans="10:22" x14ac:dyDescent="0.2">
      <c r="K174">
        <f t="shared" si="48"/>
        <v>0</v>
      </c>
      <c r="L174">
        <f t="shared" si="56"/>
        <v>8</v>
      </c>
      <c r="M174">
        <f t="shared" si="57"/>
        <v>1</v>
      </c>
      <c r="N174">
        <f t="shared" si="58"/>
        <v>7</v>
      </c>
      <c r="O174">
        <f t="shared" si="59"/>
        <v>1</v>
      </c>
      <c r="P174">
        <f t="shared" si="51"/>
        <v>2</v>
      </c>
      <c r="Q174">
        <f t="shared" si="52"/>
        <v>6</v>
      </c>
      <c r="R174">
        <f t="shared" si="49"/>
        <v>0</v>
      </c>
      <c r="S174">
        <f t="shared" si="50"/>
        <v>8.8000853517912481E-4</v>
      </c>
      <c r="T174">
        <f t="shared" si="53"/>
        <v>0</v>
      </c>
      <c r="U174">
        <f t="shared" si="54"/>
        <v>0.37835992411745673</v>
      </c>
      <c r="V174">
        <f t="shared" si="55"/>
        <v>0</v>
      </c>
    </row>
    <row r="175" spans="10:22" x14ac:dyDescent="0.2">
      <c r="K175">
        <f t="shared" si="48"/>
        <v>3.1921199268979438E-5</v>
      </c>
      <c r="L175">
        <f t="shared" si="56"/>
        <v>8</v>
      </c>
      <c r="M175">
        <f t="shared" si="57"/>
        <v>1</v>
      </c>
      <c r="N175">
        <f t="shared" si="58"/>
        <v>7</v>
      </c>
      <c r="O175">
        <f t="shared" si="59"/>
        <v>0</v>
      </c>
      <c r="P175">
        <f t="shared" si="51"/>
        <v>1</v>
      </c>
      <c r="Q175">
        <f t="shared" si="52"/>
        <v>7</v>
      </c>
      <c r="R175">
        <f t="shared" si="49"/>
        <v>0.83125492595443917</v>
      </c>
      <c r="S175">
        <f t="shared" si="50"/>
        <v>3.8401215165525561E-5</v>
      </c>
      <c r="T175">
        <f t="shared" si="53"/>
        <v>0</v>
      </c>
      <c r="U175">
        <f t="shared" si="54"/>
        <v>0.37835992411745673</v>
      </c>
      <c r="V175">
        <f t="shared" si="55"/>
        <v>0</v>
      </c>
    </row>
    <row r="176" spans="10:22" x14ac:dyDescent="0.2">
      <c r="J176">
        <f>SUM(K176:K184)</f>
        <v>1.9578890960140273E-4</v>
      </c>
      <c r="K176">
        <f t="shared" si="48"/>
        <v>0</v>
      </c>
      <c r="L176">
        <f t="shared" si="56"/>
        <v>8</v>
      </c>
      <c r="M176">
        <f t="shared" si="57"/>
        <v>0</v>
      </c>
      <c r="N176">
        <f t="shared" si="58"/>
        <v>8</v>
      </c>
      <c r="O176">
        <f t="shared" si="59"/>
        <v>8</v>
      </c>
      <c r="P176">
        <f t="shared" si="51"/>
        <v>8</v>
      </c>
      <c r="Q176">
        <f t="shared" si="52"/>
        <v>0</v>
      </c>
      <c r="R176">
        <f t="shared" si="49"/>
        <v>0</v>
      </c>
      <c r="S176">
        <f t="shared" si="50"/>
        <v>0.11854633219912486</v>
      </c>
      <c r="T176">
        <f t="shared" si="53"/>
        <v>0</v>
      </c>
      <c r="U176">
        <f t="shared" si="54"/>
        <v>0.4481511905599827</v>
      </c>
      <c r="V176">
        <f t="shared" si="55"/>
        <v>0</v>
      </c>
    </row>
    <row r="177" spans="10:22" x14ac:dyDescent="0.2">
      <c r="K177">
        <f t="shared" si="48"/>
        <v>0</v>
      </c>
      <c r="L177">
        <f t="shared" si="56"/>
        <v>8</v>
      </c>
      <c r="M177">
        <f t="shared" si="57"/>
        <v>0</v>
      </c>
      <c r="N177">
        <f t="shared" si="58"/>
        <v>8</v>
      </c>
      <c r="O177">
        <f t="shared" si="59"/>
        <v>7</v>
      </c>
      <c r="P177">
        <f t="shared" si="51"/>
        <v>7</v>
      </c>
      <c r="Q177">
        <f t="shared" si="52"/>
        <v>1</v>
      </c>
      <c r="R177">
        <f t="shared" si="49"/>
        <v>0</v>
      </c>
      <c r="S177">
        <f t="shared" si="50"/>
        <v>0.28969048544558407</v>
      </c>
      <c r="T177">
        <f t="shared" si="53"/>
        <v>0</v>
      </c>
      <c r="U177">
        <f t="shared" si="54"/>
        <v>0.4481511905599827</v>
      </c>
      <c r="V177">
        <f t="shared" si="55"/>
        <v>0</v>
      </c>
    </row>
    <row r="178" spans="10:22" x14ac:dyDescent="0.2">
      <c r="K178">
        <f t="shared" si="48"/>
        <v>0</v>
      </c>
      <c r="L178">
        <f t="shared" si="56"/>
        <v>8</v>
      </c>
      <c r="M178">
        <f t="shared" si="57"/>
        <v>0</v>
      </c>
      <c r="N178">
        <f t="shared" si="58"/>
        <v>8</v>
      </c>
      <c r="O178">
        <f t="shared" si="59"/>
        <v>6</v>
      </c>
      <c r="P178">
        <f t="shared" si="51"/>
        <v>6</v>
      </c>
      <c r="Q178">
        <f t="shared" si="52"/>
        <v>2</v>
      </c>
      <c r="R178">
        <f t="shared" si="49"/>
        <v>0</v>
      </c>
      <c r="S178">
        <f t="shared" si="50"/>
        <v>0.30971226112944206</v>
      </c>
      <c r="T178">
        <f t="shared" si="53"/>
        <v>0</v>
      </c>
      <c r="U178">
        <f t="shared" si="54"/>
        <v>0.4481511905599827</v>
      </c>
      <c r="V178">
        <f t="shared" si="55"/>
        <v>0</v>
      </c>
    </row>
    <row r="179" spans="10:22" x14ac:dyDescent="0.2">
      <c r="K179">
        <f t="shared" si="48"/>
        <v>0</v>
      </c>
      <c r="L179">
        <f t="shared" si="56"/>
        <v>8</v>
      </c>
      <c r="M179">
        <f t="shared" si="57"/>
        <v>0</v>
      </c>
      <c r="N179">
        <f t="shared" si="58"/>
        <v>8</v>
      </c>
      <c r="O179">
        <f t="shared" si="59"/>
        <v>5</v>
      </c>
      <c r="P179">
        <f t="shared" si="51"/>
        <v>5</v>
      </c>
      <c r="Q179">
        <f t="shared" si="52"/>
        <v>3</v>
      </c>
      <c r="R179">
        <f t="shared" si="49"/>
        <v>0</v>
      </c>
      <c r="S179">
        <f t="shared" si="50"/>
        <v>0.18921018814047272</v>
      </c>
      <c r="T179">
        <f t="shared" si="53"/>
        <v>0</v>
      </c>
      <c r="U179">
        <f t="shared" si="54"/>
        <v>0.4481511905599827</v>
      </c>
      <c r="V179">
        <f t="shared" si="55"/>
        <v>0</v>
      </c>
    </row>
    <row r="180" spans="10:22" x14ac:dyDescent="0.2">
      <c r="K180">
        <f t="shared" si="48"/>
        <v>0</v>
      </c>
      <c r="L180">
        <f t="shared" si="56"/>
        <v>8</v>
      </c>
      <c r="M180">
        <f t="shared" si="57"/>
        <v>0</v>
      </c>
      <c r="N180">
        <f t="shared" si="58"/>
        <v>8</v>
      </c>
      <c r="O180">
        <f t="shared" si="59"/>
        <v>4</v>
      </c>
      <c r="P180">
        <f t="shared" si="51"/>
        <v>4</v>
      </c>
      <c r="Q180">
        <f t="shared" si="52"/>
        <v>4</v>
      </c>
      <c r="R180">
        <f t="shared" si="49"/>
        <v>0</v>
      </c>
      <c r="S180">
        <f t="shared" si="50"/>
        <v>7.2245475456795299E-2</v>
      </c>
      <c r="T180">
        <f t="shared" si="53"/>
        <v>0</v>
      </c>
      <c r="U180">
        <f t="shared" si="54"/>
        <v>0.4481511905599827</v>
      </c>
      <c r="V180">
        <f t="shared" si="55"/>
        <v>0</v>
      </c>
    </row>
    <row r="181" spans="10:22" x14ac:dyDescent="0.2">
      <c r="K181">
        <f t="shared" si="48"/>
        <v>0</v>
      </c>
      <c r="L181">
        <f t="shared" si="56"/>
        <v>8</v>
      </c>
      <c r="M181">
        <f t="shared" si="57"/>
        <v>0</v>
      </c>
      <c r="N181">
        <f t="shared" si="58"/>
        <v>8</v>
      </c>
      <c r="O181">
        <f t="shared" si="59"/>
        <v>3</v>
      </c>
      <c r="P181">
        <f t="shared" si="51"/>
        <v>3</v>
      </c>
      <c r="Q181">
        <f t="shared" si="52"/>
        <v>5</v>
      </c>
      <c r="R181">
        <f t="shared" si="49"/>
        <v>0</v>
      </c>
      <c r="S181">
        <f t="shared" si="50"/>
        <v>1.7654554525711914E-2</v>
      </c>
      <c r="T181">
        <f t="shared" si="53"/>
        <v>0</v>
      </c>
      <c r="U181">
        <f t="shared" si="54"/>
        <v>0.4481511905599827</v>
      </c>
      <c r="V181">
        <f t="shared" si="55"/>
        <v>0</v>
      </c>
    </row>
    <row r="182" spans="10:22" x14ac:dyDescent="0.2">
      <c r="K182">
        <f t="shared" si="48"/>
        <v>0</v>
      </c>
      <c r="L182">
        <f t="shared" si="56"/>
        <v>8</v>
      </c>
      <c r="M182">
        <f t="shared" si="57"/>
        <v>0</v>
      </c>
      <c r="N182">
        <f t="shared" si="58"/>
        <v>8</v>
      </c>
      <c r="O182">
        <f t="shared" si="59"/>
        <v>2</v>
      </c>
      <c r="P182">
        <f t="shared" si="51"/>
        <v>2</v>
      </c>
      <c r="Q182">
        <f t="shared" si="52"/>
        <v>6</v>
      </c>
      <c r="R182">
        <f t="shared" si="49"/>
        <v>0</v>
      </c>
      <c r="S182">
        <f t="shared" si="50"/>
        <v>2.6963911366993621E-3</v>
      </c>
      <c r="T182">
        <f t="shared" si="53"/>
        <v>0</v>
      </c>
      <c r="U182">
        <f t="shared" si="54"/>
        <v>0.4481511905599827</v>
      </c>
      <c r="V182">
        <f t="shared" si="55"/>
        <v>0</v>
      </c>
    </row>
    <row r="183" spans="10:22" x14ac:dyDescent="0.2">
      <c r="K183">
        <f t="shared" si="48"/>
        <v>1.9561637266204572E-4</v>
      </c>
      <c r="L183">
        <f t="shared" si="56"/>
        <v>8</v>
      </c>
      <c r="M183">
        <f t="shared" si="57"/>
        <v>0</v>
      </c>
      <c r="N183">
        <f t="shared" si="58"/>
        <v>8</v>
      </c>
      <c r="O183">
        <f t="shared" si="59"/>
        <v>1</v>
      </c>
      <c r="P183">
        <f t="shared" si="51"/>
        <v>1</v>
      </c>
      <c r="Q183">
        <f t="shared" si="52"/>
        <v>7</v>
      </c>
      <c r="R183">
        <f t="shared" si="49"/>
        <v>0.83125492595443917</v>
      </c>
      <c r="S183">
        <f t="shared" si="50"/>
        <v>2.3532657257632587E-4</v>
      </c>
      <c r="T183">
        <f t="shared" si="53"/>
        <v>0</v>
      </c>
      <c r="U183">
        <f t="shared" si="54"/>
        <v>0.4481511905599827</v>
      </c>
      <c r="V183">
        <f t="shared" si="55"/>
        <v>0</v>
      </c>
    </row>
    <row r="184" spans="10:22" x14ac:dyDescent="0.2">
      <c r="K184">
        <f t="shared" si="48"/>
        <v>1.725369393570216E-7</v>
      </c>
      <c r="L184">
        <f t="shared" si="56"/>
        <v>8</v>
      </c>
      <c r="M184">
        <f t="shared" si="57"/>
        <v>0</v>
      </c>
      <c r="N184">
        <f t="shared" si="58"/>
        <v>8</v>
      </c>
      <c r="O184">
        <f t="shared" si="59"/>
        <v>0</v>
      </c>
      <c r="P184">
        <f t="shared" si="51"/>
        <v>0</v>
      </c>
      <c r="Q184">
        <f t="shared" si="52"/>
        <v>8</v>
      </c>
      <c r="R184">
        <f t="shared" si="49"/>
        <v>1.9201934513155303E-2</v>
      </c>
      <c r="S184">
        <f t="shared" si="50"/>
        <v>8.9853935934848657E-6</v>
      </c>
      <c r="T184">
        <f t="shared" si="53"/>
        <v>0</v>
      </c>
      <c r="U184">
        <f t="shared" si="54"/>
        <v>0.4481511905599827</v>
      </c>
      <c r="V184">
        <f t="shared" si="55"/>
        <v>0</v>
      </c>
    </row>
    <row r="185" spans="10:22" x14ac:dyDescent="0.2">
      <c r="J185">
        <f>K185</f>
        <v>0</v>
      </c>
      <c r="K185">
        <f t="shared" si="48"/>
        <v>0</v>
      </c>
      <c r="L185">
        <f t="shared" si="56"/>
        <v>9</v>
      </c>
      <c r="M185">
        <f t="shared" si="57"/>
        <v>9</v>
      </c>
      <c r="N185">
        <f t="shared" si="58"/>
        <v>0</v>
      </c>
      <c r="O185">
        <f t="shared" si="59"/>
        <v>0</v>
      </c>
      <c r="P185">
        <f t="shared" si="51"/>
        <v>9</v>
      </c>
      <c r="Q185">
        <f t="shared" si="52"/>
        <v>0</v>
      </c>
      <c r="R185">
        <f t="shared" si="49"/>
        <v>0</v>
      </c>
      <c r="S185">
        <f t="shared" si="50"/>
        <v>1</v>
      </c>
      <c r="T185">
        <f t="shared" si="53"/>
        <v>1.9572599037739763E-7</v>
      </c>
      <c r="U185">
        <f t="shared" si="54"/>
        <v>6.5821521582545285E-10</v>
      </c>
      <c r="V185">
        <f t="shared" si="55"/>
        <v>0</v>
      </c>
    </row>
    <row r="186" spans="10:22" x14ac:dyDescent="0.2">
      <c r="J186">
        <f>SUM(K186:K187)</f>
        <v>0</v>
      </c>
      <c r="K186">
        <f t="shared" si="48"/>
        <v>0</v>
      </c>
      <c r="L186">
        <f t="shared" si="56"/>
        <v>9</v>
      </c>
      <c r="M186">
        <f t="shared" si="57"/>
        <v>8</v>
      </c>
      <c r="N186">
        <f t="shared" si="58"/>
        <v>1</v>
      </c>
      <c r="O186">
        <f t="shared" si="59"/>
        <v>1</v>
      </c>
      <c r="P186">
        <f t="shared" si="51"/>
        <v>9</v>
      </c>
      <c r="Q186">
        <f t="shared" si="52"/>
        <v>0</v>
      </c>
      <c r="R186">
        <f t="shared" si="49"/>
        <v>0</v>
      </c>
      <c r="S186">
        <f t="shared" si="50"/>
        <v>0.76601277968017434</v>
      </c>
      <c r="T186">
        <f t="shared" si="53"/>
        <v>2.4375987487727525E-4</v>
      </c>
      <c r="U186">
        <f t="shared" si="54"/>
        <v>5.613320490523621E-8</v>
      </c>
      <c r="V186">
        <f t="shared" si="55"/>
        <v>0</v>
      </c>
    </row>
    <row r="187" spans="10:22" x14ac:dyDescent="0.2">
      <c r="K187">
        <f t="shared" si="48"/>
        <v>0</v>
      </c>
      <c r="L187">
        <f t="shared" si="56"/>
        <v>9</v>
      </c>
      <c r="M187">
        <f t="shared" si="57"/>
        <v>8</v>
      </c>
      <c r="N187">
        <f t="shared" si="58"/>
        <v>1</v>
      </c>
      <c r="O187">
        <f t="shared" si="59"/>
        <v>0</v>
      </c>
      <c r="P187">
        <f t="shared" si="51"/>
        <v>8</v>
      </c>
      <c r="Q187">
        <f t="shared" si="52"/>
        <v>1</v>
      </c>
      <c r="R187">
        <f t="shared" si="49"/>
        <v>0</v>
      </c>
      <c r="S187">
        <f t="shared" si="50"/>
        <v>0.23398722031982566</v>
      </c>
      <c r="T187">
        <f t="shared" si="53"/>
        <v>2.4375987487727525E-4</v>
      </c>
      <c r="U187">
        <f t="shared" si="54"/>
        <v>5.613320490523621E-8</v>
      </c>
      <c r="V187">
        <f t="shared" si="55"/>
        <v>0</v>
      </c>
    </row>
    <row r="188" spans="10:22" x14ac:dyDescent="0.2">
      <c r="J188">
        <f>SUM(K188:K190)</f>
        <v>0</v>
      </c>
      <c r="K188">
        <f t="shared" si="48"/>
        <v>0</v>
      </c>
      <c r="L188">
        <f t="shared" si="56"/>
        <v>9</v>
      </c>
      <c r="M188">
        <f t="shared" si="57"/>
        <v>7</v>
      </c>
      <c r="N188">
        <f t="shared" si="58"/>
        <v>2</v>
      </c>
      <c r="O188">
        <f t="shared" si="59"/>
        <v>2</v>
      </c>
      <c r="P188">
        <f t="shared" si="51"/>
        <v>9</v>
      </c>
      <c r="Q188">
        <f t="shared" si="52"/>
        <v>0</v>
      </c>
      <c r="R188">
        <f t="shared" si="49"/>
        <v>0</v>
      </c>
      <c r="S188">
        <f t="shared" si="50"/>
        <v>0.58677557863334739</v>
      </c>
      <c r="T188">
        <f t="shared" si="53"/>
        <v>2.9406797969600829E-2</v>
      </c>
      <c r="U188">
        <f t="shared" si="54"/>
        <v>2.1275963762309865E-6</v>
      </c>
      <c r="V188">
        <f t="shared" si="55"/>
        <v>0</v>
      </c>
    </row>
    <row r="189" spans="10:22" x14ac:dyDescent="0.2">
      <c r="K189">
        <f t="shared" si="48"/>
        <v>0</v>
      </c>
      <c r="L189">
        <f t="shared" si="56"/>
        <v>9</v>
      </c>
      <c r="M189">
        <f t="shared" si="57"/>
        <v>7</v>
      </c>
      <c r="N189">
        <f t="shared" si="58"/>
        <v>2</v>
      </c>
      <c r="O189">
        <f t="shared" si="59"/>
        <v>1</v>
      </c>
      <c r="P189">
        <f t="shared" si="51"/>
        <v>8</v>
      </c>
      <c r="Q189">
        <f t="shared" si="52"/>
        <v>1</v>
      </c>
      <c r="R189">
        <f t="shared" si="49"/>
        <v>0</v>
      </c>
      <c r="S189">
        <f t="shared" si="50"/>
        <v>0.35847440209365405</v>
      </c>
      <c r="T189">
        <f t="shared" si="53"/>
        <v>2.9406797969600829E-2</v>
      </c>
      <c r="U189">
        <f t="shared" si="54"/>
        <v>2.1275963762309865E-6</v>
      </c>
      <c r="V189">
        <f t="shared" si="55"/>
        <v>0</v>
      </c>
    </row>
    <row r="190" spans="10:22" x14ac:dyDescent="0.2">
      <c r="K190">
        <f t="shared" si="48"/>
        <v>0</v>
      </c>
      <c r="L190">
        <f t="shared" si="56"/>
        <v>9</v>
      </c>
      <c r="M190">
        <f t="shared" si="57"/>
        <v>7</v>
      </c>
      <c r="N190">
        <f t="shared" si="58"/>
        <v>2</v>
      </c>
      <c r="O190">
        <f t="shared" si="59"/>
        <v>0</v>
      </c>
      <c r="P190">
        <f t="shared" si="51"/>
        <v>7</v>
      </c>
      <c r="Q190">
        <f t="shared" si="52"/>
        <v>2</v>
      </c>
      <c r="R190">
        <f t="shared" si="49"/>
        <v>0</v>
      </c>
      <c r="S190">
        <f t="shared" si="50"/>
        <v>5.4750019272998635E-2</v>
      </c>
      <c r="T190">
        <f t="shared" si="53"/>
        <v>2.9406797969600829E-2</v>
      </c>
      <c r="U190">
        <f t="shared" si="54"/>
        <v>2.1275963762309865E-6</v>
      </c>
      <c r="V190">
        <f t="shared" si="55"/>
        <v>0</v>
      </c>
    </row>
    <row r="191" spans="10:22" x14ac:dyDescent="0.2">
      <c r="J191">
        <f>SUM(K191:K194)</f>
        <v>0</v>
      </c>
      <c r="K191">
        <f t="shared" si="48"/>
        <v>0</v>
      </c>
      <c r="L191">
        <f t="shared" si="56"/>
        <v>9</v>
      </c>
      <c r="M191">
        <f t="shared" si="57"/>
        <v>6</v>
      </c>
      <c r="N191">
        <f t="shared" si="58"/>
        <v>3</v>
      </c>
      <c r="O191">
        <f t="shared" si="59"/>
        <v>3</v>
      </c>
      <c r="P191">
        <f t="shared" si="51"/>
        <v>9</v>
      </c>
      <c r="Q191">
        <f t="shared" si="52"/>
        <v>0</v>
      </c>
      <c r="R191">
        <f t="shared" si="49"/>
        <v>0</v>
      </c>
      <c r="S191">
        <f t="shared" si="50"/>
        <v>0.44947759203737314</v>
      </c>
      <c r="T191">
        <f t="shared" si="53"/>
        <v>0.95637758690026342</v>
      </c>
      <c r="U191">
        <f t="shared" si="54"/>
        <v>4.704088016256996E-5</v>
      </c>
      <c r="V191">
        <f t="shared" si="55"/>
        <v>0</v>
      </c>
    </row>
    <row r="192" spans="10:22" x14ac:dyDescent="0.2">
      <c r="K192">
        <f t="shared" si="48"/>
        <v>0</v>
      </c>
      <c r="L192">
        <f t="shared" si="56"/>
        <v>9</v>
      </c>
      <c r="M192">
        <f t="shared" si="57"/>
        <v>6</v>
      </c>
      <c r="N192">
        <f t="shared" si="58"/>
        <v>3</v>
      </c>
      <c r="O192">
        <f t="shared" si="59"/>
        <v>2</v>
      </c>
      <c r="P192">
        <f t="shared" si="51"/>
        <v>8</v>
      </c>
      <c r="Q192">
        <f t="shared" si="52"/>
        <v>1</v>
      </c>
      <c r="R192">
        <f t="shared" si="49"/>
        <v>0</v>
      </c>
      <c r="S192">
        <f t="shared" si="50"/>
        <v>0.41189395978792276</v>
      </c>
      <c r="T192">
        <f t="shared" si="53"/>
        <v>0.95637758690026342</v>
      </c>
      <c r="U192">
        <f t="shared" si="54"/>
        <v>4.704088016256996E-5</v>
      </c>
      <c r="V192">
        <f t="shared" si="55"/>
        <v>0</v>
      </c>
    </row>
    <row r="193" spans="10:22" x14ac:dyDescent="0.2">
      <c r="K193">
        <f t="shared" si="48"/>
        <v>0</v>
      </c>
      <c r="L193">
        <f t="shared" si="56"/>
        <v>9</v>
      </c>
      <c r="M193">
        <f t="shared" si="57"/>
        <v>6</v>
      </c>
      <c r="N193">
        <f t="shared" si="58"/>
        <v>3</v>
      </c>
      <c r="O193">
        <f t="shared" si="59"/>
        <v>1</v>
      </c>
      <c r="P193">
        <f t="shared" si="51"/>
        <v>7</v>
      </c>
      <c r="Q193">
        <f t="shared" si="52"/>
        <v>2</v>
      </c>
      <c r="R193">
        <f t="shared" si="49"/>
        <v>0</v>
      </c>
      <c r="S193">
        <f t="shared" si="50"/>
        <v>0.12581764335255843</v>
      </c>
      <c r="T193">
        <f t="shared" si="53"/>
        <v>0.95637758690026342</v>
      </c>
      <c r="U193">
        <f t="shared" si="54"/>
        <v>4.704088016256996E-5</v>
      </c>
      <c r="V193">
        <f t="shared" si="55"/>
        <v>0</v>
      </c>
    </row>
    <row r="194" spans="10:22" x14ac:dyDescent="0.2">
      <c r="K194">
        <f t="shared" si="48"/>
        <v>0</v>
      </c>
      <c r="L194">
        <f t="shared" si="56"/>
        <v>9</v>
      </c>
      <c r="M194">
        <f t="shared" si="57"/>
        <v>6</v>
      </c>
      <c r="N194">
        <f t="shared" si="58"/>
        <v>3</v>
      </c>
      <c r="O194">
        <f t="shared" si="59"/>
        <v>0</v>
      </c>
      <c r="P194">
        <f t="shared" si="51"/>
        <v>6</v>
      </c>
      <c r="Q194">
        <f t="shared" si="52"/>
        <v>3</v>
      </c>
      <c r="R194">
        <f t="shared" si="49"/>
        <v>0</v>
      </c>
      <c r="S194">
        <f t="shared" si="50"/>
        <v>1.2810804822145834E-2</v>
      </c>
      <c r="T194">
        <f t="shared" si="53"/>
        <v>0.95637758690026342</v>
      </c>
      <c r="U194">
        <f t="shared" si="54"/>
        <v>4.704088016256996E-5</v>
      </c>
      <c r="V194">
        <f t="shared" si="55"/>
        <v>0</v>
      </c>
    </row>
    <row r="195" spans="10:22" x14ac:dyDescent="0.2">
      <c r="J195">
        <f>SUM(K195:K199)</f>
        <v>0</v>
      </c>
      <c r="K195">
        <f t="shared" si="48"/>
        <v>0</v>
      </c>
      <c r="L195">
        <f t="shared" si="56"/>
        <v>9</v>
      </c>
      <c r="M195">
        <f t="shared" si="57"/>
        <v>5</v>
      </c>
      <c r="N195">
        <f t="shared" si="58"/>
        <v>4</v>
      </c>
      <c r="O195">
        <f t="shared" si="59"/>
        <v>4</v>
      </c>
      <c r="P195">
        <f t="shared" si="51"/>
        <v>9</v>
      </c>
      <c r="Q195">
        <f t="shared" si="52"/>
        <v>0</v>
      </c>
      <c r="R195">
        <f t="shared" si="49"/>
        <v>0</v>
      </c>
      <c r="S195">
        <f t="shared" si="50"/>
        <v>0.34430557968049963</v>
      </c>
      <c r="T195">
        <f t="shared" si="53"/>
        <v>0</v>
      </c>
      <c r="U195">
        <f t="shared" si="54"/>
        <v>6.6861499136893073E-4</v>
      </c>
      <c r="V195">
        <f t="shared" si="55"/>
        <v>0</v>
      </c>
    </row>
    <row r="196" spans="10:22" x14ac:dyDescent="0.2">
      <c r="K196">
        <f t="shared" si="48"/>
        <v>0</v>
      </c>
      <c r="L196">
        <f t="shared" si="56"/>
        <v>9</v>
      </c>
      <c r="M196">
        <f t="shared" si="57"/>
        <v>5</v>
      </c>
      <c r="N196">
        <f t="shared" si="58"/>
        <v>4</v>
      </c>
      <c r="O196">
        <f t="shared" si="59"/>
        <v>3</v>
      </c>
      <c r="P196">
        <f t="shared" si="51"/>
        <v>8</v>
      </c>
      <c r="Q196">
        <f t="shared" si="52"/>
        <v>1</v>
      </c>
      <c r="R196">
        <f t="shared" si="49"/>
        <v>0</v>
      </c>
      <c r="S196">
        <f t="shared" si="50"/>
        <v>0.4206880494274941</v>
      </c>
      <c r="T196">
        <f t="shared" si="53"/>
        <v>0</v>
      </c>
      <c r="U196">
        <f t="shared" si="54"/>
        <v>6.6861499136893073E-4</v>
      </c>
      <c r="V196">
        <f t="shared" si="55"/>
        <v>0</v>
      </c>
    </row>
    <row r="197" spans="10:22" x14ac:dyDescent="0.2">
      <c r="K197">
        <f t="shared" si="48"/>
        <v>0</v>
      </c>
      <c r="L197">
        <f t="shared" si="56"/>
        <v>9</v>
      </c>
      <c r="M197">
        <f t="shared" si="57"/>
        <v>5</v>
      </c>
      <c r="N197">
        <f t="shared" si="58"/>
        <v>4</v>
      </c>
      <c r="O197">
        <f t="shared" si="59"/>
        <v>2</v>
      </c>
      <c r="P197">
        <f t="shared" si="51"/>
        <v>7</v>
      </c>
      <c r="Q197">
        <f t="shared" si="52"/>
        <v>2</v>
      </c>
      <c r="R197">
        <f t="shared" si="49"/>
        <v>0</v>
      </c>
      <c r="S197">
        <f t="shared" si="50"/>
        <v>0.19275584543460414</v>
      </c>
      <c r="T197">
        <f t="shared" si="53"/>
        <v>0</v>
      </c>
      <c r="U197">
        <f t="shared" si="54"/>
        <v>6.6861499136893073E-4</v>
      </c>
      <c r="V197">
        <f t="shared" si="55"/>
        <v>0</v>
      </c>
    </row>
    <row r="198" spans="10:22" x14ac:dyDescent="0.2">
      <c r="K198">
        <f t="shared" si="48"/>
        <v>0</v>
      </c>
      <c r="L198">
        <f t="shared" si="56"/>
        <v>9</v>
      </c>
      <c r="M198">
        <f t="shared" si="57"/>
        <v>5</v>
      </c>
      <c r="N198">
        <f t="shared" si="58"/>
        <v>4</v>
      </c>
      <c r="O198">
        <f t="shared" si="59"/>
        <v>1</v>
      </c>
      <c r="P198">
        <f t="shared" si="51"/>
        <v>6</v>
      </c>
      <c r="Q198">
        <f t="shared" si="52"/>
        <v>3</v>
      </c>
      <c r="R198">
        <f t="shared" si="49"/>
        <v>0</v>
      </c>
      <c r="S198">
        <f t="shared" si="50"/>
        <v>3.9252960847008446E-2</v>
      </c>
      <c r="T198">
        <f t="shared" si="53"/>
        <v>0</v>
      </c>
      <c r="U198">
        <f t="shared" si="54"/>
        <v>6.6861499136893073E-4</v>
      </c>
      <c r="V198">
        <f t="shared" si="55"/>
        <v>0</v>
      </c>
    </row>
    <row r="199" spans="10:22" x14ac:dyDescent="0.2">
      <c r="K199">
        <f t="shared" si="48"/>
        <v>0</v>
      </c>
      <c r="L199">
        <f t="shared" si="56"/>
        <v>9</v>
      </c>
      <c r="M199">
        <f t="shared" si="57"/>
        <v>5</v>
      </c>
      <c r="N199">
        <f t="shared" si="58"/>
        <v>4</v>
      </c>
      <c r="O199">
        <f t="shared" si="59"/>
        <v>0</v>
      </c>
      <c r="P199">
        <f t="shared" si="51"/>
        <v>5</v>
      </c>
      <c r="Q199">
        <f t="shared" si="52"/>
        <v>4</v>
      </c>
      <c r="R199">
        <f t="shared" si="49"/>
        <v>0</v>
      </c>
      <c r="S199">
        <f t="shared" si="50"/>
        <v>2.9975646103937215E-3</v>
      </c>
      <c r="T199">
        <f t="shared" si="53"/>
        <v>0</v>
      </c>
      <c r="U199">
        <f t="shared" si="54"/>
        <v>6.6861499136893073E-4</v>
      </c>
      <c r="V199">
        <f t="shared" si="55"/>
        <v>0</v>
      </c>
    </row>
    <row r="200" spans="10:22" x14ac:dyDescent="0.2">
      <c r="J200">
        <f>SUM(K200:K205)</f>
        <v>0</v>
      </c>
      <c r="K200">
        <f t="shared" si="48"/>
        <v>0</v>
      </c>
      <c r="L200">
        <f t="shared" si="56"/>
        <v>9</v>
      </c>
      <c r="M200">
        <f t="shared" si="57"/>
        <v>4</v>
      </c>
      <c r="N200">
        <f t="shared" si="58"/>
        <v>5</v>
      </c>
      <c r="O200">
        <f t="shared" si="59"/>
        <v>5</v>
      </c>
      <c r="P200">
        <f t="shared" si="51"/>
        <v>9</v>
      </c>
      <c r="Q200">
        <f t="shared" si="52"/>
        <v>0</v>
      </c>
      <c r="R200">
        <f t="shared" si="49"/>
        <v>0</v>
      </c>
      <c r="S200">
        <f t="shared" si="50"/>
        <v>0.26374247415045327</v>
      </c>
      <c r="T200">
        <f t="shared" si="53"/>
        <v>0</v>
      </c>
      <c r="U200">
        <f t="shared" si="54"/>
        <v>6.3355674913439268E-3</v>
      </c>
      <c r="V200">
        <f t="shared" si="55"/>
        <v>0</v>
      </c>
    </row>
    <row r="201" spans="10:22" x14ac:dyDescent="0.2">
      <c r="K201">
        <f t="shared" si="48"/>
        <v>0</v>
      </c>
      <c r="L201">
        <f t="shared" si="56"/>
        <v>9</v>
      </c>
      <c r="M201">
        <f t="shared" si="57"/>
        <v>4</v>
      </c>
      <c r="N201">
        <f t="shared" si="58"/>
        <v>5</v>
      </c>
      <c r="O201">
        <f t="shared" si="59"/>
        <v>4</v>
      </c>
      <c r="P201">
        <f t="shared" si="51"/>
        <v>8</v>
      </c>
      <c r="Q201">
        <f t="shared" si="52"/>
        <v>1</v>
      </c>
      <c r="R201">
        <f t="shared" si="49"/>
        <v>0</v>
      </c>
      <c r="S201">
        <f t="shared" si="50"/>
        <v>0.40281552765023171</v>
      </c>
      <c r="T201">
        <f t="shared" si="53"/>
        <v>0</v>
      </c>
      <c r="U201">
        <f t="shared" si="54"/>
        <v>6.3355674913439268E-3</v>
      </c>
      <c r="V201">
        <f t="shared" si="55"/>
        <v>0</v>
      </c>
    </row>
    <row r="202" spans="10:22" x14ac:dyDescent="0.2">
      <c r="K202">
        <f t="shared" si="48"/>
        <v>0</v>
      </c>
      <c r="L202">
        <f t="shared" si="56"/>
        <v>9</v>
      </c>
      <c r="M202">
        <f t="shared" si="57"/>
        <v>4</v>
      </c>
      <c r="N202">
        <f t="shared" si="58"/>
        <v>5</v>
      </c>
      <c r="O202">
        <f t="shared" si="59"/>
        <v>3</v>
      </c>
      <c r="P202">
        <f t="shared" si="51"/>
        <v>7</v>
      </c>
      <c r="Q202">
        <f t="shared" si="52"/>
        <v>2</v>
      </c>
      <c r="R202">
        <f t="shared" si="49"/>
        <v>0</v>
      </c>
      <c r="S202">
        <f t="shared" si="50"/>
        <v>0.24608906826827193</v>
      </c>
      <c r="T202">
        <f t="shared" si="53"/>
        <v>0</v>
      </c>
      <c r="U202">
        <f t="shared" si="54"/>
        <v>6.3355674913439268E-3</v>
      </c>
      <c r="V202">
        <f t="shared" si="55"/>
        <v>0</v>
      </c>
    </row>
    <row r="203" spans="10:22" x14ac:dyDescent="0.2">
      <c r="K203">
        <f t="shared" si="48"/>
        <v>0</v>
      </c>
      <c r="L203">
        <f t="shared" si="56"/>
        <v>9</v>
      </c>
      <c r="M203">
        <f t="shared" si="57"/>
        <v>4</v>
      </c>
      <c r="N203">
        <f t="shared" si="58"/>
        <v>5</v>
      </c>
      <c r="O203">
        <f t="shared" si="59"/>
        <v>2</v>
      </c>
      <c r="P203">
        <f t="shared" si="51"/>
        <v>6</v>
      </c>
      <c r="Q203">
        <f t="shared" si="52"/>
        <v>3</v>
      </c>
      <c r="R203">
        <f t="shared" si="49"/>
        <v>0</v>
      </c>
      <c r="S203">
        <f t="shared" si="50"/>
        <v>7.5170674122734912E-2</v>
      </c>
      <c r="T203">
        <f t="shared" si="53"/>
        <v>0</v>
      </c>
      <c r="U203">
        <f t="shared" si="54"/>
        <v>6.3355674913439268E-3</v>
      </c>
      <c r="V203">
        <f t="shared" si="55"/>
        <v>0</v>
      </c>
    </row>
    <row r="204" spans="10:22" x14ac:dyDescent="0.2">
      <c r="K204">
        <f t="shared" si="48"/>
        <v>0</v>
      </c>
      <c r="L204">
        <f t="shared" si="56"/>
        <v>9</v>
      </c>
      <c r="M204">
        <f t="shared" si="57"/>
        <v>4</v>
      </c>
      <c r="N204">
        <f t="shared" si="58"/>
        <v>5</v>
      </c>
      <c r="O204">
        <f t="shared" si="59"/>
        <v>1</v>
      </c>
      <c r="P204">
        <f t="shared" si="51"/>
        <v>5</v>
      </c>
      <c r="Q204">
        <f t="shared" si="52"/>
        <v>4</v>
      </c>
      <c r="R204">
        <f t="shared" si="49"/>
        <v>0</v>
      </c>
      <c r="S204">
        <f t="shared" si="50"/>
        <v>1.1480863997393067E-2</v>
      </c>
      <c r="T204">
        <f t="shared" si="53"/>
        <v>0</v>
      </c>
      <c r="U204">
        <f t="shared" si="54"/>
        <v>6.3355674913439268E-3</v>
      </c>
      <c r="V204">
        <f t="shared" si="55"/>
        <v>0</v>
      </c>
    </row>
    <row r="205" spans="10:22" x14ac:dyDescent="0.2">
      <c r="K205">
        <f t="shared" si="48"/>
        <v>0</v>
      </c>
      <c r="L205">
        <f t="shared" si="56"/>
        <v>9</v>
      </c>
      <c r="M205">
        <f t="shared" si="57"/>
        <v>4</v>
      </c>
      <c r="N205">
        <f t="shared" si="58"/>
        <v>5</v>
      </c>
      <c r="O205">
        <f t="shared" si="59"/>
        <v>0</v>
      </c>
      <c r="P205">
        <f t="shared" si="51"/>
        <v>4</v>
      </c>
      <c r="Q205">
        <f t="shared" si="52"/>
        <v>5</v>
      </c>
      <c r="R205">
        <f t="shared" si="49"/>
        <v>0</v>
      </c>
      <c r="S205">
        <f t="shared" si="50"/>
        <v>7.0139181091510795E-4</v>
      </c>
      <c r="T205">
        <f t="shared" si="53"/>
        <v>0</v>
      </c>
      <c r="U205">
        <f t="shared" si="54"/>
        <v>6.3355674913439268E-3</v>
      </c>
      <c r="V205">
        <f t="shared" si="55"/>
        <v>0</v>
      </c>
    </row>
    <row r="206" spans="10:22" x14ac:dyDescent="0.2">
      <c r="J206">
        <f>SUM(K206:K212)</f>
        <v>0</v>
      </c>
      <c r="K206">
        <f t="shared" si="48"/>
        <v>0</v>
      </c>
      <c r="L206">
        <f t="shared" si="56"/>
        <v>9</v>
      </c>
      <c r="M206">
        <f t="shared" si="57"/>
        <v>3</v>
      </c>
      <c r="N206">
        <f t="shared" si="58"/>
        <v>6</v>
      </c>
      <c r="O206">
        <f t="shared" si="59"/>
        <v>6</v>
      </c>
      <c r="P206">
        <f t="shared" si="51"/>
        <v>9</v>
      </c>
      <c r="Q206">
        <f t="shared" si="52"/>
        <v>0</v>
      </c>
      <c r="R206">
        <f t="shared" si="49"/>
        <v>0</v>
      </c>
      <c r="S206">
        <f t="shared" si="50"/>
        <v>0.20203010574371524</v>
      </c>
      <c r="T206">
        <f t="shared" si="53"/>
        <v>0</v>
      </c>
      <c r="U206">
        <f t="shared" si="54"/>
        <v>4.0022450344397199E-2</v>
      </c>
      <c r="V206">
        <f t="shared" si="55"/>
        <v>0</v>
      </c>
    </row>
    <row r="207" spans="10:22" x14ac:dyDescent="0.2">
      <c r="K207">
        <f t="shared" si="48"/>
        <v>0</v>
      </c>
      <c r="L207">
        <f t="shared" si="56"/>
        <v>9</v>
      </c>
      <c r="M207">
        <f t="shared" si="57"/>
        <v>3</v>
      </c>
      <c r="N207">
        <f t="shared" si="58"/>
        <v>6</v>
      </c>
      <c r="O207">
        <f t="shared" si="59"/>
        <v>5</v>
      </c>
      <c r="P207">
        <f t="shared" si="51"/>
        <v>8</v>
      </c>
      <c r="Q207">
        <f t="shared" si="52"/>
        <v>1</v>
      </c>
      <c r="R207">
        <f t="shared" si="49"/>
        <v>0</v>
      </c>
      <c r="S207">
        <f t="shared" si="50"/>
        <v>0.37027421044042813</v>
      </c>
      <c r="T207">
        <f t="shared" si="53"/>
        <v>0</v>
      </c>
      <c r="U207">
        <f t="shared" si="54"/>
        <v>4.0022450344397199E-2</v>
      </c>
      <c r="V207">
        <f t="shared" si="55"/>
        <v>0</v>
      </c>
    </row>
    <row r="208" spans="10:22" x14ac:dyDescent="0.2">
      <c r="K208">
        <f t="shared" si="48"/>
        <v>0</v>
      </c>
      <c r="L208">
        <f t="shared" si="56"/>
        <v>9</v>
      </c>
      <c r="M208">
        <f t="shared" si="57"/>
        <v>3</v>
      </c>
      <c r="N208">
        <f t="shared" si="58"/>
        <v>6</v>
      </c>
      <c r="O208">
        <f t="shared" si="59"/>
        <v>4</v>
      </c>
      <c r="P208">
        <f t="shared" si="51"/>
        <v>7</v>
      </c>
      <c r="Q208">
        <f t="shared" si="52"/>
        <v>2</v>
      </c>
      <c r="R208">
        <f t="shared" si="49"/>
        <v>0</v>
      </c>
      <c r="S208">
        <f t="shared" si="50"/>
        <v>0.28276105684962483</v>
      </c>
      <c r="T208">
        <f t="shared" si="53"/>
        <v>0</v>
      </c>
      <c r="U208">
        <f t="shared" si="54"/>
        <v>4.0022450344397199E-2</v>
      </c>
      <c r="V208">
        <f t="shared" si="55"/>
        <v>0</v>
      </c>
    </row>
    <row r="209" spans="10:22" x14ac:dyDescent="0.2">
      <c r="K209">
        <f t="shared" si="48"/>
        <v>0</v>
      </c>
      <c r="L209">
        <f t="shared" si="56"/>
        <v>9</v>
      </c>
      <c r="M209">
        <f t="shared" si="57"/>
        <v>3</v>
      </c>
      <c r="N209">
        <f t="shared" si="58"/>
        <v>6</v>
      </c>
      <c r="O209">
        <f t="shared" si="59"/>
        <v>3</v>
      </c>
      <c r="P209">
        <f t="shared" si="51"/>
        <v>6</v>
      </c>
      <c r="Q209">
        <f t="shared" si="52"/>
        <v>3</v>
      </c>
      <c r="R209">
        <f t="shared" si="49"/>
        <v>0</v>
      </c>
      <c r="S209">
        <f t="shared" si="50"/>
        <v>0.11516339407037761</v>
      </c>
      <c r="T209">
        <f t="shared" si="53"/>
        <v>0</v>
      </c>
      <c r="U209">
        <f t="shared" si="54"/>
        <v>4.0022450344397199E-2</v>
      </c>
      <c r="V209">
        <f t="shared" si="55"/>
        <v>0</v>
      </c>
    </row>
    <row r="210" spans="10:22" x14ac:dyDescent="0.2">
      <c r="K210">
        <f t="shared" si="48"/>
        <v>0</v>
      </c>
      <c r="L210">
        <f t="shared" si="56"/>
        <v>9</v>
      </c>
      <c r="M210">
        <f t="shared" si="57"/>
        <v>3</v>
      </c>
      <c r="N210">
        <f t="shared" si="58"/>
        <v>6</v>
      </c>
      <c r="O210">
        <f t="shared" si="59"/>
        <v>2</v>
      </c>
      <c r="P210">
        <f t="shared" si="51"/>
        <v>5</v>
      </c>
      <c r="Q210">
        <f t="shared" si="52"/>
        <v>4</v>
      </c>
      <c r="R210">
        <f t="shared" si="49"/>
        <v>0</v>
      </c>
      <c r="S210">
        <f t="shared" si="50"/>
        <v>2.6383465631319311E-2</v>
      </c>
      <c r="T210">
        <f t="shared" si="53"/>
        <v>0</v>
      </c>
      <c r="U210">
        <f t="shared" si="54"/>
        <v>4.0022450344397199E-2</v>
      </c>
      <c r="V210">
        <f t="shared" si="55"/>
        <v>0</v>
      </c>
    </row>
    <row r="211" spans="10:22" x14ac:dyDescent="0.2">
      <c r="K211">
        <f t="shared" si="48"/>
        <v>0</v>
      </c>
      <c r="L211">
        <f t="shared" si="56"/>
        <v>9</v>
      </c>
      <c r="M211">
        <f t="shared" si="57"/>
        <v>3</v>
      </c>
      <c r="N211">
        <f t="shared" si="58"/>
        <v>6</v>
      </c>
      <c r="O211">
        <f t="shared" si="59"/>
        <v>1</v>
      </c>
      <c r="P211">
        <f t="shared" si="51"/>
        <v>4</v>
      </c>
      <c r="Q211">
        <f t="shared" si="52"/>
        <v>5</v>
      </c>
      <c r="R211">
        <f t="shared" si="49"/>
        <v>0</v>
      </c>
      <c r="S211">
        <f t="shared" si="50"/>
        <v>3.2236505443439603E-3</v>
      </c>
      <c r="T211">
        <f t="shared" si="53"/>
        <v>0</v>
      </c>
      <c r="U211">
        <f t="shared" si="54"/>
        <v>4.0022450344397199E-2</v>
      </c>
      <c r="V211">
        <f t="shared" si="55"/>
        <v>0</v>
      </c>
    </row>
    <row r="212" spans="10:22" x14ac:dyDescent="0.2">
      <c r="K212">
        <f t="shared" ref="K212:K275" si="60">R212*S212</f>
        <v>0</v>
      </c>
      <c r="L212">
        <f t="shared" si="56"/>
        <v>9</v>
      </c>
      <c r="M212">
        <f t="shared" si="57"/>
        <v>3</v>
      </c>
      <c r="N212">
        <f t="shared" si="58"/>
        <v>6</v>
      </c>
      <c r="O212">
        <f t="shared" si="59"/>
        <v>0</v>
      </c>
      <c r="P212">
        <f t="shared" si="51"/>
        <v>3</v>
      </c>
      <c r="Q212">
        <f t="shared" si="52"/>
        <v>6</v>
      </c>
      <c r="R212">
        <f t="shared" ref="R212:R275" si="61">VLOOKUP(P212,K$2:L$12,2)</f>
        <v>0</v>
      </c>
      <c r="S212">
        <f t="shared" ref="S212:S275" si="62">_xlfn.BINOM.DIST(Q212,N212,F$2,FALSE)</f>
        <v>1.6411672019111498E-4</v>
      </c>
      <c r="T212">
        <f t="shared" si="53"/>
        <v>0</v>
      </c>
      <c r="U212">
        <f t="shared" si="54"/>
        <v>4.0022450344397199E-2</v>
      </c>
      <c r="V212">
        <f t="shared" si="55"/>
        <v>0</v>
      </c>
    </row>
    <row r="213" spans="10:22" x14ac:dyDescent="0.2">
      <c r="J213">
        <f>SUM(K213:K220)</f>
        <v>0</v>
      </c>
      <c r="K213">
        <f t="shared" si="60"/>
        <v>0</v>
      </c>
      <c r="L213">
        <f t="shared" si="56"/>
        <v>9</v>
      </c>
      <c r="M213">
        <f t="shared" si="57"/>
        <v>2</v>
      </c>
      <c r="N213">
        <f t="shared" si="58"/>
        <v>7</v>
      </c>
      <c r="O213">
        <f t="shared" si="59"/>
        <v>7</v>
      </c>
      <c r="P213">
        <f t="shared" ref="P213:P276" si="63">M213+O213</f>
        <v>9</v>
      </c>
      <c r="Q213">
        <f t="shared" ref="Q213:Q276" si="64">N213-O213</f>
        <v>0</v>
      </c>
      <c r="R213">
        <f t="shared" si="61"/>
        <v>0</v>
      </c>
      <c r="S213">
        <f t="shared" si="62"/>
        <v>0.15475764287982288</v>
      </c>
      <c r="T213">
        <f t="shared" ref="T213:T276" si="65">VLOOKUP(N213,$K$2:$M$12,3)</f>
        <v>0</v>
      </c>
      <c r="U213">
        <f t="shared" ref="U213:U276" si="66">_xlfn.BINOM.DIST(N213,L213,$H$2,FALSE)</f>
        <v>0.16253103500677502</v>
      </c>
      <c r="V213">
        <f t="shared" ref="V213:V276" si="67">R213*S213*T213*U213</f>
        <v>0</v>
      </c>
    </row>
    <row r="214" spans="10:22" x14ac:dyDescent="0.2">
      <c r="K214">
        <f t="shared" si="60"/>
        <v>0</v>
      </c>
      <c r="L214">
        <f t="shared" ref="L214:L277" si="68">IF(AND(M213=0,O213=0),L213+1,L213)</f>
        <v>9</v>
      </c>
      <c r="M214">
        <f t="shared" ref="M214:M277" si="69">IF(O213=0,IF(M213=0,L214,M213-1),M213)</f>
        <v>2</v>
      </c>
      <c r="N214">
        <f t="shared" ref="N214:N277" si="70">L214-M214</f>
        <v>7</v>
      </c>
      <c r="O214">
        <f t="shared" ref="O214:O277" si="71">IF(O213=0,N214,O213-1)</f>
        <v>6</v>
      </c>
      <c r="P214">
        <f t="shared" si="63"/>
        <v>8</v>
      </c>
      <c r="Q214">
        <f t="shared" si="64"/>
        <v>1</v>
      </c>
      <c r="R214">
        <f t="shared" si="61"/>
        <v>0</v>
      </c>
      <c r="S214">
        <f t="shared" si="62"/>
        <v>0.33090724004724648</v>
      </c>
      <c r="T214">
        <f t="shared" si="65"/>
        <v>0</v>
      </c>
      <c r="U214">
        <f t="shared" si="66"/>
        <v>0.16253103500677502</v>
      </c>
      <c r="V214">
        <f t="shared" si="67"/>
        <v>0</v>
      </c>
    </row>
    <row r="215" spans="10:22" x14ac:dyDescent="0.2">
      <c r="K215">
        <f t="shared" si="60"/>
        <v>0</v>
      </c>
      <c r="L215">
        <f t="shared" si="68"/>
        <v>9</v>
      </c>
      <c r="M215">
        <f t="shared" si="69"/>
        <v>2</v>
      </c>
      <c r="N215">
        <f t="shared" si="70"/>
        <v>7</v>
      </c>
      <c r="O215">
        <f t="shared" si="71"/>
        <v>5</v>
      </c>
      <c r="P215">
        <f t="shared" si="63"/>
        <v>7</v>
      </c>
      <c r="Q215">
        <f t="shared" si="64"/>
        <v>2</v>
      </c>
      <c r="R215">
        <f t="shared" si="61"/>
        <v>0</v>
      </c>
      <c r="S215">
        <f t="shared" si="62"/>
        <v>0.30323801639975884</v>
      </c>
      <c r="T215">
        <f t="shared" si="65"/>
        <v>0</v>
      </c>
      <c r="U215">
        <f t="shared" si="66"/>
        <v>0.16253103500677502</v>
      </c>
      <c r="V215">
        <f t="shared" si="67"/>
        <v>0</v>
      </c>
    </row>
    <row r="216" spans="10:22" x14ac:dyDescent="0.2">
      <c r="K216">
        <f t="shared" si="60"/>
        <v>0</v>
      </c>
      <c r="L216">
        <f t="shared" si="68"/>
        <v>9</v>
      </c>
      <c r="M216">
        <f t="shared" si="69"/>
        <v>2</v>
      </c>
      <c r="N216">
        <f t="shared" si="70"/>
        <v>7</v>
      </c>
      <c r="O216">
        <f t="shared" si="71"/>
        <v>4</v>
      </c>
      <c r="P216">
        <f t="shared" si="63"/>
        <v>6</v>
      </c>
      <c r="Q216">
        <f t="shared" si="64"/>
        <v>3</v>
      </c>
      <c r="R216">
        <f t="shared" si="61"/>
        <v>0</v>
      </c>
      <c r="S216">
        <f t="shared" si="62"/>
        <v>0.15437910531619309</v>
      </c>
      <c r="T216">
        <f t="shared" si="65"/>
        <v>0</v>
      </c>
      <c r="U216">
        <f t="shared" si="66"/>
        <v>0.16253103500677502</v>
      </c>
      <c r="V216">
        <f t="shared" si="67"/>
        <v>0</v>
      </c>
    </row>
    <row r="217" spans="10:22" x14ac:dyDescent="0.2">
      <c r="K217">
        <f t="shared" si="60"/>
        <v>0</v>
      </c>
      <c r="L217">
        <f t="shared" si="68"/>
        <v>9</v>
      </c>
      <c r="M217">
        <f t="shared" si="69"/>
        <v>2</v>
      </c>
      <c r="N217">
        <f t="shared" si="70"/>
        <v>7</v>
      </c>
      <c r="O217">
        <f t="shared" si="71"/>
        <v>3</v>
      </c>
      <c r="P217">
        <f t="shared" si="63"/>
        <v>5</v>
      </c>
      <c r="Q217">
        <f t="shared" si="64"/>
        <v>4</v>
      </c>
      <c r="R217">
        <f t="shared" si="61"/>
        <v>0</v>
      </c>
      <c r="S217">
        <f t="shared" si="62"/>
        <v>4.7156834306967564E-2</v>
      </c>
      <c r="T217">
        <f t="shared" si="65"/>
        <v>0</v>
      </c>
      <c r="U217">
        <f t="shared" si="66"/>
        <v>0.16253103500677502</v>
      </c>
      <c r="V217">
        <f t="shared" si="67"/>
        <v>0</v>
      </c>
    </row>
    <row r="218" spans="10:22" x14ac:dyDescent="0.2">
      <c r="K218">
        <f t="shared" si="60"/>
        <v>0</v>
      </c>
      <c r="L218">
        <f t="shared" si="68"/>
        <v>9</v>
      </c>
      <c r="M218">
        <f t="shared" si="69"/>
        <v>2</v>
      </c>
      <c r="N218">
        <f t="shared" si="70"/>
        <v>7</v>
      </c>
      <c r="O218">
        <f t="shared" si="71"/>
        <v>2</v>
      </c>
      <c r="P218">
        <f t="shared" si="63"/>
        <v>4</v>
      </c>
      <c r="Q218">
        <f t="shared" si="64"/>
        <v>5</v>
      </c>
      <c r="R218">
        <f t="shared" si="61"/>
        <v>0</v>
      </c>
      <c r="S218">
        <f t="shared" si="62"/>
        <v>8.6427512996664815E-3</v>
      </c>
      <c r="T218">
        <f t="shared" si="65"/>
        <v>0</v>
      </c>
      <c r="U218">
        <f t="shared" si="66"/>
        <v>0.16253103500677502</v>
      </c>
      <c r="V218">
        <f t="shared" si="67"/>
        <v>0</v>
      </c>
    </row>
    <row r="219" spans="10:22" x14ac:dyDescent="0.2">
      <c r="K219">
        <f t="shared" si="60"/>
        <v>0</v>
      </c>
      <c r="L219">
        <f t="shared" si="68"/>
        <v>9</v>
      </c>
      <c r="M219">
        <f t="shared" si="69"/>
        <v>2</v>
      </c>
      <c r="N219">
        <f t="shared" si="70"/>
        <v>7</v>
      </c>
      <c r="O219">
        <f t="shared" si="71"/>
        <v>1</v>
      </c>
      <c r="P219">
        <f t="shared" si="63"/>
        <v>3</v>
      </c>
      <c r="Q219">
        <f t="shared" si="64"/>
        <v>6</v>
      </c>
      <c r="R219">
        <f t="shared" si="61"/>
        <v>0</v>
      </c>
      <c r="S219">
        <f t="shared" si="62"/>
        <v>8.8000853517912481E-4</v>
      </c>
      <c r="T219">
        <f t="shared" si="65"/>
        <v>0</v>
      </c>
      <c r="U219">
        <f t="shared" si="66"/>
        <v>0.16253103500677502</v>
      </c>
      <c r="V219">
        <f t="shared" si="67"/>
        <v>0</v>
      </c>
    </row>
    <row r="220" spans="10:22" x14ac:dyDescent="0.2">
      <c r="K220">
        <f t="shared" si="60"/>
        <v>0</v>
      </c>
      <c r="L220">
        <f t="shared" si="68"/>
        <v>9</v>
      </c>
      <c r="M220">
        <f t="shared" si="69"/>
        <v>2</v>
      </c>
      <c r="N220">
        <f t="shared" si="70"/>
        <v>7</v>
      </c>
      <c r="O220">
        <f t="shared" si="71"/>
        <v>0</v>
      </c>
      <c r="P220">
        <f t="shared" si="63"/>
        <v>2</v>
      </c>
      <c r="Q220">
        <f t="shared" si="64"/>
        <v>7</v>
      </c>
      <c r="R220">
        <f t="shared" si="61"/>
        <v>0</v>
      </c>
      <c r="S220">
        <f t="shared" si="62"/>
        <v>3.8401215165525561E-5</v>
      </c>
      <c r="T220">
        <f t="shared" si="65"/>
        <v>0</v>
      </c>
      <c r="U220">
        <f t="shared" si="66"/>
        <v>0.16253103500677502</v>
      </c>
      <c r="V220">
        <f t="shared" si="67"/>
        <v>0</v>
      </c>
    </row>
    <row r="221" spans="10:22" x14ac:dyDescent="0.2">
      <c r="J221">
        <f>SUM(K221:K229)</f>
        <v>7.469152686223754E-6</v>
      </c>
      <c r="K221">
        <f t="shared" si="60"/>
        <v>0</v>
      </c>
      <c r="L221">
        <f t="shared" si="68"/>
        <v>9</v>
      </c>
      <c r="M221">
        <f t="shared" si="69"/>
        <v>1</v>
      </c>
      <c r="N221">
        <f t="shared" si="70"/>
        <v>8</v>
      </c>
      <c r="O221">
        <f t="shared" si="71"/>
        <v>8</v>
      </c>
      <c r="P221">
        <f t="shared" si="63"/>
        <v>9</v>
      </c>
      <c r="Q221">
        <f t="shared" si="64"/>
        <v>0</v>
      </c>
      <c r="R221">
        <f t="shared" si="61"/>
        <v>0</v>
      </c>
      <c r="S221">
        <f t="shared" si="62"/>
        <v>0.11854633219912486</v>
      </c>
      <c r="T221">
        <f t="shared" si="65"/>
        <v>0</v>
      </c>
      <c r="U221">
        <f t="shared" si="66"/>
        <v>0.38502215588044519</v>
      </c>
      <c r="V221">
        <f t="shared" si="67"/>
        <v>0</v>
      </c>
    </row>
    <row r="222" spans="10:22" x14ac:dyDescent="0.2">
      <c r="K222">
        <f t="shared" si="60"/>
        <v>0</v>
      </c>
      <c r="L222">
        <f t="shared" si="68"/>
        <v>9</v>
      </c>
      <c r="M222">
        <f t="shared" si="69"/>
        <v>1</v>
      </c>
      <c r="N222">
        <f t="shared" si="70"/>
        <v>8</v>
      </c>
      <c r="O222">
        <f t="shared" si="71"/>
        <v>7</v>
      </c>
      <c r="P222">
        <f t="shared" si="63"/>
        <v>8</v>
      </c>
      <c r="Q222">
        <f t="shared" si="64"/>
        <v>1</v>
      </c>
      <c r="R222">
        <f t="shared" si="61"/>
        <v>0</v>
      </c>
      <c r="S222">
        <f t="shared" si="62"/>
        <v>0.28969048544558407</v>
      </c>
      <c r="T222">
        <f t="shared" si="65"/>
        <v>0</v>
      </c>
      <c r="U222">
        <f t="shared" si="66"/>
        <v>0.38502215588044519</v>
      </c>
      <c r="V222">
        <f t="shared" si="67"/>
        <v>0</v>
      </c>
    </row>
    <row r="223" spans="10:22" x14ac:dyDescent="0.2">
      <c r="K223">
        <f t="shared" si="60"/>
        <v>0</v>
      </c>
      <c r="L223">
        <f t="shared" si="68"/>
        <v>9</v>
      </c>
      <c r="M223">
        <f t="shared" si="69"/>
        <v>1</v>
      </c>
      <c r="N223">
        <f t="shared" si="70"/>
        <v>8</v>
      </c>
      <c r="O223">
        <f t="shared" si="71"/>
        <v>6</v>
      </c>
      <c r="P223">
        <f t="shared" si="63"/>
        <v>7</v>
      </c>
      <c r="Q223">
        <f t="shared" si="64"/>
        <v>2</v>
      </c>
      <c r="R223">
        <f t="shared" si="61"/>
        <v>0</v>
      </c>
      <c r="S223">
        <f t="shared" si="62"/>
        <v>0.30971226112944206</v>
      </c>
      <c r="T223">
        <f t="shared" si="65"/>
        <v>0</v>
      </c>
      <c r="U223">
        <f t="shared" si="66"/>
        <v>0.38502215588044519</v>
      </c>
      <c r="V223">
        <f t="shared" si="67"/>
        <v>0</v>
      </c>
    </row>
    <row r="224" spans="10:22" x14ac:dyDescent="0.2">
      <c r="K224">
        <f t="shared" si="60"/>
        <v>0</v>
      </c>
      <c r="L224">
        <f t="shared" si="68"/>
        <v>9</v>
      </c>
      <c r="M224">
        <f t="shared" si="69"/>
        <v>1</v>
      </c>
      <c r="N224">
        <f t="shared" si="70"/>
        <v>8</v>
      </c>
      <c r="O224">
        <f t="shared" si="71"/>
        <v>5</v>
      </c>
      <c r="P224">
        <f t="shared" si="63"/>
        <v>6</v>
      </c>
      <c r="Q224">
        <f t="shared" si="64"/>
        <v>3</v>
      </c>
      <c r="R224">
        <f t="shared" si="61"/>
        <v>0</v>
      </c>
      <c r="S224">
        <f t="shared" si="62"/>
        <v>0.18921018814047272</v>
      </c>
      <c r="T224">
        <f t="shared" si="65"/>
        <v>0</v>
      </c>
      <c r="U224">
        <f t="shared" si="66"/>
        <v>0.38502215588044519</v>
      </c>
      <c r="V224">
        <f t="shared" si="67"/>
        <v>0</v>
      </c>
    </row>
    <row r="225" spans="10:22" x14ac:dyDescent="0.2">
      <c r="K225">
        <f t="shared" si="60"/>
        <v>0</v>
      </c>
      <c r="L225">
        <f t="shared" si="68"/>
        <v>9</v>
      </c>
      <c r="M225">
        <f t="shared" si="69"/>
        <v>1</v>
      </c>
      <c r="N225">
        <f t="shared" si="70"/>
        <v>8</v>
      </c>
      <c r="O225">
        <f t="shared" si="71"/>
        <v>4</v>
      </c>
      <c r="P225">
        <f t="shared" si="63"/>
        <v>5</v>
      </c>
      <c r="Q225">
        <f t="shared" si="64"/>
        <v>4</v>
      </c>
      <c r="R225">
        <f t="shared" si="61"/>
        <v>0</v>
      </c>
      <c r="S225">
        <f t="shared" si="62"/>
        <v>7.2245475456795299E-2</v>
      </c>
      <c r="T225">
        <f t="shared" si="65"/>
        <v>0</v>
      </c>
      <c r="U225">
        <f t="shared" si="66"/>
        <v>0.38502215588044519</v>
      </c>
      <c r="V225">
        <f t="shared" si="67"/>
        <v>0</v>
      </c>
    </row>
    <row r="226" spans="10:22" x14ac:dyDescent="0.2">
      <c r="K226">
        <f t="shared" si="60"/>
        <v>0</v>
      </c>
      <c r="L226">
        <f t="shared" si="68"/>
        <v>9</v>
      </c>
      <c r="M226">
        <f t="shared" si="69"/>
        <v>1</v>
      </c>
      <c r="N226">
        <f t="shared" si="70"/>
        <v>8</v>
      </c>
      <c r="O226">
        <f t="shared" si="71"/>
        <v>3</v>
      </c>
      <c r="P226">
        <f t="shared" si="63"/>
        <v>4</v>
      </c>
      <c r="Q226">
        <f t="shared" si="64"/>
        <v>5</v>
      </c>
      <c r="R226">
        <f t="shared" si="61"/>
        <v>0</v>
      </c>
      <c r="S226">
        <f t="shared" si="62"/>
        <v>1.7654554525711914E-2</v>
      </c>
      <c r="T226">
        <f t="shared" si="65"/>
        <v>0</v>
      </c>
      <c r="U226">
        <f t="shared" si="66"/>
        <v>0.38502215588044519</v>
      </c>
      <c r="V226">
        <f t="shared" si="67"/>
        <v>0</v>
      </c>
    </row>
    <row r="227" spans="10:22" x14ac:dyDescent="0.2">
      <c r="K227">
        <f t="shared" si="60"/>
        <v>0</v>
      </c>
      <c r="L227">
        <f t="shared" si="68"/>
        <v>9</v>
      </c>
      <c r="M227">
        <f t="shared" si="69"/>
        <v>1</v>
      </c>
      <c r="N227">
        <f t="shared" si="70"/>
        <v>8</v>
      </c>
      <c r="O227">
        <f t="shared" si="71"/>
        <v>2</v>
      </c>
      <c r="P227">
        <f t="shared" si="63"/>
        <v>3</v>
      </c>
      <c r="Q227">
        <f t="shared" si="64"/>
        <v>6</v>
      </c>
      <c r="R227">
        <f t="shared" si="61"/>
        <v>0</v>
      </c>
      <c r="S227">
        <f t="shared" si="62"/>
        <v>2.6963911366993621E-3</v>
      </c>
      <c r="T227">
        <f t="shared" si="65"/>
        <v>0</v>
      </c>
      <c r="U227">
        <f t="shared" si="66"/>
        <v>0.38502215588044519</v>
      </c>
      <c r="V227">
        <f t="shared" si="67"/>
        <v>0</v>
      </c>
    </row>
    <row r="228" spans="10:22" x14ac:dyDescent="0.2">
      <c r="K228">
        <f t="shared" si="60"/>
        <v>0</v>
      </c>
      <c r="L228">
        <f t="shared" si="68"/>
        <v>9</v>
      </c>
      <c r="M228">
        <f t="shared" si="69"/>
        <v>1</v>
      </c>
      <c r="N228">
        <f t="shared" si="70"/>
        <v>8</v>
      </c>
      <c r="O228">
        <f t="shared" si="71"/>
        <v>1</v>
      </c>
      <c r="P228">
        <f t="shared" si="63"/>
        <v>2</v>
      </c>
      <c r="Q228">
        <f t="shared" si="64"/>
        <v>7</v>
      </c>
      <c r="R228">
        <f t="shared" si="61"/>
        <v>0</v>
      </c>
      <c r="S228">
        <f t="shared" si="62"/>
        <v>2.3532657257632587E-4</v>
      </c>
      <c r="T228">
        <f t="shared" si="65"/>
        <v>0</v>
      </c>
      <c r="U228">
        <f t="shared" si="66"/>
        <v>0.38502215588044519</v>
      </c>
      <c r="V228">
        <f t="shared" si="67"/>
        <v>0</v>
      </c>
    </row>
    <row r="229" spans="10:22" x14ac:dyDescent="0.2">
      <c r="K229">
        <f t="shared" si="60"/>
        <v>7.469152686223754E-6</v>
      </c>
      <c r="L229">
        <f t="shared" si="68"/>
        <v>9</v>
      </c>
      <c r="M229">
        <f t="shared" si="69"/>
        <v>1</v>
      </c>
      <c r="N229">
        <f t="shared" si="70"/>
        <v>8</v>
      </c>
      <c r="O229">
        <f t="shared" si="71"/>
        <v>0</v>
      </c>
      <c r="P229">
        <f t="shared" si="63"/>
        <v>1</v>
      </c>
      <c r="Q229">
        <f t="shared" si="64"/>
        <v>8</v>
      </c>
      <c r="R229">
        <f t="shared" si="61"/>
        <v>0.83125492595443917</v>
      </c>
      <c r="S229">
        <f t="shared" si="62"/>
        <v>8.9853935934848657E-6</v>
      </c>
      <c r="T229">
        <f t="shared" si="65"/>
        <v>0</v>
      </c>
      <c r="U229">
        <f t="shared" si="66"/>
        <v>0.38502215588044519</v>
      </c>
      <c r="V229">
        <f t="shared" si="67"/>
        <v>0</v>
      </c>
    </row>
    <row r="230" spans="10:22" x14ac:dyDescent="0.2">
      <c r="J230">
        <f>SUM(K230:K239)</f>
        <v>5.1533569138111716E-5</v>
      </c>
      <c r="K230">
        <f t="shared" si="60"/>
        <v>0</v>
      </c>
      <c r="L230">
        <f t="shared" si="68"/>
        <v>9</v>
      </c>
      <c r="M230">
        <f t="shared" si="69"/>
        <v>0</v>
      </c>
      <c r="N230">
        <f t="shared" si="70"/>
        <v>9</v>
      </c>
      <c r="O230">
        <f t="shared" si="71"/>
        <v>9</v>
      </c>
      <c r="P230">
        <f t="shared" si="63"/>
        <v>9</v>
      </c>
      <c r="Q230">
        <f t="shared" si="64"/>
        <v>0</v>
      </c>
      <c r="R230">
        <f t="shared" si="61"/>
        <v>0</v>
      </c>
      <c r="S230">
        <f t="shared" si="62"/>
        <v>9.0808005448740972E-2</v>
      </c>
      <c r="T230">
        <f t="shared" si="65"/>
        <v>0</v>
      </c>
      <c r="U230">
        <f t="shared" si="66"/>
        <v>0.40537095101771109</v>
      </c>
      <c r="V230">
        <f t="shared" si="67"/>
        <v>0</v>
      </c>
    </row>
    <row r="231" spans="10:22" x14ac:dyDescent="0.2">
      <c r="K231">
        <f t="shared" si="60"/>
        <v>0</v>
      </c>
      <c r="L231">
        <f t="shared" si="68"/>
        <v>9</v>
      </c>
      <c r="M231">
        <f t="shared" si="69"/>
        <v>0</v>
      </c>
      <c r="N231">
        <f t="shared" si="70"/>
        <v>9</v>
      </c>
      <c r="O231">
        <f t="shared" si="71"/>
        <v>8</v>
      </c>
      <c r="P231">
        <f t="shared" si="63"/>
        <v>8</v>
      </c>
      <c r="Q231">
        <f t="shared" si="64"/>
        <v>1</v>
      </c>
      <c r="R231">
        <f t="shared" si="61"/>
        <v>0</v>
      </c>
      <c r="S231">
        <f t="shared" si="62"/>
        <v>0.24964494075345484</v>
      </c>
      <c r="T231">
        <f t="shared" si="65"/>
        <v>0</v>
      </c>
      <c r="U231">
        <f t="shared" si="66"/>
        <v>0.40537095101771109</v>
      </c>
      <c r="V231">
        <f t="shared" si="67"/>
        <v>0</v>
      </c>
    </row>
    <row r="232" spans="10:22" x14ac:dyDescent="0.2">
      <c r="K232">
        <f t="shared" si="60"/>
        <v>0</v>
      </c>
      <c r="L232">
        <f t="shared" si="68"/>
        <v>9</v>
      </c>
      <c r="M232">
        <f t="shared" si="69"/>
        <v>0</v>
      </c>
      <c r="N232">
        <f t="shared" si="70"/>
        <v>9</v>
      </c>
      <c r="O232">
        <f t="shared" si="71"/>
        <v>7</v>
      </c>
      <c r="P232">
        <f t="shared" si="63"/>
        <v>7</v>
      </c>
      <c r="Q232">
        <f t="shared" si="64"/>
        <v>2</v>
      </c>
      <c r="R232">
        <f t="shared" si="61"/>
        <v>0</v>
      </c>
      <c r="S232">
        <f t="shared" si="62"/>
        <v>0.30502742149130907</v>
      </c>
      <c r="T232">
        <f t="shared" si="65"/>
        <v>0</v>
      </c>
      <c r="U232">
        <f t="shared" si="66"/>
        <v>0.40537095101771109</v>
      </c>
      <c r="V232">
        <f t="shared" si="67"/>
        <v>0</v>
      </c>
    </row>
    <row r="233" spans="10:22" x14ac:dyDescent="0.2">
      <c r="K233">
        <f t="shared" si="60"/>
        <v>0</v>
      </c>
      <c r="L233">
        <f t="shared" si="68"/>
        <v>9</v>
      </c>
      <c r="M233">
        <f t="shared" si="69"/>
        <v>0</v>
      </c>
      <c r="N233">
        <f t="shared" si="70"/>
        <v>9</v>
      </c>
      <c r="O233">
        <f t="shared" si="71"/>
        <v>6</v>
      </c>
      <c r="P233">
        <f t="shared" si="63"/>
        <v>6</v>
      </c>
      <c r="Q233">
        <f t="shared" si="64"/>
        <v>3</v>
      </c>
      <c r="R233">
        <f t="shared" si="61"/>
        <v>0</v>
      </c>
      <c r="S233">
        <f t="shared" si="62"/>
        <v>0.21740613324193839</v>
      </c>
      <c r="T233">
        <f t="shared" si="65"/>
        <v>0</v>
      </c>
      <c r="U233">
        <f t="shared" si="66"/>
        <v>0.40537095101771109</v>
      </c>
      <c r="V233">
        <f t="shared" si="67"/>
        <v>0</v>
      </c>
    </row>
    <row r="234" spans="10:22" x14ac:dyDescent="0.2">
      <c r="K234">
        <f t="shared" si="60"/>
        <v>0</v>
      </c>
      <c r="L234">
        <f t="shared" si="68"/>
        <v>9</v>
      </c>
      <c r="M234">
        <f t="shared" si="69"/>
        <v>0</v>
      </c>
      <c r="N234">
        <f t="shared" si="70"/>
        <v>9</v>
      </c>
      <c r="O234">
        <f t="shared" si="71"/>
        <v>5</v>
      </c>
      <c r="P234">
        <f t="shared" si="63"/>
        <v>5</v>
      </c>
      <c r="Q234">
        <f t="shared" si="64"/>
        <v>4</v>
      </c>
      <c r="R234">
        <f t="shared" si="61"/>
        <v>0</v>
      </c>
      <c r="S234">
        <f t="shared" si="62"/>
        <v>9.9613723453156014E-2</v>
      </c>
      <c r="T234">
        <f t="shared" si="65"/>
        <v>0</v>
      </c>
      <c r="U234">
        <f t="shared" si="66"/>
        <v>0.40537095101771109</v>
      </c>
      <c r="V234">
        <f t="shared" si="67"/>
        <v>0</v>
      </c>
    </row>
    <row r="235" spans="10:22" x14ac:dyDescent="0.2">
      <c r="K235">
        <f t="shared" si="60"/>
        <v>0</v>
      </c>
      <c r="L235">
        <f t="shared" si="68"/>
        <v>9</v>
      </c>
      <c r="M235">
        <f t="shared" si="69"/>
        <v>0</v>
      </c>
      <c r="N235">
        <f t="shared" si="70"/>
        <v>9</v>
      </c>
      <c r="O235">
        <f t="shared" si="71"/>
        <v>4</v>
      </c>
      <c r="P235">
        <f t="shared" si="63"/>
        <v>4</v>
      </c>
      <c r="Q235">
        <f t="shared" si="64"/>
        <v>5</v>
      </c>
      <c r="R235">
        <f t="shared" si="61"/>
        <v>0</v>
      </c>
      <c r="S235">
        <f t="shared" si="62"/>
        <v>3.0428132369075482E-2</v>
      </c>
      <c r="T235">
        <f t="shared" si="65"/>
        <v>0</v>
      </c>
      <c r="U235">
        <f t="shared" si="66"/>
        <v>0.40537095101771109</v>
      </c>
      <c r="V235">
        <f t="shared" si="67"/>
        <v>0</v>
      </c>
    </row>
    <row r="236" spans="10:22" x14ac:dyDescent="0.2">
      <c r="K236">
        <f t="shared" si="60"/>
        <v>0</v>
      </c>
      <c r="L236">
        <f t="shared" si="68"/>
        <v>9</v>
      </c>
      <c r="M236">
        <f t="shared" si="69"/>
        <v>0</v>
      </c>
      <c r="N236">
        <f t="shared" si="70"/>
        <v>9</v>
      </c>
      <c r="O236">
        <f t="shared" si="71"/>
        <v>3</v>
      </c>
      <c r="P236">
        <f t="shared" si="63"/>
        <v>3</v>
      </c>
      <c r="Q236">
        <f t="shared" si="64"/>
        <v>6</v>
      </c>
      <c r="R236">
        <f t="shared" si="61"/>
        <v>0</v>
      </c>
      <c r="S236">
        <f t="shared" si="62"/>
        <v>6.1964102091841876E-3</v>
      </c>
      <c r="T236">
        <f t="shared" si="65"/>
        <v>0</v>
      </c>
      <c r="U236">
        <f t="shared" si="66"/>
        <v>0.40537095101771109</v>
      </c>
      <c r="V236">
        <f t="shared" si="67"/>
        <v>0</v>
      </c>
    </row>
    <row r="237" spans="10:22" x14ac:dyDescent="0.2">
      <c r="K237">
        <f t="shared" si="60"/>
        <v>0</v>
      </c>
      <c r="L237">
        <f t="shared" si="68"/>
        <v>9</v>
      </c>
      <c r="M237">
        <f t="shared" si="69"/>
        <v>0</v>
      </c>
      <c r="N237">
        <f t="shared" si="70"/>
        <v>9</v>
      </c>
      <c r="O237">
        <f t="shared" si="71"/>
        <v>2</v>
      </c>
      <c r="P237">
        <f t="shared" si="63"/>
        <v>2</v>
      </c>
      <c r="Q237">
        <f t="shared" si="64"/>
        <v>7</v>
      </c>
      <c r="R237">
        <f t="shared" si="61"/>
        <v>0</v>
      </c>
      <c r="S237">
        <f t="shared" si="62"/>
        <v>8.1118422896309952E-4</v>
      </c>
      <c r="T237">
        <f t="shared" si="65"/>
        <v>0</v>
      </c>
      <c r="U237">
        <f t="shared" si="66"/>
        <v>0.40537095101771109</v>
      </c>
      <c r="V237">
        <f t="shared" si="67"/>
        <v>0</v>
      </c>
    </row>
    <row r="238" spans="10:22" x14ac:dyDescent="0.2">
      <c r="K238">
        <f t="shared" si="60"/>
        <v>5.1493197699269075E-5</v>
      </c>
      <c r="L238">
        <f t="shared" si="68"/>
        <v>9</v>
      </c>
      <c r="M238">
        <f t="shared" si="69"/>
        <v>0</v>
      </c>
      <c r="N238">
        <f t="shared" si="70"/>
        <v>9</v>
      </c>
      <c r="O238">
        <f t="shared" si="71"/>
        <v>1</v>
      </c>
      <c r="P238">
        <f t="shared" si="63"/>
        <v>1</v>
      </c>
      <c r="Q238">
        <f t="shared" si="64"/>
        <v>8</v>
      </c>
      <c r="R238">
        <f t="shared" si="61"/>
        <v>0.83125492595443917</v>
      </c>
      <c r="S238">
        <f t="shared" si="62"/>
        <v>6.1946336907591932E-5</v>
      </c>
      <c r="T238">
        <f t="shared" si="65"/>
        <v>0</v>
      </c>
      <c r="U238">
        <f t="shared" si="66"/>
        <v>0.40537095101771109</v>
      </c>
      <c r="V238">
        <f t="shared" si="67"/>
        <v>0</v>
      </c>
    </row>
    <row r="239" spans="10:22" x14ac:dyDescent="0.2">
      <c r="K239">
        <f t="shared" si="60"/>
        <v>4.0371438842639829E-8</v>
      </c>
      <c r="L239">
        <f t="shared" si="68"/>
        <v>9</v>
      </c>
      <c r="M239">
        <f t="shared" si="69"/>
        <v>0</v>
      </c>
      <c r="N239">
        <f t="shared" si="70"/>
        <v>9</v>
      </c>
      <c r="O239">
        <f t="shared" si="71"/>
        <v>0</v>
      </c>
      <c r="P239">
        <f t="shared" si="63"/>
        <v>0</v>
      </c>
      <c r="Q239">
        <f t="shared" si="64"/>
        <v>9</v>
      </c>
      <c r="R239">
        <f t="shared" si="61"/>
        <v>1.9201934513155303E-2</v>
      </c>
      <c r="S239">
        <f t="shared" si="62"/>
        <v>2.1024672704190944E-6</v>
      </c>
      <c r="T239">
        <f t="shared" si="65"/>
        <v>0</v>
      </c>
      <c r="U239">
        <f t="shared" si="66"/>
        <v>0.40537095101771109</v>
      </c>
      <c r="V239">
        <f t="shared" si="67"/>
        <v>0</v>
      </c>
    </row>
    <row r="240" spans="10:22" x14ac:dyDescent="0.2">
      <c r="J240">
        <f>K240</f>
        <v>0</v>
      </c>
      <c r="K240">
        <f t="shared" si="60"/>
        <v>0</v>
      </c>
      <c r="L240">
        <f t="shared" si="68"/>
        <v>10</v>
      </c>
      <c r="M240">
        <f t="shared" si="69"/>
        <v>10</v>
      </c>
      <c r="N240">
        <f t="shared" si="70"/>
        <v>0</v>
      </c>
      <c r="O240">
        <f t="shared" si="71"/>
        <v>0</v>
      </c>
      <c r="P240">
        <f t="shared" si="63"/>
        <v>10</v>
      </c>
      <c r="Q240">
        <f t="shared" si="64"/>
        <v>0</v>
      </c>
      <c r="R240">
        <f t="shared" si="61"/>
        <v>0</v>
      </c>
      <c r="S240">
        <f t="shared" si="62"/>
        <v>1</v>
      </c>
      <c r="T240">
        <f t="shared" si="65"/>
        <v>1.9572599037739763E-7</v>
      </c>
      <c r="U240">
        <f t="shared" si="66"/>
        <v>6.2832823378636147E-11</v>
      </c>
      <c r="V240">
        <f t="shared" si="67"/>
        <v>0</v>
      </c>
    </row>
    <row r="241" spans="10:22" x14ac:dyDescent="0.2">
      <c r="J241">
        <f>SUM(K241:K242)</f>
        <v>0</v>
      </c>
      <c r="K241">
        <f t="shared" si="60"/>
        <v>0</v>
      </c>
      <c r="L241">
        <f t="shared" si="68"/>
        <v>10</v>
      </c>
      <c r="M241">
        <f t="shared" si="69"/>
        <v>9</v>
      </c>
      <c r="N241">
        <f t="shared" si="70"/>
        <v>1</v>
      </c>
      <c r="O241">
        <f t="shared" si="71"/>
        <v>1</v>
      </c>
      <c r="P241">
        <f t="shared" si="63"/>
        <v>10</v>
      </c>
      <c r="Q241">
        <f t="shared" si="64"/>
        <v>0</v>
      </c>
      <c r="R241">
        <f t="shared" si="61"/>
        <v>0</v>
      </c>
      <c r="S241">
        <f t="shared" si="62"/>
        <v>0.76601277968017434</v>
      </c>
      <c r="T241">
        <f t="shared" si="65"/>
        <v>2.4375987487727525E-4</v>
      </c>
      <c r="U241">
        <f t="shared" si="66"/>
        <v>5.9538239244681763E-9</v>
      </c>
      <c r="V241">
        <f t="shared" si="67"/>
        <v>0</v>
      </c>
    </row>
    <row r="242" spans="10:22" x14ac:dyDescent="0.2">
      <c r="K242">
        <f t="shared" si="60"/>
        <v>0</v>
      </c>
      <c r="L242">
        <f t="shared" si="68"/>
        <v>10</v>
      </c>
      <c r="M242">
        <f t="shared" si="69"/>
        <v>9</v>
      </c>
      <c r="N242">
        <f t="shared" si="70"/>
        <v>1</v>
      </c>
      <c r="O242">
        <f t="shared" si="71"/>
        <v>0</v>
      </c>
      <c r="P242">
        <f t="shared" si="63"/>
        <v>9</v>
      </c>
      <c r="Q242">
        <f t="shared" si="64"/>
        <v>1</v>
      </c>
      <c r="R242">
        <f t="shared" si="61"/>
        <v>0</v>
      </c>
      <c r="S242">
        <f t="shared" si="62"/>
        <v>0.23398722031982566</v>
      </c>
      <c r="T242">
        <f t="shared" si="65"/>
        <v>2.4375987487727525E-4</v>
      </c>
      <c r="U242">
        <f t="shared" si="66"/>
        <v>5.9538239244681763E-9</v>
      </c>
      <c r="V242">
        <f t="shared" si="67"/>
        <v>0</v>
      </c>
    </row>
    <row r="243" spans="10:22" x14ac:dyDescent="0.2">
      <c r="J243">
        <f>SUM(K243:K245)</f>
        <v>0</v>
      </c>
      <c r="K243">
        <f t="shared" si="60"/>
        <v>0</v>
      </c>
      <c r="L243">
        <f t="shared" si="68"/>
        <v>10</v>
      </c>
      <c r="M243">
        <f t="shared" si="69"/>
        <v>8</v>
      </c>
      <c r="N243">
        <f t="shared" si="70"/>
        <v>2</v>
      </c>
      <c r="O243">
        <f t="shared" si="71"/>
        <v>2</v>
      </c>
      <c r="P243">
        <f t="shared" si="63"/>
        <v>10</v>
      </c>
      <c r="Q243">
        <f t="shared" si="64"/>
        <v>0</v>
      </c>
      <c r="R243">
        <f t="shared" si="61"/>
        <v>0</v>
      </c>
      <c r="S243">
        <f t="shared" si="62"/>
        <v>0.58677557863334739</v>
      </c>
      <c r="T243">
        <f t="shared" si="65"/>
        <v>2.9406797969600829E-2</v>
      </c>
      <c r="U243">
        <f t="shared" si="66"/>
        <v>2.538738168660742E-7</v>
      </c>
      <c r="V243">
        <f t="shared" si="67"/>
        <v>0</v>
      </c>
    </row>
    <row r="244" spans="10:22" x14ac:dyDescent="0.2">
      <c r="K244">
        <f t="shared" si="60"/>
        <v>0</v>
      </c>
      <c r="L244">
        <f t="shared" si="68"/>
        <v>10</v>
      </c>
      <c r="M244">
        <f t="shared" si="69"/>
        <v>8</v>
      </c>
      <c r="N244">
        <f t="shared" si="70"/>
        <v>2</v>
      </c>
      <c r="O244">
        <f t="shared" si="71"/>
        <v>1</v>
      </c>
      <c r="P244">
        <f t="shared" si="63"/>
        <v>9</v>
      </c>
      <c r="Q244">
        <f t="shared" si="64"/>
        <v>1</v>
      </c>
      <c r="R244">
        <f t="shared" si="61"/>
        <v>0</v>
      </c>
      <c r="S244">
        <f t="shared" si="62"/>
        <v>0.35847440209365405</v>
      </c>
      <c r="T244">
        <f t="shared" si="65"/>
        <v>2.9406797969600829E-2</v>
      </c>
      <c r="U244">
        <f t="shared" si="66"/>
        <v>2.538738168660742E-7</v>
      </c>
      <c r="V244">
        <f t="shared" si="67"/>
        <v>0</v>
      </c>
    </row>
    <row r="245" spans="10:22" x14ac:dyDescent="0.2">
      <c r="K245">
        <f t="shared" si="60"/>
        <v>0</v>
      </c>
      <c r="L245">
        <f t="shared" si="68"/>
        <v>10</v>
      </c>
      <c r="M245">
        <f t="shared" si="69"/>
        <v>8</v>
      </c>
      <c r="N245">
        <f t="shared" si="70"/>
        <v>2</v>
      </c>
      <c r="O245">
        <f t="shared" si="71"/>
        <v>0</v>
      </c>
      <c r="P245">
        <f t="shared" si="63"/>
        <v>8</v>
      </c>
      <c r="Q245">
        <f t="shared" si="64"/>
        <v>2</v>
      </c>
      <c r="R245">
        <f t="shared" si="61"/>
        <v>0</v>
      </c>
      <c r="S245">
        <f t="shared" si="62"/>
        <v>5.4750019272998635E-2</v>
      </c>
      <c r="T245">
        <f t="shared" si="65"/>
        <v>2.9406797969600829E-2</v>
      </c>
      <c r="U245">
        <f t="shared" si="66"/>
        <v>2.538738168660742E-7</v>
      </c>
      <c r="V245">
        <f t="shared" si="67"/>
        <v>0</v>
      </c>
    </row>
    <row r="246" spans="10:22" x14ac:dyDescent="0.2">
      <c r="J246">
        <f>SUM(K246:K249)</f>
        <v>0</v>
      </c>
      <c r="K246">
        <f t="shared" si="60"/>
        <v>0</v>
      </c>
      <c r="L246">
        <f t="shared" si="68"/>
        <v>10</v>
      </c>
      <c r="M246">
        <f t="shared" si="69"/>
        <v>7</v>
      </c>
      <c r="N246">
        <f t="shared" si="70"/>
        <v>3</v>
      </c>
      <c r="O246">
        <f t="shared" si="71"/>
        <v>3</v>
      </c>
      <c r="P246">
        <f t="shared" si="63"/>
        <v>10</v>
      </c>
      <c r="Q246">
        <f t="shared" si="64"/>
        <v>0</v>
      </c>
      <c r="R246">
        <f t="shared" si="61"/>
        <v>0</v>
      </c>
      <c r="S246">
        <f t="shared" si="62"/>
        <v>0.44947759203737314</v>
      </c>
      <c r="T246">
        <f t="shared" si="65"/>
        <v>0.95637758690026342</v>
      </c>
      <c r="U246">
        <f t="shared" si="66"/>
        <v>6.414991075793749E-6</v>
      </c>
      <c r="V246">
        <f t="shared" si="67"/>
        <v>0</v>
      </c>
    </row>
    <row r="247" spans="10:22" x14ac:dyDescent="0.2">
      <c r="K247">
        <f t="shared" si="60"/>
        <v>0</v>
      </c>
      <c r="L247">
        <f t="shared" si="68"/>
        <v>10</v>
      </c>
      <c r="M247">
        <f t="shared" si="69"/>
        <v>7</v>
      </c>
      <c r="N247">
        <f t="shared" si="70"/>
        <v>3</v>
      </c>
      <c r="O247">
        <f t="shared" si="71"/>
        <v>2</v>
      </c>
      <c r="P247">
        <f t="shared" si="63"/>
        <v>9</v>
      </c>
      <c r="Q247">
        <f t="shared" si="64"/>
        <v>1</v>
      </c>
      <c r="R247">
        <f t="shared" si="61"/>
        <v>0</v>
      </c>
      <c r="S247">
        <f t="shared" si="62"/>
        <v>0.41189395978792276</v>
      </c>
      <c r="T247">
        <f t="shared" si="65"/>
        <v>0.95637758690026342</v>
      </c>
      <c r="U247">
        <f t="shared" si="66"/>
        <v>6.414991075793749E-6</v>
      </c>
      <c r="V247">
        <f t="shared" si="67"/>
        <v>0</v>
      </c>
    </row>
    <row r="248" spans="10:22" x14ac:dyDescent="0.2">
      <c r="K248">
        <f t="shared" si="60"/>
        <v>0</v>
      </c>
      <c r="L248">
        <f t="shared" si="68"/>
        <v>10</v>
      </c>
      <c r="M248">
        <f t="shared" si="69"/>
        <v>7</v>
      </c>
      <c r="N248">
        <f t="shared" si="70"/>
        <v>3</v>
      </c>
      <c r="O248">
        <f t="shared" si="71"/>
        <v>1</v>
      </c>
      <c r="P248">
        <f t="shared" si="63"/>
        <v>8</v>
      </c>
      <c r="Q248">
        <f t="shared" si="64"/>
        <v>2</v>
      </c>
      <c r="R248">
        <f t="shared" si="61"/>
        <v>0</v>
      </c>
      <c r="S248">
        <f t="shared" si="62"/>
        <v>0.12581764335255843</v>
      </c>
      <c r="T248">
        <f t="shared" si="65"/>
        <v>0.95637758690026342</v>
      </c>
      <c r="U248">
        <f t="shared" si="66"/>
        <v>6.414991075793749E-6</v>
      </c>
      <c r="V248">
        <f t="shared" si="67"/>
        <v>0</v>
      </c>
    </row>
    <row r="249" spans="10:22" x14ac:dyDescent="0.2">
      <c r="K249">
        <f t="shared" si="60"/>
        <v>0</v>
      </c>
      <c r="L249">
        <f t="shared" si="68"/>
        <v>10</v>
      </c>
      <c r="M249">
        <f t="shared" si="69"/>
        <v>7</v>
      </c>
      <c r="N249">
        <f t="shared" si="70"/>
        <v>3</v>
      </c>
      <c r="O249">
        <f t="shared" si="71"/>
        <v>0</v>
      </c>
      <c r="P249">
        <f t="shared" si="63"/>
        <v>7</v>
      </c>
      <c r="Q249">
        <f t="shared" si="64"/>
        <v>3</v>
      </c>
      <c r="R249">
        <f t="shared" si="61"/>
        <v>0</v>
      </c>
      <c r="S249">
        <f t="shared" si="62"/>
        <v>1.2810804822145834E-2</v>
      </c>
      <c r="T249">
        <f t="shared" si="65"/>
        <v>0.95637758690026342</v>
      </c>
      <c r="U249">
        <f t="shared" si="66"/>
        <v>6.414991075793749E-6</v>
      </c>
      <c r="V249">
        <f t="shared" si="67"/>
        <v>0</v>
      </c>
    </row>
    <row r="250" spans="10:22" x14ac:dyDescent="0.2">
      <c r="J250">
        <f>SUM(K250:K254)</f>
        <v>0</v>
      </c>
      <c r="K250">
        <f t="shared" si="60"/>
        <v>0</v>
      </c>
      <c r="L250">
        <f t="shared" si="68"/>
        <v>10</v>
      </c>
      <c r="M250">
        <f t="shared" si="69"/>
        <v>6</v>
      </c>
      <c r="N250">
        <f t="shared" si="70"/>
        <v>4</v>
      </c>
      <c r="O250">
        <f t="shared" si="71"/>
        <v>4</v>
      </c>
      <c r="P250">
        <f t="shared" si="63"/>
        <v>10</v>
      </c>
      <c r="Q250">
        <f t="shared" si="64"/>
        <v>0</v>
      </c>
      <c r="R250">
        <f t="shared" si="61"/>
        <v>0</v>
      </c>
      <c r="S250">
        <f t="shared" si="62"/>
        <v>0.34430557968049963</v>
      </c>
      <c r="T250">
        <f t="shared" si="65"/>
        <v>0</v>
      </c>
      <c r="U250">
        <f t="shared" si="66"/>
        <v>1.0637596602378603E-4</v>
      </c>
      <c r="V250">
        <f t="shared" si="67"/>
        <v>0</v>
      </c>
    </row>
    <row r="251" spans="10:22" x14ac:dyDescent="0.2">
      <c r="K251">
        <f t="shared" si="60"/>
        <v>0</v>
      </c>
      <c r="L251">
        <f t="shared" si="68"/>
        <v>10</v>
      </c>
      <c r="M251">
        <f t="shared" si="69"/>
        <v>6</v>
      </c>
      <c r="N251">
        <f t="shared" si="70"/>
        <v>4</v>
      </c>
      <c r="O251">
        <f t="shared" si="71"/>
        <v>3</v>
      </c>
      <c r="P251">
        <f t="shared" si="63"/>
        <v>9</v>
      </c>
      <c r="Q251">
        <f t="shared" si="64"/>
        <v>1</v>
      </c>
      <c r="R251">
        <f t="shared" si="61"/>
        <v>0</v>
      </c>
      <c r="S251">
        <f t="shared" si="62"/>
        <v>0.4206880494274941</v>
      </c>
      <c r="T251">
        <f t="shared" si="65"/>
        <v>0</v>
      </c>
      <c r="U251">
        <f t="shared" si="66"/>
        <v>1.0637596602378603E-4</v>
      </c>
      <c r="V251">
        <f t="shared" si="67"/>
        <v>0</v>
      </c>
    </row>
    <row r="252" spans="10:22" x14ac:dyDescent="0.2">
      <c r="K252">
        <f t="shared" si="60"/>
        <v>0</v>
      </c>
      <c r="L252">
        <f t="shared" si="68"/>
        <v>10</v>
      </c>
      <c r="M252">
        <f t="shared" si="69"/>
        <v>6</v>
      </c>
      <c r="N252">
        <f t="shared" si="70"/>
        <v>4</v>
      </c>
      <c r="O252">
        <f t="shared" si="71"/>
        <v>2</v>
      </c>
      <c r="P252">
        <f t="shared" si="63"/>
        <v>8</v>
      </c>
      <c r="Q252">
        <f t="shared" si="64"/>
        <v>2</v>
      </c>
      <c r="R252">
        <f t="shared" si="61"/>
        <v>0</v>
      </c>
      <c r="S252">
        <f t="shared" si="62"/>
        <v>0.19275584543460414</v>
      </c>
      <c r="T252">
        <f t="shared" si="65"/>
        <v>0</v>
      </c>
      <c r="U252">
        <f t="shared" si="66"/>
        <v>1.0637596602378603E-4</v>
      </c>
      <c r="V252">
        <f t="shared" si="67"/>
        <v>0</v>
      </c>
    </row>
    <row r="253" spans="10:22" x14ac:dyDescent="0.2">
      <c r="K253">
        <f t="shared" si="60"/>
        <v>0</v>
      </c>
      <c r="L253">
        <f t="shared" si="68"/>
        <v>10</v>
      </c>
      <c r="M253">
        <f t="shared" si="69"/>
        <v>6</v>
      </c>
      <c r="N253">
        <f t="shared" si="70"/>
        <v>4</v>
      </c>
      <c r="O253">
        <f t="shared" si="71"/>
        <v>1</v>
      </c>
      <c r="P253">
        <f t="shared" si="63"/>
        <v>7</v>
      </c>
      <c r="Q253">
        <f t="shared" si="64"/>
        <v>3</v>
      </c>
      <c r="R253">
        <f t="shared" si="61"/>
        <v>0</v>
      </c>
      <c r="S253">
        <f t="shared" si="62"/>
        <v>3.9252960847008446E-2</v>
      </c>
      <c r="T253">
        <f t="shared" si="65"/>
        <v>0</v>
      </c>
      <c r="U253">
        <f t="shared" si="66"/>
        <v>1.0637596602378603E-4</v>
      </c>
      <c r="V253">
        <f t="shared" si="67"/>
        <v>0</v>
      </c>
    </row>
    <row r="254" spans="10:22" x14ac:dyDescent="0.2">
      <c r="K254">
        <f t="shared" si="60"/>
        <v>0</v>
      </c>
      <c r="L254">
        <f t="shared" si="68"/>
        <v>10</v>
      </c>
      <c r="M254">
        <f t="shared" si="69"/>
        <v>6</v>
      </c>
      <c r="N254">
        <f t="shared" si="70"/>
        <v>4</v>
      </c>
      <c r="O254">
        <f t="shared" si="71"/>
        <v>0</v>
      </c>
      <c r="P254">
        <f t="shared" si="63"/>
        <v>6</v>
      </c>
      <c r="Q254">
        <f t="shared" si="64"/>
        <v>4</v>
      </c>
      <c r="R254">
        <f t="shared" si="61"/>
        <v>0</v>
      </c>
      <c r="S254">
        <f t="shared" si="62"/>
        <v>2.9975646103937215E-3</v>
      </c>
      <c r="T254">
        <f t="shared" si="65"/>
        <v>0</v>
      </c>
      <c r="U254">
        <f t="shared" si="66"/>
        <v>1.0637596602378603E-4</v>
      </c>
      <c r="V254">
        <f t="shared" si="67"/>
        <v>0</v>
      </c>
    </row>
    <row r="255" spans="10:22" x14ac:dyDescent="0.2">
      <c r="J255">
        <f>SUM(K255:K260)</f>
        <v>0</v>
      </c>
      <c r="K255">
        <f t="shared" si="60"/>
        <v>0</v>
      </c>
      <c r="L255">
        <f t="shared" si="68"/>
        <v>10</v>
      </c>
      <c r="M255">
        <f t="shared" si="69"/>
        <v>5</v>
      </c>
      <c r="N255">
        <f t="shared" si="70"/>
        <v>5</v>
      </c>
      <c r="O255">
        <f t="shared" si="71"/>
        <v>5</v>
      </c>
      <c r="P255">
        <f t="shared" si="63"/>
        <v>10</v>
      </c>
      <c r="Q255">
        <f t="shared" si="64"/>
        <v>0</v>
      </c>
      <c r="R255">
        <f t="shared" si="61"/>
        <v>0</v>
      </c>
      <c r="S255">
        <f t="shared" si="62"/>
        <v>0.26374247415045327</v>
      </c>
      <c r="T255">
        <f t="shared" si="65"/>
        <v>0</v>
      </c>
      <c r="U255">
        <f t="shared" si="66"/>
        <v>1.2095788235093191E-3</v>
      </c>
      <c r="V255">
        <f t="shared" si="67"/>
        <v>0</v>
      </c>
    </row>
    <row r="256" spans="10:22" x14ac:dyDescent="0.2">
      <c r="K256">
        <f t="shared" si="60"/>
        <v>0</v>
      </c>
      <c r="L256">
        <f t="shared" si="68"/>
        <v>10</v>
      </c>
      <c r="M256">
        <f t="shared" si="69"/>
        <v>5</v>
      </c>
      <c r="N256">
        <f t="shared" si="70"/>
        <v>5</v>
      </c>
      <c r="O256">
        <f t="shared" si="71"/>
        <v>4</v>
      </c>
      <c r="P256">
        <f t="shared" si="63"/>
        <v>9</v>
      </c>
      <c r="Q256">
        <f t="shared" si="64"/>
        <v>1</v>
      </c>
      <c r="R256">
        <f t="shared" si="61"/>
        <v>0</v>
      </c>
      <c r="S256">
        <f t="shared" si="62"/>
        <v>0.40281552765023171</v>
      </c>
      <c r="T256">
        <f t="shared" si="65"/>
        <v>0</v>
      </c>
      <c r="U256">
        <f t="shared" si="66"/>
        <v>1.2095788235093191E-3</v>
      </c>
      <c r="V256">
        <f t="shared" si="67"/>
        <v>0</v>
      </c>
    </row>
    <row r="257" spans="10:22" x14ac:dyDescent="0.2">
      <c r="K257">
        <f t="shared" si="60"/>
        <v>0</v>
      </c>
      <c r="L257">
        <f t="shared" si="68"/>
        <v>10</v>
      </c>
      <c r="M257">
        <f t="shared" si="69"/>
        <v>5</v>
      </c>
      <c r="N257">
        <f t="shared" si="70"/>
        <v>5</v>
      </c>
      <c r="O257">
        <f t="shared" si="71"/>
        <v>3</v>
      </c>
      <c r="P257">
        <f t="shared" si="63"/>
        <v>8</v>
      </c>
      <c r="Q257">
        <f t="shared" si="64"/>
        <v>2</v>
      </c>
      <c r="R257">
        <f t="shared" si="61"/>
        <v>0</v>
      </c>
      <c r="S257">
        <f t="shared" si="62"/>
        <v>0.24608906826827193</v>
      </c>
      <c r="T257">
        <f t="shared" si="65"/>
        <v>0</v>
      </c>
      <c r="U257">
        <f t="shared" si="66"/>
        <v>1.2095788235093191E-3</v>
      </c>
      <c r="V257">
        <f t="shared" si="67"/>
        <v>0</v>
      </c>
    </row>
    <row r="258" spans="10:22" x14ac:dyDescent="0.2">
      <c r="K258">
        <f t="shared" si="60"/>
        <v>0</v>
      </c>
      <c r="L258">
        <f t="shared" si="68"/>
        <v>10</v>
      </c>
      <c r="M258">
        <f t="shared" si="69"/>
        <v>5</v>
      </c>
      <c r="N258">
        <f t="shared" si="70"/>
        <v>5</v>
      </c>
      <c r="O258">
        <f t="shared" si="71"/>
        <v>2</v>
      </c>
      <c r="P258">
        <f t="shared" si="63"/>
        <v>7</v>
      </c>
      <c r="Q258">
        <f t="shared" si="64"/>
        <v>3</v>
      </c>
      <c r="R258">
        <f t="shared" si="61"/>
        <v>0</v>
      </c>
      <c r="S258">
        <f t="shared" si="62"/>
        <v>7.5170674122734912E-2</v>
      </c>
      <c r="T258">
        <f t="shared" si="65"/>
        <v>0</v>
      </c>
      <c r="U258">
        <f t="shared" si="66"/>
        <v>1.2095788235093191E-3</v>
      </c>
      <c r="V258">
        <f t="shared" si="67"/>
        <v>0</v>
      </c>
    </row>
    <row r="259" spans="10:22" x14ac:dyDescent="0.2">
      <c r="K259">
        <f t="shared" si="60"/>
        <v>0</v>
      </c>
      <c r="L259">
        <f t="shared" si="68"/>
        <v>10</v>
      </c>
      <c r="M259">
        <f t="shared" si="69"/>
        <v>5</v>
      </c>
      <c r="N259">
        <f t="shared" si="70"/>
        <v>5</v>
      </c>
      <c r="O259">
        <f t="shared" si="71"/>
        <v>1</v>
      </c>
      <c r="P259">
        <f t="shared" si="63"/>
        <v>6</v>
      </c>
      <c r="Q259">
        <f t="shared" si="64"/>
        <v>4</v>
      </c>
      <c r="R259">
        <f t="shared" si="61"/>
        <v>0</v>
      </c>
      <c r="S259">
        <f t="shared" si="62"/>
        <v>1.1480863997393067E-2</v>
      </c>
      <c r="T259">
        <f t="shared" si="65"/>
        <v>0</v>
      </c>
      <c r="U259">
        <f t="shared" si="66"/>
        <v>1.2095788235093191E-3</v>
      </c>
      <c r="V259">
        <f t="shared" si="67"/>
        <v>0</v>
      </c>
    </row>
    <row r="260" spans="10:22" x14ac:dyDescent="0.2">
      <c r="K260">
        <f t="shared" si="60"/>
        <v>0</v>
      </c>
      <c r="L260">
        <f t="shared" si="68"/>
        <v>10</v>
      </c>
      <c r="M260">
        <f t="shared" si="69"/>
        <v>5</v>
      </c>
      <c r="N260">
        <f t="shared" si="70"/>
        <v>5</v>
      </c>
      <c r="O260">
        <f t="shared" si="71"/>
        <v>0</v>
      </c>
      <c r="P260">
        <f t="shared" si="63"/>
        <v>5</v>
      </c>
      <c r="Q260">
        <f t="shared" si="64"/>
        <v>5</v>
      </c>
      <c r="R260">
        <f t="shared" si="61"/>
        <v>0</v>
      </c>
      <c r="S260">
        <f t="shared" si="62"/>
        <v>7.0139181091510795E-4</v>
      </c>
      <c r="T260">
        <f t="shared" si="65"/>
        <v>0</v>
      </c>
      <c r="U260">
        <f t="shared" si="66"/>
        <v>1.2095788235093191E-3</v>
      </c>
      <c r="V260">
        <f t="shared" si="67"/>
        <v>0</v>
      </c>
    </row>
    <row r="261" spans="10:22" x14ac:dyDescent="0.2">
      <c r="J261">
        <f>SUM(K261:K267)</f>
        <v>0</v>
      </c>
      <c r="K261">
        <f t="shared" si="60"/>
        <v>0</v>
      </c>
      <c r="L261">
        <f t="shared" si="68"/>
        <v>10</v>
      </c>
      <c r="M261">
        <f t="shared" si="69"/>
        <v>4</v>
      </c>
      <c r="N261">
        <f t="shared" si="70"/>
        <v>6</v>
      </c>
      <c r="O261">
        <f t="shared" si="71"/>
        <v>6</v>
      </c>
      <c r="P261">
        <f t="shared" si="63"/>
        <v>10</v>
      </c>
      <c r="Q261">
        <f t="shared" si="64"/>
        <v>0</v>
      </c>
      <c r="R261">
        <f t="shared" si="61"/>
        <v>0</v>
      </c>
      <c r="S261">
        <f t="shared" si="62"/>
        <v>0.20203010574371524</v>
      </c>
      <c r="T261">
        <f t="shared" si="65"/>
        <v>0</v>
      </c>
      <c r="U261">
        <f t="shared" si="66"/>
        <v>9.5512967993154393E-3</v>
      </c>
      <c r="V261">
        <f t="shared" si="67"/>
        <v>0</v>
      </c>
    </row>
    <row r="262" spans="10:22" x14ac:dyDescent="0.2">
      <c r="K262">
        <f t="shared" si="60"/>
        <v>0</v>
      </c>
      <c r="L262">
        <f t="shared" si="68"/>
        <v>10</v>
      </c>
      <c r="M262">
        <f t="shared" si="69"/>
        <v>4</v>
      </c>
      <c r="N262">
        <f t="shared" si="70"/>
        <v>6</v>
      </c>
      <c r="O262">
        <f t="shared" si="71"/>
        <v>5</v>
      </c>
      <c r="P262">
        <f t="shared" si="63"/>
        <v>9</v>
      </c>
      <c r="Q262">
        <f t="shared" si="64"/>
        <v>1</v>
      </c>
      <c r="R262">
        <f t="shared" si="61"/>
        <v>0</v>
      </c>
      <c r="S262">
        <f t="shared" si="62"/>
        <v>0.37027421044042813</v>
      </c>
      <c r="T262">
        <f t="shared" si="65"/>
        <v>0</v>
      </c>
      <c r="U262">
        <f t="shared" si="66"/>
        <v>9.5512967993154393E-3</v>
      </c>
      <c r="V262">
        <f t="shared" si="67"/>
        <v>0</v>
      </c>
    </row>
    <row r="263" spans="10:22" x14ac:dyDescent="0.2">
      <c r="K263">
        <f t="shared" si="60"/>
        <v>0</v>
      </c>
      <c r="L263">
        <f t="shared" si="68"/>
        <v>10</v>
      </c>
      <c r="M263">
        <f t="shared" si="69"/>
        <v>4</v>
      </c>
      <c r="N263">
        <f t="shared" si="70"/>
        <v>6</v>
      </c>
      <c r="O263">
        <f t="shared" si="71"/>
        <v>4</v>
      </c>
      <c r="P263">
        <f t="shared" si="63"/>
        <v>8</v>
      </c>
      <c r="Q263">
        <f t="shared" si="64"/>
        <v>2</v>
      </c>
      <c r="R263">
        <f t="shared" si="61"/>
        <v>0</v>
      </c>
      <c r="S263">
        <f t="shared" si="62"/>
        <v>0.28276105684962483</v>
      </c>
      <c r="T263">
        <f t="shared" si="65"/>
        <v>0</v>
      </c>
      <c r="U263">
        <f t="shared" si="66"/>
        <v>9.5512967993154393E-3</v>
      </c>
      <c r="V263">
        <f t="shared" si="67"/>
        <v>0</v>
      </c>
    </row>
    <row r="264" spans="10:22" x14ac:dyDescent="0.2">
      <c r="K264">
        <f t="shared" si="60"/>
        <v>0</v>
      </c>
      <c r="L264">
        <f t="shared" si="68"/>
        <v>10</v>
      </c>
      <c r="M264">
        <f t="shared" si="69"/>
        <v>4</v>
      </c>
      <c r="N264">
        <f t="shared" si="70"/>
        <v>6</v>
      </c>
      <c r="O264">
        <f t="shared" si="71"/>
        <v>3</v>
      </c>
      <c r="P264">
        <f t="shared" si="63"/>
        <v>7</v>
      </c>
      <c r="Q264">
        <f t="shared" si="64"/>
        <v>3</v>
      </c>
      <c r="R264">
        <f t="shared" si="61"/>
        <v>0</v>
      </c>
      <c r="S264">
        <f t="shared" si="62"/>
        <v>0.11516339407037761</v>
      </c>
      <c r="T264">
        <f t="shared" si="65"/>
        <v>0</v>
      </c>
      <c r="U264">
        <f t="shared" si="66"/>
        <v>9.5512967993154393E-3</v>
      </c>
      <c r="V264">
        <f t="shared" si="67"/>
        <v>0</v>
      </c>
    </row>
    <row r="265" spans="10:22" x14ac:dyDescent="0.2">
      <c r="K265">
        <f t="shared" si="60"/>
        <v>0</v>
      </c>
      <c r="L265">
        <f t="shared" si="68"/>
        <v>10</v>
      </c>
      <c r="M265">
        <f t="shared" si="69"/>
        <v>4</v>
      </c>
      <c r="N265">
        <f t="shared" si="70"/>
        <v>6</v>
      </c>
      <c r="O265">
        <f t="shared" si="71"/>
        <v>2</v>
      </c>
      <c r="P265">
        <f t="shared" si="63"/>
        <v>6</v>
      </c>
      <c r="Q265">
        <f t="shared" si="64"/>
        <v>4</v>
      </c>
      <c r="R265">
        <f t="shared" si="61"/>
        <v>0</v>
      </c>
      <c r="S265">
        <f t="shared" si="62"/>
        <v>2.6383465631319311E-2</v>
      </c>
      <c r="T265">
        <f t="shared" si="65"/>
        <v>0</v>
      </c>
      <c r="U265">
        <f t="shared" si="66"/>
        <v>9.5512967993154393E-3</v>
      </c>
      <c r="V265">
        <f t="shared" si="67"/>
        <v>0</v>
      </c>
    </row>
    <row r="266" spans="10:22" x14ac:dyDescent="0.2">
      <c r="K266">
        <f t="shared" si="60"/>
        <v>0</v>
      </c>
      <c r="L266">
        <f t="shared" si="68"/>
        <v>10</v>
      </c>
      <c r="M266">
        <f t="shared" si="69"/>
        <v>4</v>
      </c>
      <c r="N266">
        <f t="shared" si="70"/>
        <v>6</v>
      </c>
      <c r="O266">
        <f t="shared" si="71"/>
        <v>1</v>
      </c>
      <c r="P266">
        <f t="shared" si="63"/>
        <v>5</v>
      </c>
      <c r="Q266">
        <f t="shared" si="64"/>
        <v>5</v>
      </c>
      <c r="R266">
        <f t="shared" si="61"/>
        <v>0</v>
      </c>
      <c r="S266">
        <f t="shared" si="62"/>
        <v>3.2236505443439603E-3</v>
      </c>
      <c r="T266">
        <f t="shared" si="65"/>
        <v>0</v>
      </c>
      <c r="U266">
        <f t="shared" si="66"/>
        <v>9.5512967993154393E-3</v>
      </c>
      <c r="V266">
        <f t="shared" si="67"/>
        <v>0</v>
      </c>
    </row>
    <row r="267" spans="10:22" x14ac:dyDescent="0.2">
      <c r="K267">
        <f t="shared" si="60"/>
        <v>0</v>
      </c>
      <c r="L267">
        <f t="shared" si="68"/>
        <v>10</v>
      </c>
      <c r="M267">
        <f t="shared" si="69"/>
        <v>4</v>
      </c>
      <c r="N267">
        <f t="shared" si="70"/>
        <v>6</v>
      </c>
      <c r="O267">
        <f t="shared" si="71"/>
        <v>0</v>
      </c>
      <c r="P267">
        <f t="shared" si="63"/>
        <v>4</v>
      </c>
      <c r="Q267">
        <f t="shared" si="64"/>
        <v>6</v>
      </c>
      <c r="R267">
        <f t="shared" si="61"/>
        <v>0</v>
      </c>
      <c r="S267">
        <f t="shared" si="62"/>
        <v>1.6411672019111498E-4</v>
      </c>
      <c r="T267">
        <f t="shared" si="65"/>
        <v>0</v>
      </c>
      <c r="U267">
        <f t="shared" si="66"/>
        <v>9.5512967993154393E-3</v>
      </c>
      <c r="V267">
        <f t="shared" si="67"/>
        <v>0</v>
      </c>
    </row>
    <row r="268" spans="10:22" x14ac:dyDescent="0.2">
      <c r="J268">
        <f>SUM(K268:K275)</f>
        <v>0</v>
      </c>
      <c r="K268">
        <f t="shared" si="60"/>
        <v>0</v>
      </c>
      <c r="L268">
        <f t="shared" si="68"/>
        <v>10</v>
      </c>
      <c r="M268">
        <f t="shared" si="69"/>
        <v>3</v>
      </c>
      <c r="N268">
        <f t="shared" si="70"/>
        <v>7</v>
      </c>
      <c r="O268">
        <f t="shared" si="71"/>
        <v>7</v>
      </c>
      <c r="P268">
        <f t="shared" si="63"/>
        <v>10</v>
      </c>
      <c r="Q268">
        <f t="shared" si="64"/>
        <v>0</v>
      </c>
      <c r="R268">
        <f t="shared" si="61"/>
        <v>0</v>
      </c>
      <c r="S268">
        <f t="shared" si="62"/>
        <v>0.15475764287982288</v>
      </c>
      <c r="T268">
        <f t="shared" si="65"/>
        <v>0</v>
      </c>
      <c r="U268">
        <f t="shared" si="66"/>
        <v>5.1717045178101467E-2</v>
      </c>
      <c r="V268">
        <f t="shared" si="67"/>
        <v>0</v>
      </c>
    </row>
    <row r="269" spans="10:22" x14ac:dyDescent="0.2">
      <c r="K269">
        <f t="shared" si="60"/>
        <v>0</v>
      </c>
      <c r="L269">
        <f t="shared" si="68"/>
        <v>10</v>
      </c>
      <c r="M269">
        <f t="shared" si="69"/>
        <v>3</v>
      </c>
      <c r="N269">
        <f t="shared" si="70"/>
        <v>7</v>
      </c>
      <c r="O269">
        <f t="shared" si="71"/>
        <v>6</v>
      </c>
      <c r="P269">
        <f t="shared" si="63"/>
        <v>9</v>
      </c>
      <c r="Q269">
        <f t="shared" si="64"/>
        <v>1</v>
      </c>
      <c r="R269">
        <f t="shared" si="61"/>
        <v>0</v>
      </c>
      <c r="S269">
        <f t="shared" si="62"/>
        <v>0.33090724004724648</v>
      </c>
      <c r="T269">
        <f t="shared" si="65"/>
        <v>0</v>
      </c>
      <c r="U269">
        <f t="shared" si="66"/>
        <v>5.1717045178101467E-2</v>
      </c>
      <c r="V269">
        <f t="shared" si="67"/>
        <v>0</v>
      </c>
    </row>
    <row r="270" spans="10:22" x14ac:dyDescent="0.2">
      <c r="K270">
        <f t="shared" si="60"/>
        <v>0</v>
      </c>
      <c r="L270">
        <f t="shared" si="68"/>
        <v>10</v>
      </c>
      <c r="M270">
        <f t="shared" si="69"/>
        <v>3</v>
      </c>
      <c r="N270">
        <f t="shared" si="70"/>
        <v>7</v>
      </c>
      <c r="O270">
        <f t="shared" si="71"/>
        <v>5</v>
      </c>
      <c r="P270">
        <f t="shared" si="63"/>
        <v>8</v>
      </c>
      <c r="Q270">
        <f t="shared" si="64"/>
        <v>2</v>
      </c>
      <c r="R270">
        <f t="shared" si="61"/>
        <v>0</v>
      </c>
      <c r="S270">
        <f t="shared" si="62"/>
        <v>0.30323801639975884</v>
      </c>
      <c r="T270">
        <f t="shared" si="65"/>
        <v>0</v>
      </c>
      <c r="U270">
        <f t="shared" si="66"/>
        <v>5.1717045178101467E-2</v>
      </c>
      <c r="V270">
        <f t="shared" si="67"/>
        <v>0</v>
      </c>
    </row>
    <row r="271" spans="10:22" x14ac:dyDescent="0.2">
      <c r="K271">
        <f t="shared" si="60"/>
        <v>0</v>
      </c>
      <c r="L271">
        <f t="shared" si="68"/>
        <v>10</v>
      </c>
      <c r="M271">
        <f t="shared" si="69"/>
        <v>3</v>
      </c>
      <c r="N271">
        <f t="shared" si="70"/>
        <v>7</v>
      </c>
      <c r="O271">
        <f t="shared" si="71"/>
        <v>4</v>
      </c>
      <c r="P271">
        <f t="shared" si="63"/>
        <v>7</v>
      </c>
      <c r="Q271">
        <f t="shared" si="64"/>
        <v>3</v>
      </c>
      <c r="R271">
        <f t="shared" si="61"/>
        <v>0</v>
      </c>
      <c r="S271">
        <f t="shared" si="62"/>
        <v>0.15437910531619309</v>
      </c>
      <c r="T271">
        <f t="shared" si="65"/>
        <v>0</v>
      </c>
      <c r="U271">
        <f t="shared" si="66"/>
        <v>5.1717045178101467E-2</v>
      </c>
      <c r="V271">
        <f t="shared" si="67"/>
        <v>0</v>
      </c>
    </row>
    <row r="272" spans="10:22" x14ac:dyDescent="0.2">
      <c r="K272">
        <f t="shared" si="60"/>
        <v>0</v>
      </c>
      <c r="L272">
        <f t="shared" si="68"/>
        <v>10</v>
      </c>
      <c r="M272">
        <f t="shared" si="69"/>
        <v>3</v>
      </c>
      <c r="N272">
        <f t="shared" si="70"/>
        <v>7</v>
      </c>
      <c r="O272">
        <f t="shared" si="71"/>
        <v>3</v>
      </c>
      <c r="P272">
        <f t="shared" si="63"/>
        <v>6</v>
      </c>
      <c r="Q272">
        <f t="shared" si="64"/>
        <v>4</v>
      </c>
      <c r="R272">
        <f t="shared" si="61"/>
        <v>0</v>
      </c>
      <c r="S272">
        <f t="shared" si="62"/>
        <v>4.7156834306967564E-2</v>
      </c>
      <c r="T272">
        <f t="shared" si="65"/>
        <v>0</v>
      </c>
      <c r="U272">
        <f t="shared" si="66"/>
        <v>5.1717045178101467E-2</v>
      </c>
      <c r="V272">
        <f t="shared" si="67"/>
        <v>0</v>
      </c>
    </row>
    <row r="273" spans="10:22" x14ac:dyDescent="0.2">
      <c r="K273">
        <f t="shared" si="60"/>
        <v>0</v>
      </c>
      <c r="L273">
        <f t="shared" si="68"/>
        <v>10</v>
      </c>
      <c r="M273">
        <f t="shared" si="69"/>
        <v>3</v>
      </c>
      <c r="N273">
        <f t="shared" si="70"/>
        <v>7</v>
      </c>
      <c r="O273">
        <f t="shared" si="71"/>
        <v>2</v>
      </c>
      <c r="P273">
        <f t="shared" si="63"/>
        <v>5</v>
      </c>
      <c r="Q273">
        <f t="shared" si="64"/>
        <v>5</v>
      </c>
      <c r="R273">
        <f t="shared" si="61"/>
        <v>0</v>
      </c>
      <c r="S273">
        <f t="shared" si="62"/>
        <v>8.6427512996664815E-3</v>
      </c>
      <c r="T273">
        <f t="shared" si="65"/>
        <v>0</v>
      </c>
      <c r="U273">
        <f t="shared" si="66"/>
        <v>5.1717045178101467E-2</v>
      </c>
      <c r="V273">
        <f t="shared" si="67"/>
        <v>0</v>
      </c>
    </row>
    <row r="274" spans="10:22" x14ac:dyDescent="0.2">
      <c r="K274">
        <f t="shared" si="60"/>
        <v>0</v>
      </c>
      <c r="L274">
        <f t="shared" si="68"/>
        <v>10</v>
      </c>
      <c r="M274">
        <f t="shared" si="69"/>
        <v>3</v>
      </c>
      <c r="N274">
        <f t="shared" si="70"/>
        <v>7</v>
      </c>
      <c r="O274">
        <f t="shared" si="71"/>
        <v>1</v>
      </c>
      <c r="P274">
        <f t="shared" si="63"/>
        <v>4</v>
      </c>
      <c r="Q274">
        <f t="shared" si="64"/>
        <v>6</v>
      </c>
      <c r="R274">
        <f t="shared" si="61"/>
        <v>0</v>
      </c>
      <c r="S274">
        <f t="shared" si="62"/>
        <v>8.8000853517912481E-4</v>
      </c>
      <c r="T274">
        <f t="shared" si="65"/>
        <v>0</v>
      </c>
      <c r="U274">
        <f t="shared" si="66"/>
        <v>5.1717045178101467E-2</v>
      </c>
      <c r="V274">
        <f t="shared" si="67"/>
        <v>0</v>
      </c>
    </row>
    <row r="275" spans="10:22" x14ac:dyDescent="0.2">
      <c r="K275">
        <f t="shared" si="60"/>
        <v>0</v>
      </c>
      <c r="L275">
        <f t="shared" si="68"/>
        <v>10</v>
      </c>
      <c r="M275">
        <f t="shared" si="69"/>
        <v>3</v>
      </c>
      <c r="N275">
        <f t="shared" si="70"/>
        <v>7</v>
      </c>
      <c r="O275">
        <f t="shared" si="71"/>
        <v>0</v>
      </c>
      <c r="P275">
        <f t="shared" si="63"/>
        <v>3</v>
      </c>
      <c r="Q275">
        <f t="shared" si="64"/>
        <v>7</v>
      </c>
      <c r="R275">
        <f t="shared" si="61"/>
        <v>0</v>
      </c>
      <c r="S275">
        <f t="shared" si="62"/>
        <v>3.8401215165525561E-5</v>
      </c>
      <c r="T275">
        <f t="shared" si="65"/>
        <v>0</v>
      </c>
      <c r="U275">
        <f t="shared" si="66"/>
        <v>5.1717045178101467E-2</v>
      </c>
      <c r="V275">
        <f t="shared" si="67"/>
        <v>0</v>
      </c>
    </row>
    <row r="276" spans="10:22" x14ac:dyDescent="0.2">
      <c r="J276">
        <f>SUM(K276:K284)</f>
        <v>0</v>
      </c>
      <c r="K276">
        <f t="shared" ref="K276:K305" si="72">R276*S276</f>
        <v>0</v>
      </c>
      <c r="L276">
        <f t="shared" si="68"/>
        <v>10</v>
      </c>
      <c r="M276">
        <f t="shared" si="69"/>
        <v>2</v>
      </c>
      <c r="N276">
        <f t="shared" si="70"/>
        <v>8</v>
      </c>
      <c r="O276">
        <f t="shared" si="71"/>
        <v>8</v>
      </c>
      <c r="P276">
        <f t="shared" si="63"/>
        <v>10</v>
      </c>
      <c r="Q276">
        <f t="shared" si="64"/>
        <v>0</v>
      </c>
      <c r="R276">
        <f t="shared" ref="R276:R305" si="73">VLOOKUP(P276,K$2:L$12,2)</f>
        <v>0</v>
      </c>
      <c r="S276">
        <f t="shared" ref="S276:S305" si="74">_xlfn.BINOM.DIST(Q276,N276,F$2,FALSE)</f>
        <v>0.11854633219912486</v>
      </c>
      <c r="T276">
        <f t="shared" si="65"/>
        <v>0</v>
      </c>
      <c r="U276">
        <f t="shared" si="66"/>
        <v>0.18376990181668063</v>
      </c>
      <c r="V276">
        <f t="shared" si="67"/>
        <v>0</v>
      </c>
    </row>
    <row r="277" spans="10:22" x14ac:dyDescent="0.2">
      <c r="K277">
        <f t="shared" si="72"/>
        <v>0</v>
      </c>
      <c r="L277">
        <f t="shared" si="68"/>
        <v>10</v>
      </c>
      <c r="M277">
        <f t="shared" si="69"/>
        <v>2</v>
      </c>
      <c r="N277">
        <f t="shared" si="70"/>
        <v>8</v>
      </c>
      <c r="O277">
        <f t="shared" si="71"/>
        <v>7</v>
      </c>
      <c r="P277">
        <f t="shared" ref="P277:P305" si="75">M277+O277</f>
        <v>9</v>
      </c>
      <c r="Q277">
        <f t="shared" ref="Q277:Q305" si="76">N277-O277</f>
        <v>1</v>
      </c>
      <c r="R277">
        <f t="shared" si="73"/>
        <v>0</v>
      </c>
      <c r="S277">
        <f t="shared" si="74"/>
        <v>0.28969048544558407</v>
      </c>
      <c r="T277">
        <f t="shared" ref="T277:T305" si="77">VLOOKUP(N277,$K$2:$M$12,3)</f>
        <v>0</v>
      </c>
      <c r="U277">
        <f t="shared" ref="U277:U305" si="78">_xlfn.BINOM.DIST(N277,L277,$H$2,FALSE)</f>
        <v>0.18376990181668063</v>
      </c>
      <c r="V277">
        <f t="shared" ref="V277:V305" si="79">R277*S277*T277*U277</f>
        <v>0</v>
      </c>
    </row>
    <row r="278" spans="10:22" x14ac:dyDescent="0.2">
      <c r="K278">
        <f t="shared" si="72"/>
        <v>0</v>
      </c>
      <c r="L278">
        <f t="shared" ref="L278:L305" si="80">IF(AND(M277=0,O277=0),L277+1,L277)</f>
        <v>10</v>
      </c>
      <c r="M278">
        <f t="shared" ref="M278:M305" si="81">IF(O277=0,IF(M277=0,L278,M277-1),M277)</f>
        <v>2</v>
      </c>
      <c r="N278">
        <f t="shared" ref="N278:N305" si="82">L278-M278</f>
        <v>8</v>
      </c>
      <c r="O278">
        <f t="shared" ref="O278:O305" si="83">IF(O277=0,N278,O277-1)</f>
        <v>6</v>
      </c>
      <c r="P278">
        <f t="shared" si="75"/>
        <v>8</v>
      </c>
      <c r="Q278">
        <f t="shared" si="76"/>
        <v>2</v>
      </c>
      <c r="R278">
        <f t="shared" si="73"/>
        <v>0</v>
      </c>
      <c r="S278">
        <f t="shared" si="74"/>
        <v>0.30971226112944206</v>
      </c>
      <c r="T278">
        <f t="shared" si="77"/>
        <v>0</v>
      </c>
      <c r="U278">
        <f t="shared" si="78"/>
        <v>0.18376990181668063</v>
      </c>
      <c r="V278">
        <f t="shared" si="79"/>
        <v>0</v>
      </c>
    </row>
    <row r="279" spans="10:22" x14ac:dyDescent="0.2">
      <c r="K279">
        <f t="shared" si="72"/>
        <v>0</v>
      </c>
      <c r="L279">
        <f t="shared" si="80"/>
        <v>10</v>
      </c>
      <c r="M279">
        <f t="shared" si="81"/>
        <v>2</v>
      </c>
      <c r="N279">
        <f t="shared" si="82"/>
        <v>8</v>
      </c>
      <c r="O279">
        <f t="shared" si="83"/>
        <v>5</v>
      </c>
      <c r="P279">
        <f t="shared" si="75"/>
        <v>7</v>
      </c>
      <c r="Q279">
        <f t="shared" si="76"/>
        <v>3</v>
      </c>
      <c r="R279">
        <f t="shared" si="73"/>
        <v>0</v>
      </c>
      <c r="S279">
        <f t="shared" si="74"/>
        <v>0.18921018814047272</v>
      </c>
      <c r="T279">
        <f t="shared" si="77"/>
        <v>0</v>
      </c>
      <c r="U279">
        <f t="shared" si="78"/>
        <v>0.18376990181668063</v>
      </c>
      <c r="V279">
        <f t="shared" si="79"/>
        <v>0</v>
      </c>
    </row>
    <row r="280" spans="10:22" x14ac:dyDescent="0.2">
      <c r="K280">
        <f t="shared" si="72"/>
        <v>0</v>
      </c>
      <c r="L280">
        <f t="shared" si="80"/>
        <v>10</v>
      </c>
      <c r="M280">
        <f t="shared" si="81"/>
        <v>2</v>
      </c>
      <c r="N280">
        <f t="shared" si="82"/>
        <v>8</v>
      </c>
      <c r="O280">
        <f t="shared" si="83"/>
        <v>4</v>
      </c>
      <c r="P280">
        <f t="shared" si="75"/>
        <v>6</v>
      </c>
      <c r="Q280">
        <f t="shared" si="76"/>
        <v>4</v>
      </c>
      <c r="R280">
        <f t="shared" si="73"/>
        <v>0</v>
      </c>
      <c r="S280">
        <f t="shared" si="74"/>
        <v>7.2245475456795299E-2</v>
      </c>
      <c r="T280">
        <f t="shared" si="77"/>
        <v>0</v>
      </c>
      <c r="U280">
        <f t="shared" si="78"/>
        <v>0.18376990181668063</v>
      </c>
      <c r="V280">
        <f t="shared" si="79"/>
        <v>0</v>
      </c>
    </row>
    <row r="281" spans="10:22" x14ac:dyDescent="0.2">
      <c r="K281">
        <f t="shared" si="72"/>
        <v>0</v>
      </c>
      <c r="L281">
        <f t="shared" si="80"/>
        <v>10</v>
      </c>
      <c r="M281">
        <f t="shared" si="81"/>
        <v>2</v>
      </c>
      <c r="N281">
        <f t="shared" si="82"/>
        <v>8</v>
      </c>
      <c r="O281">
        <f t="shared" si="83"/>
        <v>3</v>
      </c>
      <c r="P281">
        <f t="shared" si="75"/>
        <v>5</v>
      </c>
      <c r="Q281">
        <f t="shared" si="76"/>
        <v>5</v>
      </c>
      <c r="R281">
        <f t="shared" si="73"/>
        <v>0</v>
      </c>
      <c r="S281">
        <f t="shared" si="74"/>
        <v>1.7654554525711914E-2</v>
      </c>
      <c r="T281">
        <f t="shared" si="77"/>
        <v>0</v>
      </c>
      <c r="U281">
        <f t="shared" si="78"/>
        <v>0.18376990181668063</v>
      </c>
      <c r="V281">
        <f t="shared" si="79"/>
        <v>0</v>
      </c>
    </row>
    <row r="282" spans="10:22" x14ac:dyDescent="0.2">
      <c r="K282">
        <f t="shared" si="72"/>
        <v>0</v>
      </c>
      <c r="L282">
        <f t="shared" si="80"/>
        <v>10</v>
      </c>
      <c r="M282">
        <f t="shared" si="81"/>
        <v>2</v>
      </c>
      <c r="N282">
        <f t="shared" si="82"/>
        <v>8</v>
      </c>
      <c r="O282">
        <f t="shared" si="83"/>
        <v>2</v>
      </c>
      <c r="P282">
        <f t="shared" si="75"/>
        <v>4</v>
      </c>
      <c r="Q282">
        <f t="shared" si="76"/>
        <v>6</v>
      </c>
      <c r="R282">
        <f t="shared" si="73"/>
        <v>0</v>
      </c>
      <c r="S282">
        <f t="shared" si="74"/>
        <v>2.6963911366993621E-3</v>
      </c>
      <c r="T282">
        <f t="shared" si="77"/>
        <v>0</v>
      </c>
      <c r="U282">
        <f t="shared" si="78"/>
        <v>0.18376990181668063</v>
      </c>
      <c r="V282">
        <f t="shared" si="79"/>
        <v>0</v>
      </c>
    </row>
    <row r="283" spans="10:22" x14ac:dyDescent="0.2">
      <c r="K283">
        <f t="shared" si="72"/>
        <v>0</v>
      </c>
      <c r="L283">
        <f t="shared" si="80"/>
        <v>10</v>
      </c>
      <c r="M283">
        <f t="shared" si="81"/>
        <v>2</v>
      </c>
      <c r="N283">
        <f t="shared" si="82"/>
        <v>8</v>
      </c>
      <c r="O283">
        <f t="shared" si="83"/>
        <v>1</v>
      </c>
      <c r="P283">
        <f t="shared" si="75"/>
        <v>3</v>
      </c>
      <c r="Q283">
        <f t="shared" si="76"/>
        <v>7</v>
      </c>
      <c r="R283">
        <f t="shared" si="73"/>
        <v>0</v>
      </c>
      <c r="S283">
        <f t="shared" si="74"/>
        <v>2.3532657257632587E-4</v>
      </c>
      <c r="T283">
        <f t="shared" si="77"/>
        <v>0</v>
      </c>
      <c r="U283">
        <f t="shared" si="78"/>
        <v>0.18376990181668063</v>
      </c>
      <c r="V283">
        <f t="shared" si="79"/>
        <v>0</v>
      </c>
    </row>
    <row r="284" spans="10:22" x14ac:dyDescent="0.2">
      <c r="K284">
        <f t="shared" si="72"/>
        <v>0</v>
      </c>
      <c r="L284">
        <f t="shared" si="80"/>
        <v>10</v>
      </c>
      <c r="M284">
        <f t="shared" si="81"/>
        <v>2</v>
      </c>
      <c r="N284">
        <f t="shared" si="82"/>
        <v>8</v>
      </c>
      <c r="O284">
        <f t="shared" si="83"/>
        <v>0</v>
      </c>
      <c r="P284">
        <f t="shared" si="75"/>
        <v>2</v>
      </c>
      <c r="Q284">
        <f t="shared" si="76"/>
        <v>8</v>
      </c>
      <c r="R284">
        <f t="shared" si="73"/>
        <v>0</v>
      </c>
      <c r="S284">
        <f t="shared" si="74"/>
        <v>8.9853935934848657E-6</v>
      </c>
      <c r="T284">
        <f t="shared" si="77"/>
        <v>0</v>
      </c>
      <c r="U284">
        <f t="shared" si="78"/>
        <v>0.18376990181668063</v>
      </c>
      <c r="V284">
        <f t="shared" si="79"/>
        <v>0</v>
      </c>
    </row>
    <row r="285" spans="10:22" x14ac:dyDescent="0.2">
      <c r="J285">
        <f>SUM(K285:K294)</f>
        <v>1.7476862751938561E-6</v>
      </c>
      <c r="K285">
        <f t="shared" si="72"/>
        <v>0</v>
      </c>
      <c r="L285">
        <f t="shared" si="80"/>
        <v>10</v>
      </c>
      <c r="M285">
        <f t="shared" si="81"/>
        <v>1</v>
      </c>
      <c r="N285">
        <f t="shared" si="82"/>
        <v>9</v>
      </c>
      <c r="O285">
        <f t="shared" si="83"/>
        <v>9</v>
      </c>
      <c r="P285">
        <f t="shared" si="75"/>
        <v>10</v>
      </c>
      <c r="Q285">
        <f t="shared" si="76"/>
        <v>0</v>
      </c>
      <c r="R285">
        <f t="shared" si="73"/>
        <v>0</v>
      </c>
      <c r="S285">
        <f t="shared" si="74"/>
        <v>9.0808005448740972E-2</v>
      </c>
      <c r="T285">
        <f t="shared" si="77"/>
        <v>0</v>
      </c>
      <c r="U285">
        <f t="shared" si="78"/>
        <v>0.38696463946345444</v>
      </c>
      <c r="V285">
        <f t="shared" si="79"/>
        <v>0</v>
      </c>
    </row>
    <row r="286" spans="10:22" x14ac:dyDescent="0.2">
      <c r="K286">
        <f t="shared" si="72"/>
        <v>0</v>
      </c>
      <c r="L286">
        <f t="shared" si="80"/>
        <v>10</v>
      </c>
      <c r="M286">
        <f t="shared" si="81"/>
        <v>1</v>
      </c>
      <c r="N286">
        <f t="shared" si="82"/>
        <v>9</v>
      </c>
      <c r="O286">
        <f t="shared" si="83"/>
        <v>8</v>
      </c>
      <c r="P286">
        <f t="shared" si="75"/>
        <v>9</v>
      </c>
      <c r="Q286">
        <f t="shared" si="76"/>
        <v>1</v>
      </c>
      <c r="R286">
        <f t="shared" si="73"/>
        <v>0</v>
      </c>
      <c r="S286">
        <f t="shared" si="74"/>
        <v>0.24964494075345484</v>
      </c>
      <c r="T286">
        <f t="shared" si="77"/>
        <v>0</v>
      </c>
      <c r="U286">
        <f t="shared" si="78"/>
        <v>0.38696463946345444</v>
      </c>
      <c r="V286">
        <f t="shared" si="79"/>
        <v>0</v>
      </c>
    </row>
    <row r="287" spans="10:22" x14ac:dyDescent="0.2">
      <c r="K287">
        <f t="shared" si="72"/>
        <v>0</v>
      </c>
      <c r="L287">
        <f t="shared" si="80"/>
        <v>10</v>
      </c>
      <c r="M287">
        <f t="shared" si="81"/>
        <v>1</v>
      </c>
      <c r="N287">
        <f t="shared" si="82"/>
        <v>9</v>
      </c>
      <c r="O287">
        <f t="shared" si="83"/>
        <v>7</v>
      </c>
      <c r="P287">
        <f t="shared" si="75"/>
        <v>8</v>
      </c>
      <c r="Q287">
        <f t="shared" si="76"/>
        <v>2</v>
      </c>
      <c r="R287">
        <f t="shared" si="73"/>
        <v>0</v>
      </c>
      <c r="S287">
        <f t="shared" si="74"/>
        <v>0.30502742149130907</v>
      </c>
      <c r="T287">
        <f t="shared" si="77"/>
        <v>0</v>
      </c>
      <c r="U287">
        <f t="shared" si="78"/>
        <v>0.38696463946345444</v>
      </c>
      <c r="V287">
        <f t="shared" si="79"/>
        <v>0</v>
      </c>
    </row>
    <row r="288" spans="10:22" x14ac:dyDescent="0.2">
      <c r="K288">
        <f t="shared" si="72"/>
        <v>0</v>
      </c>
      <c r="L288">
        <f t="shared" si="80"/>
        <v>10</v>
      </c>
      <c r="M288">
        <f t="shared" si="81"/>
        <v>1</v>
      </c>
      <c r="N288">
        <f t="shared" si="82"/>
        <v>9</v>
      </c>
      <c r="O288">
        <f t="shared" si="83"/>
        <v>6</v>
      </c>
      <c r="P288">
        <f t="shared" si="75"/>
        <v>7</v>
      </c>
      <c r="Q288">
        <f t="shared" si="76"/>
        <v>3</v>
      </c>
      <c r="R288">
        <f t="shared" si="73"/>
        <v>0</v>
      </c>
      <c r="S288">
        <f t="shared" si="74"/>
        <v>0.21740613324193839</v>
      </c>
      <c r="T288">
        <f t="shared" si="77"/>
        <v>0</v>
      </c>
      <c r="U288">
        <f t="shared" si="78"/>
        <v>0.38696463946345444</v>
      </c>
      <c r="V288">
        <f t="shared" si="79"/>
        <v>0</v>
      </c>
    </row>
    <row r="289" spans="10:22" x14ac:dyDescent="0.2">
      <c r="K289">
        <f t="shared" si="72"/>
        <v>0</v>
      </c>
      <c r="L289">
        <f t="shared" si="80"/>
        <v>10</v>
      </c>
      <c r="M289">
        <f t="shared" si="81"/>
        <v>1</v>
      </c>
      <c r="N289">
        <f t="shared" si="82"/>
        <v>9</v>
      </c>
      <c r="O289">
        <f t="shared" si="83"/>
        <v>5</v>
      </c>
      <c r="P289">
        <f t="shared" si="75"/>
        <v>6</v>
      </c>
      <c r="Q289">
        <f t="shared" si="76"/>
        <v>4</v>
      </c>
      <c r="R289">
        <f t="shared" si="73"/>
        <v>0</v>
      </c>
      <c r="S289">
        <f t="shared" si="74"/>
        <v>9.9613723453156014E-2</v>
      </c>
      <c r="T289">
        <f t="shared" si="77"/>
        <v>0</v>
      </c>
      <c r="U289">
        <f t="shared" si="78"/>
        <v>0.38696463946345444</v>
      </c>
      <c r="V289">
        <f t="shared" si="79"/>
        <v>0</v>
      </c>
    </row>
    <row r="290" spans="10:22" x14ac:dyDescent="0.2">
      <c r="K290">
        <f t="shared" si="72"/>
        <v>0</v>
      </c>
      <c r="L290">
        <f t="shared" si="80"/>
        <v>10</v>
      </c>
      <c r="M290">
        <f t="shared" si="81"/>
        <v>1</v>
      </c>
      <c r="N290">
        <f t="shared" si="82"/>
        <v>9</v>
      </c>
      <c r="O290">
        <f t="shared" si="83"/>
        <v>4</v>
      </c>
      <c r="P290">
        <f t="shared" si="75"/>
        <v>5</v>
      </c>
      <c r="Q290">
        <f t="shared" si="76"/>
        <v>5</v>
      </c>
      <c r="R290">
        <f t="shared" si="73"/>
        <v>0</v>
      </c>
      <c r="S290">
        <f t="shared" si="74"/>
        <v>3.0428132369075482E-2</v>
      </c>
      <c r="T290">
        <f t="shared" si="77"/>
        <v>0</v>
      </c>
      <c r="U290">
        <f t="shared" si="78"/>
        <v>0.38696463946345444</v>
      </c>
      <c r="V290">
        <f t="shared" si="79"/>
        <v>0</v>
      </c>
    </row>
    <row r="291" spans="10:22" x14ac:dyDescent="0.2">
      <c r="K291">
        <f t="shared" si="72"/>
        <v>0</v>
      </c>
      <c r="L291">
        <f t="shared" si="80"/>
        <v>10</v>
      </c>
      <c r="M291">
        <f t="shared" si="81"/>
        <v>1</v>
      </c>
      <c r="N291">
        <f t="shared" si="82"/>
        <v>9</v>
      </c>
      <c r="O291">
        <f t="shared" si="83"/>
        <v>3</v>
      </c>
      <c r="P291">
        <f t="shared" si="75"/>
        <v>4</v>
      </c>
      <c r="Q291">
        <f t="shared" si="76"/>
        <v>6</v>
      </c>
      <c r="R291">
        <f t="shared" si="73"/>
        <v>0</v>
      </c>
      <c r="S291">
        <f t="shared" si="74"/>
        <v>6.1964102091841876E-3</v>
      </c>
      <c r="T291">
        <f t="shared" si="77"/>
        <v>0</v>
      </c>
      <c r="U291">
        <f t="shared" si="78"/>
        <v>0.38696463946345444</v>
      </c>
      <c r="V291">
        <f t="shared" si="79"/>
        <v>0</v>
      </c>
    </row>
    <row r="292" spans="10:22" x14ac:dyDescent="0.2">
      <c r="K292">
        <f t="shared" si="72"/>
        <v>0</v>
      </c>
      <c r="L292">
        <f t="shared" si="80"/>
        <v>10</v>
      </c>
      <c r="M292">
        <f t="shared" si="81"/>
        <v>1</v>
      </c>
      <c r="N292">
        <f t="shared" si="82"/>
        <v>9</v>
      </c>
      <c r="O292">
        <f t="shared" si="83"/>
        <v>2</v>
      </c>
      <c r="P292">
        <f t="shared" si="75"/>
        <v>3</v>
      </c>
      <c r="Q292">
        <f t="shared" si="76"/>
        <v>7</v>
      </c>
      <c r="R292">
        <f t="shared" si="73"/>
        <v>0</v>
      </c>
      <c r="S292">
        <f t="shared" si="74"/>
        <v>8.1118422896309952E-4</v>
      </c>
      <c r="T292">
        <f t="shared" si="77"/>
        <v>0</v>
      </c>
      <c r="U292">
        <f t="shared" si="78"/>
        <v>0.38696463946345444</v>
      </c>
      <c r="V292">
        <f t="shared" si="79"/>
        <v>0</v>
      </c>
    </row>
    <row r="293" spans="10:22" x14ac:dyDescent="0.2">
      <c r="K293">
        <f t="shared" si="72"/>
        <v>0</v>
      </c>
      <c r="L293">
        <f t="shared" si="80"/>
        <v>10</v>
      </c>
      <c r="M293">
        <f t="shared" si="81"/>
        <v>1</v>
      </c>
      <c r="N293">
        <f t="shared" si="82"/>
        <v>9</v>
      </c>
      <c r="O293">
        <f t="shared" si="83"/>
        <v>1</v>
      </c>
      <c r="P293">
        <f t="shared" si="75"/>
        <v>2</v>
      </c>
      <c r="Q293">
        <f t="shared" si="76"/>
        <v>8</v>
      </c>
      <c r="R293">
        <f t="shared" si="73"/>
        <v>0</v>
      </c>
      <c r="S293">
        <f t="shared" si="74"/>
        <v>6.1946336907591932E-5</v>
      </c>
      <c r="T293">
        <f t="shared" si="77"/>
        <v>0</v>
      </c>
      <c r="U293">
        <f t="shared" si="78"/>
        <v>0.38696463946345444</v>
      </c>
      <c r="V293">
        <f t="shared" si="79"/>
        <v>0</v>
      </c>
    </row>
    <row r="294" spans="10:22" x14ac:dyDescent="0.2">
      <c r="K294">
        <f t="shared" si="72"/>
        <v>1.7476862751938561E-6</v>
      </c>
      <c r="L294">
        <f t="shared" si="80"/>
        <v>10</v>
      </c>
      <c r="M294">
        <f t="shared" si="81"/>
        <v>1</v>
      </c>
      <c r="N294">
        <f t="shared" si="82"/>
        <v>9</v>
      </c>
      <c r="O294">
        <f t="shared" si="83"/>
        <v>0</v>
      </c>
      <c r="P294">
        <f t="shared" si="75"/>
        <v>1</v>
      </c>
      <c r="Q294">
        <f t="shared" si="76"/>
        <v>9</v>
      </c>
      <c r="R294">
        <f t="shared" si="73"/>
        <v>0.83125492595443917</v>
      </c>
      <c r="S294">
        <f t="shared" si="74"/>
        <v>2.1024672704190944E-6</v>
      </c>
      <c r="T294">
        <f t="shared" si="77"/>
        <v>0</v>
      </c>
      <c r="U294">
        <f t="shared" si="78"/>
        <v>0.38696463946345444</v>
      </c>
      <c r="V294">
        <f t="shared" si="79"/>
        <v>0</v>
      </c>
    </row>
    <row r="295" spans="10:22" x14ac:dyDescent="0.2">
      <c r="J295">
        <f>SUM(K295:K305)</f>
        <v>1.339694661745645E-5</v>
      </c>
      <c r="K295">
        <f t="shared" si="72"/>
        <v>0</v>
      </c>
      <c r="L295">
        <f t="shared" si="80"/>
        <v>10</v>
      </c>
      <c r="M295">
        <f t="shared" si="81"/>
        <v>0</v>
      </c>
      <c r="N295">
        <f t="shared" si="82"/>
        <v>10</v>
      </c>
      <c r="O295">
        <f t="shared" si="83"/>
        <v>10</v>
      </c>
      <c r="P295">
        <f t="shared" si="75"/>
        <v>10</v>
      </c>
      <c r="Q295">
        <f t="shared" si="76"/>
        <v>0</v>
      </c>
      <c r="R295">
        <f t="shared" si="73"/>
        <v>0</v>
      </c>
      <c r="S295">
        <f t="shared" si="74"/>
        <v>6.9560092671002507E-2</v>
      </c>
      <c r="T295">
        <f t="shared" si="77"/>
        <v>0</v>
      </c>
      <c r="U295">
        <f t="shared" si="78"/>
        <v>0.36667448707136563</v>
      </c>
      <c r="V295">
        <f t="shared" si="79"/>
        <v>0</v>
      </c>
    </row>
    <row r="296" spans="10:22" x14ac:dyDescent="0.2">
      <c r="K296">
        <f t="shared" si="72"/>
        <v>0</v>
      </c>
      <c r="L296">
        <f t="shared" si="80"/>
        <v>10</v>
      </c>
      <c r="M296">
        <f t="shared" si="81"/>
        <v>0</v>
      </c>
      <c r="N296">
        <f t="shared" si="82"/>
        <v>10</v>
      </c>
      <c r="O296">
        <f t="shared" si="83"/>
        <v>9</v>
      </c>
      <c r="P296">
        <f t="shared" si="75"/>
        <v>9</v>
      </c>
      <c r="Q296">
        <f t="shared" si="76"/>
        <v>1</v>
      </c>
      <c r="R296">
        <f t="shared" si="73"/>
        <v>0</v>
      </c>
      <c r="S296">
        <f t="shared" si="74"/>
        <v>0.21247912777738479</v>
      </c>
      <c r="T296">
        <f t="shared" si="77"/>
        <v>0</v>
      </c>
      <c r="U296">
        <f t="shared" si="78"/>
        <v>0.36667448707136563</v>
      </c>
      <c r="V296">
        <f t="shared" si="79"/>
        <v>0</v>
      </c>
    </row>
    <row r="297" spans="10:22" x14ac:dyDescent="0.2">
      <c r="K297">
        <f t="shared" si="72"/>
        <v>0</v>
      </c>
      <c r="L297">
        <f t="shared" si="80"/>
        <v>10</v>
      </c>
      <c r="M297">
        <f t="shared" si="81"/>
        <v>0</v>
      </c>
      <c r="N297">
        <f t="shared" si="82"/>
        <v>10</v>
      </c>
      <c r="O297">
        <f t="shared" si="83"/>
        <v>8</v>
      </c>
      <c r="P297">
        <f t="shared" si="75"/>
        <v>8</v>
      </c>
      <c r="Q297">
        <f t="shared" si="76"/>
        <v>2</v>
      </c>
      <c r="R297">
        <f t="shared" si="73"/>
        <v>0</v>
      </c>
      <c r="S297">
        <f t="shared" si="74"/>
        <v>0.29206862876904227</v>
      </c>
      <c r="T297">
        <f t="shared" si="77"/>
        <v>0</v>
      </c>
      <c r="U297">
        <f t="shared" si="78"/>
        <v>0.36667448707136563</v>
      </c>
      <c r="V297">
        <f t="shared" si="79"/>
        <v>0</v>
      </c>
    </row>
    <row r="298" spans="10:22" x14ac:dyDescent="0.2">
      <c r="K298">
        <f t="shared" si="72"/>
        <v>0</v>
      </c>
      <c r="L298">
        <f t="shared" si="80"/>
        <v>10</v>
      </c>
      <c r="M298">
        <f t="shared" si="81"/>
        <v>0</v>
      </c>
      <c r="N298">
        <f t="shared" si="82"/>
        <v>10</v>
      </c>
      <c r="O298">
        <f t="shared" si="83"/>
        <v>7</v>
      </c>
      <c r="P298">
        <f t="shared" si="75"/>
        <v>7</v>
      </c>
      <c r="Q298">
        <f t="shared" si="76"/>
        <v>3</v>
      </c>
      <c r="R298">
        <f t="shared" si="73"/>
        <v>0</v>
      </c>
      <c r="S298">
        <f t="shared" si="74"/>
        <v>0.23790839492025084</v>
      </c>
      <c r="T298">
        <f t="shared" si="77"/>
        <v>0</v>
      </c>
      <c r="U298">
        <f t="shared" si="78"/>
        <v>0.36667448707136563</v>
      </c>
      <c r="V298">
        <f t="shared" si="79"/>
        <v>0</v>
      </c>
    </row>
    <row r="299" spans="10:22" x14ac:dyDescent="0.2">
      <c r="K299">
        <f t="shared" si="72"/>
        <v>0</v>
      </c>
      <c r="L299">
        <f t="shared" si="80"/>
        <v>10</v>
      </c>
      <c r="M299">
        <f t="shared" si="81"/>
        <v>0</v>
      </c>
      <c r="N299">
        <f t="shared" si="82"/>
        <v>10</v>
      </c>
      <c r="O299">
        <f t="shared" si="83"/>
        <v>6</v>
      </c>
      <c r="P299">
        <f t="shared" si="75"/>
        <v>6</v>
      </c>
      <c r="Q299">
        <f t="shared" si="76"/>
        <v>4</v>
      </c>
      <c r="R299">
        <f t="shared" si="73"/>
        <v>0</v>
      </c>
      <c r="S299">
        <f t="shared" si="74"/>
        <v>0.12717564199440706</v>
      </c>
      <c r="T299">
        <f t="shared" si="77"/>
        <v>0</v>
      </c>
      <c r="U299">
        <f t="shared" si="78"/>
        <v>0.36667448707136563</v>
      </c>
      <c r="V299">
        <f t="shared" si="79"/>
        <v>0</v>
      </c>
    </row>
    <row r="300" spans="10:22" x14ac:dyDescent="0.2">
      <c r="K300">
        <f t="shared" si="72"/>
        <v>0</v>
      </c>
      <c r="L300">
        <f t="shared" si="80"/>
        <v>10</v>
      </c>
      <c r="M300">
        <f t="shared" si="81"/>
        <v>0</v>
      </c>
      <c r="N300">
        <f t="shared" si="82"/>
        <v>10</v>
      </c>
      <c r="O300">
        <f t="shared" si="83"/>
        <v>5</v>
      </c>
      <c r="P300">
        <f t="shared" si="75"/>
        <v>5</v>
      </c>
      <c r="Q300">
        <f t="shared" si="76"/>
        <v>5</v>
      </c>
      <c r="R300">
        <f t="shared" si="73"/>
        <v>0</v>
      </c>
      <c r="S300">
        <f t="shared" si="74"/>
        <v>4.6616676513023633E-2</v>
      </c>
      <c r="T300">
        <f t="shared" si="77"/>
        <v>0</v>
      </c>
      <c r="U300">
        <f t="shared" si="78"/>
        <v>0.36667448707136563</v>
      </c>
      <c r="V300">
        <f t="shared" si="79"/>
        <v>0</v>
      </c>
    </row>
    <row r="301" spans="10:22" x14ac:dyDescent="0.2">
      <c r="K301">
        <f t="shared" si="72"/>
        <v>0</v>
      </c>
      <c r="L301">
        <f t="shared" si="80"/>
        <v>10</v>
      </c>
      <c r="M301">
        <f t="shared" si="81"/>
        <v>0</v>
      </c>
      <c r="N301">
        <f t="shared" si="82"/>
        <v>10</v>
      </c>
      <c r="O301">
        <f t="shared" si="83"/>
        <v>4</v>
      </c>
      <c r="P301">
        <f t="shared" si="75"/>
        <v>4</v>
      </c>
      <c r="Q301">
        <f t="shared" si="76"/>
        <v>6</v>
      </c>
      <c r="R301">
        <f t="shared" si="73"/>
        <v>0</v>
      </c>
      <c r="S301">
        <f t="shared" si="74"/>
        <v>1.1866323520939462E-2</v>
      </c>
      <c r="T301">
        <f t="shared" si="77"/>
        <v>0</v>
      </c>
      <c r="U301">
        <f t="shared" si="78"/>
        <v>0.36667448707136563</v>
      </c>
      <c r="V301">
        <f t="shared" si="79"/>
        <v>0</v>
      </c>
    </row>
    <row r="302" spans="10:22" x14ac:dyDescent="0.2">
      <c r="K302">
        <f t="shared" si="72"/>
        <v>0</v>
      </c>
      <c r="L302">
        <f t="shared" si="80"/>
        <v>10</v>
      </c>
      <c r="M302">
        <f t="shared" si="81"/>
        <v>0</v>
      </c>
      <c r="N302">
        <f t="shared" si="82"/>
        <v>10</v>
      </c>
      <c r="O302">
        <f t="shared" si="83"/>
        <v>3</v>
      </c>
      <c r="P302">
        <f t="shared" si="75"/>
        <v>3</v>
      </c>
      <c r="Q302">
        <f t="shared" si="76"/>
        <v>7</v>
      </c>
      <c r="R302">
        <f t="shared" si="73"/>
        <v>0</v>
      </c>
      <c r="S302">
        <f t="shared" si="74"/>
        <v>2.0712582868691407E-3</v>
      </c>
      <c r="T302">
        <f t="shared" si="77"/>
        <v>0</v>
      </c>
      <c r="U302">
        <f t="shared" si="78"/>
        <v>0.36667448707136563</v>
      </c>
      <c r="V302">
        <f t="shared" si="79"/>
        <v>0</v>
      </c>
    </row>
    <row r="303" spans="10:22" x14ac:dyDescent="0.2">
      <c r="K303">
        <f t="shared" si="72"/>
        <v>0</v>
      </c>
      <c r="L303">
        <f t="shared" si="80"/>
        <v>10</v>
      </c>
      <c r="M303">
        <f t="shared" si="81"/>
        <v>0</v>
      </c>
      <c r="N303">
        <f t="shared" si="82"/>
        <v>10</v>
      </c>
      <c r="O303">
        <f t="shared" si="83"/>
        <v>2</v>
      </c>
      <c r="P303">
        <f t="shared" si="75"/>
        <v>2</v>
      </c>
      <c r="Q303">
        <f t="shared" si="76"/>
        <v>8</v>
      </c>
      <c r="R303">
        <f t="shared" si="73"/>
        <v>0</v>
      </c>
      <c r="S303">
        <f t="shared" si="74"/>
        <v>2.3725842862794554E-4</v>
      </c>
      <c r="T303">
        <f t="shared" si="77"/>
        <v>0</v>
      </c>
      <c r="U303">
        <f t="shared" si="78"/>
        <v>0.36667448707136563</v>
      </c>
      <c r="V303">
        <f t="shared" si="79"/>
        <v>0</v>
      </c>
    </row>
    <row r="304" spans="10:22" x14ac:dyDescent="0.2">
      <c r="K304">
        <f t="shared" si="72"/>
        <v>1.3387500216701348E-5</v>
      </c>
      <c r="L304">
        <f t="shared" si="80"/>
        <v>10</v>
      </c>
      <c r="M304">
        <f t="shared" si="81"/>
        <v>0</v>
      </c>
      <c r="N304">
        <f t="shared" si="82"/>
        <v>10</v>
      </c>
      <c r="O304">
        <f t="shared" si="83"/>
        <v>1</v>
      </c>
      <c r="P304">
        <f t="shared" si="75"/>
        <v>1</v>
      </c>
      <c r="Q304">
        <f t="shared" si="76"/>
        <v>9</v>
      </c>
      <c r="R304">
        <f t="shared" si="73"/>
        <v>0.83125492595443917</v>
      </c>
      <c r="S304">
        <f t="shared" si="74"/>
        <v>1.610516798000318E-5</v>
      </c>
      <c r="T304">
        <f t="shared" si="77"/>
        <v>0</v>
      </c>
      <c r="U304">
        <f t="shared" si="78"/>
        <v>0.36667448707136563</v>
      </c>
      <c r="V304">
        <f t="shared" si="79"/>
        <v>0</v>
      </c>
    </row>
    <row r="305" spans="11:22" x14ac:dyDescent="0.2">
      <c r="K305">
        <f t="shared" si="72"/>
        <v>9.4464007551011238E-9</v>
      </c>
      <c r="L305">
        <f t="shared" si="80"/>
        <v>10</v>
      </c>
      <c r="M305">
        <f t="shared" si="81"/>
        <v>0</v>
      </c>
      <c r="N305">
        <f t="shared" si="82"/>
        <v>10</v>
      </c>
      <c r="O305">
        <f t="shared" si="83"/>
        <v>0</v>
      </c>
      <c r="P305">
        <f t="shared" si="75"/>
        <v>0</v>
      </c>
      <c r="Q305">
        <f t="shared" si="76"/>
        <v>10</v>
      </c>
      <c r="R305">
        <f t="shared" si="73"/>
        <v>1.9201934513155303E-2</v>
      </c>
      <c r="S305">
        <f t="shared" si="74"/>
        <v>4.919504724187746E-7</v>
      </c>
      <c r="T305">
        <f t="shared" si="77"/>
        <v>0</v>
      </c>
      <c r="U305">
        <f t="shared" si="78"/>
        <v>0.36667448707136563</v>
      </c>
      <c r="V305">
        <f t="shared" si="79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8867-20B5-D047-95DB-35527CB05661}">
  <dimension ref="A1:Q84"/>
  <sheetViews>
    <sheetView workbookViewId="0">
      <selection activeCell="B6" sqref="B6"/>
    </sheetView>
  </sheetViews>
  <sheetFormatPr baseColWidth="10" defaultRowHeight="16" x14ac:dyDescent="0.2"/>
  <cols>
    <col min="5" max="6" width="12.1640625" bestFit="1" customWidth="1"/>
    <col min="7" max="7" width="12.5" bestFit="1" customWidth="1"/>
    <col min="8" max="8" width="12.1640625" customWidth="1"/>
    <col min="11" max="11" width="12.1640625" bestFit="1" customWidth="1"/>
  </cols>
  <sheetData>
    <row r="1" spans="1:17" x14ac:dyDescent="0.2">
      <c r="B1" s="5" t="s">
        <v>1</v>
      </c>
      <c r="C1" s="6" t="s">
        <v>21</v>
      </c>
      <c r="D1" s="6" t="s">
        <v>20</v>
      </c>
      <c r="E1" s="3" t="s">
        <v>26</v>
      </c>
      <c r="F1" s="3" t="s">
        <v>25</v>
      </c>
      <c r="G1" s="3" t="s">
        <v>27</v>
      </c>
    </row>
    <row r="2" spans="1:17" x14ac:dyDescent="0.2">
      <c r="B2" s="7">
        <f>L!A8</f>
        <v>5</v>
      </c>
      <c r="C2" s="8">
        <f>L!Q8</f>
        <v>0.01</v>
      </c>
      <c r="D2" s="8">
        <f>L!P8</f>
        <v>0.80477421158735685</v>
      </c>
      <c r="E2" s="4">
        <f>LN(D2)</f>
        <v>-0.21719352340632475</v>
      </c>
      <c r="F2" s="4">
        <f>LN(1-D2)</f>
        <v>-1.6335985009595801</v>
      </c>
      <c r="G2" s="4">
        <f>LN(C2)</f>
        <v>-4.6051701859880909</v>
      </c>
      <c r="M2" s="9" t="s">
        <v>28</v>
      </c>
      <c r="O2" t="s">
        <v>29</v>
      </c>
    </row>
    <row r="3" spans="1:17" x14ac:dyDescent="0.2">
      <c r="M3">
        <f>C2</f>
        <v>0.01</v>
      </c>
      <c r="N3">
        <v>1</v>
      </c>
      <c r="P3" t="s">
        <v>23</v>
      </c>
      <c r="Q3" t="s">
        <v>18</v>
      </c>
    </row>
    <row r="4" spans="1:17" x14ac:dyDescent="0.2">
      <c r="J4" s="15" t="s">
        <v>18</v>
      </c>
      <c r="K4" s="15" t="s">
        <v>33</v>
      </c>
      <c r="L4" t="s">
        <v>66</v>
      </c>
      <c r="M4">
        <v>1</v>
      </c>
      <c r="N4" t="s">
        <v>67</v>
      </c>
      <c r="O4">
        <f t="shared" ref="O4:O13" si="0">O5*(P4)</f>
        <v>3628800</v>
      </c>
      <c r="P4">
        <f>L15</f>
        <v>10</v>
      </c>
    </row>
    <row r="5" spans="1:17" x14ac:dyDescent="0.2">
      <c r="A5" s="43" t="s">
        <v>22</v>
      </c>
      <c r="B5" s="50" t="s">
        <v>35</v>
      </c>
      <c r="C5" s="51" t="s">
        <v>61</v>
      </c>
      <c r="J5" s="16">
        <v>0</v>
      </c>
      <c r="K5" s="16">
        <f>'C5'!B6</f>
        <v>3.7583176497492542E-9</v>
      </c>
      <c r="L5">
        <v>0</v>
      </c>
      <c r="M5">
        <v>1</v>
      </c>
      <c r="N5">
        <v>1</v>
      </c>
      <c r="O5">
        <f t="shared" si="0"/>
        <v>362880</v>
      </c>
      <c r="P5">
        <f>P4-1</f>
        <v>9</v>
      </c>
      <c r="Q5">
        <f>10-J5</f>
        <v>10</v>
      </c>
    </row>
    <row r="6" spans="1:17" x14ac:dyDescent="0.2">
      <c r="A6" s="35">
        <v>0</v>
      </c>
      <c r="B6" s="52">
        <f>SUM(H19:H29)</f>
        <v>1.5660566740604521E-4</v>
      </c>
      <c r="C6" s="53">
        <f>LN(B6)</f>
        <v>-8.7617795847300801</v>
      </c>
      <c r="J6" s="16">
        <f>J5+1</f>
        <v>1</v>
      </c>
      <c r="K6" s="16">
        <f>'C5'!B7</f>
        <v>1.4140407246732739E-4</v>
      </c>
      <c r="L6">
        <v>1</v>
      </c>
      <c r="M6">
        <f t="shared" ref="M6:M15" si="1">M5*(M$3+($L6-1))</f>
        <v>0.01</v>
      </c>
      <c r="N6">
        <f t="shared" ref="N6:N15" si="2">N5*(N$3+($L6-1))</f>
        <v>1</v>
      </c>
      <c r="O6">
        <f t="shared" si="0"/>
        <v>40320</v>
      </c>
      <c r="P6">
        <f t="shared" ref="P6:P14" si="3">P5-1</f>
        <v>8</v>
      </c>
      <c r="Q6">
        <f t="shared" ref="Q6:Q15" si="4">10-J6</f>
        <v>9</v>
      </c>
    </row>
    <row r="7" spans="1:17" x14ac:dyDescent="0.2">
      <c r="A7" s="35">
        <f>A6+1</f>
        <v>1</v>
      </c>
      <c r="B7" s="52">
        <f>SUM(H30:H39)</f>
        <v>1.085355765258352E-2</v>
      </c>
      <c r="C7" s="53">
        <f t="shared" ref="C7:C16" si="5">LN(B7)</f>
        <v>-4.52326235849391</v>
      </c>
      <c r="J7" s="16">
        <f t="shared" ref="J7:J15" si="6">J6+1</f>
        <v>2</v>
      </c>
      <c r="K7" s="16">
        <f>'C5'!B8</f>
        <v>7.2031046451720756E-3</v>
      </c>
      <c r="L7">
        <v>2</v>
      </c>
      <c r="M7">
        <f t="shared" si="1"/>
        <v>1.01E-2</v>
      </c>
      <c r="N7">
        <f t="shared" si="2"/>
        <v>2</v>
      </c>
      <c r="O7">
        <f t="shared" si="0"/>
        <v>5040</v>
      </c>
      <c r="P7">
        <f t="shared" si="3"/>
        <v>7</v>
      </c>
      <c r="Q7">
        <f t="shared" si="4"/>
        <v>8</v>
      </c>
    </row>
    <row r="8" spans="1:17" x14ac:dyDescent="0.2">
      <c r="A8" s="35">
        <f t="shared" ref="A8:A16" si="7">A7+1</f>
        <v>2</v>
      </c>
      <c r="B8" s="52">
        <f>SUM(H40:H48)</f>
        <v>5.0010197998995014E-3</v>
      </c>
      <c r="C8" s="53">
        <f t="shared" si="5"/>
        <v>-5.2981134273651449</v>
      </c>
      <c r="J8" s="16">
        <f t="shared" si="6"/>
        <v>3</v>
      </c>
      <c r="K8" s="16">
        <f>'C5'!B9</f>
        <v>7.4514572696663312E-2</v>
      </c>
      <c r="L8">
        <v>3</v>
      </c>
      <c r="M8">
        <f t="shared" si="1"/>
        <v>2.0300999999999996E-2</v>
      </c>
      <c r="N8">
        <f t="shared" si="2"/>
        <v>6</v>
      </c>
      <c r="O8">
        <f t="shared" si="0"/>
        <v>720</v>
      </c>
      <c r="P8">
        <f t="shared" si="3"/>
        <v>6</v>
      </c>
      <c r="Q8">
        <f t="shared" si="4"/>
        <v>7</v>
      </c>
    </row>
    <row r="9" spans="1:17" x14ac:dyDescent="0.2">
      <c r="A9" s="35">
        <f t="shared" si="7"/>
        <v>3</v>
      </c>
      <c r="B9" s="52">
        <f>SUM(H49:H56)</f>
        <v>5.9648810474411448E-4</v>
      </c>
      <c r="C9" s="53">
        <f t="shared" si="5"/>
        <v>-7.4244512583785136</v>
      </c>
      <c r="J9" s="16">
        <f t="shared" si="6"/>
        <v>4</v>
      </c>
      <c r="K9" s="16">
        <f>'C5'!B10</f>
        <v>2.8780802082339638E-3</v>
      </c>
      <c r="L9">
        <v>4</v>
      </c>
      <c r="M9">
        <f t="shared" si="1"/>
        <v>6.1106009999999981E-2</v>
      </c>
      <c r="N9">
        <f t="shared" si="2"/>
        <v>24</v>
      </c>
      <c r="O9">
        <f t="shared" si="0"/>
        <v>120</v>
      </c>
      <c r="P9">
        <f t="shared" si="3"/>
        <v>5</v>
      </c>
      <c r="Q9">
        <f t="shared" si="4"/>
        <v>6</v>
      </c>
    </row>
    <row r="10" spans="1:17" x14ac:dyDescent="0.2">
      <c r="A10" s="35">
        <f t="shared" si="7"/>
        <v>4</v>
      </c>
      <c r="B10" s="52">
        <f>SUM(H57:H63)</f>
        <v>4.1129838704816809E-6</v>
      </c>
      <c r="C10" s="53">
        <f t="shared" si="5"/>
        <v>-12.401361790318211</v>
      </c>
      <c r="J10" s="16">
        <f t="shared" si="6"/>
        <v>5</v>
      </c>
      <c r="K10" s="16">
        <f>'C5'!B11</f>
        <v>0</v>
      </c>
      <c r="L10">
        <v>5</v>
      </c>
      <c r="M10">
        <f t="shared" si="1"/>
        <v>0.2450351000999999</v>
      </c>
      <c r="N10">
        <f t="shared" si="2"/>
        <v>120</v>
      </c>
      <c r="O10">
        <f t="shared" si="0"/>
        <v>24</v>
      </c>
      <c r="P10">
        <f t="shared" si="3"/>
        <v>4</v>
      </c>
      <c r="Q10">
        <f t="shared" si="4"/>
        <v>5</v>
      </c>
    </row>
    <row r="11" spans="1:17" x14ac:dyDescent="0.2">
      <c r="A11" s="35">
        <f t="shared" si="7"/>
        <v>5</v>
      </c>
      <c r="B11" s="52">
        <f>SUM(H64:H69)</f>
        <v>0</v>
      </c>
      <c r="C11" s="53" t="e">
        <f t="shared" si="5"/>
        <v>#NUM!</v>
      </c>
      <c r="J11" s="16">
        <f t="shared" si="6"/>
        <v>6</v>
      </c>
      <c r="K11" s="16">
        <f>'C5'!B12</f>
        <v>0</v>
      </c>
      <c r="L11">
        <v>6</v>
      </c>
      <c r="M11">
        <f t="shared" si="1"/>
        <v>1.2276258515009995</v>
      </c>
      <c r="N11">
        <f t="shared" si="2"/>
        <v>720</v>
      </c>
      <c r="O11">
        <f t="shared" si="0"/>
        <v>6</v>
      </c>
      <c r="P11">
        <f t="shared" si="3"/>
        <v>3</v>
      </c>
      <c r="Q11">
        <f t="shared" si="4"/>
        <v>4</v>
      </c>
    </row>
    <row r="12" spans="1:17" x14ac:dyDescent="0.2">
      <c r="A12" s="35">
        <f t="shared" si="7"/>
        <v>6</v>
      </c>
      <c r="B12" s="52">
        <f>SUM(H70:H74)</f>
        <v>0</v>
      </c>
      <c r="C12" s="53" t="e">
        <f t="shared" si="5"/>
        <v>#NUM!</v>
      </c>
      <c r="J12" s="16">
        <f t="shared" si="6"/>
        <v>7</v>
      </c>
      <c r="K12" s="16">
        <f>'C5'!B13</f>
        <v>0</v>
      </c>
      <c r="L12">
        <v>7</v>
      </c>
      <c r="M12">
        <f t="shared" si="1"/>
        <v>7.3780313675210065</v>
      </c>
      <c r="N12">
        <f t="shared" si="2"/>
        <v>5040</v>
      </c>
      <c r="O12">
        <f t="shared" si="0"/>
        <v>2</v>
      </c>
      <c r="P12">
        <f t="shared" si="3"/>
        <v>2</v>
      </c>
      <c r="Q12">
        <f t="shared" si="4"/>
        <v>3</v>
      </c>
    </row>
    <row r="13" spans="1:17" x14ac:dyDescent="0.2">
      <c r="A13" s="35">
        <f t="shared" si="7"/>
        <v>7</v>
      </c>
      <c r="B13" s="52">
        <f>SUM(H75:H78)</f>
        <v>0</v>
      </c>
      <c r="C13" s="53" t="e">
        <f t="shared" si="5"/>
        <v>#NUM!</v>
      </c>
      <c r="J13" s="16">
        <f t="shared" si="6"/>
        <v>8</v>
      </c>
      <c r="K13" s="16">
        <f>'C5'!B14</f>
        <v>0</v>
      </c>
      <c r="L13">
        <v>8</v>
      </c>
      <c r="M13">
        <f t="shared" si="1"/>
        <v>51.719999886322256</v>
      </c>
      <c r="N13">
        <f t="shared" si="2"/>
        <v>40320</v>
      </c>
      <c r="O13">
        <f t="shared" si="0"/>
        <v>1</v>
      </c>
      <c r="P13">
        <f t="shared" si="3"/>
        <v>1</v>
      </c>
      <c r="Q13">
        <f t="shared" si="4"/>
        <v>2</v>
      </c>
    </row>
    <row r="14" spans="1:17" x14ac:dyDescent="0.2">
      <c r="A14" s="35">
        <f t="shared" si="7"/>
        <v>8</v>
      </c>
      <c r="B14" s="52">
        <f>SUM(H79:H81)</f>
        <v>0</v>
      </c>
      <c r="C14" s="53" t="e">
        <f t="shared" si="5"/>
        <v>#NUM!</v>
      </c>
      <c r="J14" s="16">
        <f t="shared" si="6"/>
        <v>9</v>
      </c>
      <c r="K14" s="16">
        <f>'C5'!B15</f>
        <v>0</v>
      </c>
      <c r="L14">
        <v>9</v>
      </c>
      <c r="M14">
        <f t="shared" si="1"/>
        <v>414.27719908944124</v>
      </c>
      <c r="N14">
        <f t="shared" si="2"/>
        <v>362880</v>
      </c>
      <c r="O14">
        <f>M5</f>
        <v>1</v>
      </c>
      <c r="P14">
        <f t="shared" si="3"/>
        <v>0</v>
      </c>
      <c r="Q14">
        <f t="shared" si="4"/>
        <v>1</v>
      </c>
    </row>
    <row r="15" spans="1:17" x14ac:dyDescent="0.2">
      <c r="A15" s="35">
        <f t="shared" si="7"/>
        <v>9</v>
      </c>
      <c r="B15" s="52">
        <f>SUM(H82:H83)</f>
        <v>0</v>
      </c>
      <c r="C15" s="53" t="e">
        <f t="shared" si="5"/>
        <v>#NUM!</v>
      </c>
      <c r="J15" s="16">
        <f t="shared" si="6"/>
        <v>10</v>
      </c>
      <c r="K15" s="16">
        <f>'C5'!B16</f>
        <v>0</v>
      </c>
      <c r="L15">
        <v>10</v>
      </c>
      <c r="M15">
        <f t="shared" si="1"/>
        <v>3732.6375637958654</v>
      </c>
      <c r="N15">
        <f t="shared" si="2"/>
        <v>3628800</v>
      </c>
      <c r="Q15">
        <f t="shared" si="4"/>
        <v>0</v>
      </c>
    </row>
    <row r="16" spans="1:17" x14ac:dyDescent="0.2">
      <c r="A16" s="37">
        <f t="shared" si="7"/>
        <v>10</v>
      </c>
      <c r="B16" s="54">
        <f>SUM(H84)</f>
        <v>0</v>
      </c>
      <c r="C16" s="55" t="e">
        <f t="shared" si="5"/>
        <v>#NUM!</v>
      </c>
    </row>
    <row r="17" spans="2:11" x14ac:dyDescent="0.2">
      <c r="K17" t="s">
        <v>64</v>
      </c>
    </row>
    <row r="18" spans="2:11" x14ac:dyDescent="0.2">
      <c r="B18" t="s">
        <v>22</v>
      </c>
      <c r="C18" t="s">
        <v>18</v>
      </c>
      <c r="D18" t="s">
        <v>23</v>
      </c>
      <c r="E18" t="s">
        <v>19</v>
      </c>
      <c r="F18" t="s">
        <v>65</v>
      </c>
      <c r="G18" t="s">
        <v>68</v>
      </c>
      <c r="H18" t="s">
        <v>36</v>
      </c>
      <c r="I18" t="s">
        <v>63</v>
      </c>
    </row>
    <row r="19" spans="2:11" x14ac:dyDescent="0.2">
      <c r="B19">
        <v>0</v>
      </c>
      <c r="C19">
        <v>10</v>
      </c>
      <c r="D19">
        <f>C19-B19</f>
        <v>10</v>
      </c>
      <c r="E19">
        <f>VLOOKUP(C19,$J$5:$K$15,2)</f>
        <v>0</v>
      </c>
      <c r="F19">
        <f>IF($D$2&gt;0,VLOOKUP(C19,$L$4:$N$15,2)/VLOOKUP(B19,$L$4:$N$15,2)/VLOOKUP(D19,$L$4:$N$15,3),EXP(-$C$2)/VLOOKUP(D19,$L$4:$N$15,3))</f>
        <v>1.0286148489296366E-3</v>
      </c>
      <c r="G19">
        <f>IF($D$2&gt;0, EXP(($C$2+B19)*$F$2+$E$2*D19), EXP($E$2*D19))</f>
        <v>0.11211039549605407</v>
      </c>
      <c r="H19">
        <f>E19*F19*G19</f>
        <v>0</v>
      </c>
      <c r="I19" t="e">
        <f>LN(H19)</f>
        <v>#NUM!</v>
      </c>
    </row>
    <row r="20" spans="2:11" x14ac:dyDescent="0.2">
      <c r="B20">
        <f>IF(C19=B19,B19+1,B19)</f>
        <v>0</v>
      </c>
      <c r="C20">
        <f>IF(C19=B19,10,C19-1)</f>
        <v>9</v>
      </c>
      <c r="D20">
        <f>C20-B20</f>
        <v>9</v>
      </c>
      <c r="E20">
        <f t="shared" ref="E20:E83" si="8">VLOOKUP(C20,$J$5:$K$15,2)</f>
        <v>0</v>
      </c>
      <c r="F20">
        <f t="shared" ref="F20:F83" si="9">IF($D$2&gt;0,VLOOKUP(C20,$L$4:$N$15,2)/VLOOKUP(B20,$L$4:$N$15,2)/VLOOKUP(D20,$L$4:$N$15,3),EXP(-$C$2)/VLOOKUP(D20,$L$4:$N$15,3))</f>
        <v>1.141636902252649E-3</v>
      </c>
      <c r="G20">
        <f t="shared" ref="G20:G83" si="10">IF($D$2&gt;0, EXP(($C$2+B20)*$F$2+$E$2*D20), EXP($E$2*D20))</f>
        <v>0.13930664512090257</v>
      </c>
      <c r="H20">
        <f t="shared" ref="H20:H83" si="11">E20*F20*G20</f>
        <v>0</v>
      </c>
      <c r="I20" t="e">
        <f t="shared" ref="I20:I83" si="12">LN(H20)</f>
        <v>#NUM!</v>
      </c>
    </row>
    <row r="21" spans="2:11" x14ac:dyDescent="0.2">
      <c r="B21">
        <f t="shared" ref="B21:B84" si="13">IF(C20=B20,B20+1,B20)</f>
        <v>0</v>
      </c>
      <c r="C21">
        <f>IF(C20=B20,10,C20-1)</f>
        <v>8</v>
      </c>
      <c r="D21">
        <f t="shared" ref="D21:D84" si="14">C21-B21</f>
        <v>8</v>
      </c>
      <c r="E21">
        <f t="shared" si="8"/>
        <v>0</v>
      </c>
      <c r="F21">
        <f t="shared" si="9"/>
        <v>1.2827380924187066E-3</v>
      </c>
      <c r="G21">
        <f t="shared" si="10"/>
        <v>0.17310028467006994</v>
      </c>
      <c r="H21">
        <f t="shared" si="11"/>
        <v>0</v>
      </c>
      <c r="I21" t="e">
        <f t="shared" si="12"/>
        <v>#NUM!</v>
      </c>
    </row>
    <row r="22" spans="2:11" x14ac:dyDescent="0.2">
      <c r="B22">
        <f t="shared" si="13"/>
        <v>0</v>
      </c>
      <c r="C22">
        <f t="shared" ref="C22:C84" si="15">IF(C21=B21,10,C21-1)</f>
        <v>7</v>
      </c>
      <c r="D22">
        <f t="shared" si="14"/>
        <v>7</v>
      </c>
      <c r="E22">
        <f t="shared" si="8"/>
        <v>0</v>
      </c>
      <c r="F22">
        <f t="shared" si="9"/>
        <v>1.4638951126033743E-3</v>
      </c>
      <c r="G22">
        <f t="shared" si="10"/>
        <v>0.21509173899675857</v>
      </c>
      <c r="H22">
        <f t="shared" si="11"/>
        <v>0</v>
      </c>
      <c r="I22" t="e">
        <f t="shared" si="12"/>
        <v>#NUM!</v>
      </c>
    </row>
    <row r="23" spans="2:11" x14ac:dyDescent="0.2">
      <c r="B23">
        <f t="shared" si="13"/>
        <v>0</v>
      </c>
      <c r="C23">
        <f t="shared" si="15"/>
        <v>6</v>
      </c>
      <c r="D23">
        <f t="shared" si="14"/>
        <v>6</v>
      </c>
      <c r="E23">
        <f t="shared" si="8"/>
        <v>0</v>
      </c>
      <c r="F23">
        <f t="shared" si="9"/>
        <v>1.7050359048624993E-3</v>
      </c>
      <c r="G23">
        <f t="shared" si="10"/>
        <v>0.26726967129389773</v>
      </c>
      <c r="H23">
        <f t="shared" si="11"/>
        <v>0</v>
      </c>
      <c r="I23" t="e">
        <f t="shared" si="12"/>
        <v>#NUM!</v>
      </c>
    </row>
    <row r="24" spans="2:11" x14ac:dyDescent="0.2">
      <c r="B24">
        <f t="shared" si="13"/>
        <v>0</v>
      </c>
      <c r="C24">
        <f t="shared" si="15"/>
        <v>5</v>
      </c>
      <c r="D24">
        <f t="shared" si="14"/>
        <v>5</v>
      </c>
      <c r="E24">
        <f t="shared" si="8"/>
        <v>0</v>
      </c>
      <c r="F24">
        <f t="shared" si="9"/>
        <v>2.041959167499999E-3</v>
      </c>
      <c r="G24">
        <f t="shared" si="10"/>
        <v>0.33210516371632781</v>
      </c>
      <c r="H24">
        <f t="shared" si="11"/>
        <v>0</v>
      </c>
      <c r="I24" t="e">
        <f t="shared" si="12"/>
        <v>#NUM!</v>
      </c>
    </row>
    <row r="25" spans="2:11" x14ac:dyDescent="0.2">
      <c r="B25">
        <f t="shared" si="13"/>
        <v>0</v>
      </c>
      <c r="C25">
        <f t="shared" si="15"/>
        <v>4</v>
      </c>
      <c r="D25">
        <f t="shared" si="14"/>
        <v>4</v>
      </c>
      <c r="E25">
        <f t="shared" si="8"/>
        <v>2.8780802082339638E-3</v>
      </c>
      <c r="F25">
        <f t="shared" si="9"/>
        <v>2.5460837499999994E-3</v>
      </c>
      <c r="G25">
        <f t="shared" si="10"/>
        <v>0.41266874476665355</v>
      </c>
      <c r="H25">
        <f t="shared" si="11"/>
        <v>3.0239677488814509E-6</v>
      </c>
      <c r="I25">
        <f t="shared" si="12"/>
        <v>-12.70894076475629</v>
      </c>
    </row>
    <row r="26" spans="2:11" x14ac:dyDescent="0.2">
      <c r="B26">
        <f t="shared" si="13"/>
        <v>0</v>
      </c>
      <c r="C26">
        <f t="shared" si="15"/>
        <v>3</v>
      </c>
      <c r="D26">
        <f t="shared" si="14"/>
        <v>3</v>
      </c>
      <c r="E26">
        <f t="shared" si="8"/>
        <v>7.4514572696663312E-2</v>
      </c>
      <c r="F26">
        <f t="shared" si="9"/>
        <v>3.3834999999999994E-3</v>
      </c>
      <c r="G26">
        <f t="shared" si="10"/>
        <v>0.51277580571660641</v>
      </c>
      <c r="H26">
        <f t="shared" si="11"/>
        <v>1.2928106522148392E-4</v>
      </c>
      <c r="I26">
        <f t="shared" si="12"/>
        <v>-8.9535217235790547</v>
      </c>
    </row>
    <row r="27" spans="2:11" x14ac:dyDescent="0.2">
      <c r="B27">
        <f t="shared" si="13"/>
        <v>0</v>
      </c>
      <c r="C27">
        <f t="shared" si="15"/>
        <v>2</v>
      </c>
      <c r="D27">
        <f t="shared" si="14"/>
        <v>2</v>
      </c>
      <c r="E27">
        <f t="shared" si="8"/>
        <v>7.2031046451720756E-3</v>
      </c>
      <c r="F27">
        <f t="shared" si="9"/>
        <v>5.0499999999999998E-3</v>
      </c>
      <c r="G27">
        <f t="shared" si="10"/>
        <v>0.63716729280526341</v>
      </c>
      <c r="H27">
        <f t="shared" si="11"/>
        <v>2.317739256711441E-5</v>
      </c>
      <c r="I27">
        <f t="shared" si="12"/>
        <v>-10.672333212699211</v>
      </c>
    </row>
    <row r="28" spans="2:11" x14ac:dyDescent="0.2">
      <c r="B28">
        <f t="shared" si="13"/>
        <v>0</v>
      </c>
      <c r="C28">
        <f t="shared" si="15"/>
        <v>1</v>
      </c>
      <c r="D28">
        <f t="shared" si="14"/>
        <v>1</v>
      </c>
      <c r="E28">
        <f t="shared" si="8"/>
        <v>1.4140407246732739E-4</v>
      </c>
      <c r="F28">
        <f t="shared" si="9"/>
        <v>0.01</v>
      </c>
      <c r="G28">
        <f t="shared" si="10"/>
        <v>0.79173423257251074</v>
      </c>
      <c r="H28">
        <f t="shared" si="11"/>
        <v>1.1195444479754715E-6</v>
      </c>
      <c r="I28">
        <f t="shared" si="12"/>
        <v>-13.702588698278637</v>
      </c>
    </row>
    <row r="29" spans="2:11" x14ac:dyDescent="0.2">
      <c r="B29">
        <f t="shared" si="13"/>
        <v>0</v>
      </c>
      <c r="C29">
        <f t="shared" si="15"/>
        <v>0</v>
      </c>
      <c r="D29">
        <f t="shared" si="14"/>
        <v>0</v>
      </c>
      <c r="E29">
        <f t="shared" si="8"/>
        <v>3.7583176497492542E-9</v>
      </c>
      <c r="F29">
        <f t="shared" si="9"/>
        <v>1</v>
      </c>
      <c r="G29">
        <f t="shared" si="10"/>
        <v>0.98379672356905468</v>
      </c>
      <c r="H29">
        <f t="shared" si="11"/>
        <v>3.6974205899550665E-9</v>
      </c>
      <c r="I29">
        <f t="shared" si="12"/>
        <v>-19.4156303982598</v>
      </c>
    </row>
    <row r="30" spans="2:11" x14ac:dyDescent="0.2">
      <c r="B30">
        <f t="shared" si="13"/>
        <v>1</v>
      </c>
      <c r="C30">
        <f t="shared" si="15"/>
        <v>10</v>
      </c>
      <c r="D30">
        <f t="shared" si="14"/>
        <v>9</v>
      </c>
      <c r="E30">
        <f t="shared" si="8"/>
        <v>0</v>
      </c>
      <c r="F30">
        <f t="shared" si="9"/>
        <v>1.0286148489296365</v>
      </c>
      <c r="G30">
        <f t="shared" si="10"/>
        <v>2.7196249624848484E-2</v>
      </c>
      <c r="H30">
        <f t="shared" si="11"/>
        <v>0</v>
      </c>
      <c r="I30" t="e">
        <f t="shared" si="12"/>
        <v>#NUM!</v>
      </c>
    </row>
    <row r="31" spans="2:11" x14ac:dyDescent="0.2">
      <c r="B31">
        <f t="shared" si="13"/>
        <v>1</v>
      </c>
      <c r="C31">
        <f t="shared" si="15"/>
        <v>9</v>
      </c>
      <c r="D31">
        <f t="shared" si="14"/>
        <v>8</v>
      </c>
      <c r="E31">
        <f t="shared" si="8"/>
        <v>0</v>
      </c>
      <c r="F31">
        <f t="shared" si="9"/>
        <v>1.027473212027384</v>
      </c>
      <c r="G31">
        <f t="shared" si="10"/>
        <v>3.3793639549167365E-2</v>
      </c>
      <c r="H31">
        <f t="shared" si="11"/>
        <v>0</v>
      </c>
      <c r="I31" t="e">
        <f t="shared" si="12"/>
        <v>#NUM!</v>
      </c>
    </row>
    <row r="32" spans="2:11" x14ac:dyDescent="0.2">
      <c r="B32">
        <f t="shared" si="13"/>
        <v>1</v>
      </c>
      <c r="C32">
        <f t="shared" si="15"/>
        <v>8</v>
      </c>
      <c r="D32">
        <f t="shared" si="14"/>
        <v>7</v>
      </c>
      <c r="E32">
        <f t="shared" si="8"/>
        <v>0</v>
      </c>
      <c r="F32">
        <f t="shared" si="9"/>
        <v>1.0261904739349654</v>
      </c>
      <c r="G32">
        <f t="shared" si="10"/>
        <v>4.199145432668866E-2</v>
      </c>
      <c r="H32">
        <f t="shared" si="11"/>
        <v>0</v>
      </c>
      <c r="I32" t="e">
        <f t="shared" si="12"/>
        <v>#NUM!</v>
      </c>
    </row>
    <row r="33" spans="2:9" x14ac:dyDescent="0.2">
      <c r="B33">
        <f t="shared" si="13"/>
        <v>1</v>
      </c>
      <c r="C33">
        <f t="shared" si="15"/>
        <v>7</v>
      </c>
      <c r="D33">
        <f t="shared" si="14"/>
        <v>6</v>
      </c>
      <c r="E33">
        <f t="shared" si="8"/>
        <v>0</v>
      </c>
      <c r="F33">
        <f t="shared" si="9"/>
        <v>1.0247265788223621</v>
      </c>
      <c r="G33">
        <f t="shared" si="10"/>
        <v>5.2177932297139157E-2</v>
      </c>
      <c r="H33">
        <f t="shared" si="11"/>
        <v>0</v>
      </c>
      <c r="I33" t="e">
        <f t="shared" si="12"/>
        <v>#NUM!</v>
      </c>
    </row>
    <row r="34" spans="2:9" x14ac:dyDescent="0.2">
      <c r="B34">
        <f t="shared" si="13"/>
        <v>1</v>
      </c>
      <c r="C34">
        <f t="shared" si="15"/>
        <v>6</v>
      </c>
      <c r="D34">
        <f t="shared" si="14"/>
        <v>5</v>
      </c>
      <c r="E34">
        <f t="shared" si="8"/>
        <v>0</v>
      </c>
      <c r="F34">
        <f t="shared" si="9"/>
        <v>1.0230215429174996</v>
      </c>
      <c r="G34">
        <f t="shared" si="10"/>
        <v>6.4835492422430016E-2</v>
      </c>
      <c r="H34">
        <f t="shared" si="11"/>
        <v>0</v>
      </c>
      <c r="I34" t="e">
        <f t="shared" si="12"/>
        <v>#NUM!</v>
      </c>
    </row>
    <row r="35" spans="2:9" x14ac:dyDescent="0.2">
      <c r="B35">
        <f t="shared" si="13"/>
        <v>1</v>
      </c>
      <c r="C35">
        <f t="shared" si="15"/>
        <v>5</v>
      </c>
      <c r="D35">
        <f t="shared" si="14"/>
        <v>4</v>
      </c>
      <c r="E35">
        <f t="shared" si="8"/>
        <v>0</v>
      </c>
      <c r="F35">
        <f t="shared" si="9"/>
        <v>1.0209795837499995</v>
      </c>
      <c r="G35">
        <f t="shared" si="10"/>
        <v>8.0563581050325753E-2</v>
      </c>
      <c r="H35">
        <f t="shared" si="11"/>
        <v>0</v>
      </c>
      <c r="I35" t="e">
        <f t="shared" si="12"/>
        <v>#NUM!</v>
      </c>
    </row>
    <row r="36" spans="2:9" x14ac:dyDescent="0.2">
      <c r="B36">
        <f t="shared" si="13"/>
        <v>1</v>
      </c>
      <c r="C36">
        <f t="shared" si="15"/>
        <v>4</v>
      </c>
      <c r="D36">
        <f t="shared" si="14"/>
        <v>3</v>
      </c>
      <c r="E36">
        <f t="shared" si="8"/>
        <v>2.8780802082339638E-3</v>
      </c>
      <c r="F36">
        <f t="shared" si="9"/>
        <v>1.0184334999999998</v>
      </c>
      <c r="G36">
        <f t="shared" si="10"/>
        <v>0.10010706094995278</v>
      </c>
      <c r="H36">
        <f t="shared" si="11"/>
        <v>2.9342713989075411E-4</v>
      </c>
      <c r="I36">
        <f t="shared" si="12"/>
        <v>-8.1338811952015639</v>
      </c>
    </row>
    <row r="37" spans="2:9" x14ac:dyDescent="0.2">
      <c r="B37">
        <f t="shared" si="13"/>
        <v>1</v>
      </c>
      <c r="C37">
        <f t="shared" si="15"/>
        <v>3</v>
      </c>
      <c r="D37">
        <f t="shared" si="14"/>
        <v>2</v>
      </c>
      <c r="E37">
        <f t="shared" si="8"/>
        <v>7.4514572696663312E-2</v>
      </c>
      <c r="F37">
        <f t="shared" si="9"/>
        <v>1.0150499999999998</v>
      </c>
      <c r="G37">
        <f t="shared" si="10"/>
        <v>0.12439148708865699</v>
      </c>
      <c r="H37">
        <f t="shared" si="11"/>
        <v>9.408476634051869E-3</v>
      </c>
      <c r="I37">
        <f t="shared" si="12"/>
        <v>-4.6661442264761099</v>
      </c>
    </row>
    <row r="38" spans="2:9" x14ac:dyDescent="0.2">
      <c r="B38">
        <f t="shared" si="13"/>
        <v>1</v>
      </c>
      <c r="C38">
        <f t="shared" si="15"/>
        <v>2</v>
      </c>
      <c r="D38">
        <f t="shared" si="14"/>
        <v>1</v>
      </c>
      <c r="E38">
        <f t="shared" si="8"/>
        <v>7.2031046451720756E-3</v>
      </c>
      <c r="F38">
        <f t="shared" si="9"/>
        <v>1.01</v>
      </c>
      <c r="G38">
        <f t="shared" si="10"/>
        <v>0.15456693976724736</v>
      </c>
      <c r="H38">
        <f t="shared" si="11"/>
        <v>1.1244954602457669E-3</v>
      </c>
      <c r="I38">
        <f t="shared" si="12"/>
        <v>-6.7904208237044292</v>
      </c>
    </row>
    <row r="39" spans="2:9" x14ac:dyDescent="0.2">
      <c r="B39">
        <f t="shared" si="13"/>
        <v>1</v>
      </c>
      <c r="C39">
        <f t="shared" si="15"/>
        <v>1</v>
      </c>
      <c r="D39">
        <f t="shared" si="14"/>
        <v>0</v>
      </c>
      <c r="E39">
        <f t="shared" si="8"/>
        <v>1.4140407246732739E-4</v>
      </c>
      <c r="F39">
        <f t="shared" si="9"/>
        <v>1</v>
      </c>
      <c r="G39">
        <f t="shared" si="10"/>
        <v>0.19206249099654382</v>
      </c>
      <c r="H39">
        <f t="shared" si="11"/>
        <v>2.7158418395130695E-5</v>
      </c>
      <c r="I39">
        <f t="shared" si="12"/>
        <v>-10.5138234898438</v>
      </c>
    </row>
    <row r="40" spans="2:9" x14ac:dyDescent="0.2">
      <c r="B40">
        <f t="shared" si="13"/>
        <v>2</v>
      </c>
      <c r="C40">
        <f t="shared" si="15"/>
        <v>10</v>
      </c>
      <c r="D40">
        <f t="shared" si="14"/>
        <v>8</v>
      </c>
      <c r="E40">
        <f t="shared" si="8"/>
        <v>0</v>
      </c>
      <c r="F40">
        <f t="shared" si="9"/>
        <v>9.1658748914522068</v>
      </c>
      <c r="G40">
        <f t="shared" si="10"/>
        <v>6.597389924318877E-3</v>
      </c>
      <c r="H40">
        <f t="shared" si="11"/>
        <v>0</v>
      </c>
      <c r="I40" t="e">
        <f t="shared" si="12"/>
        <v>#NUM!</v>
      </c>
    </row>
    <row r="41" spans="2:9" x14ac:dyDescent="0.2">
      <c r="B41">
        <f t="shared" si="13"/>
        <v>2</v>
      </c>
      <c r="C41">
        <f t="shared" si="15"/>
        <v>9</v>
      </c>
      <c r="D41">
        <f t="shared" si="14"/>
        <v>7</v>
      </c>
      <c r="E41">
        <f t="shared" si="8"/>
        <v>0</v>
      </c>
      <c r="F41">
        <f t="shared" si="9"/>
        <v>8.138401679424824</v>
      </c>
      <c r="G41">
        <f t="shared" si="10"/>
        <v>8.1978147775212916E-3</v>
      </c>
      <c r="H41">
        <f t="shared" si="11"/>
        <v>0</v>
      </c>
      <c r="I41" t="e">
        <f t="shared" si="12"/>
        <v>#NUM!</v>
      </c>
    </row>
    <row r="42" spans="2:9" x14ac:dyDescent="0.2">
      <c r="B42">
        <f t="shared" si="13"/>
        <v>2</v>
      </c>
      <c r="C42">
        <f t="shared" si="15"/>
        <v>8</v>
      </c>
      <c r="D42">
        <f t="shared" si="14"/>
        <v>6</v>
      </c>
      <c r="E42">
        <f t="shared" si="8"/>
        <v>0</v>
      </c>
      <c r="F42">
        <f t="shared" si="9"/>
        <v>7.1122112054898592</v>
      </c>
      <c r="G42">
        <f t="shared" si="10"/>
        <v>1.0186477970450513E-2</v>
      </c>
      <c r="H42">
        <f t="shared" si="11"/>
        <v>0</v>
      </c>
      <c r="I42" t="e">
        <f t="shared" si="12"/>
        <v>#NUM!</v>
      </c>
    </row>
    <row r="43" spans="2:9" x14ac:dyDescent="0.2">
      <c r="B43">
        <f t="shared" si="13"/>
        <v>2</v>
      </c>
      <c r="C43">
        <f t="shared" si="15"/>
        <v>7</v>
      </c>
      <c r="D43">
        <f t="shared" si="14"/>
        <v>5</v>
      </c>
      <c r="E43">
        <f t="shared" si="8"/>
        <v>0</v>
      </c>
      <c r="F43">
        <f t="shared" si="9"/>
        <v>6.0874846266674973</v>
      </c>
      <c r="G43">
        <f t="shared" si="10"/>
        <v>1.2657560125290861E-2</v>
      </c>
      <c r="H43">
        <f t="shared" si="11"/>
        <v>0</v>
      </c>
      <c r="I43" t="e">
        <f t="shared" si="12"/>
        <v>#NUM!</v>
      </c>
    </row>
    <row r="44" spans="2:9" x14ac:dyDescent="0.2">
      <c r="B44">
        <f t="shared" si="13"/>
        <v>2</v>
      </c>
      <c r="C44">
        <f t="shared" si="15"/>
        <v>6</v>
      </c>
      <c r="D44">
        <f t="shared" si="14"/>
        <v>4</v>
      </c>
      <c r="E44">
        <f t="shared" si="8"/>
        <v>0</v>
      </c>
      <c r="F44">
        <f t="shared" si="9"/>
        <v>5.064463083749998</v>
      </c>
      <c r="G44">
        <f t="shared" si="10"/>
        <v>1.572808862789573E-2</v>
      </c>
      <c r="H44">
        <f t="shared" si="11"/>
        <v>0</v>
      </c>
      <c r="I44" t="e">
        <f t="shared" si="12"/>
        <v>#NUM!</v>
      </c>
    </row>
    <row r="45" spans="2:9" x14ac:dyDescent="0.2">
      <c r="B45">
        <f t="shared" si="13"/>
        <v>2</v>
      </c>
      <c r="C45">
        <f t="shared" si="15"/>
        <v>5</v>
      </c>
      <c r="D45">
        <f t="shared" si="14"/>
        <v>3</v>
      </c>
      <c r="E45">
        <f t="shared" si="8"/>
        <v>0</v>
      </c>
      <c r="F45">
        <f t="shared" si="9"/>
        <v>4.043483499999998</v>
      </c>
      <c r="G45">
        <f t="shared" si="10"/>
        <v>1.9543479899627063E-2</v>
      </c>
      <c r="H45">
        <f t="shared" si="11"/>
        <v>0</v>
      </c>
      <c r="I45" t="e">
        <f t="shared" si="12"/>
        <v>#NUM!</v>
      </c>
    </row>
    <row r="46" spans="2:9" x14ac:dyDescent="0.2">
      <c r="B46">
        <f t="shared" si="13"/>
        <v>2</v>
      </c>
      <c r="C46">
        <f t="shared" si="15"/>
        <v>4</v>
      </c>
      <c r="D46">
        <f t="shared" si="14"/>
        <v>2</v>
      </c>
      <c r="E46">
        <f t="shared" si="8"/>
        <v>2.8780802082339638E-3</v>
      </c>
      <c r="F46">
        <f t="shared" si="9"/>
        <v>3.0250499999999994</v>
      </c>
      <c r="G46">
        <f t="shared" si="10"/>
        <v>2.4284426138704192E-2</v>
      </c>
      <c r="H46">
        <f t="shared" si="11"/>
        <v>2.1142838649663715E-4</v>
      </c>
      <c r="I46">
        <f t="shared" si="12"/>
        <v>-8.4616242149398762</v>
      </c>
    </row>
    <row r="47" spans="2:9" x14ac:dyDescent="0.2">
      <c r="B47">
        <f t="shared" si="13"/>
        <v>2</v>
      </c>
      <c r="C47">
        <f t="shared" si="15"/>
        <v>3</v>
      </c>
      <c r="D47">
        <f t="shared" si="14"/>
        <v>1</v>
      </c>
      <c r="E47">
        <f t="shared" si="8"/>
        <v>7.4514572696663312E-2</v>
      </c>
      <c r="F47">
        <f t="shared" si="9"/>
        <v>2.0099999999999998</v>
      </c>
      <c r="G47">
        <f t="shared" si="10"/>
        <v>3.0175452678590401E-2</v>
      </c>
      <c r="H47">
        <f t="shared" si="11"/>
        <v>4.5195070341698318E-3</v>
      </c>
      <c r="I47">
        <f t="shared" si="12"/>
        <v>-5.3993523543225876</v>
      </c>
    </row>
    <row r="48" spans="2:9" x14ac:dyDescent="0.2">
      <c r="B48">
        <f t="shared" si="13"/>
        <v>2</v>
      </c>
      <c r="C48">
        <f t="shared" si="15"/>
        <v>2</v>
      </c>
      <c r="D48">
        <f t="shared" si="14"/>
        <v>0</v>
      </c>
      <c r="E48">
        <f t="shared" si="8"/>
        <v>7.2031046451720756E-3</v>
      </c>
      <c r="F48">
        <f t="shared" si="9"/>
        <v>1</v>
      </c>
      <c r="G48">
        <f t="shared" si="10"/>
        <v>3.7495551229296459E-2</v>
      </c>
      <c r="H48">
        <f t="shared" si="11"/>
        <v>2.7008437923303286E-4</v>
      </c>
      <c r="I48">
        <f t="shared" si="12"/>
        <v>-8.2167761321108532</v>
      </c>
    </row>
    <row r="49" spans="2:9" x14ac:dyDescent="0.2">
      <c r="B49">
        <f t="shared" si="13"/>
        <v>3</v>
      </c>
      <c r="C49">
        <f t="shared" si="15"/>
        <v>10</v>
      </c>
      <c r="D49">
        <f t="shared" si="14"/>
        <v>7</v>
      </c>
      <c r="E49">
        <f t="shared" si="8"/>
        <v>0</v>
      </c>
      <c r="F49">
        <f t="shared" si="9"/>
        <v>36.481094095332175</v>
      </c>
      <c r="G49">
        <f t="shared" si="10"/>
        <v>1.6004248532024102E-3</v>
      </c>
      <c r="H49">
        <f t="shared" si="11"/>
        <v>0</v>
      </c>
      <c r="I49" t="e">
        <f t="shared" si="12"/>
        <v>#NUM!</v>
      </c>
    </row>
    <row r="50" spans="2:9" x14ac:dyDescent="0.2">
      <c r="B50">
        <f t="shared" si="13"/>
        <v>3</v>
      </c>
      <c r="C50">
        <f t="shared" si="15"/>
        <v>9</v>
      </c>
      <c r="D50">
        <f t="shared" si="14"/>
        <v>6</v>
      </c>
      <c r="E50">
        <f t="shared" si="8"/>
        <v>0</v>
      </c>
      <c r="F50">
        <f t="shared" si="9"/>
        <v>28.342692415907354</v>
      </c>
      <c r="G50">
        <f t="shared" si="10"/>
        <v>1.9886631929292215E-3</v>
      </c>
      <c r="H50">
        <f t="shared" si="11"/>
        <v>0</v>
      </c>
      <c r="I50" t="e">
        <f t="shared" si="12"/>
        <v>#NUM!</v>
      </c>
    </row>
    <row r="51" spans="2:9" x14ac:dyDescent="0.2">
      <c r="B51">
        <f t="shared" si="13"/>
        <v>3</v>
      </c>
      <c r="C51">
        <f t="shared" si="15"/>
        <v>8</v>
      </c>
      <c r="D51">
        <f t="shared" si="14"/>
        <v>5</v>
      </c>
      <c r="E51">
        <f t="shared" si="8"/>
        <v>0</v>
      </c>
      <c r="F51">
        <f t="shared" si="9"/>
        <v>21.230481210417494</v>
      </c>
      <c r="G51">
        <f t="shared" si="10"/>
        <v>2.4710821548403414E-3</v>
      </c>
      <c r="H51">
        <f t="shared" si="11"/>
        <v>0</v>
      </c>
      <c r="I51" t="e">
        <f t="shared" si="12"/>
        <v>#NUM!</v>
      </c>
    </row>
    <row r="52" spans="2:9" x14ac:dyDescent="0.2">
      <c r="B52">
        <f t="shared" si="13"/>
        <v>3</v>
      </c>
      <c r="C52">
        <f t="shared" si="15"/>
        <v>7</v>
      </c>
      <c r="D52">
        <f t="shared" si="14"/>
        <v>4</v>
      </c>
      <c r="E52">
        <f t="shared" si="8"/>
        <v>0</v>
      </c>
      <c r="F52">
        <f t="shared" si="9"/>
        <v>15.142996583749996</v>
      </c>
      <c r="G52">
        <f t="shared" si="10"/>
        <v>3.0705285026048691E-3</v>
      </c>
      <c r="H52">
        <f t="shared" si="11"/>
        <v>0</v>
      </c>
      <c r="I52" t="e">
        <f t="shared" si="12"/>
        <v>#NUM!</v>
      </c>
    </row>
    <row r="53" spans="2:9" x14ac:dyDescent="0.2">
      <c r="B53">
        <f t="shared" si="13"/>
        <v>3</v>
      </c>
      <c r="C53">
        <f t="shared" si="15"/>
        <v>6</v>
      </c>
      <c r="D53">
        <f t="shared" si="14"/>
        <v>3</v>
      </c>
      <c r="E53">
        <f t="shared" si="8"/>
        <v>0</v>
      </c>
      <c r="F53">
        <f t="shared" si="9"/>
        <v>10.078533499999997</v>
      </c>
      <c r="G53">
        <f t="shared" si="10"/>
        <v>3.8153912717313354E-3</v>
      </c>
      <c r="H53">
        <f t="shared" si="11"/>
        <v>0</v>
      </c>
      <c r="I53" t="e">
        <f t="shared" si="12"/>
        <v>#NUM!</v>
      </c>
    </row>
    <row r="54" spans="2:9" x14ac:dyDescent="0.2">
      <c r="B54">
        <f t="shared" si="13"/>
        <v>3</v>
      </c>
      <c r="C54">
        <f t="shared" si="15"/>
        <v>5</v>
      </c>
      <c r="D54">
        <f t="shared" si="14"/>
        <v>2</v>
      </c>
      <c r="E54">
        <f t="shared" si="8"/>
        <v>0</v>
      </c>
      <c r="F54">
        <f t="shared" si="9"/>
        <v>6.0350499999999991</v>
      </c>
      <c r="G54">
        <f t="shared" si="10"/>
        <v>4.7409462390771203E-3</v>
      </c>
      <c r="H54">
        <f t="shared" si="11"/>
        <v>0</v>
      </c>
      <c r="I54" t="e">
        <f t="shared" si="12"/>
        <v>#NUM!</v>
      </c>
    </row>
    <row r="55" spans="2:9" x14ac:dyDescent="0.2">
      <c r="B55">
        <f t="shared" si="13"/>
        <v>3</v>
      </c>
      <c r="C55">
        <f t="shared" si="15"/>
        <v>4</v>
      </c>
      <c r="D55">
        <f t="shared" si="14"/>
        <v>1</v>
      </c>
      <c r="E55">
        <f t="shared" si="8"/>
        <v>2.8780802082339638E-3</v>
      </c>
      <c r="F55">
        <f t="shared" si="9"/>
        <v>3.01</v>
      </c>
      <c r="G55">
        <f t="shared" si="10"/>
        <v>5.8910265398862153E-3</v>
      </c>
      <c r="H55">
        <f t="shared" si="11"/>
        <v>5.1034089140788853E-5</v>
      </c>
      <c r="I55">
        <f t="shared" si="12"/>
        <v>-9.8830167340041708</v>
      </c>
    </row>
    <row r="56" spans="2:9" x14ac:dyDescent="0.2">
      <c r="B56">
        <f t="shared" si="13"/>
        <v>3</v>
      </c>
      <c r="C56">
        <f t="shared" si="15"/>
        <v>3</v>
      </c>
      <c r="D56">
        <f t="shared" si="14"/>
        <v>0</v>
      </c>
      <c r="E56">
        <f t="shared" si="8"/>
        <v>7.4514572696663312E-2</v>
      </c>
      <c r="F56">
        <f t="shared" si="9"/>
        <v>1</v>
      </c>
      <c r="G56">
        <f t="shared" si="10"/>
        <v>7.3200985507060482E-3</v>
      </c>
      <c r="H56">
        <f t="shared" si="11"/>
        <v>5.4545401560332561E-4</v>
      </c>
      <c r="I56">
        <f t="shared" si="12"/>
        <v>-7.5138920539468277</v>
      </c>
    </row>
    <row r="57" spans="2:9" x14ac:dyDescent="0.2">
      <c r="B57">
        <f t="shared" si="13"/>
        <v>4</v>
      </c>
      <c r="C57">
        <f t="shared" si="15"/>
        <v>10</v>
      </c>
      <c r="D57">
        <f t="shared" si="14"/>
        <v>6</v>
      </c>
      <c r="E57">
        <f t="shared" si="8"/>
        <v>0</v>
      </c>
      <c r="F57">
        <f t="shared" si="9"/>
        <v>84.839753710074845</v>
      </c>
      <c r="G57">
        <f t="shared" si="10"/>
        <v>3.8823833972681168E-4</v>
      </c>
      <c r="H57">
        <f t="shared" si="11"/>
        <v>0</v>
      </c>
      <c r="I57" t="e">
        <f t="shared" si="12"/>
        <v>#NUM!</v>
      </c>
    </row>
    <row r="58" spans="2:9" x14ac:dyDescent="0.2">
      <c r="B58">
        <f t="shared" si="13"/>
        <v>4</v>
      </c>
      <c r="C58">
        <f t="shared" si="15"/>
        <v>9</v>
      </c>
      <c r="D58">
        <f t="shared" si="14"/>
        <v>5</v>
      </c>
      <c r="E58">
        <f t="shared" si="8"/>
        <v>0</v>
      </c>
      <c r="F58">
        <f t="shared" si="9"/>
        <v>56.497061294167487</v>
      </c>
      <c r="G58">
        <f t="shared" si="10"/>
        <v>4.8241896191111855E-4</v>
      </c>
      <c r="H58">
        <f t="shared" si="11"/>
        <v>0</v>
      </c>
      <c r="I58" t="e">
        <f t="shared" si="12"/>
        <v>#NUM!</v>
      </c>
    </row>
    <row r="59" spans="2:9" x14ac:dyDescent="0.2">
      <c r="B59">
        <f t="shared" si="13"/>
        <v>4</v>
      </c>
      <c r="C59">
        <f t="shared" si="15"/>
        <v>8</v>
      </c>
      <c r="D59">
        <f t="shared" si="14"/>
        <v>4</v>
      </c>
      <c r="E59">
        <f t="shared" si="8"/>
        <v>0</v>
      </c>
      <c r="F59">
        <f t="shared" si="9"/>
        <v>35.266580083749993</v>
      </c>
      <c r="G59">
        <f t="shared" si="10"/>
        <v>5.9944634776452834E-4</v>
      </c>
      <c r="H59">
        <f t="shared" si="11"/>
        <v>0</v>
      </c>
      <c r="I59" t="e">
        <f t="shared" si="12"/>
        <v>#NUM!</v>
      </c>
    </row>
    <row r="60" spans="2:9" x14ac:dyDescent="0.2">
      <c r="B60">
        <f t="shared" si="13"/>
        <v>4</v>
      </c>
      <c r="C60">
        <f t="shared" si="15"/>
        <v>7</v>
      </c>
      <c r="D60">
        <f t="shared" si="14"/>
        <v>3</v>
      </c>
      <c r="E60">
        <f t="shared" si="8"/>
        <v>0</v>
      </c>
      <c r="F60">
        <f t="shared" si="9"/>
        <v>20.123583499999999</v>
      </c>
      <c r="G60">
        <f t="shared" si="10"/>
        <v>7.4486276912646737E-4</v>
      </c>
      <c r="H60">
        <f t="shared" si="11"/>
        <v>0</v>
      </c>
      <c r="I60" t="e">
        <f t="shared" si="12"/>
        <v>#NUM!</v>
      </c>
    </row>
    <row r="61" spans="2:9" x14ac:dyDescent="0.2">
      <c r="B61">
        <f t="shared" si="13"/>
        <v>4</v>
      </c>
      <c r="C61">
        <f t="shared" si="15"/>
        <v>6</v>
      </c>
      <c r="D61">
        <f t="shared" si="14"/>
        <v>2</v>
      </c>
      <c r="E61">
        <f t="shared" si="8"/>
        <v>0</v>
      </c>
      <c r="F61">
        <f t="shared" si="9"/>
        <v>10.045049999999998</v>
      </c>
      <c r="G61">
        <f t="shared" si="10"/>
        <v>9.2555496734578657E-4</v>
      </c>
      <c r="H61">
        <f t="shared" si="11"/>
        <v>0</v>
      </c>
      <c r="I61" t="e">
        <f t="shared" si="12"/>
        <v>#NUM!</v>
      </c>
    </row>
    <row r="62" spans="2:9" x14ac:dyDescent="0.2">
      <c r="B62">
        <f t="shared" si="13"/>
        <v>4</v>
      </c>
      <c r="C62">
        <f t="shared" si="15"/>
        <v>5</v>
      </c>
      <c r="D62">
        <f t="shared" si="14"/>
        <v>1</v>
      </c>
      <c r="E62">
        <f t="shared" si="8"/>
        <v>0</v>
      </c>
      <c r="F62">
        <f t="shared" si="9"/>
        <v>4.01</v>
      </c>
      <c r="G62">
        <f t="shared" si="10"/>
        <v>1.150080300809092E-3</v>
      </c>
      <c r="H62">
        <f t="shared" si="11"/>
        <v>0</v>
      </c>
      <c r="I62" t="e">
        <f t="shared" si="12"/>
        <v>#NUM!</v>
      </c>
    </row>
    <row r="63" spans="2:9" x14ac:dyDescent="0.2">
      <c r="B63">
        <f t="shared" si="13"/>
        <v>4</v>
      </c>
      <c r="C63">
        <f t="shared" si="15"/>
        <v>4</v>
      </c>
      <c r="D63">
        <f t="shared" si="14"/>
        <v>0</v>
      </c>
      <c r="E63">
        <f t="shared" si="8"/>
        <v>2.8780802082339638E-3</v>
      </c>
      <c r="F63">
        <f t="shared" si="9"/>
        <v>1</v>
      </c>
      <c r="G63">
        <f t="shared" si="10"/>
        <v>1.4290720108198352E-3</v>
      </c>
      <c r="H63">
        <f t="shared" si="11"/>
        <v>4.1129838704816809E-6</v>
      </c>
      <c r="I63">
        <f t="shared" si="12"/>
        <v>-12.401361790318211</v>
      </c>
    </row>
    <row r="64" spans="2:9" x14ac:dyDescent="0.2">
      <c r="B64">
        <f t="shared" si="13"/>
        <v>5</v>
      </c>
      <c r="C64">
        <f t="shared" si="15"/>
        <v>10</v>
      </c>
      <c r="D64">
        <f t="shared" si="14"/>
        <v>5</v>
      </c>
      <c r="E64">
        <f t="shared" si="8"/>
        <v>0</v>
      </c>
      <c r="F64">
        <f t="shared" si="9"/>
        <v>126.94227487791748</v>
      </c>
      <c r="G64">
        <f t="shared" si="10"/>
        <v>9.4180622184306933E-5</v>
      </c>
      <c r="H64">
        <f t="shared" si="11"/>
        <v>0</v>
      </c>
      <c r="I64" t="e">
        <f t="shared" si="12"/>
        <v>#NUM!</v>
      </c>
    </row>
    <row r="65" spans="2:9" x14ac:dyDescent="0.2">
      <c r="B65">
        <f t="shared" si="13"/>
        <v>5</v>
      </c>
      <c r="C65">
        <f t="shared" si="15"/>
        <v>9</v>
      </c>
      <c r="D65">
        <f t="shared" si="14"/>
        <v>4</v>
      </c>
      <c r="E65">
        <f t="shared" si="8"/>
        <v>0</v>
      </c>
      <c r="F65">
        <f t="shared" si="9"/>
        <v>70.44521358374999</v>
      </c>
      <c r="G65">
        <f t="shared" si="10"/>
        <v>1.1702738585340935E-4</v>
      </c>
      <c r="H65">
        <f t="shared" si="11"/>
        <v>0</v>
      </c>
      <c r="I65" t="e">
        <f t="shared" si="12"/>
        <v>#NUM!</v>
      </c>
    </row>
    <row r="66" spans="2:9" x14ac:dyDescent="0.2">
      <c r="B66">
        <f t="shared" si="13"/>
        <v>5</v>
      </c>
      <c r="C66">
        <f t="shared" si="15"/>
        <v>8</v>
      </c>
      <c r="D66">
        <f t="shared" si="14"/>
        <v>3</v>
      </c>
      <c r="E66">
        <f t="shared" si="8"/>
        <v>0</v>
      </c>
      <c r="F66">
        <f t="shared" si="9"/>
        <v>35.178633499999997</v>
      </c>
      <c r="G66">
        <f t="shared" si="10"/>
        <v>1.4541642136193926E-4</v>
      </c>
      <c r="H66">
        <f t="shared" si="11"/>
        <v>0</v>
      </c>
      <c r="I66" t="e">
        <f t="shared" si="12"/>
        <v>#NUM!</v>
      </c>
    </row>
    <row r="67" spans="2:9" x14ac:dyDescent="0.2">
      <c r="B67">
        <f t="shared" si="13"/>
        <v>5</v>
      </c>
      <c r="C67">
        <f t="shared" si="15"/>
        <v>7</v>
      </c>
      <c r="D67">
        <f t="shared" si="14"/>
        <v>2</v>
      </c>
      <c r="E67">
        <f t="shared" si="8"/>
        <v>0</v>
      </c>
      <c r="F67">
        <f t="shared" si="9"/>
        <v>15.05505</v>
      </c>
      <c r="G67">
        <f t="shared" si="10"/>
        <v>1.8069219821931944E-4</v>
      </c>
      <c r="H67">
        <f t="shared" si="11"/>
        <v>0</v>
      </c>
      <c r="I67" t="e">
        <f t="shared" si="12"/>
        <v>#NUM!</v>
      </c>
    </row>
    <row r="68" spans="2:9" x14ac:dyDescent="0.2">
      <c r="B68">
        <f t="shared" si="13"/>
        <v>5</v>
      </c>
      <c r="C68">
        <f t="shared" si="15"/>
        <v>6</v>
      </c>
      <c r="D68">
        <f t="shared" si="14"/>
        <v>1</v>
      </c>
      <c r="E68">
        <f t="shared" si="8"/>
        <v>0</v>
      </c>
      <c r="F68">
        <f t="shared" si="9"/>
        <v>5.01</v>
      </c>
      <c r="G68">
        <f t="shared" si="10"/>
        <v>2.2452533346330465E-4</v>
      </c>
      <c r="H68">
        <f t="shared" si="11"/>
        <v>0</v>
      </c>
      <c r="I68" t="e">
        <f t="shared" si="12"/>
        <v>#NUM!</v>
      </c>
    </row>
    <row r="69" spans="2:9" x14ac:dyDescent="0.2">
      <c r="B69">
        <f t="shared" si="13"/>
        <v>5</v>
      </c>
      <c r="C69">
        <f t="shared" si="15"/>
        <v>5</v>
      </c>
      <c r="D69">
        <f t="shared" si="14"/>
        <v>0</v>
      </c>
      <c r="E69">
        <f t="shared" si="8"/>
        <v>0</v>
      </c>
      <c r="F69">
        <f t="shared" si="9"/>
        <v>1</v>
      </c>
      <c r="G69">
        <f t="shared" si="10"/>
        <v>2.7899171001074348E-4</v>
      </c>
      <c r="H69">
        <f t="shared" si="11"/>
        <v>0</v>
      </c>
      <c r="I69" t="e">
        <f t="shared" si="12"/>
        <v>#NUM!</v>
      </c>
    </row>
    <row r="70" spans="2:9" x14ac:dyDescent="0.2">
      <c r="B70">
        <f t="shared" si="13"/>
        <v>6</v>
      </c>
      <c r="C70">
        <f t="shared" si="15"/>
        <v>10</v>
      </c>
      <c r="D70">
        <f t="shared" si="14"/>
        <v>4</v>
      </c>
      <c r="E70">
        <f t="shared" si="8"/>
        <v>0</v>
      </c>
      <c r="F70">
        <f t="shared" si="9"/>
        <v>126.68889708374998</v>
      </c>
      <c r="G70">
        <f t="shared" si="10"/>
        <v>2.284676366910243E-5</v>
      </c>
      <c r="H70">
        <f t="shared" si="11"/>
        <v>0</v>
      </c>
      <c r="I70" t="e">
        <f t="shared" si="12"/>
        <v>#NUM!</v>
      </c>
    </row>
    <row r="71" spans="2:9" x14ac:dyDescent="0.2">
      <c r="B71">
        <f t="shared" si="13"/>
        <v>6</v>
      </c>
      <c r="C71">
        <f t="shared" si="15"/>
        <v>9</v>
      </c>
      <c r="D71">
        <f t="shared" si="14"/>
        <v>3</v>
      </c>
      <c r="E71">
        <f t="shared" si="8"/>
        <v>0</v>
      </c>
      <c r="F71">
        <f t="shared" si="9"/>
        <v>56.243683499999996</v>
      </c>
      <c r="G71">
        <f t="shared" si="10"/>
        <v>2.8389035508529648E-5</v>
      </c>
      <c r="H71">
        <f t="shared" si="11"/>
        <v>0</v>
      </c>
      <c r="I71" t="e">
        <f t="shared" si="12"/>
        <v>#NUM!</v>
      </c>
    </row>
    <row r="72" spans="2:9" x14ac:dyDescent="0.2">
      <c r="B72">
        <f t="shared" si="13"/>
        <v>6</v>
      </c>
      <c r="C72">
        <f t="shared" si="15"/>
        <v>8</v>
      </c>
      <c r="D72">
        <f t="shared" si="14"/>
        <v>2</v>
      </c>
      <c r="E72">
        <f t="shared" si="8"/>
        <v>0</v>
      </c>
      <c r="F72">
        <f t="shared" si="9"/>
        <v>21.065049999999999</v>
      </c>
      <c r="G72">
        <f t="shared" si="10"/>
        <v>3.5275776857380213E-5</v>
      </c>
      <c r="H72">
        <f t="shared" si="11"/>
        <v>0</v>
      </c>
      <c r="I72" t="e">
        <f t="shared" si="12"/>
        <v>#NUM!</v>
      </c>
    </row>
    <row r="73" spans="2:9" x14ac:dyDescent="0.2">
      <c r="B73">
        <f t="shared" si="13"/>
        <v>6</v>
      </c>
      <c r="C73">
        <f t="shared" si="15"/>
        <v>7</v>
      </c>
      <c r="D73">
        <f t="shared" si="14"/>
        <v>1</v>
      </c>
      <c r="E73">
        <f t="shared" si="8"/>
        <v>0</v>
      </c>
      <c r="F73">
        <f t="shared" si="9"/>
        <v>6.01</v>
      </c>
      <c r="G73">
        <f t="shared" si="10"/>
        <v>4.383313524398524E-5</v>
      </c>
      <c r="H73">
        <f t="shared" si="11"/>
        <v>0</v>
      </c>
      <c r="I73" t="e">
        <f t="shared" si="12"/>
        <v>#NUM!</v>
      </c>
    </row>
    <row r="74" spans="2:9" x14ac:dyDescent="0.2">
      <c r="B74">
        <f t="shared" si="13"/>
        <v>6</v>
      </c>
      <c r="C74">
        <f t="shared" si="15"/>
        <v>6</v>
      </c>
      <c r="D74">
        <f t="shared" si="14"/>
        <v>0</v>
      </c>
      <c r="E74">
        <f t="shared" si="8"/>
        <v>0</v>
      </c>
      <c r="F74">
        <f t="shared" si="9"/>
        <v>1</v>
      </c>
      <c r="G74">
        <f t="shared" si="10"/>
        <v>5.4466376547438876E-5</v>
      </c>
      <c r="H74">
        <f t="shared" si="11"/>
        <v>0</v>
      </c>
      <c r="I74" t="e">
        <f t="shared" si="12"/>
        <v>#NUM!</v>
      </c>
    </row>
    <row r="75" spans="2:9" x14ac:dyDescent="0.2">
      <c r="B75">
        <f t="shared" si="13"/>
        <v>7</v>
      </c>
      <c r="C75">
        <f t="shared" si="15"/>
        <v>10</v>
      </c>
      <c r="D75">
        <f t="shared" si="14"/>
        <v>3</v>
      </c>
      <c r="E75">
        <f t="shared" si="8"/>
        <v>0</v>
      </c>
      <c r="F75">
        <f t="shared" si="9"/>
        <v>84.318733499999993</v>
      </c>
      <c r="G75">
        <f t="shared" si="10"/>
        <v>5.5422718394272293E-6</v>
      </c>
      <c r="H75">
        <f t="shared" si="11"/>
        <v>0</v>
      </c>
      <c r="I75" t="e">
        <f t="shared" si="12"/>
        <v>#NUM!</v>
      </c>
    </row>
    <row r="76" spans="2:9" x14ac:dyDescent="0.2">
      <c r="B76">
        <f t="shared" si="13"/>
        <v>7</v>
      </c>
      <c r="C76">
        <f t="shared" si="15"/>
        <v>9</v>
      </c>
      <c r="D76">
        <f t="shared" si="14"/>
        <v>2</v>
      </c>
      <c r="E76">
        <f t="shared" si="8"/>
        <v>0</v>
      </c>
      <c r="F76">
        <f t="shared" si="9"/>
        <v>28.075049999999997</v>
      </c>
      <c r="G76">
        <f t="shared" si="10"/>
        <v>6.8867413488505322E-6</v>
      </c>
      <c r="H76">
        <f t="shared" si="11"/>
        <v>0</v>
      </c>
      <c r="I76" t="e">
        <f t="shared" si="12"/>
        <v>#NUM!</v>
      </c>
    </row>
    <row r="77" spans="2:9" x14ac:dyDescent="0.2">
      <c r="B77">
        <f t="shared" si="13"/>
        <v>7</v>
      </c>
      <c r="C77">
        <f t="shared" si="15"/>
        <v>8</v>
      </c>
      <c r="D77">
        <f t="shared" si="14"/>
        <v>1</v>
      </c>
      <c r="E77">
        <f t="shared" si="8"/>
        <v>0</v>
      </c>
      <c r="F77">
        <f t="shared" si="9"/>
        <v>7.01</v>
      </c>
      <c r="G77">
        <f t="shared" si="10"/>
        <v>8.557358386605045E-6</v>
      </c>
      <c r="H77">
        <f t="shared" si="11"/>
        <v>0</v>
      </c>
      <c r="I77" t="e">
        <f t="shared" si="12"/>
        <v>#NUM!</v>
      </c>
    </row>
    <row r="78" spans="2:9" x14ac:dyDescent="0.2">
      <c r="B78">
        <f t="shared" si="13"/>
        <v>7</v>
      </c>
      <c r="C78">
        <f t="shared" si="15"/>
        <v>7</v>
      </c>
      <c r="D78">
        <f t="shared" si="14"/>
        <v>0</v>
      </c>
      <c r="E78">
        <f t="shared" si="8"/>
        <v>0</v>
      </c>
      <c r="F78">
        <f t="shared" si="9"/>
        <v>1</v>
      </c>
      <c r="G78">
        <f t="shared" si="10"/>
        <v>1.0633241303453665E-5</v>
      </c>
      <c r="H78">
        <f t="shared" si="11"/>
        <v>0</v>
      </c>
      <c r="I78" t="e">
        <f t="shared" si="12"/>
        <v>#NUM!</v>
      </c>
    </row>
    <row r="79" spans="2:9" x14ac:dyDescent="0.2">
      <c r="B79">
        <f t="shared" si="13"/>
        <v>8</v>
      </c>
      <c r="C79">
        <f t="shared" si="15"/>
        <v>10</v>
      </c>
      <c r="D79">
        <f t="shared" si="14"/>
        <v>2</v>
      </c>
      <c r="E79">
        <f t="shared" si="8"/>
        <v>0</v>
      </c>
      <c r="F79">
        <f t="shared" si="9"/>
        <v>36.085049999999995</v>
      </c>
      <c r="G79">
        <f t="shared" si="10"/>
        <v>1.344469509423294E-6</v>
      </c>
      <c r="H79">
        <f t="shared" si="11"/>
        <v>0</v>
      </c>
      <c r="I79" t="e">
        <f t="shared" si="12"/>
        <v>#NUM!</v>
      </c>
    </row>
    <row r="80" spans="2:9" x14ac:dyDescent="0.2">
      <c r="B80">
        <f t="shared" si="13"/>
        <v>8</v>
      </c>
      <c r="C80">
        <f t="shared" si="15"/>
        <v>9</v>
      </c>
      <c r="D80">
        <f t="shared" si="14"/>
        <v>1</v>
      </c>
      <c r="E80">
        <f t="shared" si="8"/>
        <v>0</v>
      </c>
      <c r="F80">
        <f t="shared" si="9"/>
        <v>8.01</v>
      </c>
      <c r="G80">
        <f t="shared" si="10"/>
        <v>1.6706170377545128E-6</v>
      </c>
      <c r="H80">
        <f t="shared" si="11"/>
        <v>0</v>
      </c>
      <c r="I80" t="e">
        <f t="shared" si="12"/>
        <v>#NUM!</v>
      </c>
    </row>
    <row r="81" spans="2:9" x14ac:dyDescent="0.2">
      <c r="B81">
        <f t="shared" si="13"/>
        <v>8</v>
      </c>
      <c r="C81">
        <f t="shared" si="15"/>
        <v>8</v>
      </c>
      <c r="D81">
        <f t="shared" si="14"/>
        <v>0</v>
      </c>
      <c r="E81">
        <f t="shared" si="8"/>
        <v>0</v>
      </c>
      <c r="F81">
        <f t="shared" si="9"/>
        <v>1</v>
      </c>
      <c r="G81">
        <f t="shared" si="10"/>
        <v>2.0758829168486222E-6</v>
      </c>
      <c r="H81">
        <f t="shared" si="11"/>
        <v>0</v>
      </c>
      <c r="I81" t="e">
        <f t="shared" si="12"/>
        <v>#NUM!</v>
      </c>
    </row>
    <row r="82" spans="2:9" x14ac:dyDescent="0.2">
      <c r="B82">
        <f t="shared" si="13"/>
        <v>9</v>
      </c>
      <c r="C82">
        <f t="shared" si="15"/>
        <v>10</v>
      </c>
      <c r="D82">
        <f t="shared" si="14"/>
        <v>1</v>
      </c>
      <c r="E82">
        <f t="shared" si="8"/>
        <v>0</v>
      </c>
      <c r="F82">
        <f t="shared" si="9"/>
        <v>9.01</v>
      </c>
      <c r="G82">
        <f t="shared" si="10"/>
        <v>3.2614752833121902E-7</v>
      </c>
      <c r="H82">
        <f t="shared" si="11"/>
        <v>0</v>
      </c>
      <c r="I82" t="e">
        <f t="shared" si="12"/>
        <v>#NUM!</v>
      </c>
    </row>
    <row r="83" spans="2:9" x14ac:dyDescent="0.2">
      <c r="B83">
        <f t="shared" si="13"/>
        <v>9</v>
      </c>
      <c r="C83">
        <f t="shared" si="15"/>
        <v>9</v>
      </c>
      <c r="D83">
        <f t="shared" si="14"/>
        <v>0</v>
      </c>
      <c r="E83">
        <f t="shared" si="8"/>
        <v>0</v>
      </c>
      <c r="F83">
        <f t="shared" si="9"/>
        <v>1</v>
      </c>
      <c r="G83">
        <f t="shared" si="10"/>
        <v>4.0526587909410939E-7</v>
      </c>
      <c r="H83">
        <f t="shared" si="11"/>
        <v>0</v>
      </c>
      <c r="I83" t="e">
        <f t="shared" si="12"/>
        <v>#NUM!</v>
      </c>
    </row>
    <row r="84" spans="2:9" x14ac:dyDescent="0.2">
      <c r="B84">
        <f t="shared" si="13"/>
        <v>10</v>
      </c>
      <c r="C84">
        <f t="shared" si="15"/>
        <v>10</v>
      </c>
      <c r="D84">
        <f t="shared" si="14"/>
        <v>0</v>
      </c>
      <c r="E84">
        <f t="shared" ref="E84" si="16">VLOOKUP(C84,$J$5:$K$15,2)</f>
        <v>0</v>
      </c>
      <c r="F84">
        <f t="shared" ref="F84" si="17">IF($D$2&gt;0,VLOOKUP(C84,$L$4:$N$15,2)/VLOOKUP(B84,$L$4:$N$15,2)/VLOOKUP(D84,$L$4:$N$15,3),EXP(-$C$2)/VLOOKUP(D84,$L$4:$N$15,3))</f>
        <v>1</v>
      </c>
      <c r="G84">
        <f t="shared" ref="G84" si="18">IF($D$2&gt;0, EXP(($C$2+B84)*$F$2+$E$2*D84), EXP($E$2*D84))</f>
        <v>7.9118350762890514E-8</v>
      </c>
      <c r="H84">
        <f t="shared" ref="H84" si="19">E84*F84*G84</f>
        <v>0</v>
      </c>
      <c r="I84" t="e">
        <f t="shared" ref="I84" si="20">LN(H84)</f>
        <v>#NUM!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07D9-CF5A-F84F-A6B7-C9196BFFD905}">
  <dimension ref="A1:V305"/>
  <sheetViews>
    <sheetView zoomScale="140" zoomScaleNormal="140" workbookViewId="0">
      <selection activeCell="C6" sqref="C6"/>
    </sheetView>
  </sheetViews>
  <sheetFormatPr baseColWidth="10" defaultRowHeight="16" x14ac:dyDescent="0.2"/>
  <cols>
    <col min="2" max="2" width="12.1640625" bestFit="1" customWidth="1"/>
    <col min="4" max="5" width="12.1640625" bestFit="1" customWidth="1"/>
    <col min="7" max="8" width="12.1640625" bestFit="1" customWidth="1"/>
    <col min="13" max="13" width="12.1640625" bestFit="1" customWidth="1"/>
  </cols>
  <sheetData>
    <row r="1" spans="1:13" x14ac:dyDescent="0.2">
      <c r="B1" s="17" t="s">
        <v>17</v>
      </c>
      <c r="C1" s="23" t="s">
        <v>39</v>
      </c>
      <c r="D1" s="23" t="s">
        <v>40</v>
      </c>
      <c r="E1" s="23" t="s">
        <v>51</v>
      </c>
      <c r="F1" s="18" t="s">
        <v>37</v>
      </c>
      <c r="G1" s="22" t="s">
        <v>38</v>
      </c>
      <c r="H1" s="22" t="s">
        <v>54</v>
      </c>
      <c r="I1" s="22" t="s">
        <v>55</v>
      </c>
      <c r="K1" t="s">
        <v>23</v>
      </c>
      <c r="L1" t="s">
        <v>41</v>
      </c>
      <c r="M1" t="s">
        <v>42</v>
      </c>
    </row>
    <row r="2" spans="1:13" x14ac:dyDescent="0.2">
      <c r="B2" s="20">
        <v>6</v>
      </c>
      <c r="C2" s="24">
        <v>4</v>
      </c>
      <c r="D2" s="24">
        <v>5</v>
      </c>
      <c r="E2" s="24">
        <f>L!O8</f>
        <v>0.4469686594575446</v>
      </c>
      <c r="F2" s="21">
        <f>L!O7</f>
        <v>0.44541886269903502</v>
      </c>
      <c r="G2">
        <f>E2*F2</f>
        <v>0.1990882719576918</v>
      </c>
      <c r="H2">
        <f>(1-E2)/(1-G2)</f>
        <v>0.69050223786115106</v>
      </c>
      <c r="I2">
        <f>E2*(1-F2)/(1-G2)</f>
        <v>0.30949776213884905</v>
      </c>
      <c r="K2">
        <v>0</v>
      </c>
      <c r="L2">
        <f>'K4'!B6</f>
        <v>1.0060507783165916E-3</v>
      </c>
      <c r="M2">
        <f>'K5'!B6</f>
        <v>1.5660566740604521E-4</v>
      </c>
    </row>
    <row r="3" spans="1:13" x14ac:dyDescent="0.2">
      <c r="K3">
        <f>K2+1</f>
        <v>1</v>
      </c>
      <c r="L3">
        <f>'K4'!B7</f>
        <v>5.6103268333196109E-3</v>
      </c>
      <c r="M3">
        <f>'K5'!B7</f>
        <v>1.085355765258352E-2</v>
      </c>
    </row>
    <row r="4" spans="1:13" x14ac:dyDescent="0.2">
      <c r="K4">
        <f t="shared" ref="K4:K11" si="0">K3+1</f>
        <v>2</v>
      </c>
      <c r="L4">
        <f>'K4'!B8</f>
        <v>1.366636021482244E-2</v>
      </c>
      <c r="M4">
        <f>'K5'!B8</f>
        <v>5.0010197998995014E-3</v>
      </c>
    </row>
    <row r="5" spans="1:13" x14ac:dyDescent="0.2">
      <c r="A5" s="44" t="s">
        <v>18</v>
      </c>
      <c r="B5" s="45" t="s">
        <v>19</v>
      </c>
      <c r="C5" t="s">
        <v>69</v>
      </c>
      <c r="E5" t="s">
        <v>59</v>
      </c>
      <c r="K5">
        <f t="shared" si="0"/>
        <v>3</v>
      </c>
      <c r="L5">
        <f>'K4'!B9</f>
        <v>1.5760758006708203E-2</v>
      </c>
      <c r="M5">
        <f>'K5'!B9</f>
        <v>5.9648810474411448E-4</v>
      </c>
    </row>
    <row r="6" spans="1:13" x14ac:dyDescent="0.2">
      <c r="A6" s="46">
        <v>0</v>
      </c>
      <c r="B6" s="47">
        <f>H20</f>
        <v>1.5755325358264106E-7</v>
      </c>
      <c r="C6">
        <f>LN(B6)</f>
        <v>-15.663502317844705</v>
      </c>
      <c r="E6">
        <f>V20</f>
        <v>1.5755325358264106E-7</v>
      </c>
      <c r="K6">
        <f t="shared" si="0"/>
        <v>4</v>
      </c>
      <c r="L6">
        <f>'K4'!B10</f>
        <v>7.3377853935788773E-3</v>
      </c>
      <c r="M6">
        <f>'K5'!B10</f>
        <v>4.1129838704816809E-6</v>
      </c>
    </row>
    <row r="7" spans="1:13" x14ac:dyDescent="0.2">
      <c r="A7" s="46">
        <f>A6+1</f>
        <v>1</v>
      </c>
      <c r="B7" s="47">
        <f>SUM(H21:H22)</f>
        <v>2.6948230873665326E-5</v>
      </c>
      <c r="C7">
        <f t="shared" ref="C7:C16" si="1">LN(B7)</f>
        <v>-10.521592907525934</v>
      </c>
      <c r="E7">
        <f>SUM(V21:V23)</f>
        <v>2.6948230873665326E-5</v>
      </c>
      <c r="K7">
        <f t="shared" si="0"/>
        <v>5</v>
      </c>
      <c r="L7">
        <f>'K4'!B11</f>
        <v>3.9800208894922803E-4</v>
      </c>
      <c r="M7">
        <f>'K5'!B11</f>
        <v>0</v>
      </c>
    </row>
    <row r="8" spans="1:13" x14ac:dyDescent="0.2">
      <c r="A8" s="46">
        <f t="shared" ref="A8:A15" si="2">A7+1</f>
        <v>2</v>
      </c>
      <c r="B8" s="47">
        <f>SUM(H23:H25)</f>
        <v>6.4064534470190506E-5</v>
      </c>
      <c r="C8">
        <f t="shared" si="1"/>
        <v>-9.6556196315523461</v>
      </c>
      <c r="E8">
        <f>SUM(V24:V29)</f>
        <v>6.4064534470190492E-5</v>
      </c>
      <c r="K8">
        <f t="shared" si="0"/>
        <v>6</v>
      </c>
      <c r="L8">
        <f>'K4'!B12</f>
        <v>5.2568740596548721E-6</v>
      </c>
      <c r="M8">
        <f>'K5'!B12</f>
        <v>0</v>
      </c>
    </row>
    <row r="9" spans="1:13" x14ac:dyDescent="0.2">
      <c r="A9" s="46">
        <f t="shared" si="2"/>
        <v>3</v>
      </c>
      <c r="B9" s="47">
        <f>SUM(H26:H29)</f>
        <v>6.2163327366941898E-5</v>
      </c>
      <c r="C9">
        <f t="shared" si="1"/>
        <v>-9.6857453242683054</v>
      </c>
      <c r="E9">
        <f>SUM(V30:V39)</f>
        <v>6.2163327366941885E-5</v>
      </c>
      <c r="K9">
        <f t="shared" si="0"/>
        <v>7</v>
      </c>
      <c r="L9">
        <f>'K4'!B13</f>
        <v>0</v>
      </c>
      <c r="M9">
        <f>'K5'!B13</f>
        <v>0</v>
      </c>
    </row>
    <row r="10" spans="1:13" x14ac:dyDescent="0.2">
      <c r="A10" s="46">
        <f t="shared" si="2"/>
        <v>4</v>
      </c>
      <c r="B10" s="47">
        <f>SUM(H30:H34)</f>
        <v>3.0482954103099858E-5</v>
      </c>
      <c r="C10">
        <f t="shared" si="1"/>
        <v>-10.39834291244917</v>
      </c>
      <c r="E10">
        <f>SUM(V40:V54)</f>
        <v>3.0452587585370455E-5</v>
      </c>
      <c r="J10" t="s">
        <v>43</v>
      </c>
      <c r="K10">
        <f t="shared" si="0"/>
        <v>8</v>
      </c>
      <c r="L10">
        <f>'K4'!B14</f>
        <v>0</v>
      </c>
      <c r="M10">
        <f>'K5'!B14</f>
        <v>0</v>
      </c>
    </row>
    <row r="11" spans="1:13" x14ac:dyDescent="0.2">
      <c r="A11" s="46">
        <f t="shared" si="2"/>
        <v>5</v>
      </c>
      <c r="B11" s="47">
        <f>SUM(H35:H40)</f>
        <v>7.861103790817632E-6</v>
      </c>
      <c r="C11">
        <f t="shared" si="1"/>
        <v>-11.753583529980991</v>
      </c>
      <c r="E11">
        <f>SUM(V55:V75)</f>
        <v>7.8611037908176303E-6</v>
      </c>
      <c r="J11" t="s">
        <v>44</v>
      </c>
      <c r="K11">
        <f t="shared" si="0"/>
        <v>9</v>
      </c>
      <c r="L11">
        <f>'K4'!B15</f>
        <v>0</v>
      </c>
      <c r="M11">
        <f>'K5'!B15</f>
        <v>0</v>
      </c>
    </row>
    <row r="12" spans="1:13" x14ac:dyDescent="0.2">
      <c r="A12" s="46">
        <f t="shared" si="2"/>
        <v>6</v>
      </c>
      <c r="B12" s="47">
        <f>SUM(H41:H47)</f>
        <v>1.0378296590403977E-6</v>
      </c>
      <c r="C12">
        <f t="shared" si="1"/>
        <v>-13.778378891657987</v>
      </c>
      <c r="E12">
        <f>SUM(V76:V103)</f>
        <v>1.0378296590403977E-6</v>
      </c>
      <c r="J12" t="s">
        <v>45</v>
      </c>
      <c r="K12">
        <f>K11+1</f>
        <v>10</v>
      </c>
      <c r="L12">
        <f>'K4'!B16</f>
        <v>0</v>
      </c>
      <c r="M12">
        <f>'K5'!B16</f>
        <v>0</v>
      </c>
    </row>
    <row r="13" spans="1:13" x14ac:dyDescent="0.2">
      <c r="A13" s="46">
        <f t="shared" si="2"/>
        <v>7</v>
      </c>
      <c r="B13" s="47">
        <f>SUM(H48:H55)</f>
        <v>6.3162128995615425E-8</v>
      </c>
      <c r="C13">
        <f t="shared" si="1"/>
        <v>-16.577560940153425</v>
      </c>
      <c r="E13">
        <f>SUM(V104:V139)</f>
        <v>6.3162128995615425E-8</v>
      </c>
      <c r="J13" t="s">
        <v>46</v>
      </c>
    </row>
    <row r="14" spans="1:13" x14ac:dyDescent="0.2">
      <c r="A14" s="46">
        <f t="shared" si="2"/>
        <v>8</v>
      </c>
      <c r="B14" s="47">
        <f>SUM(H56:H64)</f>
        <v>1.4352653143740423E-9</v>
      </c>
      <c r="C14">
        <f t="shared" si="1"/>
        <v>-20.361916116758984</v>
      </c>
      <c r="E14">
        <f>SUM(V140:V184)</f>
        <v>1.4352653143740423E-9</v>
      </c>
    </row>
    <row r="15" spans="1:13" x14ac:dyDescent="0.2">
      <c r="A15" s="46">
        <f t="shared" si="2"/>
        <v>9</v>
      </c>
      <c r="B15" s="47">
        <f>SUM(H65:H74)</f>
        <v>1.2321294969260151E-11</v>
      </c>
      <c r="C15">
        <f t="shared" si="1"/>
        <v>-25.119692052205718</v>
      </c>
      <c r="E15">
        <f>SUM(V185:V239)</f>
        <v>1.2321294969260151E-11</v>
      </c>
    </row>
    <row r="16" spans="1:13" x14ac:dyDescent="0.2">
      <c r="A16" s="20">
        <f>A15+1</f>
        <v>10</v>
      </c>
      <c r="B16" s="21">
        <f>SUM(H74:H85)</f>
        <v>3.5709497024577563E-14</v>
      </c>
      <c r="C16">
        <f t="shared" si="1"/>
        <v>-30.963359718405552</v>
      </c>
      <c r="E16">
        <f>SUM(V240:V305)</f>
        <v>3.5709497024577563E-14</v>
      </c>
    </row>
    <row r="19" spans="2:22" x14ac:dyDescent="0.2">
      <c r="B19" t="s">
        <v>18</v>
      </c>
      <c r="C19" t="s">
        <v>23</v>
      </c>
      <c r="D19" t="s">
        <v>22</v>
      </c>
      <c r="E19" t="s">
        <v>52</v>
      </c>
      <c r="F19" t="s">
        <v>53</v>
      </c>
      <c r="G19" t="s">
        <v>50</v>
      </c>
      <c r="H19" t="s">
        <v>36</v>
      </c>
      <c r="K19" t="s">
        <v>36</v>
      </c>
      <c r="L19" t="s">
        <v>18</v>
      </c>
      <c r="M19" t="s">
        <v>23</v>
      </c>
      <c r="N19" t="s">
        <v>22</v>
      </c>
      <c r="O19" t="s">
        <v>34</v>
      </c>
      <c r="P19" t="s">
        <v>48</v>
      </c>
      <c r="Q19" t="s">
        <v>49</v>
      </c>
      <c r="R19" t="s">
        <v>47</v>
      </c>
      <c r="S19" t="s">
        <v>57</v>
      </c>
      <c r="T19" t="s">
        <v>42</v>
      </c>
      <c r="U19" t="s">
        <v>58</v>
      </c>
      <c r="V19" t="s">
        <v>36</v>
      </c>
    </row>
    <row r="20" spans="2:22" x14ac:dyDescent="0.2">
      <c r="B20">
        <v>0</v>
      </c>
      <c r="C20">
        <v>0</v>
      </c>
      <c r="D20">
        <f>B20-C20</f>
        <v>0</v>
      </c>
      <c r="E20">
        <f>VLOOKUP(D20,K$2:M$12,3)</f>
        <v>1.5660566740604521E-4</v>
      </c>
      <c r="F20">
        <f>J20</f>
        <v>1.0060507783165916E-3</v>
      </c>
      <c r="G20">
        <f>_xlfn.BINOM.DIST(D20,B20,H$2,FALSE)</f>
        <v>1</v>
      </c>
      <c r="H20">
        <f>E20*F20*G20</f>
        <v>1.5755325358264106E-7</v>
      </c>
      <c r="J20">
        <f>K20</f>
        <v>1.0060507783165916E-3</v>
      </c>
      <c r="K20">
        <f t="shared" ref="K20:K83" si="3">R20*S20</f>
        <v>1.0060507783165916E-3</v>
      </c>
      <c r="L20">
        <v>0</v>
      </c>
      <c r="M20">
        <v>0</v>
      </c>
      <c r="N20">
        <f>L20-M20</f>
        <v>0</v>
      </c>
      <c r="O20">
        <v>0</v>
      </c>
      <c r="P20">
        <f>M20+O20</f>
        <v>0</v>
      </c>
      <c r="Q20">
        <f>N20-O20</f>
        <v>0</v>
      </c>
      <c r="R20">
        <f t="shared" ref="R20:R83" si="4">VLOOKUP(P20,K$2:L$12,2)</f>
        <v>1.0060507783165916E-3</v>
      </c>
      <c r="S20">
        <f t="shared" ref="S20:S83" si="5">_xlfn.BINOM.DIST(Q20,N20,F$2,FALSE)</f>
        <v>1</v>
      </c>
      <c r="T20">
        <f>VLOOKUP(N20,$K$2:$M$12,3)</f>
        <v>1.5660566740604521E-4</v>
      </c>
      <c r="U20">
        <f>_xlfn.BINOM.DIST(N20,L20,$H$2,FALSE)</f>
        <v>1</v>
      </c>
      <c r="V20">
        <f>R20*S20*T20*U20</f>
        <v>1.5755325358264106E-7</v>
      </c>
    </row>
    <row r="21" spans="2:22" x14ac:dyDescent="0.2">
      <c r="B21">
        <f>IF(C20=0,B20+1,B20)</f>
        <v>1</v>
      </c>
      <c r="C21">
        <f>IF(C20=0,B21,C20-1)</f>
        <v>1</v>
      </c>
      <c r="D21">
        <f>B21-C21</f>
        <v>0</v>
      </c>
      <c r="E21">
        <f t="shared" ref="E21:E84" si="6">VLOOKUP(D21,K$2:M$12,3)</f>
        <v>1.5660566740604521E-4</v>
      </c>
      <c r="F21">
        <f>J21</f>
        <v>5.6103268333196109E-3</v>
      </c>
      <c r="G21">
        <f t="shared" ref="G21:G84" si="7">_xlfn.BINOM.DIST(D21,B21,H$2,FALSE)</f>
        <v>0.30949776213884894</v>
      </c>
      <c r="H21">
        <f t="shared" ref="H21:H84" si="8">E21*F21*G21</f>
        <v>2.7192751251645108E-7</v>
      </c>
      <c r="J21">
        <f>K21</f>
        <v>5.6103268333196109E-3</v>
      </c>
      <c r="K21">
        <f t="shared" si="3"/>
        <v>5.6103268333196109E-3</v>
      </c>
      <c r="L21">
        <f>IF(AND(M20=0,O20=0),L20+1,L20)</f>
        <v>1</v>
      </c>
      <c r="M21">
        <f>IF(O20=0,IF(M20=0,L21,M20-1),M20)</f>
        <v>1</v>
      </c>
      <c r="N21">
        <f>L21-M21</f>
        <v>0</v>
      </c>
      <c r="O21">
        <f>IF(O20=0,N21,O20-1)</f>
        <v>0</v>
      </c>
      <c r="P21">
        <f t="shared" ref="P21:P84" si="9">M21+O21</f>
        <v>1</v>
      </c>
      <c r="Q21">
        <f t="shared" ref="Q21:Q84" si="10">N21-O21</f>
        <v>0</v>
      </c>
      <c r="R21">
        <f t="shared" si="4"/>
        <v>5.6103268333196109E-3</v>
      </c>
      <c r="S21">
        <f t="shared" si="5"/>
        <v>1</v>
      </c>
      <c r="T21">
        <f t="shared" ref="T21:T84" si="11">VLOOKUP(N21,$K$2:$M$12,3)</f>
        <v>1.5660566740604521E-4</v>
      </c>
      <c r="U21">
        <f t="shared" ref="U21:U84" si="12">_xlfn.BINOM.DIST(N21,L21,$H$2,FALSE)</f>
        <v>0.30949776213884894</v>
      </c>
      <c r="V21">
        <f t="shared" ref="V21:V84" si="13">R21*S21*T21*U21</f>
        <v>2.7192751251645108E-7</v>
      </c>
    </row>
    <row r="22" spans="2:22" x14ac:dyDescent="0.2">
      <c r="B22">
        <f>IF(C21=0,B21+1,B21)</f>
        <v>1</v>
      </c>
      <c r="C22">
        <f>IF(C21=0,B22,C21-1)</f>
        <v>0</v>
      </c>
      <c r="D22">
        <f>B22-C22</f>
        <v>1</v>
      </c>
      <c r="E22">
        <f t="shared" si="6"/>
        <v>1.085355765258352E-2</v>
      </c>
      <c r="F22">
        <f>J22</f>
        <v>3.5594954293477667E-3</v>
      </c>
      <c r="G22">
        <f t="shared" si="7"/>
        <v>0.69050223786115106</v>
      </c>
      <c r="H22">
        <f t="shared" si="8"/>
        <v>2.6676303361148874E-5</v>
      </c>
      <c r="J22">
        <f>SUM(K22:K23)</f>
        <v>3.5594954293477667E-3</v>
      </c>
      <c r="K22">
        <f t="shared" si="3"/>
        <v>3.1113814358525115E-3</v>
      </c>
      <c r="L22">
        <f t="shared" ref="L22:L85" si="14">IF(AND(M21=0,O21=0),L21+1,L21)</f>
        <v>1</v>
      </c>
      <c r="M22">
        <f t="shared" ref="M22:M85" si="15">IF(O21=0,IF(M21=0,L22,M21-1),M21)</f>
        <v>0</v>
      </c>
      <c r="N22">
        <f t="shared" ref="N22:N85" si="16">L22-M22</f>
        <v>1</v>
      </c>
      <c r="O22">
        <f t="shared" ref="O22:O85" si="17">IF(O21=0,N22,O21-1)</f>
        <v>1</v>
      </c>
      <c r="P22">
        <f t="shared" si="9"/>
        <v>1</v>
      </c>
      <c r="Q22">
        <f t="shared" si="10"/>
        <v>0</v>
      </c>
      <c r="R22">
        <f t="shared" si="4"/>
        <v>5.6103268333196109E-3</v>
      </c>
      <c r="S22">
        <f t="shared" si="5"/>
        <v>0.55458113730096503</v>
      </c>
      <c r="T22">
        <f t="shared" si="11"/>
        <v>1.085355765258352E-2</v>
      </c>
      <c r="U22">
        <f t="shared" si="12"/>
        <v>0.69050223786115106</v>
      </c>
      <c r="V22">
        <f t="shared" si="13"/>
        <v>2.3317955227788369E-5</v>
      </c>
    </row>
    <row r="23" spans="2:22" x14ac:dyDescent="0.2">
      <c r="B23">
        <f>IF(C22=0,B22+1,B22)</f>
        <v>2</v>
      </c>
      <c r="C23">
        <f>IF(C22=0,B23,C22-1)</f>
        <v>2</v>
      </c>
      <c r="D23">
        <f>B23-C23</f>
        <v>0</v>
      </c>
      <c r="E23">
        <f t="shared" si="6"/>
        <v>1.5660566740604521E-4</v>
      </c>
      <c r="F23">
        <f>J24</f>
        <v>1.366636021482244E-2</v>
      </c>
      <c r="G23">
        <f t="shared" si="7"/>
        <v>9.5788864768955526E-2</v>
      </c>
      <c r="H23">
        <f t="shared" si="8"/>
        <v>2.0501015055351101E-7</v>
      </c>
      <c r="K23">
        <f t="shared" si="3"/>
        <v>4.4811399349525523E-4</v>
      </c>
      <c r="L23">
        <f t="shared" si="14"/>
        <v>1</v>
      </c>
      <c r="M23">
        <f t="shared" si="15"/>
        <v>0</v>
      </c>
      <c r="N23">
        <f t="shared" si="16"/>
        <v>1</v>
      </c>
      <c r="O23">
        <f t="shared" si="17"/>
        <v>0</v>
      </c>
      <c r="P23">
        <f t="shared" si="9"/>
        <v>0</v>
      </c>
      <c r="Q23">
        <f t="shared" si="10"/>
        <v>1</v>
      </c>
      <c r="R23">
        <f t="shared" si="4"/>
        <v>1.0060507783165916E-3</v>
      </c>
      <c r="S23">
        <f t="shared" si="5"/>
        <v>0.44541886269903502</v>
      </c>
      <c r="T23">
        <f t="shared" si="11"/>
        <v>1.085355765258352E-2</v>
      </c>
      <c r="U23">
        <f t="shared" si="12"/>
        <v>0.69050223786115106</v>
      </c>
      <c r="V23">
        <f t="shared" si="13"/>
        <v>3.358348133360505E-6</v>
      </c>
    </row>
    <row r="24" spans="2:22" x14ac:dyDescent="0.2">
      <c r="B24">
        <f t="shared" ref="B24:B51" si="18">IF(C23=0,B23+1,B23)</f>
        <v>2</v>
      </c>
      <c r="C24">
        <f t="shared" ref="C24:C51" si="19">IF(C23=0,B24,C23-1)</f>
        <v>1</v>
      </c>
      <c r="D24">
        <f t="shared" ref="D24:D51" si="20">B24-C24</f>
        <v>1</v>
      </c>
      <c r="E24">
        <f t="shared" si="6"/>
        <v>1.085355765258352E-2</v>
      </c>
      <c r="F24">
        <f>J25</f>
        <v>1.007805098816799E-2</v>
      </c>
      <c r="G24">
        <f t="shared" si="7"/>
        <v>0.4274177947397868</v>
      </c>
      <c r="H24">
        <f t="shared" si="8"/>
        <v>4.6752115590584612E-5</v>
      </c>
      <c r="J24">
        <f>K24</f>
        <v>1.366636021482244E-2</v>
      </c>
      <c r="K24">
        <f t="shared" si="3"/>
        <v>1.366636021482244E-2</v>
      </c>
      <c r="L24">
        <f t="shared" si="14"/>
        <v>2</v>
      </c>
      <c r="M24">
        <f t="shared" si="15"/>
        <v>2</v>
      </c>
      <c r="N24">
        <f t="shared" si="16"/>
        <v>0</v>
      </c>
      <c r="O24">
        <f t="shared" si="17"/>
        <v>0</v>
      </c>
      <c r="P24">
        <f t="shared" si="9"/>
        <v>2</v>
      </c>
      <c r="Q24">
        <f t="shared" si="10"/>
        <v>0</v>
      </c>
      <c r="R24">
        <f t="shared" si="4"/>
        <v>1.366636021482244E-2</v>
      </c>
      <c r="S24">
        <f t="shared" si="5"/>
        <v>1</v>
      </c>
      <c r="T24">
        <f t="shared" si="11"/>
        <v>1.5660566740604521E-4</v>
      </c>
      <c r="U24">
        <f t="shared" si="12"/>
        <v>9.5788864768955526E-2</v>
      </c>
      <c r="V24">
        <f t="shared" si="13"/>
        <v>2.0501015055351101E-7</v>
      </c>
    </row>
    <row r="25" spans="2:22" x14ac:dyDescent="0.2">
      <c r="B25">
        <f t="shared" si="18"/>
        <v>2</v>
      </c>
      <c r="C25">
        <f t="shared" si="19"/>
        <v>0</v>
      </c>
      <c r="D25">
        <f t="shared" si="20"/>
        <v>2</v>
      </c>
      <c r="E25">
        <f t="shared" si="6"/>
        <v>5.0010197998995014E-3</v>
      </c>
      <c r="F25">
        <f>J27</f>
        <v>7.1745633847178142E-3</v>
      </c>
      <c r="G25">
        <f t="shared" si="7"/>
        <v>0.47679334049125766</v>
      </c>
      <c r="H25">
        <f t="shared" si="8"/>
        <v>1.7107408729052384E-5</v>
      </c>
      <c r="J25">
        <f>SUM(K25:K26)</f>
        <v>1.007805098816799E-2</v>
      </c>
      <c r="K25">
        <f t="shared" si="3"/>
        <v>7.5791055907008893E-3</v>
      </c>
      <c r="L25">
        <f t="shared" si="14"/>
        <v>2</v>
      </c>
      <c r="M25">
        <f t="shared" si="15"/>
        <v>1</v>
      </c>
      <c r="N25">
        <f t="shared" si="16"/>
        <v>1</v>
      </c>
      <c r="O25">
        <f t="shared" si="17"/>
        <v>1</v>
      </c>
      <c r="P25">
        <f t="shared" si="9"/>
        <v>2</v>
      </c>
      <c r="Q25">
        <f t="shared" si="10"/>
        <v>0</v>
      </c>
      <c r="R25">
        <f t="shared" si="4"/>
        <v>1.366636021482244E-2</v>
      </c>
      <c r="S25">
        <f t="shared" si="5"/>
        <v>0.55458113730096503</v>
      </c>
      <c r="T25">
        <f t="shared" si="11"/>
        <v>1.085355765258352E-2</v>
      </c>
      <c r="U25">
        <f t="shared" si="12"/>
        <v>0.4274177947397868</v>
      </c>
      <c r="V25">
        <f t="shared" si="13"/>
        <v>3.515949870324149E-5</v>
      </c>
    </row>
    <row r="26" spans="2:22" x14ac:dyDescent="0.2">
      <c r="B26">
        <f t="shared" si="18"/>
        <v>3</v>
      </c>
      <c r="C26">
        <f t="shared" si="19"/>
        <v>3</v>
      </c>
      <c r="D26">
        <f t="shared" si="20"/>
        <v>0</v>
      </c>
      <c r="E26">
        <f t="shared" si="6"/>
        <v>1.5660566740604521E-4</v>
      </c>
      <c r="F26">
        <f>J30</f>
        <v>1.5760758006708203E-2</v>
      </c>
      <c r="G26">
        <f t="shared" si="7"/>
        <v>2.964643928381256E-2</v>
      </c>
      <c r="H26">
        <f t="shared" si="8"/>
        <v>7.3174053739463003E-8</v>
      </c>
      <c r="K26">
        <f t="shared" si="3"/>
        <v>2.4989453974670998E-3</v>
      </c>
      <c r="L26">
        <f t="shared" si="14"/>
        <v>2</v>
      </c>
      <c r="M26">
        <f t="shared" si="15"/>
        <v>1</v>
      </c>
      <c r="N26">
        <f t="shared" si="16"/>
        <v>1</v>
      </c>
      <c r="O26">
        <f t="shared" si="17"/>
        <v>0</v>
      </c>
      <c r="P26">
        <f t="shared" si="9"/>
        <v>1</v>
      </c>
      <c r="Q26">
        <f t="shared" si="10"/>
        <v>1</v>
      </c>
      <c r="R26">
        <f t="shared" si="4"/>
        <v>5.6103268333196109E-3</v>
      </c>
      <c r="S26">
        <f t="shared" si="5"/>
        <v>0.44541886269903502</v>
      </c>
      <c r="T26">
        <f t="shared" si="11"/>
        <v>1.085355765258352E-2</v>
      </c>
      <c r="U26">
        <f t="shared" si="12"/>
        <v>0.4274177947397868</v>
      </c>
      <c r="V26">
        <f t="shared" si="13"/>
        <v>1.159261688734312E-5</v>
      </c>
    </row>
    <row r="27" spans="2:22" x14ac:dyDescent="0.2">
      <c r="B27">
        <f t="shared" si="18"/>
        <v>3</v>
      </c>
      <c r="C27">
        <f t="shared" si="19"/>
        <v>2</v>
      </c>
      <c r="D27">
        <f t="shared" si="20"/>
        <v>1</v>
      </c>
      <c r="E27">
        <f t="shared" si="6"/>
        <v>1.085355765258352E-2</v>
      </c>
      <c r="F27">
        <f>J31</f>
        <v>1.4827873724207078E-2</v>
      </c>
      <c r="G27">
        <f t="shared" si="7"/>
        <v>0.1984272764554289</v>
      </c>
      <c r="H27">
        <f t="shared" si="8"/>
        <v>3.1933929915780298E-5</v>
      </c>
      <c r="J27">
        <f>SUM(K27:K29)</f>
        <v>7.1745633847178142E-3</v>
      </c>
      <c r="K27">
        <f t="shared" si="3"/>
        <v>4.2032289982150018E-3</v>
      </c>
      <c r="L27">
        <f t="shared" si="14"/>
        <v>2</v>
      </c>
      <c r="M27">
        <f t="shared" si="15"/>
        <v>0</v>
      </c>
      <c r="N27">
        <f t="shared" si="16"/>
        <v>2</v>
      </c>
      <c r="O27">
        <f t="shared" si="17"/>
        <v>2</v>
      </c>
      <c r="P27">
        <f t="shared" si="9"/>
        <v>2</v>
      </c>
      <c r="Q27">
        <f t="shared" si="10"/>
        <v>0</v>
      </c>
      <c r="R27">
        <f t="shared" si="4"/>
        <v>1.366636021482244E-2</v>
      </c>
      <c r="S27">
        <f t="shared" si="5"/>
        <v>0.30756023785003184</v>
      </c>
      <c r="T27">
        <f t="shared" si="11"/>
        <v>5.0010197998995014E-3</v>
      </c>
      <c r="U27">
        <f t="shared" si="12"/>
        <v>0.47679334049125766</v>
      </c>
      <c r="V27">
        <f t="shared" si="13"/>
        <v>1.0022401726554347E-5</v>
      </c>
    </row>
    <row r="28" spans="2:22" x14ac:dyDescent="0.2">
      <c r="B28">
        <f t="shared" si="18"/>
        <v>3</v>
      </c>
      <c r="C28">
        <f t="shared" si="19"/>
        <v>1</v>
      </c>
      <c r="D28">
        <f t="shared" si="20"/>
        <v>2</v>
      </c>
      <c r="E28">
        <f t="shared" si="6"/>
        <v>5.0010197998995014E-3</v>
      </c>
      <c r="F28">
        <f>J33</f>
        <v>1.271221308309853E-2</v>
      </c>
      <c r="G28">
        <f t="shared" si="7"/>
        <v>0.44269941565425147</v>
      </c>
      <c r="H28">
        <f t="shared" si="8"/>
        <v>2.8144185634786443E-5</v>
      </c>
      <c r="K28">
        <f t="shared" si="3"/>
        <v>2.7717359611606324E-3</v>
      </c>
      <c r="L28">
        <f t="shared" si="14"/>
        <v>2</v>
      </c>
      <c r="M28">
        <f t="shared" si="15"/>
        <v>0</v>
      </c>
      <c r="N28">
        <f t="shared" si="16"/>
        <v>2</v>
      </c>
      <c r="O28">
        <f t="shared" si="17"/>
        <v>1</v>
      </c>
      <c r="P28">
        <f t="shared" si="9"/>
        <v>1</v>
      </c>
      <c r="Q28">
        <f t="shared" si="10"/>
        <v>1</v>
      </c>
      <c r="R28">
        <f t="shared" si="4"/>
        <v>5.6103268333196109E-3</v>
      </c>
      <c r="S28">
        <f t="shared" si="5"/>
        <v>0.49404179890186645</v>
      </c>
      <c r="T28">
        <f t="shared" si="11"/>
        <v>5.0010197998995014E-3</v>
      </c>
      <c r="U28">
        <f t="shared" si="12"/>
        <v>0.47679334049125766</v>
      </c>
      <c r="V28">
        <f t="shared" si="13"/>
        <v>6.609073951118599E-6</v>
      </c>
    </row>
    <row r="29" spans="2:22" x14ac:dyDescent="0.2">
      <c r="B29">
        <f t="shared" si="18"/>
        <v>3</v>
      </c>
      <c r="C29">
        <f t="shared" si="19"/>
        <v>0</v>
      </c>
      <c r="D29">
        <f t="shared" si="20"/>
        <v>3</v>
      </c>
      <c r="E29">
        <f t="shared" si="6"/>
        <v>5.9648810474411448E-4</v>
      </c>
      <c r="F29">
        <f>J36</f>
        <v>1.0245639452420137E-2</v>
      </c>
      <c r="G29">
        <f t="shared" si="7"/>
        <v>0.32922686860650718</v>
      </c>
      <c r="H29">
        <f t="shared" si="8"/>
        <v>2.0120377626356872E-6</v>
      </c>
      <c r="K29">
        <f t="shared" si="3"/>
        <v>1.9959842534217939E-4</v>
      </c>
      <c r="L29">
        <f t="shared" si="14"/>
        <v>2</v>
      </c>
      <c r="M29">
        <f t="shared" si="15"/>
        <v>0</v>
      </c>
      <c r="N29">
        <f t="shared" si="16"/>
        <v>2</v>
      </c>
      <c r="O29">
        <f t="shared" si="17"/>
        <v>0</v>
      </c>
      <c r="P29">
        <f t="shared" si="9"/>
        <v>0</v>
      </c>
      <c r="Q29">
        <f t="shared" si="10"/>
        <v>2</v>
      </c>
      <c r="R29">
        <f t="shared" si="4"/>
        <v>1.0060507783165916E-3</v>
      </c>
      <c r="S29">
        <f t="shared" si="5"/>
        <v>0.19839796324810183</v>
      </c>
      <c r="T29">
        <f t="shared" si="11"/>
        <v>5.0010197998995014E-3</v>
      </c>
      <c r="U29">
        <f t="shared" si="12"/>
        <v>0.47679334049125766</v>
      </c>
      <c r="V29">
        <f t="shared" si="13"/>
        <v>4.7593305137943408E-7</v>
      </c>
    </row>
    <row r="30" spans="2:22" x14ac:dyDescent="0.2">
      <c r="B30">
        <f t="shared" si="18"/>
        <v>4</v>
      </c>
      <c r="C30">
        <f t="shared" si="19"/>
        <v>4</v>
      </c>
      <c r="D30">
        <f t="shared" si="20"/>
        <v>0</v>
      </c>
      <c r="E30">
        <f t="shared" si="6"/>
        <v>1.5660566740604521E-4</v>
      </c>
      <c r="F30">
        <f>J40</f>
        <v>2.8470605927675665E-2</v>
      </c>
      <c r="G30">
        <f t="shared" si="7"/>
        <v>9.1755066137252494E-3</v>
      </c>
      <c r="H30">
        <f t="shared" si="8"/>
        <v>4.0910448194768051E-8</v>
      </c>
      <c r="J30">
        <f>K30</f>
        <v>1.5760758006708203E-2</v>
      </c>
      <c r="K30">
        <f t="shared" si="3"/>
        <v>1.5760758006708203E-2</v>
      </c>
      <c r="L30">
        <f t="shared" si="14"/>
        <v>3</v>
      </c>
      <c r="M30">
        <f t="shared" si="15"/>
        <v>3</v>
      </c>
      <c r="N30">
        <f t="shared" si="16"/>
        <v>0</v>
      </c>
      <c r="O30">
        <f t="shared" si="17"/>
        <v>0</v>
      </c>
      <c r="P30">
        <f t="shared" si="9"/>
        <v>3</v>
      </c>
      <c r="Q30">
        <f t="shared" si="10"/>
        <v>0</v>
      </c>
      <c r="R30">
        <f t="shared" si="4"/>
        <v>1.5760758006708203E-2</v>
      </c>
      <c r="S30">
        <f t="shared" si="5"/>
        <v>1</v>
      </c>
      <c r="T30">
        <f t="shared" si="11"/>
        <v>1.5660566740604521E-4</v>
      </c>
      <c r="U30">
        <f t="shared" si="12"/>
        <v>2.964643928381256E-2</v>
      </c>
      <c r="V30">
        <f t="shared" si="13"/>
        <v>7.3174053739463003E-8</v>
      </c>
    </row>
    <row r="31" spans="2:22" x14ac:dyDescent="0.2">
      <c r="B31">
        <f t="shared" si="18"/>
        <v>4</v>
      </c>
      <c r="C31">
        <f t="shared" si="19"/>
        <v>3</v>
      </c>
      <c r="D31">
        <f t="shared" si="20"/>
        <v>1</v>
      </c>
      <c r="E31">
        <f t="shared" si="6"/>
        <v>1.085355765258352E-2</v>
      </c>
      <c r="F31">
        <f>J41</f>
        <v>1.1089536275464062E-2</v>
      </c>
      <c r="G31">
        <f t="shared" si="7"/>
        <v>8.1883730680349209E-2</v>
      </c>
      <c r="H31">
        <f t="shared" si="8"/>
        <v>9.8556012646727632E-6</v>
      </c>
      <c r="J31">
        <f>SUM(K31:K32)</f>
        <v>1.4827873724207078E-2</v>
      </c>
      <c r="K31">
        <f t="shared" si="3"/>
        <v>8.7406191000855265E-3</v>
      </c>
      <c r="L31">
        <f t="shared" si="14"/>
        <v>3</v>
      </c>
      <c r="M31">
        <f t="shared" si="15"/>
        <v>2</v>
      </c>
      <c r="N31">
        <f t="shared" si="16"/>
        <v>1</v>
      </c>
      <c r="O31">
        <f t="shared" si="17"/>
        <v>1</v>
      </c>
      <c r="P31">
        <f t="shared" si="9"/>
        <v>3</v>
      </c>
      <c r="Q31">
        <f t="shared" si="10"/>
        <v>0</v>
      </c>
      <c r="R31">
        <f t="shared" si="4"/>
        <v>1.5760758006708203E-2</v>
      </c>
      <c r="S31">
        <f t="shared" si="5"/>
        <v>0.55458113730096503</v>
      </c>
      <c r="T31">
        <f t="shared" si="11"/>
        <v>1.085355765258352E-2</v>
      </c>
      <c r="U31">
        <f t="shared" si="12"/>
        <v>0.1984272764554289</v>
      </c>
      <c r="V31">
        <f t="shared" si="13"/>
        <v>1.8824163393500171E-5</v>
      </c>
    </row>
    <row r="32" spans="2:22" x14ac:dyDescent="0.2">
      <c r="B32">
        <f t="shared" si="18"/>
        <v>4</v>
      </c>
      <c r="C32">
        <f t="shared" si="19"/>
        <v>2</v>
      </c>
      <c r="D32">
        <f t="shared" si="20"/>
        <v>2</v>
      </c>
      <c r="E32">
        <f t="shared" si="6"/>
        <v>5.0010197998995014E-3</v>
      </c>
      <c r="F32">
        <f>J43</f>
        <v>1.2754662290268387E-2</v>
      </c>
      <c r="G32">
        <f t="shared" si="7"/>
        <v>0.27402895689033385</v>
      </c>
      <c r="H32">
        <f t="shared" si="8"/>
        <v>1.7479298364811946E-5</v>
      </c>
      <c r="K32">
        <f t="shared" si="3"/>
        <v>6.0872546241215516E-3</v>
      </c>
      <c r="L32">
        <f t="shared" si="14"/>
        <v>3</v>
      </c>
      <c r="M32">
        <f t="shared" si="15"/>
        <v>2</v>
      </c>
      <c r="N32">
        <f t="shared" si="16"/>
        <v>1</v>
      </c>
      <c r="O32">
        <f t="shared" si="17"/>
        <v>0</v>
      </c>
      <c r="P32">
        <f t="shared" si="9"/>
        <v>2</v>
      </c>
      <c r="Q32">
        <f t="shared" si="10"/>
        <v>1</v>
      </c>
      <c r="R32">
        <f t="shared" si="4"/>
        <v>1.366636021482244E-2</v>
      </c>
      <c r="S32">
        <f t="shared" si="5"/>
        <v>0.44541886269903502</v>
      </c>
      <c r="T32">
        <f t="shared" si="11"/>
        <v>1.085355765258352E-2</v>
      </c>
      <c r="U32">
        <f t="shared" si="12"/>
        <v>0.1984272764554289</v>
      </c>
      <c r="V32">
        <f t="shared" si="13"/>
        <v>1.3109766522280134E-5</v>
      </c>
    </row>
    <row r="33" spans="2:22" x14ac:dyDescent="0.2">
      <c r="B33">
        <f t="shared" si="18"/>
        <v>4</v>
      </c>
      <c r="C33">
        <f t="shared" si="19"/>
        <v>1</v>
      </c>
      <c r="D33">
        <f t="shared" si="20"/>
        <v>3</v>
      </c>
      <c r="E33">
        <f t="shared" si="6"/>
        <v>5.9648810474411448E-4</v>
      </c>
      <c r="F33">
        <f>J46</f>
        <v>1.2735754612688313E-2</v>
      </c>
      <c r="G33">
        <f t="shared" si="7"/>
        <v>0.40757991627877926</v>
      </c>
      <c r="H33">
        <f t="shared" si="8"/>
        <v>3.0962730006323179E-6</v>
      </c>
      <c r="J33">
        <f>SUM(K33:K35)</f>
        <v>1.271221308309853E-2</v>
      </c>
      <c r="K33">
        <f t="shared" si="3"/>
        <v>4.8473824812399688E-3</v>
      </c>
      <c r="L33">
        <f t="shared" si="14"/>
        <v>3</v>
      </c>
      <c r="M33">
        <f t="shared" si="15"/>
        <v>1</v>
      </c>
      <c r="N33">
        <f t="shared" si="16"/>
        <v>2</v>
      </c>
      <c r="O33">
        <f t="shared" si="17"/>
        <v>2</v>
      </c>
      <c r="P33">
        <f t="shared" si="9"/>
        <v>3</v>
      </c>
      <c r="Q33">
        <f t="shared" si="10"/>
        <v>0</v>
      </c>
      <c r="R33">
        <f t="shared" si="4"/>
        <v>1.5760758006708203E-2</v>
      </c>
      <c r="S33">
        <f t="shared" si="5"/>
        <v>0.30756023785003184</v>
      </c>
      <c r="T33">
        <f t="shared" si="11"/>
        <v>5.0010197998995014E-3</v>
      </c>
      <c r="U33">
        <f t="shared" si="12"/>
        <v>0.44269941565425147</v>
      </c>
      <c r="V33">
        <f t="shared" si="13"/>
        <v>1.0731855382145343E-5</v>
      </c>
    </row>
    <row r="34" spans="2:22" x14ac:dyDescent="0.2">
      <c r="B34">
        <f t="shared" si="18"/>
        <v>4</v>
      </c>
      <c r="C34">
        <f t="shared" si="19"/>
        <v>0</v>
      </c>
      <c r="D34">
        <f t="shared" si="20"/>
        <v>4</v>
      </c>
      <c r="E34">
        <f t="shared" si="6"/>
        <v>4.1129838704816809E-6</v>
      </c>
      <c r="F34">
        <f>J50</f>
        <v>1.1626610350012036E-2</v>
      </c>
      <c r="G34">
        <f t="shared" si="7"/>
        <v>0.22733188953681233</v>
      </c>
      <c r="H34">
        <f t="shared" si="8"/>
        <v>1.0871024788062149E-8</v>
      </c>
      <c r="K34">
        <f t="shared" si="3"/>
        <v>6.7517531849717758E-3</v>
      </c>
      <c r="L34">
        <f t="shared" si="14"/>
        <v>3</v>
      </c>
      <c r="M34">
        <f t="shared" si="15"/>
        <v>1</v>
      </c>
      <c r="N34">
        <f t="shared" si="16"/>
        <v>2</v>
      </c>
      <c r="O34">
        <f t="shared" si="17"/>
        <v>1</v>
      </c>
      <c r="P34">
        <f t="shared" si="9"/>
        <v>2</v>
      </c>
      <c r="Q34">
        <f t="shared" si="10"/>
        <v>1</v>
      </c>
      <c r="R34">
        <f t="shared" si="4"/>
        <v>1.366636021482244E-2</v>
      </c>
      <c r="S34">
        <f t="shared" si="5"/>
        <v>0.49404179890186645</v>
      </c>
      <c r="T34">
        <f t="shared" si="11"/>
        <v>5.0010197998995014E-3</v>
      </c>
      <c r="U34">
        <f t="shared" si="12"/>
        <v>0.44269941565425147</v>
      </c>
      <c r="V34">
        <f t="shared" si="13"/>
        <v>1.4948034127177274E-5</v>
      </c>
    </row>
    <row r="35" spans="2:22" x14ac:dyDescent="0.2">
      <c r="B35">
        <f t="shared" si="18"/>
        <v>5</v>
      </c>
      <c r="C35">
        <f t="shared" si="19"/>
        <v>5</v>
      </c>
      <c r="D35">
        <f t="shared" si="20"/>
        <v>0</v>
      </c>
      <c r="E35">
        <f t="shared" si="6"/>
        <v>1.5660566740604521E-4</v>
      </c>
      <c r="F35">
        <f>J55</f>
        <v>3.9800208894922803E-4</v>
      </c>
      <c r="G35">
        <f t="shared" si="7"/>
        <v>2.8397987634381735E-3</v>
      </c>
      <c r="H35">
        <f t="shared" si="8"/>
        <v>1.7700290411296985E-10</v>
      </c>
      <c r="K35">
        <f t="shared" si="3"/>
        <v>1.1130774168867836E-3</v>
      </c>
      <c r="L35">
        <f t="shared" si="14"/>
        <v>3</v>
      </c>
      <c r="M35">
        <f t="shared" si="15"/>
        <v>1</v>
      </c>
      <c r="N35">
        <f t="shared" si="16"/>
        <v>2</v>
      </c>
      <c r="O35">
        <f t="shared" si="17"/>
        <v>0</v>
      </c>
      <c r="P35">
        <f t="shared" si="9"/>
        <v>1</v>
      </c>
      <c r="Q35">
        <f t="shared" si="10"/>
        <v>2</v>
      </c>
      <c r="R35">
        <f t="shared" si="4"/>
        <v>5.6103268333196109E-3</v>
      </c>
      <c r="S35">
        <f t="shared" si="5"/>
        <v>0.19839796324810183</v>
      </c>
      <c r="T35">
        <f t="shared" si="11"/>
        <v>5.0010197998995014E-3</v>
      </c>
      <c r="U35">
        <f t="shared" si="12"/>
        <v>0.44269941565425147</v>
      </c>
      <c r="V35">
        <f t="shared" si="13"/>
        <v>2.4642961254638222E-6</v>
      </c>
    </row>
    <row r="36" spans="2:22" x14ac:dyDescent="0.2">
      <c r="B36">
        <f t="shared" si="18"/>
        <v>5</v>
      </c>
      <c r="C36">
        <f t="shared" si="19"/>
        <v>4</v>
      </c>
      <c r="D36">
        <f t="shared" si="20"/>
        <v>1</v>
      </c>
      <c r="E36">
        <f t="shared" si="6"/>
        <v>1.085355765258352E-2</v>
      </c>
      <c r="F36">
        <f>J56</f>
        <v>3.4891124758751175E-3</v>
      </c>
      <c r="G36">
        <f t="shared" si="7"/>
        <v>3.1678539251435378E-2</v>
      </c>
      <c r="H36">
        <f t="shared" si="8"/>
        <v>1.1996435810306564E-6</v>
      </c>
      <c r="J36">
        <f>SUM(K36:K39)</f>
        <v>1.0245639452420137E-2</v>
      </c>
      <c r="K36">
        <f t="shared" si="3"/>
        <v>2.6882668893788357E-3</v>
      </c>
      <c r="L36">
        <f t="shared" si="14"/>
        <v>3</v>
      </c>
      <c r="M36">
        <f t="shared" si="15"/>
        <v>0</v>
      </c>
      <c r="N36">
        <f t="shared" si="16"/>
        <v>3</v>
      </c>
      <c r="O36">
        <f t="shared" si="17"/>
        <v>3</v>
      </c>
      <c r="P36">
        <f t="shared" si="9"/>
        <v>3</v>
      </c>
      <c r="Q36">
        <f t="shared" si="10"/>
        <v>0</v>
      </c>
      <c r="R36">
        <f t="shared" si="4"/>
        <v>1.5760758006708203E-2</v>
      </c>
      <c r="S36">
        <f t="shared" si="5"/>
        <v>0.17056710649542597</v>
      </c>
      <c r="T36">
        <f t="shared" si="11"/>
        <v>5.9648810474411448E-4</v>
      </c>
      <c r="U36">
        <f t="shared" si="12"/>
        <v>0.32922686860650718</v>
      </c>
      <c r="V36">
        <f t="shared" si="13"/>
        <v>5.2792161217382556E-7</v>
      </c>
    </row>
    <row r="37" spans="2:22" x14ac:dyDescent="0.2">
      <c r="B37">
        <f t="shared" si="18"/>
        <v>5</v>
      </c>
      <c r="C37">
        <f t="shared" si="19"/>
        <v>3</v>
      </c>
      <c r="D37">
        <f t="shared" si="20"/>
        <v>2</v>
      </c>
      <c r="E37">
        <f t="shared" si="6"/>
        <v>5.0010197998995014E-3</v>
      </c>
      <c r="F37">
        <f>J58</f>
        <v>6.8744846007187032E-3</v>
      </c>
      <c r="G37">
        <f t="shared" si="7"/>
        <v>0.14135224819800235</v>
      </c>
      <c r="H37">
        <f t="shared" si="8"/>
        <v>4.8596102314588331E-6</v>
      </c>
      <c r="K37">
        <f t="shared" si="3"/>
        <v>5.6165924401455911E-3</v>
      </c>
      <c r="L37">
        <f t="shared" si="14"/>
        <v>3</v>
      </c>
      <c r="M37">
        <f t="shared" si="15"/>
        <v>0</v>
      </c>
      <c r="N37">
        <f t="shared" si="16"/>
        <v>3</v>
      </c>
      <c r="O37">
        <f t="shared" si="17"/>
        <v>2</v>
      </c>
      <c r="P37">
        <f t="shared" si="9"/>
        <v>2</v>
      </c>
      <c r="Q37">
        <f t="shared" si="10"/>
        <v>1</v>
      </c>
      <c r="R37">
        <f t="shared" si="4"/>
        <v>1.366636021482244E-2</v>
      </c>
      <c r="S37">
        <f t="shared" si="5"/>
        <v>0.41097939406381762</v>
      </c>
      <c r="T37">
        <f t="shared" si="11"/>
        <v>5.9648810474411448E-4</v>
      </c>
      <c r="U37">
        <f t="shared" si="12"/>
        <v>0.32922686860650718</v>
      </c>
      <c r="V37">
        <f t="shared" si="13"/>
        <v>1.1029859228784077E-6</v>
      </c>
    </row>
    <row r="38" spans="2:22" x14ac:dyDescent="0.2">
      <c r="B38">
        <f t="shared" si="18"/>
        <v>5</v>
      </c>
      <c r="C38">
        <f t="shared" si="19"/>
        <v>2</v>
      </c>
      <c r="D38">
        <f t="shared" si="20"/>
        <v>3</v>
      </c>
      <c r="E38">
        <f t="shared" si="6"/>
        <v>5.9648810474411448E-4</v>
      </c>
      <c r="F38">
        <f>J61</f>
        <v>9.4936266596661635E-3</v>
      </c>
      <c r="G38">
        <f t="shared" si="7"/>
        <v>0.31536267995255396</v>
      </c>
      <c r="H38">
        <f t="shared" si="8"/>
        <v>1.7858469394768631E-6</v>
      </c>
      <c r="K38">
        <f t="shared" si="3"/>
        <v>1.8518752192832784E-3</v>
      </c>
      <c r="L38">
        <f t="shared" si="14"/>
        <v>3</v>
      </c>
      <c r="M38">
        <f t="shared" si="15"/>
        <v>0</v>
      </c>
      <c r="N38">
        <f t="shared" si="16"/>
        <v>3</v>
      </c>
      <c r="O38">
        <f t="shared" si="17"/>
        <v>1</v>
      </c>
      <c r="P38">
        <f t="shared" si="9"/>
        <v>1</v>
      </c>
      <c r="Q38">
        <f t="shared" si="10"/>
        <v>2</v>
      </c>
      <c r="R38">
        <f t="shared" si="4"/>
        <v>5.6103268333196109E-3</v>
      </c>
      <c r="S38">
        <f t="shared" si="5"/>
        <v>0.33008330428898208</v>
      </c>
      <c r="T38">
        <f t="shared" si="11"/>
        <v>5.9648810474411448E-4</v>
      </c>
      <c r="U38">
        <f t="shared" si="12"/>
        <v>0.32922686860650718</v>
      </c>
      <c r="V38">
        <f t="shared" si="13"/>
        <v>3.6367109053472164E-7</v>
      </c>
    </row>
    <row r="39" spans="2:22" x14ac:dyDescent="0.2">
      <c r="B39">
        <f t="shared" si="18"/>
        <v>5</v>
      </c>
      <c r="C39">
        <f t="shared" si="19"/>
        <v>1</v>
      </c>
      <c r="D39">
        <f t="shared" si="20"/>
        <v>4</v>
      </c>
      <c r="E39">
        <f t="shared" si="6"/>
        <v>4.1129838704816809E-6</v>
      </c>
      <c r="F39">
        <f>J65</f>
        <v>1.0937731605226037E-2</v>
      </c>
      <c r="G39">
        <f t="shared" si="7"/>
        <v>0.3517935553721972</v>
      </c>
      <c r="H39">
        <f t="shared" si="8"/>
        <v>1.5826035947167167E-8</v>
      </c>
      <c r="K39">
        <f t="shared" si="3"/>
        <v>8.8904903612431816E-5</v>
      </c>
      <c r="L39">
        <f t="shared" si="14"/>
        <v>3</v>
      </c>
      <c r="M39">
        <f t="shared" si="15"/>
        <v>0</v>
      </c>
      <c r="N39">
        <f t="shared" si="16"/>
        <v>3</v>
      </c>
      <c r="O39">
        <f t="shared" si="17"/>
        <v>0</v>
      </c>
      <c r="P39">
        <f t="shared" si="9"/>
        <v>0</v>
      </c>
      <c r="Q39">
        <f t="shared" si="10"/>
        <v>3</v>
      </c>
      <c r="R39">
        <f t="shared" si="4"/>
        <v>1.0060507783165916E-3</v>
      </c>
      <c r="S39">
        <f t="shared" si="5"/>
        <v>8.8370195151774494E-2</v>
      </c>
      <c r="T39">
        <f t="shared" si="11"/>
        <v>5.9648810474411448E-4</v>
      </c>
      <c r="U39">
        <f t="shared" si="12"/>
        <v>0.32922686860650718</v>
      </c>
      <c r="V39">
        <f t="shared" si="13"/>
        <v>1.7459137048732007E-8</v>
      </c>
    </row>
    <row r="40" spans="2:22" x14ac:dyDescent="0.2">
      <c r="B40">
        <f t="shared" si="18"/>
        <v>5</v>
      </c>
      <c r="C40">
        <f t="shared" si="19"/>
        <v>0</v>
      </c>
      <c r="D40">
        <f t="shared" si="20"/>
        <v>5</v>
      </c>
      <c r="E40">
        <f t="shared" si="6"/>
        <v>0</v>
      </c>
      <c r="F40">
        <f>J70</f>
        <v>1.1244571192266156E-2</v>
      </c>
      <c r="G40">
        <f t="shared" si="7"/>
        <v>0.15697317846237291</v>
      </c>
      <c r="H40">
        <f t="shared" si="8"/>
        <v>0</v>
      </c>
      <c r="J40">
        <f>SUM(K40:K44)</f>
        <v>2.8470605927675665E-2</v>
      </c>
      <c r="K40">
        <f t="shared" si="3"/>
        <v>7.3377853935788773E-3</v>
      </c>
      <c r="L40">
        <f t="shared" si="14"/>
        <v>4</v>
      </c>
      <c r="M40">
        <f t="shared" si="15"/>
        <v>4</v>
      </c>
      <c r="N40">
        <f t="shared" si="16"/>
        <v>0</v>
      </c>
      <c r="O40">
        <f t="shared" si="17"/>
        <v>0</v>
      </c>
      <c r="P40">
        <f t="shared" si="9"/>
        <v>4</v>
      </c>
      <c r="Q40">
        <f t="shared" si="10"/>
        <v>0</v>
      </c>
      <c r="R40">
        <f t="shared" si="4"/>
        <v>7.3377853935788773E-3</v>
      </c>
      <c r="S40">
        <f t="shared" si="5"/>
        <v>1</v>
      </c>
      <c r="T40">
        <f t="shared" si="11"/>
        <v>1.5660566740604521E-4</v>
      </c>
      <c r="U40">
        <f t="shared" si="12"/>
        <v>9.1755066137252494E-3</v>
      </c>
      <c r="V40">
        <f t="shared" si="13"/>
        <v>1.0543930465368988E-8</v>
      </c>
    </row>
    <row r="41" spans="2:22" x14ac:dyDescent="0.2">
      <c r="B41">
        <f t="shared" si="18"/>
        <v>6</v>
      </c>
      <c r="C41">
        <f t="shared" si="19"/>
        <v>6</v>
      </c>
      <c r="D41">
        <f t="shared" si="20"/>
        <v>0</v>
      </c>
      <c r="E41">
        <f t="shared" si="6"/>
        <v>1.5660566740604521E-4</v>
      </c>
      <c r="F41">
        <f>J76</f>
        <v>5.2568740596548721E-6</v>
      </c>
      <c r="G41">
        <f t="shared" si="7"/>
        <v>8.7891136220878468E-4</v>
      </c>
      <c r="H41">
        <f t="shared" si="8"/>
        <v>7.2356929022395393E-13</v>
      </c>
      <c r="J41">
        <f>SUM(K41:K42)</f>
        <v>1.1089536275464062E-2</v>
      </c>
      <c r="K41">
        <f t="shared" si="3"/>
        <v>4.0693973688413834E-3</v>
      </c>
      <c r="L41">
        <f t="shared" si="14"/>
        <v>4</v>
      </c>
      <c r="M41">
        <f t="shared" si="15"/>
        <v>3</v>
      </c>
      <c r="N41">
        <f t="shared" si="16"/>
        <v>1</v>
      </c>
      <c r="O41">
        <f t="shared" si="17"/>
        <v>1</v>
      </c>
      <c r="P41">
        <f t="shared" si="9"/>
        <v>4</v>
      </c>
      <c r="Q41">
        <f t="shared" si="10"/>
        <v>0</v>
      </c>
      <c r="R41">
        <f t="shared" si="4"/>
        <v>7.3377853935788773E-3</v>
      </c>
      <c r="S41">
        <f t="shared" si="5"/>
        <v>0.55458113730096503</v>
      </c>
      <c r="T41">
        <f t="shared" si="11"/>
        <v>1.085355765258352E-2</v>
      </c>
      <c r="U41">
        <f t="shared" si="12"/>
        <v>8.1883730680349209E-2</v>
      </c>
      <c r="V41">
        <f t="shared" si="13"/>
        <v>3.6165946761494157E-6</v>
      </c>
    </row>
    <row r="42" spans="2:22" x14ac:dyDescent="0.2">
      <c r="B42">
        <f t="shared" si="18"/>
        <v>6</v>
      </c>
      <c r="C42">
        <f t="shared" si="19"/>
        <v>5</v>
      </c>
      <c r="D42">
        <f t="shared" si="20"/>
        <v>1</v>
      </c>
      <c r="E42">
        <f t="shared" si="6"/>
        <v>1.085355765258352E-2</v>
      </c>
      <c r="F42">
        <f>J77</f>
        <v>1.8019300100625667E-4</v>
      </c>
      <c r="G42">
        <f t="shared" si="7"/>
        <v>1.1765324407376336E-2</v>
      </c>
      <c r="H42">
        <f t="shared" si="8"/>
        <v>2.300985820068392E-8</v>
      </c>
      <c r="K42">
        <f t="shared" si="3"/>
        <v>7.0201389066226784E-3</v>
      </c>
      <c r="L42">
        <f t="shared" si="14"/>
        <v>4</v>
      </c>
      <c r="M42">
        <f t="shared" si="15"/>
        <v>3</v>
      </c>
      <c r="N42">
        <f t="shared" si="16"/>
        <v>1</v>
      </c>
      <c r="O42">
        <f t="shared" si="17"/>
        <v>0</v>
      </c>
      <c r="P42">
        <f t="shared" si="9"/>
        <v>3</v>
      </c>
      <c r="Q42">
        <f t="shared" si="10"/>
        <v>1</v>
      </c>
      <c r="R42">
        <f t="shared" si="4"/>
        <v>1.5760758006708203E-2</v>
      </c>
      <c r="S42">
        <f t="shared" si="5"/>
        <v>0.44541886269903502</v>
      </c>
      <c r="T42">
        <f t="shared" si="11"/>
        <v>1.085355765258352E-2</v>
      </c>
      <c r="U42">
        <f t="shared" si="12"/>
        <v>8.1883730680349209E-2</v>
      </c>
      <c r="V42">
        <f t="shared" si="13"/>
        <v>6.2390065885233457E-6</v>
      </c>
    </row>
    <row r="43" spans="2:22" x14ac:dyDescent="0.2">
      <c r="B43">
        <f t="shared" si="18"/>
        <v>6</v>
      </c>
      <c r="C43">
        <f t="shared" si="19"/>
        <v>4</v>
      </c>
      <c r="D43">
        <f t="shared" si="20"/>
        <v>2</v>
      </c>
      <c r="E43">
        <f t="shared" si="6"/>
        <v>5.0010197998995014E-3</v>
      </c>
      <c r="F43">
        <f>J79</f>
        <v>1.6540481502650328E-3</v>
      </c>
      <c r="G43">
        <f t="shared" si="7"/>
        <v>6.562230673586536E-2</v>
      </c>
      <c r="H43">
        <f t="shared" si="8"/>
        <v>5.428229669476882E-7</v>
      </c>
      <c r="J43">
        <f>SUM(K43:K45)</f>
        <v>1.2754662290268387E-2</v>
      </c>
      <c r="K43">
        <f t="shared" si="3"/>
        <v>2.2568110209416088E-3</v>
      </c>
      <c r="L43">
        <f t="shared" si="14"/>
        <v>4</v>
      </c>
      <c r="M43">
        <f t="shared" si="15"/>
        <v>2</v>
      </c>
      <c r="N43">
        <f t="shared" si="16"/>
        <v>2</v>
      </c>
      <c r="O43">
        <f t="shared" si="17"/>
        <v>2</v>
      </c>
      <c r="P43">
        <f t="shared" si="9"/>
        <v>4</v>
      </c>
      <c r="Q43">
        <f t="shared" si="10"/>
        <v>0</v>
      </c>
      <c r="R43">
        <f t="shared" si="4"/>
        <v>7.3377853935788773E-3</v>
      </c>
      <c r="S43">
        <f t="shared" si="5"/>
        <v>0.30756023785003184</v>
      </c>
      <c r="T43">
        <f t="shared" si="11"/>
        <v>5.0010197998995014E-3</v>
      </c>
      <c r="U43">
        <f t="shared" si="12"/>
        <v>0.27402895689033385</v>
      </c>
      <c r="V43">
        <f t="shared" si="13"/>
        <v>3.0927885262890936E-6</v>
      </c>
    </row>
    <row r="44" spans="2:22" x14ac:dyDescent="0.2">
      <c r="B44">
        <f t="shared" si="18"/>
        <v>6</v>
      </c>
      <c r="C44">
        <f t="shared" si="19"/>
        <v>3</v>
      </c>
      <c r="D44">
        <f t="shared" si="20"/>
        <v>3</v>
      </c>
      <c r="E44">
        <f t="shared" si="6"/>
        <v>5.9648810474411448E-4</v>
      </c>
      <c r="F44">
        <f>J82</f>
        <v>3.9793290168186942E-3</v>
      </c>
      <c r="G44">
        <f t="shared" si="7"/>
        <v>0.19520808741485102</v>
      </c>
      <c r="H44">
        <f t="shared" si="8"/>
        <v>4.6335029351602823E-7</v>
      </c>
      <c r="K44">
        <f t="shared" si="3"/>
        <v>7.7864732376911154E-3</v>
      </c>
      <c r="L44">
        <f t="shared" si="14"/>
        <v>4</v>
      </c>
      <c r="M44">
        <f t="shared" si="15"/>
        <v>2</v>
      </c>
      <c r="N44">
        <f t="shared" si="16"/>
        <v>2</v>
      </c>
      <c r="O44">
        <f t="shared" si="17"/>
        <v>1</v>
      </c>
      <c r="P44">
        <f t="shared" si="9"/>
        <v>3</v>
      </c>
      <c r="Q44">
        <f t="shared" si="10"/>
        <v>1</v>
      </c>
      <c r="R44">
        <f t="shared" si="4"/>
        <v>1.5760758006708203E-2</v>
      </c>
      <c r="S44">
        <f t="shared" si="5"/>
        <v>0.49404179890186645</v>
      </c>
      <c r="T44">
        <f t="shared" si="11"/>
        <v>5.0010197998995014E-3</v>
      </c>
      <c r="U44">
        <f t="shared" si="12"/>
        <v>0.27402895689033385</v>
      </c>
      <c r="V44">
        <f t="shared" si="13"/>
        <v>1.0670771662458683E-5</v>
      </c>
    </row>
    <row r="45" spans="2:22" x14ac:dyDescent="0.2">
      <c r="B45">
        <f t="shared" si="18"/>
        <v>6</v>
      </c>
      <c r="C45">
        <f t="shared" si="19"/>
        <v>2</v>
      </c>
      <c r="D45">
        <f t="shared" si="20"/>
        <v>4</v>
      </c>
      <c r="E45">
        <f t="shared" si="6"/>
        <v>4.1129838704816809E-6</v>
      </c>
      <c r="F45">
        <f>J86</f>
        <v>6.4355012014797822E-3</v>
      </c>
      <c r="G45">
        <f t="shared" si="7"/>
        <v>0.32663795436769283</v>
      </c>
      <c r="H45">
        <f t="shared" si="8"/>
        <v>8.6458168067072333E-9</v>
      </c>
      <c r="K45">
        <f t="shared" si="3"/>
        <v>2.7113780316356632E-3</v>
      </c>
      <c r="L45">
        <f t="shared" si="14"/>
        <v>4</v>
      </c>
      <c r="M45">
        <f t="shared" si="15"/>
        <v>2</v>
      </c>
      <c r="N45">
        <f t="shared" si="16"/>
        <v>2</v>
      </c>
      <c r="O45">
        <f t="shared" si="17"/>
        <v>0</v>
      </c>
      <c r="P45">
        <f t="shared" si="9"/>
        <v>2</v>
      </c>
      <c r="Q45">
        <f t="shared" si="10"/>
        <v>2</v>
      </c>
      <c r="R45">
        <f t="shared" si="4"/>
        <v>1.366636021482244E-2</v>
      </c>
      <c r="S45">
        <f t="shared" si="5"/>
        <v>0.19839796324810183</v>
      </c>
      <c r="T45">
        <f t="shared" si="11"/>
        <v>5.0010197998995014E-3</v>
      </c>
      <c r="U45">
        <f t="shared" si="12"/>
        <v>0.27402895689033385</v>
      </c>
      <c r="V45">
        <f t="shared" si="13"/>
        <v>3.7157381760641677E-6</v>
      </c>
    </row>
    <row r="46" spans="2:22" x14ac:dyDescent="0.2">
      <c r="B46">
        <f t="shared" si="18"/>
        <v>6</v>
      </c>
      <c r="C46">
        <f t="shared" si="19"/>
        <v>1</v>
      </c>
      <c r="D46">
        <f t="shared" si="20"/>
        <v>5</v>
      </c>
      <c r="E46">
        <f t="shared" si="6"/>
        <v>0</v>
      </c>
      <c r="F46">
        <f>J91</f>
        <v>8.4408795475254591E-3</v>
      </c>
      <c r="G46">
        <f t="shared" si="7"/>
        <v>0.29149708469955948</v>
      </c>
      <c r="H46">
        <f t="shared" si="8"/>
        <v>0</v>
      </c>
      <c r="J46">
        <f>SUM(K46:K49)</f>
        <v>1.2735754612688313E-2</v>
      </c>
      <c r="K46">
        <f t="shared" si="3"/>
        <v>1.2515848226671495E-3</v>
      </c>
      <c r="L46">
        <f t="shared" si="14"/>
        <v>4</v>
      </c>
      <c r="M46">
        <f t="shared" si="15"/>
        <v>1</v>
      </c>
      <c r="N46">
        <f t="shared" si="16"/>
        <v>3</v>
      </c>
      <c r="O46">
        <f t="shared" si="17"/>
        <v>3</v>
      </c>
      <c r="P46">
        <f t="shared" si="9"/>
        <v>4</v>
      </c>
      <c r="Q46">
        <f t="shared" si="10"/>
        <v>0</v>
      </c>
      <c r="R46">
        <f t="shared" si="4"/>
        <v>7.3377853935788773E-3</v>
      </c>
      <c r="S46">
        <f t="shared" si="5"/>
        <v>0.17056710649542597</v>
      </c>
      <c r="T46">
        <f t="shared" si="11"/>
        <v>5.9648810474411448E-4</v>
      </c>
      <c r="U46">
        <f t="shared" si="12"/>
        <v>0.40757991627877926</v>
      </c>
      <c r="V46">
        <f t="shared" si="13"/>
        <v>3.042810113948544E-7</v>
      </c>
    </row>
    <row r="47" spans="2:22" x14ac:dyDescent="0.2">
      <c r="B47">
        <f t="shared" si="18"/>
        <v>6</v>
      </c>
      <c r="C47">
        <f t="shared" si="19"/>
        <v>0</v>
      </c>
      <c r="D47">
        <f t="shared" si="20"/>
        <v>6</v>
      </c>
      <c r="E47">
        <f t="shared" si="6"/>
        <v>0</v>
      </c>
      <c r="F47">
        <f>J97</f>
        <v>9.6896966912846452E-3</v>
      </c>
      <c r="G47">
        <f t="shared" si="7"/>
        <v>0.10839033101244633</v>
      </c>
      <c r="H47">
        <f t="shared" si="8"/>
        <v>0</v>
      </c>
      <c r="K47">
        <f t="shared" si="3"/>
        <v>6.4773467755833989E-3</v>
      </c>
      <c r="L47">
        <f t="shared" si="14"/>
        <v>4</v>
      </c>
      <c r="M47">
        <f t="shared" si="15"/>
        <v>1</v>
      </c>
      <c r="N47">
        <f t="shared" si="16"/>
        <v>3</v>
      </c>
      <c r="O47">
        <f t="shared" si="17"/>
        <v>2</v>
      </c>
      <c r="P47">
        <f t="shared" si="9"/>
        <v>3</v>
      </c>
      <c r="Q47">
        <f t="shared" si="10"/>
        <v>1</v>
      </c>
      <c r="R47">
        <f t="shared" si="4"/>
        <v>1.5760758006708203E-2</v>
      </c>
      <c r="S47">
        <f t="shared" si="5"/>
        <v>0.41097939406381762</v>
      </c>
      <c r="T47">
        <f t="shared" si="11"/>
        <v>5.9648810474411448E-4</v>
      </c>
      <c r="U47">
        <f t="shared" si="12"/>
        <v>0.40757991627877926</v>
      </c>
      <c r="V47">
        <f t="shared" si="13"/>
        <v>1.574750342393591E-6</v>
      </c>
    </row>
    <row r="48" spans="2:22" x14ac:dyDescent="0.2">
      <c r="B48">
        <f t="shared" si="18"/>
        <v>7</v>
      </c>
      <c r="C48">
        <f t="shared" si="19"/>
        <v>7</v>
      </c>
      <c r="D48">
        <f t="shared" si="20"/>
        <v>0</v>
      </c>
      <c r="E48">
        <f t="shared" si="6"/>
        <v>1.5660566740604521E-4</v>
      </c>
      <c r="F48">
        <f>J104</f>
        <v>0</v>
      </c>
      <c r="G48">
        <f t="shared" si="7"/>
        <v>2.7202109972202621E-4</v>
      </c>
      <c r="H48">
        <f t="shared" si="8"/>
        <v>0</v>
      </c>
      <c r="K48">
        <f t="shared" si="3"/>
        <v>4.511037337312074E-3</v>
      </c>
      <c r="L48">
        <f t="shared" si="14"/>
        <v>4</v>
      </c>
      <c r="M48">
        <f t="shared" si="15"/>
        <v>1</v>
      </c>
      <c r="N48">
        <f t="shared" si="16"/>
        <v>3</v>
      </c>
      <c r="O48">
        <f t="shared" si="17"/>
        <v>1</v>
      </c>
      <c r="P48">
        <f t="shared" si="9"/>
        <v>2</v>
      </c>
      <c r="Q48">
        <f t="shared" si="10"/>
        <v>2</v>
      </c>
      <c r="R48">
        <f t="shared" si="4"/>
        <v>1.366636021482244E-2</v>
      </c>
      <c r="S48">
        <f t="shared" si="5"/>
        <v>0.33008330428898208</v>
      </c>
      <c r="T48">
        <f t="shared" si="11"/>
        <v>5.9648810474411448E-4</v>
      </c>
      <c r="U48">
        <f t="shared" si="12"/>
        <v>0.40757991627877926</v>
      </c>
      <c r="V48">
        <f t="shared" si="13"/>
        <v>1.0967079326770559E-6</v>
      </c>
    </row>
    <row r="49" spans="2:22" x14ac:dyDescent="0.2">
      <c r="B49">
        <f t="shared" si="18"/>
        <v>7</v>
      </c>
      <c r="C49">
        <f t="shared" si="19"/>
        <v>6</v>
      </c>
      <c r="D49">
        <f t="shared" si="20"/>
        <v>1</v>
      </c>
      <c r="E49">
        <f t="shared" si="6"/>
        <v>1.085355765258352E-2</v>
      </c>
      <c r="F49">
        <f>J105</f>
        <v>2.3415108650035324E-6</v>
      </c>
      <c r="G49">
        <f t="shared" si="7"/>
        <v>4.2482318374073092E-3</v>
      </c>
      <c r="H49">
        <f t="shared" si="8"/>
        <v>1.0796338786708711E-10</v>
      </c>
      <c r="K49">
        <f t="shared" si="3"/>
        <v>4.9578567712569102E-4</v>
      </c>
      <c r="L49">
        <f t="shared" si="14"/>
        <v>4</v>
      </c>
      <c r="M49">
        <f t="shared" si="15"/>
        <v>1</v>
      </c>
      <c r="N49">
        <f t="shared" si="16"/>
        <v>3</v>
      </c>
      <c r="O49">
        <f t="shared" si="17"/>
        <v>0</v>
      </c>
      <c r="P49">
        <f t="shared" si="9"/>
        <v>1</v>
      </c>
      <c r="Q49">
        <f t="shared" si="10"/>
        <v>3</v>
      </c>
      <c r="R49">
        <f t="shared" si="4"/>
        <v>5.6103268333196109E-3</v>
      </c>
      <c r="S49">
        <f t="shared" si="5"/>
        <v>8.8370195151774494E-2</v>
      </c>
      <c r="T49">
        <f t="shared" si="11"/>
        <v>5.9648810474411448E-4</v>
      </c>
      <c r="U49">
        <f t="shared" si="12"/>
        <v>0.40757991627877926</v>
      </c>
      <c r="V49">
        <f t="shared" si="13"/>
        <v>1.2053371416681656E-7</v>
      </c>
    </row>
    <row r="50" spans="2:22" x14ac:dyDescent="0.2">
      <c r="B50">
        <f t="shared" si="18"/>
        <v>7</v>
      </c>
      <c r="C50">
        <f t="shared" si="19"/>
        <v>5</v>
      </c>
      <c r="D50">
        <f t="shared" si="20"/>
        <v>2</v>
      </c>
      <c r="E50">
        <f t="shared" si="6"/>
        <v>5.0010197998995014E-3</v>
      </c>
      <c r="F50">
        <f>J107</f>
        <v>8.155991933304915E-5</v>
      </c>
      <c r="G50">
        <f t="shared" si="7"/>
        <v>2.8433939913595194E-2</v>
      </c>
      <c r="H50">
        <f t="shared" si="8"/>
        <v>1.1597714215563508E-8</v>
      </c>
      <c r="J50">
        <f>SUM(K50:K54)</f>
        <v>1.1626610350012036E-2</v>
      </c>
      <c r="K50">
        <f t="shared" si="3"/>
        <v>6.9410533438337438E-4</v>
      </c>
      <c r="L50">
        <f t="shared" si="14"/>
        <v>4</v>
      </c>
      <c r="M50">
        <f t="shared" si="15"/>
        <v>0</v>
      </c>
      <c r="N50">
        <f t="shared" si="16"/>
        <v>4</v>
      </c>
      <c r="O50">
        <f t="shared" si="17"/>
        <v>4</v>
      </c>
      <c r="P50">
        <f t="shared" si="9"/>
        <v>4</v>
      </c>
      <c r="Q50">
        <f t="shared" si="10"/>
        <v>0</v>
      </c>
      <c r="R50">
        <f t="shared" si="4"/>
        <v>7.3377853935788773E-3</v>
      </c>
      <c r="S50">
        <f t="shared" si="5"/>
        <v>9.4593299906368153E-2</v>
      </c>
      <c r="T50">
        <f t="shared" si="11"/>
        <v>4.1129838704816809E-6</v>
      </c>
      <c r="U50">
        <f t="shared" si="12"/>
        <v>0.22733188953681233</v>
      </c>
      <c r="V50">
        <f t="shared" si="13"/>
        <v>6.4899709102232172E-10</v>
      </c>
    </row>
    <row r="51" spans="2:22" x14ac:dyDescent="0.2">
      <c r="B51">
        <f t="shared" si="18"/>
        <v>7</v>
      </c>
      <c r="C51">
        <f t="shared" si="19"/>
        <v>4</v>
      </c>
      <c r="D51">
        <f t="shared" si="20"/>
        <v>3</v>
      </c>
      <c r="E51">
        <f t="shared" si="6"/>
        <v>5.9648810474411448E-4</v>
      </c>
      <c r="F51">
        <f>J110</f>
        <v>7.8197583876239111E-4</v>
      </c>
      <c r="G51">
        <f t="shared" si="7"/>
        <v>0.10572881586102707</v>
      </c>
      <c r="H51">
        <f t="shared" si="8"/>
        <v>4.9316073381858973E-8</v>
      </c>
      <c r="K51">
        <f t="shared" si="3"/>
        <v>4.7896191219943722E-3</v>
      </c>
      <c r="L51">
        <f t="shared" si="14"/>
        <v>4</v>
      </c>
      <c r="M51">
        <f t="shared" si="15"/>
        <v>0</v>
      </c>
      <c r="N51">
        <f t="shared" si="16"/>
        <v>4</v>
      </c>
      <c r="O51">
        <f t="shared" si="17"/>
        <v>3</v>
      </c>
      <c r="P51">
        <f t="shared" si="9"/>
        <v>3</v>
      </c>
      <c r="Q51">
        <f t="shared" si="10"/>
        <v>1</v>
      </c>
      <c r="R51">
        <f t="shared" si="4"/>
        <v>1.5760758006708203E-2</v>
      </c>
      <c r="S51">
        <f t="shared" si="5"/>
        <v>0.30389522635623117</v>
      </c>
      <c r="T51">
        <f t="shared" si="11"/>
        <v>4.1129838704816809E-6</v>
      </c>
      <c r="U51">
        <f t="shared" si="12"/>
        <v>0.22733188953681233</v>
      </c>
      <c r="V51">
        <f t="shared" si="13"/>
        <v>4.478353245967634E-9</v>
      </c>
    </row>
    <row r="52" spans="2:22" x14ac:dyDescent="0.2">
      <c r="B52">
        <f>IF(C51=0,B51+1,B51)</f>
        <v>7</v>
      </c>
      <c r="C52">
        <f>IF(C51=0,B52,C51-1)</f>
        <v>3</v>
      </c>
      <c r="D52">
        <f>B52-C52</f>
        <v>4</v>
      </c>
      <c r="E52">
        <f t="shared" si="6"/>
        <v>4.1129838704816809E-6</v>
      </c>
      <c r="F52">
        <f>J114</f>
        <v>2.2061372549793739E-3</v>
      </c>
      <c r="G52">
        <f t="shared" si="7"/>
        <v>0.23588533711496221</v>
      </c>
      <c r="H52">
        <f t="shared" si="8"/>
        <v>2.1403780103258583E-9</v>
      </c>
      <c r="K52">
        <f t="shared" si="3"/>
        <v>5.0034724338672929E-3</v>
      </c>
      <c r="L52">
        <f t="shared" si="14"/>
        <v>4</v>
      </c>
      <c r="M52">
        <f t="shared" si="15"/>
        <v>0</v>
      </c>
      <c r="N52">
        <f t="shared" si="16"/>
        <v>4</v>
      </c>
      <c r="O52">
        <f t="shared" si="17"/>
        <v>2</v>
      </c>
      <c r="P52">
        <f t="shared" si="9"/>
        <v>2</v>
      </c>
      <c r="Q52">
        <f t="shared" si="10"/>
        <v>2</v>
      </c>
      <c r="R52">
        <f t="shared" si="4"/>
        <v>1.366636021482244E-2</v>
      </c>
      <c r="S52">
        <f t="shared" si="5"/>
        <v>0.36611594859328833</v>
      </c>
      <c r="T52">
        <f t="shared" si="11"/>
        <v>4.1129838704816809E-6</v>
      </c>
      <c r="U52">
        <f t="shared" si="12"/>
        <v>0.22733188953681233</v>
      </c>
      <c r="V52">
        <f t="shared" si="13"/>
        <v>4.6783087432615896E-9</v>
      </c>
    </row>
    <row r="53" spans="2:22" x14ac:dyDescent="0.2">
      <c r="B53">
        <f t="shared" ref="B53:B68" si="21">IF(C52=0,B52+1,B52)</f>
        <v>7</v>
      </c>
      <c r="C53">
        <f t="shared" ref="C53:C68" si="22">IF(C52=0,B53,C52-1)</f>
        <v>2</v>
      </c>
      <c r="D53">
        <f t="shared" ref="D53:D68" si="23">B53-C53</f>
        <v>5</v>
      </c>
      <c r="E53">
        <f t="shared" si="6"/>
        <v>0</v>
      </c>
      <c r="F53">
        <f>J119</f>
        <v>4.0899757339698884E-3</v>
      </c>
      <c r="G53">
        <f t="shared" si="7"/>
        <v>0.3157619338457926</v>
      </c>
      <c r="H53">
        <f t="shared" si="8"/>
        <v>0</v>
      </c>
      <c r="K53">
        <f t="shared" si="3"/>
        <v>1.099813538711578E-3</v>
      </c>
      <c r="L53">
        <f t="shared" si="14"/>
        <v>4</v>
      </c>
      <c r="M53">
        <f t="shared" si="15"/>
        <v>0</v>
      </c>
      <c r="N53">
        <f t="shared" si="16"/>
        <v>4</v>
      </c>
      <c r="O53">
        <f t="shared" si="17"/>
        <v>1</v>
      </c>
      <c r="P53">
        <f t="shared" si="9"/>
        <v>1</v>
      </c>
      <c r="Q53">
        <f t="shared" si="10"/>
        <v>3</v>
      </c>
      <c r="R53">
        <f t="shared" si="4"/>
        <v>5.6103268333196109E-3</v>
      </c>
      <c r="S53">
        <f t="shared" si="5"/>
        <v>0.19603377332311711</v>
      </c>
      <c r="T53">
        <f t="shared" si="11"/>
        <v>4.1129838704816809E-6</v>
      </c>
      <c r="U53">
        <f t="shared" si="12"/>
        <v>0.22733188953681233</v>
      </c>
      <c r="V53">
        <f t="shared" si="13"/>
        <v>1.0283392907862899E-9</v>
      </c>
    </row>
    <row r="54" spans="2:22" x14ac:dyDescent="0.2">
      <c r="B54">
        <f t="shared" si="21"/>
        <v>7</v>
      </c>
      <c r="C54">
        <f t="shared" si="22"/>
        <v>1</v>
      </c>
      <c r="D54">
        <f t="shared" si="23"/>
        <v>6</v>
      </c>
      <c r="E54">
        <f t="shared" si="6"/>
        <v>0</v>
      </c>
      <c r="F54">
        <f>J125</f>
        <v>6.0279503623167034E-3</v>
      </c>
      <c r="G54">
        <f t="shared" si="7"/>
        <v>0.23482595420088853</v>
      </c>
      <c r="H54">
        <f t="shared" si="8"/>
        <v>0</v>
      </c>
      <c r="K54">
        <f t="shared" si="3"/>
        <v>3.9599921055416701E-5</v>
      </c>
      <c r="L54">
        <f t="shared" si="14"/>
        <v>4</v>
      </c>
      <c r="M54">
        <f t="shared" si="15"/>
        <v>0</v>
      </c>
      <c r="N54">
        <f t="shared" si="16"/>
        <v>4</v>
      </c>
      <c r="O54">
        <f t="shared" si="17"/>
        <v>0</v>
      </c>
      <c r="P54">
        <f t="shared" si="9"/>
        <v>0</v>
      </c>
      <c r="Q54">
        <f t="shared" si="10"/>
        <v>4</v>
      </c>
      <c r="R54">
        <f t="shared" si="4"/>
        <v>1.0060507783165916E-3</v>
      </c>
      <c r="S54">
        <f t="shared" si="5"/>
        <v>3.9361751820995161E-2</v>
      </c>
      <c r="T54">
        <f t="shared" si="11"/>
        <v>4.1129838704816809E-6</v>
      </c>
      <c r="U54">
        <f t="shared" si="12"/>
        <v>0.22733188953681233</v>
      </c>
      <c r="V54">
        <f t="shared" si="13"/>
        <v>3.7026417024312984E-11</v>
      </c>
    </row>
    <row r="55" spans="2:22" x14ac:dyDescent="0.2">
      <c r="B55">
        <f t="shared" si="21"/>
        <v>7</v>
      </c>
      <c r="C55">
        <f t="shared" si="22"/>
        <v>0</v>
      </c>
      <c r="D55">
        <f t="shared" si="23"/>
        <v>7</v>
      </c>
      <c r="E55">
        <f t="shared" si="6"/>
        <v>0</v>
      </c>
      <c r="F55">
        <f>J132</f>
        <v>7.6589612476579711E-3</v>
      </c>
      <c r="G55">
        <f t="shared" si="7"/>
        <v>7.4843766126605135E-2</v>
      </c>
      <c r="H55">
        <f t="shared" si="8"/>
        <v>0</v>
      </c>
      <c r="J55">
        <f>K55</f>
        <v>3.9800208894922803E-4</v>
      </c>
      <c r="K55">
        <f t="shared" si="3"/>
        <v>3.9800208894922803E-4</v>
      </c>
      <c r="L55">
        <f t="shared" si="14"/>
        <v>5</v>
      </c>
      <c r="M55">
        <f t="shared" si="15"/>
        <v>5</v>
      </c>
      <c r="N55">
        <f t="shared" si="16"/>
        <v>0</v>
      </c>
      <c r="O55">
        <f t="shared" si="17"/>
        <v>0</v>
      </c>
      <c r="P55">
        <f t="shared" si="9"/>
        <v>5</v>
      </c>
      <c r="Q55">
        <f t="shared" si="10"/>
        <v>0</v>
      </c>
      <c r="R55">
        <f t="shared" si="4"/>
        <v>3.9800208894922803E-4</v>
      </c>
      <c r="S55">
        <f t="shared" si="5"/>
        <v>1</v>
      </c>
      <c r="T55">
        <f t="shared" si="11"/>
        <v>1.5660566740604521E-4</v>
      </c>
      <c r="U55">
        <f t="shared" si="12"/>
        <v>2.8397987634381735E-3</v>
      </c>
      <c r="V55">
        <f t="shared" si="13"/>
        <v>1.7700290411296985E-10</v>
      </c>
    </row>
    <row r="56" spans="2:22" x14ac:dyDescent="0.2">
      <c r="B56">
        <f t="shared" si="21"/>
        <v>8</v>
      </c>
      <c r="C56">
        <f t="shared" si="22"/>
        <v>8</v>
      </c>
      <c r="D56">
        <f t="shared" si="23"/>
        <v>0</v>
      </c>
      <c r="E56">
        <f t="shared" si="6"/>
        <v>1.5660566740604521E-4</v>
      </c>
      <c r="F56">
        <f>J140</f>
        <v>0</v>
      </c>
      <c r="G56">
        <f t="shared" si="7"/>
        <v>8.41899216185158E-5</v>
      </c>
      <c r="H56">
        <f t="shared" si="8"/>
        <v>0</v>
      </c>
      <c r="J56">
        <f>SUM(K56:K57)</f>
        <v>3.4891124758751175E-3</v>
      </c>
      <c r="K56">
        <f t="shared" si="3"/>
        <v>2.2072445113762272E-4</v>
      </c>
      <c r="L56">
        <f t="shared" si="14"/>
        <v>5</v>
      </c>
      <c r="M56">
        <f t="shared" si="15"/>
        <v>4</v>
      </c>
      <c r="N56">
        <f t="shared" si="16"/>
        <v>1</v>
      </c>
      <c r="O56">
        <f t="shared" si="17"/>
        <v>1</v>
      </c>
      <c r="P56">
        <f t="shared" si="9"/>
        <v>5</v>
      </c>
      <c r="Q56">
        <f t="shared" si="10"/>
        <v>0</v>
      </c>
      <c r="R56">
        <f t="shared" si="4"/>
        <v>3.9800208894922803E-4</v>
      </c>
      <c r="S56">
        <f t="shared" si="5"/>
        <v>0.55458113730096503</v>
      </c>
      <c r="T56">
        <f t="shared" si="11"/>
        <v>1.085355765258352E-2</v>
      </c>
      <c r="U56">
        <f t="shared" si="12"/>
        <v>3.1678539251435378E-2</v>
      </c>
      <c r="V56">
        <f t="shared" si="13"/>
        <v>7.589055177057618E-8</v>
      </c>
    </row>
    <row r="57" spans="2:22" x14ac:dyDescent="0.2">
      <c r="B57">
        <f t="shared" si="21"/>
        <v>8</v>
      </c>
      <c r="C57">
        <f t="shared" si="22"/>
        <v>7</v>
      </c>
      <c r="D57">
        <f t="shared" si="23"/>
        <v>1</v>
      </c>
      <c r="E57">
        <f t="shared" si="6"/>
        <v>1.085355765258352E-2</v>
      </c>
      <c r="F57">
        <f>J141</f>
        <v>0</v>
      </c>
      <c r="G57">
        <f t="shared" si="7"/>
        <v>1.5026494248280827E-3</v>
      </c>
      <c r="H57">
        <f t="shared" si="8"/>
        <v>0</v>
      </c>
      <c r="K57">
        <f t="shared" si="3"/>
        <v>3.2683880247374947E-3</v>
      </c>
      <c r="L57">
        <f t="shared" si="14"/>
        <v>5</v>
      </c>
      <c r="M57">
        <f t="shared" si="15"/>
        <v>4</v>
      </c>
      <c r="N57">
        <f t="shared" si="16"/>
        <v>1</v>
      </c>
      <c r="O57">
        <f t="shared" si="17"/>
        <v>0</v>
      </c>
      <c r="P57">
        <f t="shared" si="9"/>
        <v>4</v>
      </c>
      <c r="Q57">
        <f t="shared" si="10"/>
        <v>1</v>
      </c>
      <c r="R57">
        <f t="shared" si="4"/>
        <v>7.3377853935788773E-3</v>
      </c>
      <c r="S57">
        <f t="shared" si="5"/>
        <v>0.44541886269903502</v>
      </c>
      <c r="T57">
        <f t="shared" si="11"/>
        <v>1.085355765258352E-2</v>
      </c>
      <c r="U57">
        <f t="shared" si="12"/>
        <v>3.1678539251435378E-2</v>
      </c>
      <c r="V57">
        <f t="shared" si="13"/>
        <v>1.1237530292600801E-6</v>
      </c>
    </row>
    <row r="58" spans="2:22" x14ac:dyDescent="0.2">
      <c r="B58">
        <f t="shared" si="21"/>
        <v>8</v>
      </c>
      <c r="C58">
        <f t="shared" si="22"/>
        <v>6</v>
      </c>
      <c r="D58">
        <f t="shared" si="23"/>
        <v>2</v>
      </c>
      <c r="E58">
        <f t="shared" si="6"/>
        <v>5.0010197998995014E-3</v>
      </c>
      <c r="F58">
        <f>J143</f>
        <v>1.0429531064873071E-6</v>
      </c>
      <c r="G58">
        <f t="shared" si="7"/>
        <v>1.1733654362730935E-2</v>
      </c>
      <c r="H58">
        <f t="shared" si="8"/>
        <v>6.1200736295826158E-11</v>
      </c>
      <c r="J58">
        <f>SUM(K58:K60)</f>
        <v>6.8744846007187032E-3</v>
      </c>
      <c r="K58">
        <f t="shared" si="3"/>
        <v>1.2240961714203409E-4</v>
      </c>
      <c r="L58">
        <f t="shared" si="14"/>
        <v>5</v>
      </c>
      <c r="M58">
        <f t="shared" si="15"/>
        <v>3</v>
      </c>
      <c r="N58">
        <f t="shared" si="16"/>
        <v>2</v>
      </c>
      <c r="O58">
        <f t="shared" si="17"/>
        <v>2</v>
      </c>
      <c r="P58">
        <f t="shared" si="9"/>
        <v>5</v>
      </c>
      <c r="Q58">
        <f t="shared" si="10"/>
        <v>0</v>
      </c>
      <c r="R58">
        <f t="shared" si="4"/>
        <v>3.9800208894922803E-4</v>
      </c>
      <c r="S58">
        <f t="shared" si="5"/>
        <v>0.30756023785003184</v>
      </c>
      <c r="T58">
        <f t="shared" si="11"/>
        <v>5.0010197998995014E-3</v>
      </c>
      <c r="U58">
        <f t="shared" si="12"/>
        <v>0.14135224819800235</v>
      </c>
      <c r="V58">
        <f t="shared" si="13"/>
        <v>8.6532018390178166E-8</v>
      </c>
    </row>
    <row r="59" spans="2:22" x14ac:dyDescent="0.2">
      <c r="B59">
        <f t="shared" si="21"/>
        <v>8</v>
      </c>
      <c r="C59">
        <f t="shared" si="22"/>
        <v>5</v>
      </c>
      <c r="D59">
        <f t="shared" si="23"/>
        <v>3</v>
      </c>
      <c r="E59">
        <f t="shared" si="6"/>
        <v>5.9648810474411448E-4</v>
      </c>
      <c r="F59">
        <f>J146</f>
        <v>3.6906728631099109E-5</v>
      </c>
      <c r="G59">
        <f t="shared" si="7"/>
        <v>5.2356531044125305E-2</v>
      </c>
      <c r="H59">
        <f t="shared" si="8"/>
        <v>1.1525989056936802E-9</v>
      </c>
      <c r="K59">
        <f t="shared" si="3"/>
        <v>3.6251726957995485E-3</v>
      </c>
      <c r="L59">
        <f t="shared" si="14"/>
        <v>5</v>
      </c>
      <c r="M59">
        <f t="shared" si="15"/>
        <v>3</v>
      </c>
      <c r="N59">
        <f t="shared" si="16"/>
        <v>2</v>
      </c>
      <c r="O59">
        <f t="shared" si="17"/>
        <v>1</v>
      </c>
      <c r="P59">
        <f t="shared" si="9"/>
        <v>4</v>
      </c>
      <c r="Q59">
        <f t="shared" si="10"/>
        <v>1</v>
      </c>
      <c r="R59">
        <f t="shared" si="4"/>
        <v>7.3377853935788773E-3</v>
      </c>
      <c r="S59">
        <f t="shared" si="5"/>
        <v>0.49404179890186645</v>
      </c>
      <c r="T59">
        <f t="shared" si="11"/>
        <v>5.0010197998995014E-3</v>
      </c>
      <c r="U59">
        <f t="shared" si="12"/>
        <v>0.14135224819800235</v>
      </c>
      <c r="V59">
        <f t="shared" si="13"/>
        <v>2.5626541255865055E-6</v>
      </c>
    </row>
    <row r="60" spans="2:22" x14ac:dyDescent="0.2">
      <c r="B60">
        <f t="shared" si="21"/>
        <v>8</v>
      </c>
      <c r="C60">
        <f t="shared" si="22"/>
        <v>4</v>
      </c>
      <c r="D60">
        <f t="shared" si="23"/>
        <v>4</v>
      </c>
      <c r="E60">
        <f t="shared" si="6"/>
        <v>4.1129838704816809E-6</v>
      </c>
      <c r="F60">
        <f>J150</f>
        <v>3.6877456429796116E-4</v>
      </c>
      <c r="G60">
        <f t="shared" si="7"/>
        <v>0.14601196791689755</v>
      </c>
      <c r="H60">
        <f t="shared" si="8"/>
        <v>2.21465672384536E-10</v>
      </c>
      <c r="K60">
        <f t="shared" si="3"/>
        <v>3.1269022877771207E-3</v>
      </c>
      <c r="L60">
        <f t="shared" si="14"/>
        <v>5</v>
      </c>
      <c r="M60">
        <f t="shared" si="15"/>
        <v>3</v>
      </c>
      <c r="N60">
        <f t="shared" si="16"/>
        <v>2</v>
      </c>
      <c r="O60">
        <f t="shared" si="17"/>
        <v>0</v>
      </c>
      <c r="P60">
        <f t="shared" si="9"/>
        <v>3</v>
      </c>
      <c r="Q60">
        <f t="shared" si="10"/>
        <v>2</v>
      </c>
      <c r="R60">
        <f t="shared" si="4"/>
        <v>1.5760758006708203E-2</v>
      </c>
      <c r="S60">
        <f t="shared" si="5"/>
        <v>0.19839796324810183</v>
      </c>
      <c r="T60">
        <f t="shared" si="11"/>
        <v>5.0010197998995014E-3</v>
      </c>
      <c r="U60">
        <f t="shared" si="12"/>
        <v>0.14135224819800235</v>
      </c>
      <c r="V60">
        <f t="shared" si="13"/>
        <v>2.2104240874821496E-6</v>
      </c>
    </row>
    <row r="61" spans="2:22" x14ac:dyDescent="0.2">
      <c r="B61">
        <f t="shared" si="21"/>
        <v>8</v>
      </c>
      <c r="C61">
        <f t="shared" si="22"/>
        <v>3</v>
      </c>
      <c r="D61">
        <f t="shared" si="23"/>
        <v>5</v>
      </c>
      <c r="E61">
        <f t="shared" si="6"/>
        <v>0</v>
      </c>
      <c r="F61">
        <f>J155</f>
        <v>1.1871705643469151E-3</v>
      </c>
      <c r="G61">
        <f t="shared" si="7"/>
        <v>0.26060696505042147</v>
      </c>
      <c r="H61">
        <f t="shared" si="8"/>
        <v>0</v>
      </c>
      <c r="J61">
        <f>SUM(K61:K64)</f>
        <v>9.4936266596661635E-3</v>
      </c>
      <c r="K61">
        <f t="shared" si="3"/>
        <v>6.7886064691204982E-5</v>
      </c>
      <c r="L61">
        <f t="shared" si="14"/>
        <v>5</v>
      </c>
      <c r="M61">
        <f t="shared" si="15"/>
        <v>2</v>
      </c>
      <c r="N61">
        <f t="shared" si="16"/>
        <v>3</v>
      </c>
      <c r="O61">
        <f t="shared" si="17"/>
        <v>3</v>
      </c>
      <c r="P61">
        <f t="shared" si="9"/>
        <v>5</v>
      </c>
      <c r="Q61">
        <f t="shared" si="10"/>
        <v>0</v>
      </c>
      <c r="R61">
        <f t="shared" si="4"/>
        <v>3.9800208894922803E-4</v>
      </c>
      <c r="S61">
        <f t="shared" si="5"/>
        <v>0.17056710649542597</v>
      </c>
      <c r="T61">
        <f t="shared" si="11"/>
        <v>5.9648810474411448E-4</v>
      </c>
      <c r="U61">
        <f t="shared" si="12"/>
        <v>0.31536267995255396</v>
      </c>
      <c r="V61">
        <f t="shared" si="13"/>
        <v>1.2770053553610024E-8</v>
      </c>
    </row>
    <row r="62" spans="2:22" x14ac:dyDescent="0.2">
      <c r="B62">
        <f t="shared" si="21"/>
        <v>8</v>
      </c>
      <c r="C62">
        <f t="shared" si="22"/>
        <v>2</v>
      </c>
      <c r="D62">
        <f t="shared" si="23"/>
        <v>6</v>
      </c>
      <c r="E62">
        <f t="shared" si="6"/>
        <v>0</v>
      </c>
      <c r="F62">
        <f>J161</f>
        <v>2.4801347416372591E-3</v>
      </c>
      <c r="G62">
        <f t="shared" si="7"/>
        <v>0.29071242926917934</v>
      </c>
      <c r="H62">
        <f t="shared" si="8"/>
        <v>0</v>
      </c>
      <c r="K62">
        <f t="shared" si="3"/>
        <v>3.0156785948233784E-3</v>
      </c>
      <c r="L62">
        <f t="shared" si="14"/>
        <v>5</v>
      </c>
      <c r="M62">
        <f t="shared" si="15"/>
        <v>2</v>
      </c>
      <c r="N62">
        <f t="shared" si="16"/>
        <v>3</v>
      </c>
      <c r="O62">
        <f t="shared" si="17"/>
        <v>2</v>
      </c>
      <c r="P62">
        <f t="shared" si="9"/>
        <v>4</v>
      </c>
      <c r="Q62">
        <f t="shared" si="10"/>
        <v>1</v>
      </c>
      <c r="R62">
        <f t="shared" si="4"/>
        <v>7.3377853935788773E-3</v>
      </c>
      <c r="S62">
        <f t="shared" si="5"/>
        <v>0.41097939406381762</v>
      </c>
      <c r="T62">
        <f t="shared" si="11"/>
        <v>5.9648810474411448E-4</v>
      </c>
      <c r="U62">
        <f t="shared" si="12"/>
        <v>0.31536267995255396</v>
      </c>
      <c r="V62">
        <f t="shared" si="13"/>
        <v>5.6727956365629789E-7</v>
      </c>
    </row>
    <row r="63" spans="2:22" x14ac:dyDescent="0.2">
      <c r="B63">
        <f t="shared" si="21"/>
        <v>8</v>
      </c>
      <c r="C63">
        <f t="shared" si="22"/>
        <v>1</v>
      </c>
      <c r="D63">
        <f t="shared" si="23"/>
        <v>7</v>
      </c>
      <c r="E63">
        <f t="shared" si="6"/>
        <v>0</v>
      </c>
      <c r="F63">
        <f>J168</f>
        <v>4.0603987404661682E-3</v>
      </c>
      <c r="G63">
        <f t="shared" si="7"/>
        <v>0.18531182500982138</v>
      </c>
      <c r="H63">
        <f t="shared" si="8"/>
        <v>0</v>
      </c>
      <c r="K63">
        <f t="shared" si="3"/>
        <v>5.2023630809532742E-3</v>
      </c>
      <c r="L63">
        <f t="shared" si="14"/>
        <v>5</v>
      </c>
      <c r="M63">
        <f t="shared" si="15"/>
        <v>2</v>
      </c>
      <c r="N63">
        <f t="shared" si="16"/>
        <v>3</v>
      </c>
      <c r="O63">
        <f t="shared" si="17"/>
        <v>1</v>
      </c>
      <c r="P63">
        <f t="shared" si="9"/>
        <v>3</v>
      </c>
      <c r="Q63">
        <f t="shared" si="10"/>
        <v>2</v>
      </c>
      <c r="R63">
        <f t="shared" si="4"/>
        <v>1.5760758006708203E-2</v>
      </c>
      <c r="S63">
        <f t="shared" si="5"/>
        <v>0.33008330428898208</v>
      </c>
      <c r="T63">
        <f t="shared" si="11"/>
        <v>5.9648810474411448E-4</v>
      </c>
      <c r="U63">
        <f t="shared" si="12"/>
        <v>0.31536267995255396</v>
      </c>
      <c r="V63">
        <f t="shared" si="13"/>
        <v>9.7861697317835389E-7</v>
      </c>
    </row>
    <row r="64" spans="2:22" x14ac:dyDescent="0.2">
      <c r="B64">
        <f t="shared" si="21"/>
        <v>8</v>
      </c>
      <c r="C64">
        <f t="shared" si="22"/>
        <v>0</v>
      </c>
      <c r="D64">
        <f t="shared" si="23"/>
        <v>8</v>
      </c>
      <c r="E64">
        <f t="shared" si="6"/>
        <v>0</v>
      </c>
      <c r="F64">
        <f>J176</f>
        <v>5.6632663597709302E-3</v>
      </c>
      <c r="G64">
        <f t="shared" si="7"/>
        <v>5.1679788000377445E-2</v>
      </c>
      <c r="H64">
        <f t="shared" si="8"/>
        <v>0</v>
      </c>
      <c r="K64">
        <f t="shared" si="3"/>
        <v>1.2076989191983059E-3</v>
      </c>
      <c r="L64">
        <f t="shared" si="14"/>
        <v>5</v>
      </c>
      <c r="M64">
        <f t="shared" si="15"/>
        <v>2</v>
      </c>
      <c r="N64">
        <f t="shared" si="16"/>
        <v>3</v>
      </c>
      <c r="O64">
        <f t="shared" si="17"/>
        <v>0</v>
      </c>
      <c r="P64">
        <f t="shared" si="9"/>
        <v>2</v>
      </c>
      <c r="Q64">
        <f t="shared" si="10"/>
        <v>3</v>
      </c>
      <c r="R64">
        <f t="shared" si="4"/>
        <v>1.366636021482244E-2</v>
      </c>
      <c r="S64">
        <f t="shared" si="5"/>
        <v>8.8370195151774494E-2</v>
      </c>
      <c r="T64">
        <f t="shared" si="11"/>
        <v>5.9648810474411448E-4</v>
      </c>
      <c r="U64">
        <f t="shared" si="12"/>
        <v>0.31536267995255396</v>
      </c>
      <c r="V64">
        <f t="shared" si="13"/>
        <v>2.2718034908860118E-7</v>
      </c>
    </row>
    <row r="65" spans="2:22" x14ac:dyDescent="0.2">
      <c r="B65">
        <f t="shared" si="21"/>
        <v>9</v>
      </c>
      <c r="C65">
        <f t="shared" si="22"/>
        <v>9</v>
      </c>
      <c r="D65">
        <f t="shared" si="23"/>
        <v>0</v>
      </c>
      <c r="E65">
        <f t="shared" si="6"/>
        <v>1.5660566740604521E-4</v>
      </c>
      <c r="F65">
        <f>J185</f>
        <v>0</v>
      </c>
      <c r="G65">
        <f t="shared" si="7"/>
        <v>2.6056592335575746E-5</v>
      </c>
      <c r="H65">
        <f t="shared" si="8"/>
        <v>0</v>
      </c>
      <c r="J65">
        <f>SUM(K65:K69)</f>
        <v>1.0937731605226037E-2</v>
      </c>
      <c r="K65">
        <f t="shared" si="3"/>
        <v>3.764833096333534E-5</v>
      </c>
      <c r="L65">
        <f t="shared" si="14"/>
        <v>5</v>
      </c>
      <c r="M65">
        <f t="shared" si="15"/>
        <v>1</v>
      </c>
      <c r="N65">
        <f t="shared" si="16"/>
        <v>4</v>
      </c>
      <c r="O65">
        <f t="shared" si="17"/>
        <v>4</v>
      </c>
      <c r="P65">
        <f t="shared" si="9"/>
        <v>5</v>
      </c>
      <c r="Q65">
        <f t="shared" si="10"/>
        <v>0</v>
      </c>
      <c r="R65">
        <f t="shared" si="4"/>
        <v>3.9800208894922803E-4</v>
      </c>
      <c r="S65">
        <f t="shared" si="5"/>
        <v>9.4593299906368153E-2</v>
      </c>
      <c r="T65">
        <f t="shared" si="11"/>
        <v>4.1129838704816809E-6</v>
      </c>
      <c r="U65">
        <f t="shared" si="12"/>
        <v>0.3517935553721972</v>
      </c>
      <c r="V65">
        <f t="shared" si="13"/>
        <v>5.4474168930229341E-11</v>
      </c>
    </row>
    <row r="66" spans="2:22" x14ac:dyDescent="0.2">
      <c r="B66">
        <f t="shared" si="21"/>
        <v>9</v>
      </c>
      <c r="C66">
        <f t="shared" si="22"/>
        <v>8</v>
      </c>
      <c r="D66">
        <f t="shared" si="23"/>
        <v>1</v>
      </c>
      <c r="E66">
        <f t="shared" si="6"/>
        <v>1.085355765258352E-2</v>
      </c>
      <c r="F66">
        <f>J186</f>
        <v>0</v>
      </c>
      <c r="G66">
        <f t="shared" si="7"/>
        <v>5.2319996354646052E-4</v>
      </c>
      <c r="H66">
        <f t="shared" si="8"/>
        <v>0</v>
      </c>
      <c r="K66">
        <f t="shared" si="3"/>
        <v>2.2299179531350996E-3</v>
      </c>
      <c r="L66">
        <f t="shared" si="14"/>
        <v>5</v>
      </c>
      <c r="M66">
        <f t="shared" si="15"/>
        <v>1</v>
      </c>
      <c r="N66">
        <f t="shared" si="16"/>
        <v>4</v>
      </c>
      <c r="O66">
        <f t="shared" si="17"/>
        <v>3</v>
      </c>
      <c r="P66">
        <f t="shared" si="9"/>
        <v>4</v>
      </c>
      <c r="Q66">
        <f t="shared" si="10"/>
        <v>1</v>
      </c>
      <c r="R66">
        <f t="shared" si="4"/>
        <v>7.3377853935788773E-3</v>
      </c>
      <c r="S66">
        <f t="shared" si="5"/>
        <v>0.30389522635623117</v>
      </c>
      <c r="T66">
        <f t="shared" si="11"/>
        <v>4.1129838704816809E-6</v>
      </c>
      <c r="U66">
        <f t="shared" si="12"/>
        <v>0.3517935553721972</v>
      </c>
      <c r="V66">
        <f t="shared" si="13"/>
        <v>3.2265156029873346E-9</v>
      </c>
    </row>
    <row r="67" spans="2:22" x14ac:dyDescent="0.2">
      <c r="B67">
        <f t="shared" si="21"/>
        <v>9</v>
      </c>
      <c r="C67">
        <f t="shared" si="22"/>
        <v>7</v>
      </c>
      <c r="D67">
        <f t="shared" si="23"/>
        <v>2</v>
      </c>
      <c r="E67">
        <f t="shared" si="6"/>
        <v>5.0010197998995014E-3</v>
      </c>
      <c r="F67">
        <f>J188</f>
        <v>0</v>
      </c>
      <c r="G67">
        <f t="shared" si="7"/>
        <v>4.6691225575405289E-3</v>
      </c>
      <c r="H67">
        <f t="shared" si="8"/>
        <v>0</v>
      </c>
      <c r="K67">
        <f t="shared" si="3"/>
        <v>5.7702648681752381E-3</v>
      </c>
      <c r="L67">
        <f t="shared" si="14"/>
        <v>5</v>
      </c>
      <c r="M67">
        <f t="shared" si="15"/>
        <v>1</v>
      </c>
      <c r="N67">
        <f t="shared" si="16"/>
        <v>4</v>
      </c>
      <c r="O67">
        <f t="shared" si="17"/>
        <v>2</v>
      </c>
      <c r="P67">
        <f t="shared" si="9"/>
        <v>3</v>
      </c>
      <c r="Q67">
        <f t="shared" si="10"/>
        <v>2</v>
      </c>
      <c r="R67">
        <f t="shared" si="4"/>
        <v>1.5760758006708203E-2</v>
      </c>
      <c r="S67">
        <f t="shared" si="5"/>
        <v>0.36611594859328833</v>
      </c>
      <c r="T67">
        <f t="shared" si="11"/>
        <v>4.1129838704816809E-6</v>
      </c>
      <c r="U67">
        <f t="shared" si="12"/>
        <v>0.3517935553721972</v>
      </c>
      <c r="V67">
        <f t="shared" si="13"/>
        <v>8.3491186769278852E-9</v>
      </c>
    </row>
    <row r="68" spans="2:22" x14ac:dyDescent="0.2">
      <c r="B68">
        <f t="shared" si="21"/>
        <v>9</v>
      </c>
      <c r="C68">
        <f t="shared" si="22"/>
        <v>6</v>
      </c>
      <c r="D68">
        <f t="shared" si="23"/>
        <v>3</v>
      </c>
      <c r="E68">
        <f t="shared" si="6"/>
        <v>5.9648810474411448E-4</v>
      </c>
      <c r="F68">
        <f>J191</f>
        <v>4.6455098654000208E-7</v>
      </c>
      <c r="G68">
        <f t="shared" si="7"/>
        <v>2.4306343787264931E-2</v>
      </c>
      <c r="H68">
        <f t="shared" si="8"/>
        <v>6.7352668996732956E-12</v>
      </c>
      <c r="K68">
        <f t="shared" si="3"/>
        <v>2.6790681605045681E-3</v>
      </c>
      <c r="L68">
        <f t="shared" si="14"/>
        <v>5</v>
      </c>
      <c r="M68">
        <f t="shared" si="15"/>
        <v>1</v>
      </c>
      <c r="N68">
        <f t="shared" si="16"/>
        <v>4</v>
      </c>
      <c r="O68">
        <f t="shared" si="17"/>
        <v>1</v>
      </c>
      <c r="P68">
        <f t="shared" si="9"/>
        <v>2</v>
      </c>
      <c r="Q68">
        <f t="shared" si="10"/>
        <v>3</v>
      </c>
      <c r="R68">
        <f t="shared" si="4"/>
        <v>1.366636021482244E-2</v>
      </c>
      <c r="S68">
        <f t="shared" si="5"/>
        <v>0.19603377332311711</v>
      </c>
      <c r="T68">
        <f t="shared" si="11"/>
        <v>4.1129838704816809E-6</v>
      </c>
      <c r="U68">
        <f t="shared" si="12"/>
        <v>0.3517935553721972</v>
      </c>
      <c r="V68">
        <f t="shared" si="13"/>
        <v>3.8764005685418446E-9</v>
      </c>
    </row>
    <row r="69" spans="2:22" x14ac:dyDescent="0.2">
      <c r="B69">
        <f>IF(C68=0,B68+1,B68)</f>
        <v>9</v>
      </c>
      <c r="C69">
        <f>IF(C68=0,B69,C68-1)</f>
        <v>5</v>
      </c>
      <c r="D69">
        <f>B69-C69</f>
        <v>4</v>
      </c>
      <c r="E69">
        <f t="shared" si="6"/>
        <v>4.1129838704816809E-6</v>
      </c>
      <c r="F69">
        <f>J195</f>
        <v>1.6696584307255714E-5</v>
      </c>
      <c r="G69">
        <f t="shared" si="7"/>
        <v>8.1342679168384516E-2</v>
      </c>
      <c r="H69">
        <f t="shared" si="8"/>
        <v>5.5860280695868556E-12</v>
      </c>
      <c r="K69">
        <f t="shared" si="3"/>
        <v>2.2083229244779622E-4</v>
      </c>
      <c r="L69">
        <f t="shared" si="14"/>
        <v>5</v>
      </c>
      <c r="M69">
        <f t="shared" si="15"/>
        <v>1</v>
      </c>
      <c r="N69">
        <f t="shared" si="16"/>
        <v>4</v>
      </c>
      <c r="O69">
        <f t="shared" si="17"/>
        <v>0</v>
      </c>
      <c r="P69">
        <f t="shared" si="9"/>
        <v>1</v>
      </c>
      <c r="Q69">
        <f t="shared" si="10"/>
        <v>4</v>
      </c>
      <c r="R69">
        <f t="shared" si="4"/>
        <v>5.6103268333196109E-3</v>
      </c>
      <c r="S69">
        <f t="shared" si="5"/>
        <v>3.9361751820995161E-2</v>
      </c>
      <c r="T69">
        <f t="shared" si="11"/>
        <v>4.1129838704816809E-6</v>
      </c>
      <c r="U69">
        <f t="shared" si="12"/>
        <v>0.3517935553721972</v>
      </c>
      <c r="V69">
        <f t="shared" si="13"/>
        <v>3.1952692977987277E-10</v>
      </c>
    </row>
    <row r="70" spans="2:22" x14ac:dyDescent="0.2">
      <c r="B70">
        <f t="shared" ref="B70:B72" si="24">IF(C69=0,B69+1,B69)</f>
        <v>9</v>
      </c>
      <c r="C70">
        <f t="shared" ref="C70:C72" si="25">IF(C69=0,B70,C69-1)</f>
        <v>4</v>
      </c>
      <c r="D70">
        <f t="shared" ref="D70:D72" si="26">B70-C70</f>
        <v>5</v>
      </c>
      <c r="E70">
        <f t="shared" si="6"/>
        <v>0</v>
      </c>
      <c r="F70">
        <f>J200</f>
        <v>1.7351875773608934E-4</v>
      </c>
      <c r="G70">
        <f t="shared" si="7"/>
        <v>0.18147886308203101</v>
      </c>
      <c r="H70">
        <f t="shared" si="8"/>
        <v>0</v>
      </c>
      <c r="J70">
        <f>SUM(K70:K75)</f>
        <v>1.1244571192266156E-2</v>
      </c>
      <c r="K70">
        <f t="shared" si="3"/>
        <v>2.0879054203129647E-5</v>
      </c>
      <c r="L70">
        <f t="shared" si="14"/>
        <v>5</v>
      </c>
      <c r="M70">
        <f t="shared" si="15"/>
        <v>0</v>
      </c>
      <c r="N70">
        <f t="shared" si="16"/>
        <v>5</v>
      </c>
      <c r="O70">
        <f t="shared" si="17"/>
        <v>5</v>
      </c>
      <c r="P70">
        <f t="shared" si="9"/>
        <v>5</v>
      </c>
      <c r="Q70">
        <f t="shared" si="10"/>
        <v>0</v>
      </c>
      <c r="R70">
        <f t="shared" si="4"/>
        <v>3.9800208894922803E-4</v>
      </c>
      <c r="S70">
        <f t="shared" si="5"/>
        <v>5.2459659843124909E-2</v>
      </c>
      <c r="T70">
        <f t="shared" si="11"/>
        <v>0</v>
      </c>
      <c r="U70">
        <f t="shared" si="12"/>
        <v>0.15697317846237291</v>
      </c>
      <c r="V70">
        <f t="shared" si="13"/>
        <v>0</v>
      </c>
    </row>
    <row r="71" spans="2:22" x14ac:dyDescent="0.2">
      <c r="B71">
        <f t="shared" si="24"/>
        <v>9</v>
      </c>
      <c r="C71">
        <f t="shared" si="25"/>
        <v>3</v>
      </c>
      <c r="D71">
        <f t="shared" si="26"/>
        <v>6</v>
      </c>
      <c r="E71">
        <f t="shared" si="6"/>
        <v>0</v>
      </c>
      <c r="F71">
        <f>J206</f>
        <v>6.2501839260950542E-4</v>
      </c>
      <c r="G71">
        <f t="shared" si="7"/>
        <v>0.26992453885427825</v>
      </c>
      <c r="H71">
        <f t="shared" si="8"/>
        <v>0</v>
      </c>
      <c r="K71">
        <f t="shared" si="3"/>
        <v>1.54583804317188E-3</v>
      </c>
      <c r="L71">
        <f t="shared" si="14"/>
        <v>5</v>
      </c>
      <c r="M71">
        <f t="shared" si="15"/>
        <v>0</v>
      </c>
      <c r="N71">
        <f t="shared" si="16"/>
        <v>5</v>
      </c>
      <c r="O71">
        <f t="shared" si="17"/>
        <v>4</v>
      </c>
      <c r="P71">
        <f t="shared" si="9"/>
        <v>4</v>
      </c>
      <c r="Q71">
        <f t="shared" si="10"/>
        <v>1</v>
      </c>
      <c r="R71">
        <f t="shared" si="4"/>
        <v>7.3377853935788773E-3</v>
      </c>
      <c r="S71">
        <f t="shared" si="5"/>
        <v>0.21066820031621616</v>
      </c>
      <c r="T71">
        <f t="shared" si="11"/>
        <v>0</v>
      </c>
      <c r="U71">
        <f t="shared" si="12"/>
        <v>0.15697317846237291</v>
      </c>
      <c r="V71">
        <f t="shared" si="13"/>
        <v>0</v>
      </c>
    </row>
    <row r="72" spans="2:22" x14ac:dyDescent="0.2">
      <c r="B72">
        <f t="shared" si="24"/>
        <v>9</v>
      </c>
      <c r="C72">
        <f t="shared" si="25"/>
        <v>2</v>
      </c>
      <c r="D72">
        <f t="shared" si="26"/>
        <v>7</v>
      </c>
      <c r="E72">
        <f t="shared" si="6"/>
        <v>0</v>
      </c>
      <c r="F72">
        <f>J213</f>
        <v>1.4513222069678336E-3</v>
      </c>
      <c r="G72">
        <f t="shared" si="7"/>
        <v>0.25809117812282562</v>
      </c>
      <c r="H72">
        <f t="shared" si="8"/>
        <v>0</v>
      </c>
      <c r="K72">
        <f t="shared" si="3"/>
        <v>5.3334667552007095E-3</v>
      </c>
      <c r="L72">
        <f t="shared" si="14"/>
        <v>5</v>
      </c>
      <c r="M72">
        <f t="shared" si="15"/>
        <v>0</v>
      </c>
      <c r="N72">
        <f t="shared" si="16"/>
        <v>5</v>
      </c>
      <c r="O72">
        <f t="shared" si="17"/>
        <v>3</v>
      </c>
      <c r="P72">
        <f t="shared" si="9"/>
        <v>3</v>
      </c>
      <c r="Q72">
        <f t="shared" si="10"/>
        <v>2</v>
      </c>
      <c r="R72">
        <f t="shared" si="4"/>
        <v>1.5760758006708203E-2</v>
      </c>
      <c r="S72">
        <f t="shared" si="5"/>
        <v>0.33840166525814575</v>
      </c>
      <c r="T72">
        <f t="shared" si="11"/>
        <v>0</v>
      </c>
      <c r="U72">
        <f t="shared" si="12"/>
        <v>0.15697317846237291</v>
      </c>
      <c r="V72">
        <f t="shared" si="13"/>
        <v>0</v>
      </c>
    </row>
    <row r="73" spans="2:22" x14ac:dyDescent="0.2">
      <c r="B73">
        <f>IF(C72=0,B72+1,B72)</f>
        <v>9</v>
      </c>
      <c r="C73">
        <f>IF(C72=0,B73,C72-1)</f>
        <v>1</v>
      </c>
      <c r="D73">
        <f>B73-C73</f>
        <v>8</v>
      </c>
      <c r="E73">
        <f t="shared" si="6"/>
        <v>0</v>
      </c>
      <c r="F73">
        <f>J221</f>
        <v>2.6134541092134025E-3</v>
      </c>
      <c r="G73">
        <f t="shared" si="7"/>
        <v>0.1439530086053426</v>
      </c>
      <c r="H73">
        <f t="shared" si="8"/>
        <v>0</v>
      </c>
      <c r="K73">
        <f t="shared" si="3"/>
        <v>3.7144016683985709E-3</v>
      </c>
      <c r="L73">
        <f t="shared" si="14"/>
        <v>5</v>
      </c>
      <c r="M73">
        <f t="shared" si="15"/>
        <v>0</v>
      </c>
      <c r="N73">
        <f t="shared" si="16"/>
        <v>5</v>
      </c>
      <c r="O73">
        <f t="shared" si="17"/>
        <v>2</v>
      </c>
      <c r="P73">
        <f t="shared" si="9"/>
        <v>2</v>
      </c>
      <c r="Q73">
        <f t="shared" si="10"/>
        <v>3</v>
      </c>
      <c r="R73">
        <f t="shared" si="4"/>
        <v>1.366636021482244E-2</v>
      </c>
      <c r="S73">
        <f t="shared" si="5"/>
        <v>0.27179158239733475</v>
      </c>
      <c r="T73">
        <f t="shared" si="11"/>
        <v>0</v>
      </c>
      <c r="U73">
        <f t="shared" si="12"/>
        <v>0.15697317846237291</v>
      </c>
      <c r="V73">
        <f t="shared" si="13"/>
        <v>0</v>
      </c>
    </row>
    <row r="74" spans="2:22" x14ac:dyDescent="0.2">
      <c r="B74">
        <f t="shared" ref="B74:B76" si="27">IF(C73=0,B73+1,B73)</f>
        <v>9</v>
      </c>
      <c r="C74">
        <f t="shared" ref="C74:C76" si="28">IF(C73=0,B74,C73-1)</f>
        <v>0</v>
      </c>
      <c r="D74">
        <f t="shared" ref="D74:D76" si="29">B74-C74</f>
        <v>9</v>
      </c>
      <c r="E74">
        <f t="shared" si="6"/>
        <v>0</v>
      </c>
      <c r="F74">
        <f>J230</f>
        <v>3.9718980133023217E-3</v>
      </c>
      <c r="G74">
        <f t="shared" si="7"/>
        <v>3.5685009266450483E-2</v>
      </c>
      <c r="H74">
        <f t="shared" si="8"/>
        <v>0</v>
      </c>
      <c r="K74">
        <f t="shared" si="3"/>
        <v>6.1234711949239055E-4</v>
      </c>
      <c r="L74">
        <f t="shared" si="14"/>
        <v>5</v>
      </c>
      <c r="M74">
        <f t="shared" si="15"/>
        <v>0</v>
      </c>
      <c r="N74">
        <f t="shared" si="16"/>
        <v>5</v>
      </c>
      <c r="O74">
        <f t="shared" si="17"/>
        <v>1</v>
      </c>
      <c r="P74">
        <f t="shared" si="9"/>
        <v>1</v>
      </c>
      <c r="Q74">
        <f t="shared" si="10"/>
        <v>4</v>
      </c>
      <c r="R74">
        <f t="shared" si="4"/>
        <v>5.6103268333196109E-3</v>
      </c>
      <c r="S74">
        <f t="shared" si="5"/>
        <v>0.10914642545522912</v>
      </c>
      <c r="T74">
        <f t="shared" si="11"/>
        <v>0</v>
      </c>
      <c r="U74">
        <f t="shared" si="12"/>
        <v>0.15697317846237291</v>
      </c>
      <c r="V74">
        <f t="shared" si="13"/>
        <v>0</v>
      </c>
    </row>
    <row r="75" spans="2:22" x14ac:dyDescent="0.2">
      <c r="B75">
        <f t="shared" si="27"/>
        <v>10</v>
      </c>
      <c r="C75">
        <f t="shared" si="28"/>
        <v>10</v>
      </c>
      <c r="D75">
        <f t="shared" si="29"/>
        <v>0</v>
      </c>
      <c r="E75">
        <f t="shared" si="6"/>
        <v>1.5660566740604521E-4</v>
      </c>
      <c r="F75">
        <f>J240</f>
        <v>0</v>
      </c>
      <c r="G75">
        <f t="shared" si="7"/>
        <v>8.0644570168249791E-6</v>
      </c>
      <c r="H75">
        <f t="shared" si="8"/>
        <v>0</v>
      </c>
      <c r="K75">
        <f t="shared" si="3"/>
        <v>1.7638551799475276E-5</v>
      </c>
      <c r="L75">
        <f t="shared" si="14"/>
        <v>5</v>
      </c>
      <c r="M75">
        <f t="shared" si="15"/>
        <v>0</v>
      </c>
      <c r="N75">
        <f t="shared" si="16"/>
        <v>5</v>
      </c>
      <c r="O75">
        <f t="shared" si="17"/>
        <v>0</v>
      </c>
      <c r="P75">
        <f t="shared" si="9"/>
        <v>0</v>
      </c>
      <c r="Q75">
        <f t="shared" si="10"/>
        <v>5</v>
      </c>
      <c r="R75">
        <f t="shared" si="4"/>
        <v>1.0060507783165916E-3</v>
      </c>
      <c r="S75">
        <f t="shared" si="5"/>
        <v>1.7532466729949334E-2</v>
      </c>
      <c r="T75">
        <f t="shared" si="11"/>
        <v>0</v>
      </c>
      <c r="U75">
        <f t="shared" si="12"/>
        <v>0.15697317846237291</v>
      </c>
      <c r="V75">
        <f t="shared" si="13"/>
        <v>0</v>
      </c>
    </row>
    <row r="76" spans="2:22" x14ac:dyDescent="0.2">
      <c r="B76">
        <f t="shared" si="27"/>
        <v>10</v>
      </c>
      <c r="C76">
        <f t="shared" si="28"/>
        <v>9</v>
      </c>
      <c r="D76">
        <f t="shared" si="29"/>
        <v>1</v>
      </c>
      <c r="E76">
        <f t="shared" si="6"/>
        <v>1.085355765258352E-2</v>
      </c>
      <c r="F76">
        <f>J241</f>
        <v>0</v>
      </c>
      <c r="G76">
        <f t="shared" si="7"/>
        <v>1.7992135318750706E-4</v>
      </c>
      <c r="H76">
        <f t="shared" si="8"/>
        <v>0</v>
      </c>
      <c r="J76">
        <f>K76</f>
        <v>5.2568740596548721E-6</v>
      </c>
      <c r="K76">
        <f t="shared" si="3"/>
        <v>5.2568740596548721E-6</v>
      </c>
      <c r="L76">
        <f t="shared" si="14"/>
        <v>6</v>
      </c>
      <c r="M76">
        <f t="shared" si="15"/>
        <v>6</v>
      </c>
      <c r="N76">
        <f t="shared" si="16"/>
        <v>0</v>
      </c>
      <c r="O76">
        <f t="shared" si="17"/>
        <v>0</v>
      </c>
      <c r="P76">
        <f t="shared" si="9"/>
        <v>6</v>
      </c>
      <c r="Q76">
        <f t="shared" si="10"/>
        <v>0</v>
      </c>
      <c r="R76">
        <f t="shared" si="4"/>
        <v>5.2568740596548721E-6</v>
      </c>
      <c r="S76">
        <f t="shared" si="5"/>
        <v>1</v>
      </c>
      <c r="T76">
        <f t="shared" si="11"/>
        <v>1.5660566740604521E-4</v>
      </c>
      <c r="U76">
        <f t="shared" si="12"/>
        <v>8.7891136220878468E-4</v>
      </c>
      <c r="V76">
        <f t="shared" si="13"/>
        <v>7.2356929022395393E-13</v>
      </c>
    </row>
    <row r="77" spans="2:22" x14ac:dyDescent="0.2">
      <c r="B77">
        <f>IF(C76=0,B76+1,B76)</f>
        <v>10</v>
      </c>
      <c r="C77">
        <f>IF(C76=0,B77,C76-1)</f>
        <v>8</v>
      </c>
      <c r="D77">
        <f>B77-C77</f>
        <v>2</v>
      </c>
      <c r="E77">
        <f t="shared" si="6"/>
        <v>5.0010197998995014E-3</v>
      </c>
      <c r="F77">
        <f>J243</f>
        <v>0</v>
      </c>
      <c r="G77">
        <f t="shared" si="7"/>
        <v>1.8063537283885193E-3</v>
      </c>
      <c r="H77">
        <f t="shared" si="8"/>
        <v>0</v>
      </c>
      <c r="J77">
        <f>SUM(K77:K78)</f>
        <v>1.8019300100625667E-4</v>
      </c>
      <c r="K77">
        <f t="shared" si="3"/>
        <v>2.9153631946513401E-6</v>
      </c>
      <c r="L77">
        <f t="shared" si="14"/>
        <v>6</v>
      </c>
      <c r="M77">
        <f t="shared" si="15"/>
        <v>5</v>
      </c>
      <c r="N77">
        <f t="shared" si="16"/>
        <v>1</v>
      </c>
      <c r="O77">
        <f t="shared" si="17"/>
        <v>1</v>
      </c>
      <c r="P77">
        <f t="shared" si="9"/>
        <v>6</v>
      </c>
      <c r="Q77">
        <f t="shared" si="10"/>
        <v>0</v>
      </c>
      <c r="R77">
        <f t="shared" si="4"/>
        <v>5.2568740596548721E-6</v>
      </c>
      <c r="S77">
        <f t="shared" si="5"/>
        <v>0.55458113730096503</v>
      </c>
      <c r="T77">
        <f t="shared" si="11"/>
        <v>1.085355765258352E-2</v>
      </c>
      <c r="U77">
        <f t="shared" si="12"/>
        <v>1.1765324407376336E-2</v>
      </c>
      <c r="V77">
        <f t="shared" si="13"/>
        <v>3.7227913036473028E-10</v>
      </c>
    </row>
    <row r="78" spans="2:22" x14ac:dyDescent="0.2">
      <c r="B78">
        <f t="shared" ref="B78:B85" si="30">IF(C77=0,B77+1,B77)</f>
        <v>10</v>
      </c>
      <c r="C78">
        <f t="shared" ref="C78:C85" si="31">IF(C77=0,B78,C77-1)</f>
        <v>7</v>
      </c>
      <c r="D78">
        <f t="shared" ref="D78:D85" si="32">B78-C78</f>
        <v>3</v>
      </c>
      <c r="E78">
        <f t="shared" si="6"/>
        <v>5.9648810474411448E-4</v>
      </c>
      <c r="F78">
        <f>J246</f>
        <v>0</v>
      </c>
      <c r="G78">
        <f t="shared" si="7"/>
        <v>1.074679858276573E-2</v>
      </c>
      <c r="H78">
        <f t="shared" si="8"/>
        <v>0</v>
      </c>
      <c r="K78">
        <f t="shared" si="3"/>
        <v>1.7727763781160533E-4</v>
      </c>
      <c r="L78">
        <f t="shared" si="14"/>
        <v>6</v>
      </c>
      <c r="M78">
        <f t="shared" si="15"/>
        <v>5</v>
      </c>
      <c r="N78">
        <f t="shared" si="16"/>
        <v>1</v>
      </c>
      <c r="O78">
        <f t="shared" si="17"/>
        <v>0</v>
      </c>
      <c r="P78">
        <f t="shared" si="9"/>
        <v>5</v>
      </c>
      <c r="Q78">
        <f t="shared" si="10"/>
        <v>1</v>
      </c>
      <c r="R78">
        <f t="shared" si="4"/>
        <v>3.9800208894922803E-4</v>
      </c>
      <c r="S78">
        <f t="shared" si="5"/>
        <v>0.44541886269903502</v>
      </c>
      <c r="T78">
        <f t="shared" si="11"/>
        <v>1.085355765258352E-2</v>
      </c>
      <c r="U78">
        <f t="shared" si="12"/>
        <v>1.1765324407376336E-2</v>
      </c>
      <c r="V78">
        <f t="shared" si="13"/>
        <v>2.2637579070319188E-8</v>
      </c>
    </row>
    <row r="79" spans="2:22" x14ac:dyDescent="0.2">
      <c r="B79">
        <f t="shared" si="30"/>
        <v>10</v>
      </c>
      <c r="C79">
        <f t="shared" si="31"/>
        <v>6</v>
      </c>
      <c r="D79">
        <f t="shared" si="32"/>
        <v>4</v>
      </c>
      <c r="E79">
        <f t="shared" si="6"/>
        <v>4.1129838704816809E-6</v>
      </c>
      <c r="F79">
        <f>J250</f>
        <v>2.069197720903624E-7</v>
      </c>
      <c r="G79">
        <f t="shared" si="7"/>
        <v>4.1958961948322292E-2</v>
      </c>
      <c r="H79">
        <f t="shared" si="8"/>
        <v>3.5709497024577563E-14</v>
      </c>
      <c r="J79">
        <f>SUM(K79:K81)</f>
        <v>1.6540481502650328E-3</v>
      </c>
      <c r="K79">
        <f t="shared" si="3"/>
        <v>1.6168054361351148E-6</v>
      </c>
      <c r="L79">
        <f t="shared" si="14"/>
        <v>6</v>
      </c>
      <c r="M79">
        <f t="shared" si="15"/>
        <v>4</v>
      </c>
      <c r="N79">
        <f t="shared" si="16"/>
        <v>2</v>
      </c>
      <c r="O79">
        <f t="shared" si="17"/>
        <v>2</v>
      </c>
      <c r="P79">
        <f t="shared" si="9"/>
        <v>6</v>
      </c>
      <c r="Q79">
        <f t="shared" si="10"/>
        <v>0</v>
      </c>
      <c r="R79">
        <f t="shared" si="4"/>
        <v>5.2568740596548721E-6</v>
      </c>
      <c r="S79">
        <f t="shared" si="5"/>
        <v>0.30756023785003184</v>
      </c>
      <c r="T79">
        <f t="shared" si="11"/>
        <v>5.0010197998995014E-3</v>
      </c>
      <c r="U79">
        <f t="shared" si="12"/>
        <v>6.562230673586536E-2</v>
      </c>
      <c r="V79">
        <f t="shared" si="13"/>
        <v>5.3060071055330966E-10</v>
      </c>
    </row>
    <row r="80" spans="2:22" x14ac:dyDescent="0.2">
      <c r="B80">
        <f t="shared" si="30"/>
        <v>10</v>
      </c>
      <c r="C80">
        <f t="shared" si="31"/>
        <v>5</v>
      </c>
      <c r="D80">
        <f t="shared" si="32"/>
        <v>5</v>
      </c>
      <c r="E80">
        <f t="shared" si="6"/>
        <v>0</v>
      </c>
      <c r="F80">
        <f>J255</f>
        <v>7.5517273956323241E-6</v>
      </c>
      <c r="G80">
        <f t="shared" si="7"/>
        <v>0.11233460399878233</v>
      </c>
      <c r="H80">
        <f t="shared" si="8"/>
        <v>0</v>
      </c>
      <c r="K80">
        <f t="shared" si="3"/>
        <v>1.9662966799117727E-4</v>
      </c>
      <c r="L80">
        <f t="shared" si="14"/>
        <v>6</v>
      </c>
      <c r="M80">
        <f t="shared" si="15"/>
        <v>4</v>
      </c>
      <c r="N80">
        <f t="shared" si="16"/>
        <v>2</v>
      </c>
      <c r="O80">
        <f t="shared" si="17"/>
        <v>1</v>
      </c>
      <c r="P80">
        <f t="shared" si="9"/>
        <v>5</v>
      </c>
      <c r="Q80">
        <f t="shared" si="10"/>
        <v>1</v>
      </c>
      <c r="R80">
        <f t="shared" si="4"/>
        <v>3.9800208894922803E-4</v>
      </c>
      <c r="S80">
        <f t="shared" si="5"/>
        <v>0.49404179890186645</v>
      </c>
      <c r="T80">
        <f t="shared" si="11"/>
        <v>5.0010197998995014E-3</v>
      </c>
      <c r="U80">
        <f t="shared" si="12"/>
        <v>6.562230673586536E-2</v>
      </c>
      <c r="V80">
        <f t="shared" si="13"/>
        <v>6.4529620707720771E-8</v>
      </c>
    </row>
    <row r="81" spans="2:22" x14ac:dyDescent="0.2">
      <c r="B81">
        <f t="shared" si="30"/>
        <v>10</v>
      </c>
      <c r="C81">
        <f t="shared" si="31"/>
        <v>4</v>
      </c>
      <c r="D81">
        <f t="shared" si="32"/>
        <v>6</v>
      </c>
      <c r="E81">
        <f t="shared" si="6"/>
        <v>0</v>
      </c>
      <c r="F81">
        <f>J261</f>
        <v>8.1476573295414956E-5</v>
      </c>
      <c r="G81">
        <f t="shared" si="7"/>
        <v>0.20885260180439974</v>
      </c>
      <c r="H81">
        <f t="shared" si="8"/>
        <v>0</v>
      </c>
      <c r="K81">
        <f t="shared" si="3"/>
        <v>1.4558016768377205E-3</v>
      </c>
      <c r="L81">
        <f t="shared" si="14"/>
        <v>6</v>
      </c>
      <c r="M81">
        <f t="shared" si="15"/>
        <v>4</v>
      </c>
      <c r="N81">
        <f t="shared" si="16"/>
        <v>2</v>
      </c>
      <c r="O81">
        <f t="shared" si="17"/>
        <v>0</v>
      </c>
      <c r="P81">
        <f t="shared" si="9"/>
        <v>4</v>
      </c>
      <c r="Q81">
        <f t="shared" si="10"/>
        <v>2</v>
      </c>
      <c r="R81">
        <f t="shared" si="4"/>
        <v>7.3377853935788773E-3</v>
      </c>
      <c r="S81">
        <f t="shared" si="5"/>
        <v>0.19839796324810183</v>
      </c>
      <c r="T81">
        <f t="shared" si="11"/>
        <v>5.0010197998995014E-3</v>
      </c>
      <c r="U81">
        <f t="shared" si="12"/>
        <v>6.562230673586536E-2</v>
      </c>
      <c r="V81">
        <f t="shared" si="13"/>
        <v>4.7776274552941408E-7</v>
      </c>
    </row>
    <row r="82" spans="2:22" x14ac:dyDescent="0.2">
      <c r="B82">
        <f t="shared" si="30"/>
        <v>10</v>
      </c>
      <c r="C82">
        <f t="shared" si="31"/>
        <v>3</v>
      </c>
      <c r="D82">
        <f t="shared" si="32"/>
        <v>7</v>
      </c>
      <c r="E82">
        <f t="shared" si="6"/>
        <v>0</v>
      </c>
      <c r="F82">
        <f>J268</f>
        <v>3.2358035228366157E-4</v>
      </c>
      <c r="G82">
        <f t="shared" si="7"/>
        <v>0.26626214018931194</v>
      </c>
      <c r="H82">
        <f t="shared" si="8"/>
        <v>0</v>
      </c>
      <c r="J82">
        <f>SUM(K82:K85)</f>
        <v>3.9793290168186942E-3</v>
      </c>
      <c r="K82">
        <f t="shared" si="3"/>
        <v>8.9664979756619486E-7</v>
      </c>
      <c r="L82">
        <f t="shared" si="14"/>
        <v>6</v>
      </c>
      <c r="M82">
        <f t="shared" si="15"/>
        <v>3</v>
      </c>
      <c r="N82">
        <f t="shared" si="16"/>
        <v>3</v>
      </c>
      <c r="O82">
        <f t="shared" si="17"/>
        <v>3</v>
      </c>
      <c r="P82">
        <f t="shared" si="9"/>
        <v>6</v>
      </c>
      <c r="Q82">
        <f t="shared" si="10"/>
        <v>0</v>
      </c>
      <c r="R82">
        <f t="shared" si="4"/>
        <v>5.2568740596548721E-6</v>
      </c>
      <c r="S82">
        <f t="shared" si="5"/>
        <v>0.17056710649542597</v>
      </c>
      <c r="T82">
        <f t="shared" si="11"/>
        <v>5.9648810474411448E-4</v>
      </c>
      <c r="U82">
        <f t="shared" si="12"/>
        <v>0.19520808741485102</v>
      </c>
      <c r="V82">
        <f t="shared" si="13"/>
        <v>1.0440527665026522E-10</v>
      </c>
    </row>
    <row r="83" spans="2:22" x14ac:dyDescent="0.2">
      <c r="B83">
        <f t="shared" si="30"/>
        <v>10</v>
      </c>
      <c r="C83">
        <f t="shared" si="31"/>
        <v>2</v>
      </c>
      <c r="D83">
        <f t="shared" si="32"/>
        <v>8</v>
      </c>
      <c r="E83">
        <f t="shared" si="6"/>
        <v>0</v>
      </c>
      <c r="F83">
        <f>J276</f>
        <v>8.2589784661518553E-4</v>
      </c>
      <c r="G83">
        <f t="shared" si="7"/>
        <v>0.22276567008254014</v>
      </c>
      <c r="H83">
        <f t="shared" si="8"/>
        <v>0</v>
      </c>
      <c r="K83">
        <f t="shared" si="3"/>
        <v>1.6357065735248737E-4</v>
      </c>
      <c r="L83">
        <f t="shared" si="14"/>
        <v>6</v>
      </c>
      <c r="M83">
        <f t="shared" si="15"/>
        <v>3</v>
      </c>
      <c r="N83">
        <f t="shared" si="16"/>
        <v>3</v>
      </c>
      <c r="O83">
        <f t="shared" si="17"/>
        <v>2</v>
      </c>
      <c r="P83">
        <f t="shared" si="9"/>
        <v>5</v>
      </c>
      <c r="Q83">
        <f t="shared" si="10"/>
        <v>1</v>
      </c>
      <c r="R83">
        <f t="shared" si="4"/>
        <v>3.9800208894922803E-4</v>
      </c>
      <c r="S83">
        <f t="shared" si="5"/>
        <v>0.41097939406381762</v>
      </c>
      <c r="T83">
        <f t="shared" si="11"/>
        <v>5.9648810474411448E-4</v>
      </c>
      <c r="U83">
        <f t="shared" si="12"/>
        <v>0.19520808741485102</v>
      </c>
      <c r="V83">
        <f t="shared" si="13"/>
        <v>1.9046053184985449E-8</v>
      </c>
    </row>
    <row r="84" spans="2:22" x14ac:dyDescent="0.2">
      <c r="B84">
        <f t="shared" si="30"/>
        <v>10</v>
      </c>
      <c r="C84">
        <f t="shared" si="31"/>
        <v>1</v>
      </c>
      <c r="D84">
        <f t="shared" si="32"/>
        <v>9</v>
      </c>
      <c r="E84">
        <f t="shared" si="6"/>
        <v>0</v>
      </c>
      <c r="F84">
        <f>J285</f>
        <v>1.6221091241122214E-3</v>
      </c>
      <c r="G84">
        <f t="shared" si="7"/>
        <v>0.11044430509870516</v>
      </c>
      <c r="H84">
        <f t="shared" si="8"/>
        <v>0</v>
      </c>
      <c r="K84">
        <f t="shared" ref="K84:K147" si="33">R84*S84</f>
        <v>2.4220804488759447E-3</v>
      </c>
      <c r="L84">
        <f t="shared" si="14"/>
        <v>6</v>
      </c>
      <c r="M84">
        <f t="shared" si="15"/>
        <v>3</v>
      </c>
      <c r="N84">
        <f t="shared" si="16"/>
        <v>3</v>
      </c>
      <c r="O84">
        <f t="shared" si="17"/>
        <v>1</v>
      </c>
      <c r="P84">
        <f t="shared" si="9"/>
        <v>4</v>
      </c>
      <c r="Q84">
        <f t="shared" si="10"/>
        <v>2</v>
      </c>
      <c r="R84">
        <f t="shared" ref="R84:R147" si="34">VLOOKUP(P84,K$2:L$12,2)</f>
        <v>7.3377853935788773E-3</v>
      </c>
      <c r="S84">
        <f t="shared" ref="S84:S147" si="35">_xlfn.BINOM.DIST(Q84,N84,F$2,FALSE)</f>
        <v>0.33008330428898208</v>
      </c>
      <c r="T84">
        <f t="shared" si="11"/>
        <v>5.9648810474411448E-4</v>
      </c>
      <c r="U84">
        <f t="shared" si="12"/>
        <v>0.19520808741485102</v>
      </c>
      <c r="V84">
        <f t="shared" si="13"/>
        <v>2.8202535707974994E-7</v>
      </c>
    </row>
    <row r="85" spans="2:22" x14ac:dyDescent="0.2">
      <c r="B85">
        <f t="shared" si="30"/>
        <v>10</v>
      </c>
      <c r="C85">
        <f t="shared" si="31"/>
        <v>0</v>
      </c>
      <c r="D85">
        <f t="shared" si="32"/>
        <v>10</v>
      </c>
      <c r="E85">
        <f t="shared" ref="E85" si="36">VLOOKUP(D85,K$2:M$12,3)</f>
        <v>0</v>
      </c>
      <c r="F85">
        <f>J295</f>
        <v>2.6687494187181047E-3</v>
      </c>
      <c r="G85">
        <f t="shared" ref="G85" si="37">_xlfn.BINOM.DIST(D85,B85,H$2,FALSE)</f>
        <v>2.4640578756579976E-2</v>
      </c>
      <c r="H85">
        <f t="shared" ref="H85" si="38">E85*F85*G85</f>
        <v>0</v>
      </c>
      <c r="K85">
        <f t="shared" si="33"/>
        <v>1.3927812607926963E-3</v>
      </c>
      <c r="L85">
        <f t="shared" si="14"/>
        <v>6</v>
      </c>
      <c r="M85">
        <f t="shared" si="15"/>
        <v>3</v>
      </c>
      <c r="N85">
        <f t="shared" si="16"/>
        <v>3</v>
      </c>
      <c r="O85">
        <f t="shared" si="17"/>
        <v>0</v>
      </c>
      <c r="P85">
        <f t="shared" ref="P85:P148" si="39">M85+O85</f>
        <v>3</v>
      </c>
      <c r="Q85">
        <f t="shared" ref="Q85:Q148" si="40">N85-O85</f>
        <v>3</v>
      </c>
      <c r="R85">
        <f t="shared" si="34"/>
        <v>1.5760758006708203E-2</v>
      </c>
      <c r="S85">
        <f t="shared" si="35"/>
        <v>8.8370195151774494E-2</v>
      </c>
      <c r="T85">
        <f t="shared" ref="T85:T148" si="41">VLOOKUP(N85,$K$2:$M$12,3)</f>
        <v>5.9648810474411448E-4</v>
      </c>
      <c r="U85">
        <f t="shared" ref="U85:U148" si="42">_xlfn.BINOM.DIST(N85,L85,$H$2,FALSE)</f>
        <v>0.19520808741485102</v>
      </c>
      <c r="V85">
        <f t="shared" ref="V85:V148" si="43">R85*S85*T85*U85</f>
        <v>1.6217447797464263E-7</v>
      </c>
    </row>
    <row r="86" spans="2:22" x14ac:dyDescent="0.2">
      <c r="J86">
        <f>SUM(K86:K90)</f>
        <v>6.4355012014797822E-3</v>
      </c>
      <c r="K86">
        <f t="shared" si="33"/>
        <v>4.972650644949404E-7</v>
      </c>
      <c r="L86">
        <f t="shared" ref="L86:L149" si="44">IF(AND(M85=0,O85=0),L85+1,L85)</f>
        <v>6</v>
      </c>
      <c r="M86">
        <f t="shared" ref="M86:M149" si="45">IF(O85=0,IF(M85=0,L86,M85-1),M85)</f>
        <v>2</v>
      </c>
      <c r="N86">
        <f t="shared" ref="N86:N149" si="46">L86-M86</f>
        <v>4</v>
      </c>
      <c r="O86">
        <f t="shared" ref="O86:O149" si="47">IF(O85=0,N86,O85-1)</f>
        <v>4</v>
      </c>
      <c r="P86">
        <f t="shared" si="39"/>
        <v>6</v>
      </c>
      <c r="Q86">
        <f t="shared" si="40"/>
        <v>0</v>
      </c>
      <c r="R86">
        <f t="shared" si="34"/>
        <v>5.2568740596548721E-6</v>
      </c>
      <c r="S86">
        <f t="shared" si="35"/>
        <v>9.4593299906368153E-2</v>
      </c>
      <c r="T86">
        <f t="shared" si="41"/>
        <v>4.1129838704816809E-6</v>
      </c>
      <c r="U86">
        <f t="shared" si="42"/>
        <v>0.32663795436769283</v>
      </c>
      <c r="V86">
        <f t="shared" si="43"/>
        <v>6.6805405164249482E-13</v>
      </c>
    </row>
    <row r="87" spans="2:22" x14ac:dyDescent="0.2">
      <c r="K87">
        <f t="shared" si="33"/>
        <v>1.209509349114785E-4</v>
      </c>
      <c r="L87">
        <f t="shared" si="44"/>
        <v>6</v>
      </c>
      <c r="M87">
        <f t="shared" si="45"/>
        <v>2</v>
      </c>
      <c r="N87">
        <f t="shared" si="46"/>
        <v>4</v>
      </c>
      <c r="O87">
        <f t="shared" si="47"/>
        <v>3</v>
      </c>
      <c r="P87">
        <f t="shared" si="39"/>
        <v>5</v>
      </c>
      <c r="Q87">
        <f t="shared" si="40"/>
        <v>1</v>
      </c>
      <c r="R87">
        <f t="shared" si="34"/>
        <v>3.9800208894922803E-4</v>
      </c>
      <c r="S87">
        <f t="shared" si="35"/>
        <v>0.30389522635623117</v>
      </c>
      <c r="T87">
        <f t="shared" si="41"/>
        <v>4.1129838704816809E-6</v>
      </c>
      <c r="U87">
        <f t="shared" si="42"/>
        <v>0.32663795436769283</v>
      </c>
      <c r="V87">
        <f t="shared" si="43"/>
        <v>1.6249233635511715E-10</v>
      </c>
    </row>
    <row r="88" spans="2:22" x14ac:dyDescent="0.2">
      <c r="K88">
        <f t="shared" si="33"/>
        <v>2.6864802599441064E-3</v>
      </c>
      <c r="L88">
        <f t="shared" si="44"/>
        <v>6</v>
      </c>
      <c r="M88">
        <f t="shared" si="45"/>
        <v>2</v>
      </c>
      <c r="N88">
        <f t="shared" si="46"/>
        <v>4</v>
      </c>
      <c r="O88">
        <f t="shared" si="47"/>
        <v>2</v>
      </c>
      <c r="P88">
        <f t="shared" si="39"/>
        <v>4</v>
      </c>
      <c r="Q88">
        <f t="shared" si="40"/>
        <v>2</v>
      </c>
      <c r="R88">
        <f t="shared" si="34"/>
        <v>7.3377853935788773E-3</v>
      </c>
      <c r="S88">
        <f t="shared" si="35"/>
        <v>0.36611594859328833</v>
      </c>
      <c r="T88">
        <f t="shared" si="41"/>
        <v>4.1129838704816809E-6</v>
      </c>
      <c r="U88">
        <f t="shared" si="42"/>
        <v>0.32663795436769283</v>
      </c>
      <c r="V88">
        <f t="shared" si="43"/>
        <v>3.60916973754448E-9</v>
      </c>
    </row>
    <row r="89" spans="2:22" x14ac:dyDescent="0.2">
      <c r="K89">
        <f t="shared" si="33"/>
        <v>3.0896408624875391E-3</v>
      </c>
      <c r="L89">
        <f t="shared" si="44"/>
        <v>6</v>
      </c>
      <c r="M89">
        <f t="shared" si="45"/>
        <v>2</v>
      </c>
      <c r="N89">
        <f t="shared" si="46"/>
        <v>4</v>
      </c>
      <c r="O89">
        <f t="shared" si="47"/>
        <v>1</v>
      </c>
      <c r="P89">
        <f t="shared" si="39"/>
        <v>3</v>
      </c>
      <c r="Q89">
        <f t="shared" si="40"/>
        <v>3</v>
      </c>
      <c r="R89">
        <f t="shared" si="34"/>
        <v>1.5760758006708203E-2</v>
      </c>
      <c r="S89">
        <f t="shared" si="35"/>
        <v>0.19603377332311711</v>
      </c>
      <c r="T89">
        <f t="shared" si="41"/>
        <v>4.1129838704816809E-6</v>
      </c>
      <c r="U89">
        <f t="shared" si="42"/>
        <v>0.32663795436769283</v>
      </c>
      <c r="V89">
        <f t="shared" si="43"/>
        <v>4.1507985251314871E-9</v>
      </c>
    </row>
    <row r="90" spans="2:22" x14ac:dyDescent="0.2">
      <c r="K90">
        <f t="shared" si="33"/>
        <v>5.37931879072163E-4</v>
      </c>
      <c r="L90">
        <f t="shared" si="44"/>
        <v>6</v>
      </c>
      <c r="M90">
        <f t="shared" si="45"/>
        <v>2</v>
      </c>
      <c r="N90">
        <f t="shared" si="46"/>
        <v>4</v>
      </c>
      <c r="O90">
        <f t="shared" si="47"/>
        <v>0</v>
      </c>
      <c r="P90">
        <f t="shared" si="39"/>
        <v>2</v>
      </c>
      <c r="Q90">
        <f t="shared" si="40"/>
        <v>4</v>
      </c>
      <c r="R90">
        <f t="shared" si="34"/>
        <v>1.366636021482244E-2</v>
      </c>
      <c r="S90">
        <f t="shared" si="35"/>
        <v>3.9361751820995161E-2</v>
      </c>
      <c r="T90">
        <f t="shared" si="41"/>
        <v>4.1129838704816809E-6</v>
      </c>
      <c r="U90">
        <f t="shared" si="42"/>
        <v>0.32663795436769283</v>
      </c>
      <c r="V90">
        <f t="shared" si="43"/>
        <v>7.2268815362450531E-10</v>
      </c>
    </row>
    <row r="91" spans="2:22" x14ac:dyDescent="0.2">
      <c r="J91">
        <f>SUM(K91:K96)</f>
        <v>8.4408795475254591E-3</v>
      </c>
      <c r="K91">
        <f t="shared" si="33"/>
        <v>2.7577382500764171E-7</v>
      </c>
      <c r="L91">
        <f t="shared" si="44"/>
        <v>6</v>
      </c>
      <c r="M91">
        <f t="shared" si="45"/>
        <v>1</v>
      </c>
      <c r="N91">
        <f t="shared" si="46"/>
        <v>5</v>
      </c>
      <c r="O91">
        <f t="shared" si="47"/>
        <v>5</v>
      </c>
      <c r="P91">
        <f t="shared" si="39"/>
        <v>6</v>
      </c>
      <c r="Q91">
        <f t="shared" si="40"/>
        <v>0</v>
      </c>
      <c r="R91">
        <f t="shared" si="34"/>
        <v>5.2568740596548721E-6</v>
      </c>
      <c r="S91">
        <f t="shared" si="35"/>
        <v>5.2459659843124909E-2</v>
      </c>
      <c r="T91">
        <f t="shared" si="41"/>
        <v>0</v>
      </c>
      <c r="U91">
        <f t="shared" si="42"/>
        <v>0.29149708469955948</v>
      </c>
      <c r="V91">
        <f t="shared" si="43"/>
        <v>0</v>
      </c>
    </row>
    <row r="92" spans="2:22" x14ac:dyDescent="0.2">
      <c r="K92">
        <f t="shared" si="33"/>
        <v>8.3846383801028458E-5</v>
      </c>
      <c r="L92">
        <f t="shared" si="44"/>
        <v>6</v>
      </c>
      <c r="M92">
        <f t="shared" si="45"/>
        <v>1</v>
      </c>
      <c r="N92">
        <f t="shared" si="46"/>
        <v>5</v>
      </c>
      <c r="O92">
        <f t="shared" si="47"/>
        <v>4</v>
      </c>
      <c r="P92">
        <f t="shared" si="39"/>
        <v>5</v>
      </c>
      <c r="Q92">
        <f t="shared" si="40"/>
        <v>1</v>
      </c>
      <c r="R92">
        <f t="shared" si="34"/>
        <v>3.9800208894922803E-4</v>
      </c>
      <c r="S92">
        <f t="shared" si="35"/>
        <v>0.21066820031621616</v>
      </c>
      <c r="T92">
        <f t="shared" si="41"/>
        <v>0</v>
      </c>
      <c r="U92">
        <f t="shared" si="42"/>
        <v>0.29149708469955948</v>
      </c>
      <c r="V92">
        <f t="shared" si="43"/>
        <v>0</v>
      </c>
    </row>
    <row r="93" spans="2:22" x14ac:dyDescent="0.2">
      <c r="K93">
        <f t="shared" si="33"/>
        <v>2.4831187964939904E-3</v>
      </c>
      <c r="L93">
        <f t="shared" si="44"/>
        <v>6</v>
      </c>
      <c r="M93">
        <f t="shared" si="45"/>
        <v>1</v>
      </c>
      <c r="N93">
        <f t="shared" si="46"/>
        <v>5</v>
      </c>
      <c r="O93">
        <f t="shared" si="47"/>
        <v>3</v>
      </c>
      <c r="P93">
        <f t="shared" si="39"/>
        <v>4</v>
      </c>
      <c r="Q93">
        <f t="shared" si="40"/>
        <v>2</v>
      </c>
      <c r="R93">
        <f t="shared" si="34"/>
        <v>7.3377853935788773E-3</v>
      </c>
      <c r="S93">
        <f t="shared" si="35"/>
        <v>0.33840166525814575</v>
      </c>
      <c r="T93">
        <f t="shared" si="41"/>
        <v>0</v>
      </c>
      <c r="U93">
        <f t="shared" si="42"/>
        <v>0.29149708469955948</v>
      </c>
      <c r="V93">
        <f t="shared" si="43"/>
        <v>0</v>
      </c>
    </row>
    <row r="94" spans="2:22" x14ac:dyDescent="0.2">
      <c r="K94">
        <f t="shared" si="33"/>
        <v>4.2836413584246861E-3</v>
      </c>
      <c r="L94">
        <f t="shared" si="44"/>
        <v>6</v>
      </c>
      <c r="M94">
        <f t="shared" si="45"/>
        <v>1</v>
      </c>
      <c r="N94">
        <f t="shared" si="46"/>
        <v>5</v>
      </c>
      <c r="O94">
        <f t="shared" si="47"/>
        <v>2</v>
      </c>
      <c r="P94">
        <f t="shared" si="39"/>
        <v>3</v>
      </c>
      <c r="Q94">
        <f t="shared" si="40"/>
        <v>3</v>
      </c>
      <c r="R94">
        <f t="shared" si="34"/>
        <v>1.5760758006708203E-2</v>
      </c>
      <c r="S94">
        <f t="shared" si="35"/>
        <v>0.27179158239733475</v>
      </c>
      <c r="T94">
        <f t="shared" si="41"/>
        <v>0</v>
      </c>
      <c r="U94">
        <f t="shared" si="42"/>
        <v>0.29149708469955948</v>
      </c>
      <c r="V94">
        <f t="shared" si="43"/>
        <v>0</v>
      </c>
    </row>
    <row r="95" spans="2:22" x14ac:dyDescent="0.2">
      <c r="K95">
        <f t="shared" si="33"/>
        <v>1.4916343664314266E-3</v>
      </c>
      <c r="L95">
        <f t="shared" si="44"/>
        <v>6</v>
      </c>
      <c r="M95">
        <f t="shared" si="45"/>
        <v>1</v>
      </c>
      <c r="N95">
        <f t="shared" si="46"/>
        <v>5</v>
      </c>
      <c r="O95">
        <f t="shared" si="47"/>
        <v>1</v>
      </c>
      <c r="P95">
        <f t="shared" si="39"/>
        <v>2</v>
      </c>
      <c r="Q95">
        <f t="shared" si="40"/>
        <v>4</v>
      </c>
      <c r="R95">
        <f t="shared" si="34"/>
        <v>1.366636021482244E-2</v>
      </c>
      <c r="S95">
        <f t="shared" si="35"/>
        <v>0.10914642545522912</v>
      </c>
      <c r="T95">
        <f t="shared" si="41"/>
        <v>0</v>
      </c>
      <c r="U95">
        <f t="shared" si="42"/>
        <v>0.29149708469955948</v>
      </c>
      <c r="V95">
        <f t="shared" si="43"/>
        <v>0</v>
      </c>
    </row>
    <row r="96" spans="2:22" x14ac:dyDescent="0.2">
      <c r="K96">
        <f t="shared" si="33"/>
        <v>9.8362868549318084E-5</v>
      </c>
      <c r="L96">
        <f t="shared" si="44"/>
        <v>6</v>
      </c>
      <c r="M96">
        <f t="shared" si="45"/>
        <v>1</v>
      </c>
      <c r="N96">
        <f t="shared" si="46"/>
        <v>5</v>
      </c>
      <c r="O96">
        <f t="shared" si="47"/>
        <v>0</v>
      </c>
      <c r="P96">
        <f t="shared" si="39"/>
        <v>1</v>
      </c>
      <c r="Q96">
        <f t="shared" si="40"/>
        <v>5</v>
      </c>
      <c r="R96">
        <f t="shared" si="34"/>
        <v>5.6103268333196109E-3</v>
      </c>
      <c r="S96">
        <f t="shared" si="35"/>
        <v>1.7532466729949334E-2</v>
      </c>
      <c r="T96">
        <f t="shared" si="41"/>
        <v>0</v>
      </c>
      <c r="U96">
        <f t="shared" si="42"/>
        <v>0.29149708469955948</v>
      </c>
      <c r="V96">
        <f t="shared" si="43"/>
        <v>0</v>
      </c>
    </row>
    <row r="97" spans="10:22" x14ac:dyDescent="0.2">
      <c r="J97">
        <f>SUM(K97:K103)</f>
        <v>9.6896966912846452E-3</v>
      </c>
      <c r="K97">
        <f t="shared" si="33"/>
        <v>1.529389615105753E-7</v>
      </c>
      <c r="L97">
        <f t="shared" si="44"/>
        <v>6</v>
      </c>
      <c r="M97">
        <f t="shared" si="45"/>
        <v>0</v>
      </c>
      <c r="N97">
        <f t="shared" si="46"/>
        <v>6</v>
      </c>
      <c r="O97">
        <f t="shared" si="47"/>
        <v>6</v>
      </c>
      <c r="P97">
        <f t="shared" si="39"/>
        <v>6</v>
      </c>
      <c r="Q97">
        <f t="shared" si="40"/>
        <v>0</v>
      </c>
      <c r="R97">
        <f t="shared" si="34"/>
        <v>5.2568740596548721E-6</v>
      </c>
      <c r="S97">
        <f t="shared" si="35"/>
        <v>2.9093137818221985E-2</v>
      </c>
      <c r="T97">
        <f t="shared" si="41"/>
        <v>0</v>
      </c>
      <c r="U97">
        <f t="shared" si="42"/>
        <v>0.10839033101244633</v>
      </c>
      <c r="V97">
        <f t="shared" si="43"/>
        <v>0</v>
      </c>
    </row>
    <row r="98" spans="10:22" x14ac:dyDescent="0.2">
      <c r="K98">
        <f t="shared" si="33"/>
        <v>5.5799547464337053E-5</v>
      </c>
      <c r="L98">
        <f t="shared" si="44"/>
        <v>6</v>
      </c>
      <c r="M98">
        <f t="shared" si="45"/>
        <v>0</v>
      </c>
      <c r="N98">
        <f t="shared" si="46"/>
        <v>6</v>
      </c>
      <c r="O98">
        <f t="shared" si="47"/>
        <v>5</v>
      </c>
      <c r="P98">
        <f t="shared" si="39"/>
        <v>5</v>
      </c>
      <c r="Q98">
        <f t="shared" si="40"/>
        <v>1</v>
      </c>
      <c r="R98">
        <f t="shared" si="34"/>
        <v>3.9800208894922803E-4</v>
      </c>
      <c r="S98">
        <f t="shared" si="35"/>
        <v>0.14019913214941754</v>
      </c>
      <c r="T98">
        <f t="shared" si="41"/>
        <v>0</v>
      </c>
      <c r="U98">
        <f t="shared" si="42"/>
        <v>0.10839033101244633</v>
      </c>
      <c r="V98">
        <f t="shared" si="43"/>
        <v>0</v>
      </c>
    </row>
    <row r="99" spans="10:22" x14ac:dyDescent="0.2">
      <c r="K99">
        <f t="shared" si="33"/>
        <v>2.0656362693195615E-3</v>
      </c>
      <c r="L99">
        <f t="shared" si="44"/>
        <v>6</v>
      </c>
      <c r="M99">
        <f t="shared" si="45"/>
        <v>0</v>
      </c>
      <c r="N99">
        <f t="shared" si="46"/>
        <v>6</v>
      </c>
      <c r="O99">
        <f t="shared" si="47"/>
        <v>4</v>
      </c>
      <c r="P99">
        <f t="shared" si="39"/>
        <v>4</v>
      </c>
      <c r="Q99">
        <f t="shared" si="40"/>
        <v>2</v>
      </c>
      <c r="R99">
        <f t="shared" si="34"/>
        <v>7.3377853935788773E-3</v>
      </c>
      <c r="S99">
        <f t="shared" si="35"/>
        <v>0.28150677057510443</v>
      </c>
      <c r="T99">
        <f t="shared" si="41"/>
        <v>0</v>
      </c>
      <c r="U99">
        <f t="shared" si="42"/>
        <v>0.10839033101244633</v>
      </c>
      <c r="V99">
        <f t="shared" si="43"/>
        <v>0</v>
      </c>
    </row>
    <row r="100" spans="10:22" x14ac:dyDescent="0.2">
      <c r="K100">
        <f t="shared" si="33"/>
        <v>4.7512533926892253E-3</v>
      </c>
      <c r="L100">
        <f t="shared" si="44"/>
        <v>6</v>
      </c>
      <c r="M100">
        <f t="shared" si="45"/>
        <v>0</v>
      </c>
      <c r="N100">
        <f t="shared" si="46"/>
        <v>6</v>
      </c>
      <c r="O100">
        <f t="shared" si="47"/>
        <v>3</v>
      </c>
      <c r="P100">
        <f t="shared" si="39"/>
        <v>3</v>
      </c>
      <c r="Q100">
        <f t="shared" si="40"/>
        <v>3</v>
      </c>
      <c r="R100">
        <f t="shared" si="34"/>
        <v>1.5760758006708203E-2</v>
      </c>
      <c r="S100">
        <f t="shared" si="35"/>
        <v>0.30146096974948566</v>
      </c>
      <c r="T100">
        <f t="shared" si="41"/>
        <v>0</v>
      </c>
      <c r="U100">
        <f t="shared" si="42"/>
        <v>0.10839033101244633</v>
      </c>
      <c r="V100">
        <f t="shared" si="43"/>
        <v>0</v>
      </c>
    </row>
    <row r="101" spans="10:22" x14ac:dyDescent="0.2">
      <c r="K101">
        <f t="shared" si="33"/>
        <v>2.4816968501182343E-3</v>
      </c>
      <c r="L101">
        <f t="shared" si="44"/>
        <v>6</v>
      </c>
      <c r="M101">
        <f t="shared" si="45"/>
        <v>0</v>
      </c>
      <c r="N101">
        <f t="shared" si="46"/>
        <v>6</v>
      </c>
      <c r="O101">
        <f t="shared" si="47"/>
        <v>2</v>
      </c>
      <c r="P101">
        <f t="shared" si="39"/>
        <v>2</v>
      </c>
      <c r="Q101">
        <f t="shared" si="40"/>
        <v>4</v>
      </c>
      <c r="R101">
        <f t="shared" si="34"/>
        <v>1.366636021482244E-2</v>
      </c>
      <c r="S101">
        <f t="shared" si="35"/>
        <v>0.18159164628388788</v>
      </c>
      <c r="T101">
        <f t="shared" si="41"/>
        <v>0</v>
      </c>
      <c r="U101">
        <f t="shared" si="42"/>
        <v>0.10839033101244633</v>
      </c>
      <c r="V101">
        <f t="shared" si="43"/>
        <v>0</v>
      </c>
    </row>
    <row r="102" spans="10:22" x14ac:dyDescent="0.2">
      <c r="K102">
        <f t="shared" si="33"/>
        <v>3.2730114904959672E-4</v>
      </c>
      <c r="L102">
        <f t="shared" si="44"/>
        <v>6</v>
      </c>
      <c r="M102">
        <f t="shared" si="45"/>
        <v>0</v>
      </c>
      <c r="N102">
        <f t="shared" si="46"/>
        <v>6</v>
      </c>
      <c r="O102">
        <f t="shared" si="47"/>
        <v>1</v>
      </c>
      <c r="P102">
        <f t="shared" si="39"/>
        <v>1</v>
      </c>
      <c r="Q102">
        <f t="shared" si="40"/>
        <v>5</v>
      </c>
      <c r="R102">
        <f t="shared" si="34"/>
        <v>5.6103268333196109E-3</v>
      </c>
      <c r="S102">
        <f t="shared" si="35"/>
        <v>5.8339052032719767E-2</v>
      </c>
      <c r="T102">
        <f t="shared" si="41"/>
        <v>0</v>
      </c>
      <c r="U102">
        <f t="shared" si="42"/>
        <v>0.10839033101244633</v>
      </c>
      <c r="V102">
        <f t="shared" si="43"/>
        <v>0</v>
      </c>
    </row>
    <row r="103" spans="10:22" x14ac:dyDescent="0.2">
      <c r="K103">
        <f t="shared" si="33"/>
        <v>7.8565436821803011E-6</v>
      </c>
      <c r="L103">
        <f t="shared" si="44"/>
        <v>6</v>
      </c>
      <c r="M103">
        <f t="shared" si="45"/>
        <v>0</v>
      </c>
      <c r="N103">
        <f t="shared" si="46"/>
        <v>6</v>
      </c>
      <c r="O103">
        <f t="shared" si="47"/>
        <v>0</v>
      </c>
      <c r="P103">
        <f t="shared" si="39"/>
        <v>0</v>
      </c>
      <c r="Q103">
        <f t="shared" si="40"/>
        <v>6</v>
      </c>
      <c r="R103">
        <f t="shared" si="34"/>
        <v>1.0060507783165916E-3</v>
      </c>
      <c r="S103">
        <f t="shared" si="35"/>
        <v>7.8092913911627076E-3</v>
      </c>
      <c r="T103">
        <f t="shared" si="41"/>
        <v>0</v>
      </c>
      <c r="U103">
        <f t="shared" si="42"/>
        <v>0.10839033101244633</v>
      </c>
      <c r="V103">
        <f t="shared" si="43"/>
        <v>0</v>
      </c>
    </row>
    <row r="104" spans="10:22" x14ac:dyDescent="0.2">
      <c r="J104">
        <f>K104</f>
        <v>0</v>
      </c>
      <c r="K104">
        <f t="shared" si="33"/>
        <v>0</v>
      </c>
      <c r="L104">
        <f t="shared" si="44"/>
        <v>7</v>
      </c>
      <c r="M104">
        <f t="shared" si="45"/>
        <v>7</v>
      </c>
      <c r="N104">
        <f t="shared" si="46"/>
        <v>0</v>
      </c>
      <c r="O104">
        <f t="shared" si="47"/>
        <v>0</v>
      </c>
      <c r="P104">
        <f t="shared" si="39"/>
        <v>7</v>
      </c>
      <c r="Q104">
        <f t="shared" si="40"/>
        <v>0</v>
      </c>
      <c r="R104">
        <f t="shared" si="34"/>
        <v>0</v>
      </c>
      <c r="S104">
        <f t="shared" si="35"/>
        <v>1</v>
      </c>
      <c r="T104">
        <f t="shared" si="41"/>
        <v>1.5660566740604521E-4</v>
      </c>
      <c r="U104">
        <f t="shared" si="42"/>
        <v>2.7202109972202621E-4</v>
      </c>
      <c r="V104">
        <f t="shared" si="43"/>
        <v>0</v>
      </c>
    </row>
    <row r="105" spans="10:22" x14ac:dyDescent="0.2">
      <c r="J105">
        <f>SUM(K105:K106)</f>
        <v>2.3415108650035324E-6</v>
      </c>
      <c r="K105">
        <f t="shared" si="33"/>
        <v>0</v>
      </c>
      <c r="L105">
        <f t="shared" si="44"/>
        <v>7</v>
      </c>
      <c r="M105">
        <f t="shared" si="45"/>
        <v>6</v>
      </c>
      <c r="N105">
        <f t="shared" si="46"/>
        <v>1</v>
      </c>
      <c r="O105">
        <f t="shared" si="47"/>
        <v>1</v>
      </c>
      <c r="P105">
        <f t="shared" si="39"/>
        <v>7</v>
      </c>
      <c r="Q105">
        <f t="shared" si="40"/>
        <v>0</v>
      </c>
      <c r="R105">
        <f t="shared" si="34"/>
        <v>0</v>
      </c>
      <c r="S105">
        <f t="shared" si="35"/>
        <v>0.55458113730096503</v>
      </c>
      <c r="T105">
        <f t="shared" si="41"/>
        <v>1.085355765258352E-2</v>
      </c>
      <c r="U105">
        <f t="shared" si="42"/>
        <v>4.2482318374073092E-3</v>
      </c>
      <c r="V105">
        <f t="shared" si="43"/>
        <v>0</v>
      </c>
    </row>
    <row r="106" spans="10:22" x14ac:dyDescent="0.2">
      <c r="K106">
        <f t="shared" si="33"/>
        <v>2.3415108650035324E-6</v>
      </c>
      <c r="L106">
        <f t="shared" si="44"/>
        <v>7</v>
      </c>
      <c r="M106">
        <f t="shared" si="45"/>
        <v>6</v>
      </c>
      <c r="N106">
        <f t="shared" si="46"/>
        <v>1</v>
      </c>
      <c r="O106">
        <f t="shared" si="47"/>
        <v>0</v>
      </c>
      <c r="P106">
        <f t="shared" si="39"/>
        <v>6</v>
      </c>
      <c r="Q106">
        <f t="shared" si="40"/>
        <v>1</v>
      </c>
      <c r="R106">
        <f t="shared" si="34"/>
        <v>5.2568740596548721E-6</v>
      </c>
      <c r="S106">
        <f t="shared" si="35"/>
        <v>0.44541886269903502</v>
      </c>
      <c r="T106">
        <f t="shared" si="41"/>
        <v>1.085355765258352E-2</v>
      </c>
      <c r="U106">
        <f t="shared" si="42"/>
        <v>4.2482318374073092E-3</v>
      </c>
      <c r="V106">
        <f t="shared" si="43"/>
        <v>1.0796338786708711E-10</v>
      </c>
    </row>
    <row r="107" spans="10:22" x14ac:dyDescent="0.2">
      <c r="J107">
        <f>SUM(K107:K109)</f>
        <v>8.155991933304915E-5</v>
      </c>
      <c r="K107">
        <f t="shared" si="33"/>
        <v>0</v>
      </c>
      <c r="L107">
        <f t="shared" si="44"/>
        <v>7</v>
      </c>
      <c r="M107">
        <f t="shared" si="45"/>
        <v>5</v>
      </c>
      <c r="N107">
        <f t="shared" si="46"/>
        <v>2</v>
      </c>
      <c r="O107">
        <f t="shared" si="47"/>
        <v>2</v>
      </c>
      <c r="P107">
        <f t="shared" si="39"/>
        <v>7</v>
      </c>
      <c r="Q107">
        <f t="shared" si="40"/>
        <v>0</v>
      </c>
      <c r="R107">
        <f t="shared" si="34"/>
        <v>0</v>
      </c>
      <c r="S107">
        <f t="shared" si="35"/>
        <v>0.30756023785003184</v>
      </c>
      <c r="T107">
        <f t="shared" si="41"/>
        <v>5.0010197998995014E-3</v>
      </c>
      <c r="U107">
        <f t="shared" si="42"/>
        <v>2.8433939913595194E-2</v>
      </c>
      <c r="V107">
        <f t="shared" si="43"/>
        <v>0</v>
      </c>
    </row>
    <row r="108" spans="10:22" x14ac:dyDescent="0.2">
      <c r="K108">
        <f t="shared" si="33"/>
        <v>2.5971155170324506E-6</v>
      </c>
      <c r="L108">
        <f t="shared" si="44"/>
        <v>7</v>
      </c>
      <c r="M108">
        <f t="shared" si="45"/>
        <v>5</v>
      </c>
      <c r="N108">
        <f t="shared" si="46"/>
        <v>2</v>
      </c>
      <c r="O108">
        <f t="shared" si="47"/>
        <v>1</v>
      </c>
      <c r="P108">
        <f t="shared" si="39"/>
        <v>6</v>
      </c>
      <c r="Q108">
        <f t="shared" si="40"/>
        <v>1</v>
      </c>
      <c r="R108">
        <f t="shared" si="34"/>
        <v>5.2568740596548721E-6</v>
      </c>
      <c r="S108">
        <f t="shared" si="35"/>
        <v>0.49404179890186645</v>
      </c>
      <c r="T108">
        <f t="shared" si="41"/>
        <v>5.0010197998995014E-3</v>
      </c>
      <c r="U108">
        <f t="shared" si="42"/>
        <v>2.8433939913595194E-2</v>
      </c>
      <c r="V108">
        <f t="shared" si="43"/>
        <v>3.693064411742565E-10</v>
      </c>
    </row>
    <row r="109" spans="10:22" x14ac:dyDescent="0.2">
      <c r="K109">
        <f t="shared" si="33"/>
        <v>7.8962803816016698E-5</v>
      </c>
      <c r="L109">
        <f t="shared" si="44"/>
        <v>7</v>
      </c>
      <c r="M109">
        <f t="shared" si="45"/>
        <v>5</v>
      </c>
      <c r="N109">
        <f t="shared" si="46"/>
        <v>2</v>
      </c>
      <c r="O109">
        <f t="shared" si="47"/>
        <v>0</v>
      </c>
      <c r="P109">
        <f t="shared" si="39"/>
        <v>5</v>
      </c>
      <c r="Q109">
        <f t="shared" si="40"/>
        <v>2</v>
      </c>
      <c r="R109">
        <f t="shared" si="34"/>
        <v>3.9800208894922803E-4</v>
      </c>
      <c r="S109">
        <f t="shared" si="35"/>
        <v>0.19839796324810183</v>
      </c>
      <c r="T109">
        <f t="shared" si="41"/>
        <v>5.0010197998995014E-3</v>
      </c>
      <c r="U109">
        <f t="shared" si="42"/>
        <v>2.8433939913595194E-2</v>
      </c>
      <c r="V109">
        <f t="shared" si="43"/>
        <v>1.122840777438925E-8</v>
      </c>
    </row>
    <row r="110" spans="10:22" x14ac:dyDescent="0.2">
      <c r="J110">
        <f>SUM(K110:K113)</f>
        <v>7.8197583876239111E-4</v>
      </c>
      <c r="K110">
        <f t="shared" si="33"/>
        <v>0</v>
      </c>
      <c r="L110">
        <f t="shared" si="44"/>
        <v>7</v>
      </c>
      <c r="M110">
        <f t="shared" si="45"/>
        <v>4</v>
      </c>
      <c r="N110">
        <f t="shared" si="46"/>
        <v>3</v>
      </c>
      <c r="O110">
        <f t="shared" si="47"/>
        <v>3</v>
      </c>
      <c r="P110">
        <f t="shared" si="39"/>
        <v>7</v>
      </c>
      <c r="Q110">
        <f t="shared" si="40"/>
        <v>0</v>
      </c>
      <c r="R110">
        <f t="shared" si="34"/>
        <v>0</v>
      </c>
      <c r="S110">
        <f t="shared" si="35"/>
        <v>0.17056710649542597</v>
      </c>
      <c r="T110">
        <f t="shared" si="41"/>
        <v>5.9648810474411448E-4</v>
      </c>
      <c r="U110">
        <f t="shared" si="42"/>
        <v>0.10572881586102707</v>
      </c>
      <c r="V110">
        <f t="shared" si="43"/>
        <v>0</v>
      </c>
    </row>
    <row r="111" spans="10:22" x14ac:dyDescent="0.2">
      <c r="K111">
        <f t="shared" si="33"/>
        <v>2.1604669157067603E-6</v>
      </c>
      <c r="L111">
        <f t="shared" si="44"/>
        <v>7</v>
      </c>
      <c r="M111">
        <f t="shared" si="45"/>
        <v>4</v>
      </c>
      <c r="N111">
        <f t="shared" si="46"/>
        <v>3</v>
      </c>
      <c r="O111">
        <f t="shared" si="47"/>
        <v>2</v>
      </c>
      <c r="P111">
        <f t="shared" si="39"/>
        <v>6</v>
      </c>
      <c r="Q111">
        <f t="shared" si="40"/>
        <v>1</v>
      </c>
      <c r="R111">
        <f t="shared" si="34"/>
        <v>5.2568740596548721E-6</v>
      </c>
      <c r="S111">
        <f t="shared" si="35"/>
        <v>0.41097939406381762</v>
      </c>
      <c r="T111">
        <f t="shared" si="41"/>
        <v>5.9648810474411448E-4</v>
      </c>
      <c r="U111">
        <f t="shared" si="42"/>
        <v>0.10572881586102707</v>
      </c>
      <c r="V111">
        <f t="shared" si="43"/>
        <v>1.3625196543501877E-10</v>
      </c>
    </row>
    <row r="112" spans="10:22" x14ac:dyDescent="0.2">
      <c r="K112">
        <f t="shared" si="33"/>
        <v>1.3137384463427854E-4</v>
      </c>
      <c r="L112">
        <f t="shared" si="44"/>
        <v>7</v>
      </c>
      <c r="M112">
        <f t="shared" si="45"/>
        <v>4</v>
      </c>
      <c r="N112">
        <f t="shared" si="46"/>
        <v>3</v>
      </c>
      <c r="O112">
        <f t="shared" si="47"/>
        <v>1</v>
      </c>
      <c r="P112">
        <f t="shared" si="39"/>
        <v>5</v>
      </c>
      <c r="Q112">
        <f t="shared" si="40"/>
        <v>2</v>
      </c>
      <c r="R112">
        <f t="shared" si="34"/>
        <v>3.9800208894922803E-4</v>
      </c>
      <c r="S112">
        <f t="shared" si="35"/>
        <v>0.33008330428898208</v>
      </c>
      <c r="T112">
        <f t="shared" si="41"/>
        <v>5.9648810474411448E-4</v>
      </c>
      <c r="U112">
        <f t="shared" si="42"/>
        <v>0.10572881586102707</v>
      </c>
      <c r="V112">
        <f t="shared" si="43"/>
        <v>8.2852203882601831E-9</v>
      </c>
    </row>
    <row r="113" spans="10:22" x14ac:dyDescent="0.2">
      <c r="K113">
        <f t="shared" si="33"/>
        <v>6.4844152721240582E-4</v>
      </c>
      <c r="L113">
        <f t="shared" si="44"/>
        <v>7</v>
      </c>
      <c r="M113">
        <f t="shared" si="45"/>
        <v>4</v>
      </c>
      <c r="N113">
        <f t="shared" si="46"/>
        <v>3</v>
      </c>
      <c r="O113">
        <f t="shared" si="47"/>
        <v>0</v>
      </c>
      <c r="P113">
        <f t="shared" si="39"/>
        <v>4</v>
      </c>
      <c r="Q113">
        <f t="shared" si="40"/>
        <v>3</v>
      </c>
      <c r="R113">
        <f t="shared" si="34"/>
        <v>7.3377853935788773E-3</v>
      </c>
      <c r="S113">
        <f t="shared" si="35"/>
        <v>8.8370195151774494E-2</v>
      </c>
      <c r="T113">
        <f t="shared" si="41"/>
        <v>5.9648810474411448E-4</v>
      </c>
      <c r="U113">
        <f t="shared" si="42"/>
        <v>0.10572881586102707</v>
      </c>
      <c r="V113">
        <f t="shared" si="43"/>
        <v>4.0894601028163771E-8</v>
      </c>
    </row>
    <row r="114" spans="10:22" x14ac:dyDescent="0.2">
      <c r="J114">
        <f>SUM(K114:K118)</f>
        <v>2.2061372549793739E-3</v>
      </c>
      <c r="K114">
        <f t="shared" si="33"/>
        <v>0</v>
      </c>
      <c r="L114">
        <f t="shared" si="44"/>
        <v>7</v>
      </c>
      <c r="M114">
        <f t="shared" si="45"/>
        <v>3</v>
      </c>
      <c r="N114">
        <f t="shared" si="46"/>
        <v>4</v>
      </c>
      <c r="O114">
        <f t="shared" si="47"/>
        <v>4</v>
      </c>
      <c r="P114">
        <f t="shared" si="39"/>
        <v>7</v>
      </c>
      <c r="Q114">
        <f t="shared" si="40"/>
        <v>0</v>
      </c>
      <c r="R114">
        <f t="shared" si="34"/>
        <v>0</v>
      </c>
      <c r="S114">
        <f t="shared" si="35"/>
        <v>9.4593299906368153E-2</v>
      </c>
      <c r="T114">
        <f t="shared" si="41"/>
        <v>4.1129838704816809E-6</v>
      </c>
      <c r="U114">
        <f t="shared" si="42"/>
        <v>0.23588533711496221</v>
      </c>
      <c r="V114">
        <f t="shared" si="43"/>
        <v>0</v>
      </c>
    </row>
    <row r="115" spans="10:22" x14ac:dyDescent="0.2">
      <c r="K115">
        <f t="shared" si="33"/>
        <v>1.5975389322850172E-6</v>
      </c>
      <c r="L115">
        <f t="shared" si="44"/>
        <v>7</v>
      </c>
      <c r="M115">
        <f t="shared" si="45"/>
        <v>3</v>
      </c>
      <c r="N115">
        <f t="shared" si="46"/>
        <v>4</v>
      </c>
      <c r="O115">
        <f t="shared" si="47"/>
        <v>3</v>
      </c>
      <c r="P115">
        <f t="shared" si="39"/>
        <v>6</v>
      </c>
      <c r="Q115">
        <f t="shared" si="40"/>
        <v>1</v>
      </c>
      <c r="R115">
        <f t="shared" si="34"/>
        <v>5.2568740596548721E-6</v>
      </c>
      <c r="S115">
        <f t="shared" si="35"/>
        <v>0.30389522635623117</v>
      </c>
      <c r="T115">
        <f t="shared" si="41"/>
        <v>4.1129838704816809E-6</v>
      </c>
      <c r="U115">
        <f t="shared" si="42"/>
        <v>0.23588533711496221</v>
      </c>
      <c r="V115">
        <f t="shared" si="43"/>
        <v>1.5499204292863774E-12</v>
      </c>
    </row>
    <row r="116" spans="10:22" x14ac:dyDescent="0.2">
      <c r="K116">
        <f t="shared" si="33"/>
        <v>1.4571491233775693E-4</v>
      </c>
      <c r="L116">
        <f t="shared" si="44"/>
        <v>7</v>
      </c>
      <c r="M116">
        <f t="shared" si="45"/>
        <v>3</v>
      </c>
      <c r="N116">
        <f t="shared" si="46"/>
        <v>4</v>
      </c>
      <c r="O116">
        <f t="shared" si="47"/>
        <v>2</v>
      </c>
      <c r="P116">
        <f t="shared" si="39"/>
        <v>5</v>
      </c>
      <c r="Q116">
        <f t="shared" si="40"/>
        <v>2</v>
      </c>
      <c r="R116">
        <f t="shared" si="34"/>
        <v>3.9800208894922803E-4</v>
      </c>
      <c r="S116">
        <f t="shared" si="35"/>
        <v>0.36611594859328833</v>
      </c>
      <c r="T116">
        <f t="shared" si="41"/>
        <v>4.1129838704816809E-6</v>
      </c>
      <c r="U116">
        <f t="shared" si="42"/>
        <v>0.23588533711496221</v>
      </c>
      <c r="V116">
        <f t="shared" si="43"/>
        <v>1.4137152774169119E-10</v>
      </c>
    </row>
    <row r="117" spans="10:22" x14ac:dyDescent="0.2">
      <c r="K117">
        <f t="shared" si="33"/>
        <v>1.4384537585385214E-3</v>
      </c>
      <c r="L117">
        <f t="shared" si="44"/>
        <v>7</v>
      </c>
      <c r="M117">
        <f t="shared" si="45"/>
        <v>3</v>
      </c>
      <c r="N117">
        <f t="shared" si="46"/>
        <v>4</v>
      </c>
      <c r="O117">
        <f t="shared" si="47"/>
        <v>1</v>
      </c>
      <c r="P117">
        <f t="shared" si="39"/>
        <v>4</v>
      </c>
      <c r="Q117">
        <f t="shared" si="40"/>
        <v>3</v>
      </c>
      <c r="R117">
        <f t="shared" si="34"/>
        <v>7.3377853935788773E-3</v>
      </c>
      <c r="S117">
        <f t="shared" si="35"/>
        <v>0.19603377332311711</v>
      </c>
      <c r="T117">
        <f t="shared" si="41"/>
        <v>4.1129838704816809E-6</v>
      </c>
      <c r="U117">
        <f t="shared" si="42"/>
        <v>0.23588533711496221</v>
      </c>
      <c r="V117">
        <f t="shared" si="43"/>
        <v>1.3955771730418552E-9</v>
      </c>
    </row>
    <row r="118" spans="10:22" x14ac:dyDescent="0.2">
      <c r="K118">
        <f t="shared" si="33"/>
        <v>6.2037104517081065E-4</v>
      </c>
      <c r="L118">
        <f t="shared" si="44"/>
        <v>7</v>
      </c>
      <c r="M118">
        <f t="shared" si="45"/>
        <v>3</v>
      </c>
      <c r="N118">
        <f t="shared" si="46"/>
        <v>4</v>
      </c>
      <c r="O118">
        <f t="shared" si="47"/>
        <v>0</v>
      </c>
      <c r="P118">
        <f t="shared" si="39"/>
        <v>3</v>
      </c>
      <c r="Q118">
        <f t="shared" si="40"/>
        <v>4</v>
      </c>
      <c r="R118">
        <f t="shared" si="34"/>
        <v>1.5760758006708203E-2</v>
      </c>
      <c r="S118">
        <f t="shared" si="35"/>
        <v>3.9361751820995161E-2</v>
      </c>
      <c r="T118">
        <f t="shared" si="41"/>
        <v>4.1129838704816809E-6</v>
      </c>
      <c r="U118">
        <f t="shared" si="42"/>
        <v>0.23588533711496221</v>
      </c>
      <c r="V118">
        <f t="shared" si="43"/>
        <v>6.0187938911302567E-10</v>
      </c>
    </row>
    <row r="119" spans="10:22" x14ac:dyDescent="0.2">
      <c r="J119">
        <f>SUM(K119:K124)</f>
        <v>4.0899757339698884E-3</v>
      </c>
      <c r="K119">
        <f t="shared" si="33"/>
        <v>0</v>
      </c>
      <c r="L119">
        <f t="shared" si="44"/>
        <v>7</v>
      </c>
      <c r="M119">
        <f t="shared" si="45"/>
        <v>2</v>
      </c>
      <c r="N119">
        <f t="shared" si="46"/>
        <v>5</v>
      </c>
      <c r="O119">
        <f t="shared" si="47"/>
        <v>5</v>
      </c>
      <c r="P119">
        <f t="shared" si="39"/>
        <v>7</v>
      </c>
      <c r="Q119">
        <f t="shared" si="40"/>
        <v>0</v>
      </c>
      <c r="R119">
        <f t="shared" si="34"/>
        <v>0</v>
      </c>
      <c r="S119">
        <f t="shared" si="35"/>
        <v>5.2459659843124909E-2</v>
      </c>
      <c r="T119">
        <f t="shared" si="41"/>
        <v>0</v>
      </c>
      <c r="U119">
        <f t="shared" si="42"/>
        <v>0.3157619338457926</v>
      </c>
      <c r="V119">
        <f t="shared" si="43"/>
        <v>0</v>
      </c>
    </row>
    <row r="120" spans="10:22" x14ac:dyDescent="0.2">
      <c r="K120">
        <f t="shared" si="33"/>
        <v>1.107456197436493E-6</v>
      </c>
      <c r="L120">
        <f t="shared" si="44"/>
        <v>7</v>
      </c>
      <c r="M120">
        <f t="shared" si="45"/>
        <v>2</v>
      </c>
      <c r="N120">
        <f t="shared" si="46"/>
        <v>5</v>
      </c>
      <c r="O120">
        <f t="shared" si="47"/>
        <v>4</v>
      </c>
      <c r="P120">
        <f t="shared" si="39"/>
        <v>6</v>
      </c>
      <c r="Q120">
        <f t="shared" si="40"/>
        <v>1</v>
      </c>
      <c r="R120">
        <f t="shared" si="34"/>
        <v>5.2568740596548721E-6</v>
      </c>
      <c r="S120">
        <f t="shared" si="35"/>
        <v>0.21066820031621616</v>
      </c>
      <c r="T120">
        <f t="shared" si="41"/>
        <v>0</v>
      </c>
      <c r="U120">
        <f t="shared" si="42"/>
        <v>0.3157619338457926</v>
      </c>
      <c r="V120">
        <f t="shared" si="43"/>
        <v>0</v>
      </c>
    </row>
    <row r="121" spans="10:22" x14ac:dyDescent="0.2">
      <c r="K121">
        <f t="shared" si="33"/>
        <v>1.3468456967663943E-4</v>
      </c>
      <c r="L121">
        <f t="shared" si="44"/>
        <v>7</v>
      </c>
      <c r="M121">
        <f t="shared" si="45"/>
        <v>2</v>
      </c>
      <c r="N121">
        <f t="shared" si="46"/>
        <v>5</v>
      </c>
      <c r="O121">
        <f t="shared" si="47"/>
        <v>3</v>
      </c>
      <c r="P121">
        <f t="shared" si="39"/>
        <v>5</v>
      </c>
      <c r="Q121">
        <f t="shared" si="40"/>
        <v>2</v>
      </c>
      <c r="R121">
        <f t="shared" si="34"/>
        <v>3.9800208894922803E-4</v>
      </c>
      <c r="S121">
        <f t="shared" si="35"/>
        <v>0.33840166525814575</v>
      </c>
      <c r="T121">
        <f t="shared" si="41"/>
        <v>0</v>
      </c>
      <c r="U121">
        <f t="shared" si="42"/>
        <v>0.3157619338457926</v>
      </c>
      <c r="V121">
        <f t="shared" si="43"/>
        <v>0</v>
      </c>
    </row>
    <row r="122" spans="10:22" x14ac:dyDescent="0.2">
      <c r="K122">
        <f t="shared" si="33"/>
        <v>1.994348303412853E-3</v>
      </c>
      <c r="L122">
        <f t="shared" si="44"/>
        <v>7</v>
      </c>
      <c r="M122">
        <f t="shared" si="45"/>
        <v>2</v>
      </c>
      <c r="N122">
        <f t="shared" si="46"/>
        <v>5</v>
      </c>
      <c r="O122">
        <f t="shared" si="47"/>
        <v>2</v>
      </c>
      <c r="P122">
        <f t="shared" si="39"/>
        <v>4</v>
      </c>
      <c r="Q122">
        <f t="shared" si="40"/>
        <v>3</v>
      </c>
      <c r="R122">
        <f t="shared" si="34"/>
        <v>7.3377853935788773E-3</v>
      </c>
      <c r="S122">
        <f t="shared" si="35"/>
        <v>0.27179158239733475</v>
      </c>
      <c r="T122">
        <f t="shared" si="41"/>
        <v>0</v>
      </c>
      <c r="U122">
        <f t="shared" si="42"/>
        <v>0.3157619338457926</v>
      </c>
      <c r="V122">
        <f t="shared" si="43"/>
        <v>0</v>
      </c>
    </row>
    <row r="123" spans="10:22" x14ac:dyDescent="0.2">
      <c r="K123">
        <f t="shared" si="33"/>
        <v>1.7202303988970824E-3</v>
      </c>
      <c r="L123">
        <f t="shared" si="44"/>
        <v>7</v>
      </c>
      <c r="M123">
        <f t="shared" si="45"/>
        <v>2</v>
      </c>
      <c r="N123">
        <f t="shared" si="46"/>
        <v>5</v>
      </c>
      <c r="O123">
        <f t="shared" si="47"/>
        <v>1</v>
      </c>
      <c r="P123">
        <f t="shared" si="39"/>
        <v>3</v>
      </c>
      <c r="Q123">
        <f t="shared" si="40"/>
        <v>4</v>
      </c>
      <c r="R123">
        <f t="shared" si="34"/>
        <v>1.5760758006708203E-2</v>
      </c>
      <c r="S123">
        <f t="shared" si="35"/>
        <v>0.10914642545522912</v>
      </c>
      <c r="T123">
        <f t="shared" si="41"/>
        <v>0</v>
      </c>
      <c r="U123">
        <f t="shared" si="42"/>
        <v>0.3157619338457926</v>
      </c>
      <c r="V123">
        <f t="shared" si="43"/>
        <v>0</v>
      </c>
    </row>
    <row r="124" spans="10:22" x14ac:dyDescent="0.2">
      <c r="K124">
        <f t="shared" si="33"/>
        <v>2.3960500578587766E-4</v>
      </c>
      <c r="L124">
        <f t="shared" si="44"/>
        <v>7</v>
      </c>
      <c r="M124">
        <f t="shared" si="45"/>
        <v>2</v>
      </c>
      <c r="N124">
        <f t="shared" si="46"/>
        <v>5</v>
      </c>
      <c r="O124">
        <f t="shared" si="47"/>
        <v>0</v>
      </c>
      <c r="P124">
        <f t="shared" si="39"/>
        <v>2</v>
      </c>
      <c r="Q124">
        <f t="shared" si="40"/>
        <v>5</v>
      </c>
      <c r="R124">
        <f t="shared" si="34"/>
        <v>1.366636021482244E-2</v>
      </c>
      <c r="S124">
        <f t="shared" si="35"/>
        <v>1.7532466729949334E-2</v>
      </c>
      <c r="T124">
        <f t="shared" si="41"/>
        <v>0</v>
      </c>
      <c r="U124">
        <f t="shared" si="42"/>
        <v>0.3157619338457926</v>
      </c>
      <c r="V124">
        <f t="shared" si="43"/>
        <v>0</v>
      </c>
    </row>
    <row r="125" spans="10:22" x14ac:dyDescent="0.2">
      <c r="J125">
        <f>SUM(K125:K131)</f>
        <v>6.0279503623167034E-3</v>
      </c>
      <c r="K125">
        <f t="shared" si="33"/>
        <v>0</v>
      </c>
      <c r="L125">
        <f t="shared" si="44"/>
        <v>7</v>
      </c>
      <c r="M125">
        <f t="shared" si="45"/>
        <v>1</v>
      </c>
      <c r="N125">
        <f t="shared" si="46"/>
        <v>6</v>
      </c>
      <c r="O125">
        <f t="shared" si="47"/>
        <v>6</v>
      </c>
      <c r="P125">
        <f t="shared" si="39"/>
        <v>7</v>
      </c>
      <c r="Q125">
        <f t="shared" si="40"/>
        <v>0</v>
      </c>
      <c r="R125">
        <f t="shared" si="34"/>
        <v>0</v>
      </c>
      <c r="S125">
        <f t="shared" si="35"/>
        <v>2.9093137818221985E-2</v>
      </c>
      <c r="T125">
        <f t="shared" si="41"/>
        <v>0</v>
      </c>
      <c r="U125">
        <f t="shared" si="42"/>
        <v>0.23482595420088853</v>
      </c>
      <c r="V125">
        <f t="shared" si="43"/>
        <v>0</v>
      </c>
    </row>
    <row r="126" spans="10:22" x14ac:dyDescent="0.2">
      <c r="K126">
        <f t="shared" si="33"/>
        <v>7.370091809823985E-7</v>
      </c>
      <c r="L126">
        <f t="shared" si="44"/>
        <v>7</v>
      </c>
      <c r="M126">
        <f t="shared" si="45"/>
        <v>1</v>
      </c>
      <c r="N126">
        <f t="shared" si="46"/>
        <v>6</v>
      </c>
      <c r="O126">
        <f t="shared" si="47"/>
        <v>5</v>
      </c>
      <c r="P126">
        <f t="shared" si="39"/>
        <v>6</v>
      </c>
      <c r="Q126">
        <f t="shared" si="40"/>
        <v>1</v>
      </c>
      <c r="R126">
        <f t="shared" si="34"/>
        <v>5.2568740596548721E-6</v>
      </c>
      <c r="S126">
        <f t="shared" si="35"/>
        <v>0.14019913214941754</v>
      </c>
      <c r="T126">
        <f t="shared" si="41"/>
        <v>0</v>
      </c>
      <c r="U126">
        <f t="shared" si="42"/>
        <v>0.23482595420088853</v>
      </c>
      <c r="V126">
        <f t="shared" si="43"/>
        <v>0</v>
      </c>
    </row>
    <row r="127" spans="10:22" x14ac:dyDescent="0.2">
      <c r="K127">
        <f t="shared" si="33"/>
        <v>1.1204028274224264E-4</v>
      </c>
      <c r="L127">
        <f t="shared" si="44"/>
        <v>7</v>
      </c>
      <c r="M127">
        <f t="shared" si="45"/>
        <v>1</v>
      </c>
      <c r="N127">
        <f t="shared" si="46"/>
        <v>6</v>
      </c>
      <c r="O127">
        <f t="shared" si="47"/>
        <v>4</v>
      </c>
      <c r="P127">
        <f t="shared" si="39"/>
        <v>5</v>
      </c>
      <c r="Q127">
        <f t="shared" si="40"/>
        <v>2</v>
      </c>
      <c r="R127">
        <f t="shared" si="34"/>
        <v>3.9800208894922803E-4</v>
      </c>
      <c r="S127">
        <f t="shared" si="35"/>
        <v>0.28150677057510443</v>
      </c>
      <c r="T127">
        <f t="shared" si="41"/>
        <v>0</v>
      </c>
      <c r="U127">
        <f t="shared" si="42"/>
        <v>0.23482595420088853</v>
      </c>
      <c r="V127">
        <f t="shared" si="43"/>
        <v>0</v>
      </c>
    </row>
    <row r="128" spans="10:22" x14ac:dyDescent="0.2">
      <c r="K128">
        <f t="shared" si="33"/>
        <v>2.2120559005618995E-3</v>
      </c>
      <c r="L128">
        <f t="shared" si="44"/>
        <v>7</v>
      </c>
      <c r="M128">
        <f t="shared" si="45"/>
        <v>1</v>
      </c>
      <c r="N128">
        <f t="shared" si="46"/>
        <v>6</v>
      </c>
      <c r="O128">
        <f t="shared" si="47"/>
        <v>3</v>
      </c>
      <c r="P128">
        <f t="shared" si="39"/>
        <v>4</v>
      </c>
      <c r="Q128">
        <f t="shared" si="40"/>
        <v>3</v>
      </c>
      <c r="R128">
        <f t="shared" si="34"/>
        <v>7.3377853935788773E-3</v>
      </c>
      <c r="S128">
        <f t="shared" si="35"/>
        <v>0.30146096974948566</v>
      </c>
      <c r="T128">
        <f t="shared" si="41"/>
        <v>0</v>
      </c>
      <c r="U128">
        <f t="shared" si="42"/>
        <v>0.23482595420088853</v>
      </c>
      <c r="V128">
        <f t="shared" si="43"/>
        <v>0</v>
      </c>
    </row>
    <row r="129" spans="10:22" x14ac:dyDescent="0.2">
      <c r="K129">
        <f t="shared" si="33"/>
        <v>2.8620219931201098E-3</v>
      </c>
      <c r="L129">
        <f t="shared" si="44"/>
        <v>7</v>
      </c>
      <c r="M129">
        <f t="shared" si="45"/>
        <v>1</v>
      </c>
      <c r="N129">
        <f t="shared" si="46"/>
        <v>6</v>
      </c>
      <c r="O129">
        <f t="shared" si="47"/>
        <v>2</v>
      </c>
      <c r="P129">
        <f t="shared" si="39"/>
        <v>3</v>
      </c>
      <c r="Q129">
        <f t="shared" si="40"/>
        <v>4</v>
      </c>
      <c r="R129">
        <f t="shared" si="34"/>
        <v>1.5760758006708203E-2</v>
      </c>
      <c r="S129">
        <f t="shared" si="35"/>
        <v>0.18159164628388788</v>
      </c>
      <c r="T129">
        <f t="shared" si="41"/>
        <v>0</v>
      </c>
      <c r="U129">
        <f t="shared" si="42"/>
        <v>0.23482595420088853</v>
      </c>
      <c r="V129">
        <f t="shared" si="43"/>
        <v>0</v>
      </c>
    </row>
    <row r="130" spans="10:22" x14ac:dyDescent="0.2">
      <c r="K130">
        <f t="shared" si="33"/>
        <v>7.9728249967041763E-4</v>
      </c>
      <c r="L130">
        <f t="shared" si="44"/>
        <v>7</v>
      </c>
      <c r="M130">
        <f t="shared" si="45"/>
        <v>1</v>
      </c>
      <c r="N130">
        <f t="shared" si="46"/>
        <v>6</v>
      </c>
      <c r="O130">
        <f t="shared" si="47"/>
        <v>1</v>
      </c>
      <c r="P130">
        <f t="shared" si="39"/>
        <v>2</v>
      </c>
      <c r="Q130">
        <f t="shared" si="40"/>
        <v>5</v>
      </c>
      <c r="R130">
        <f t="shared" si="34"/>
        <v>1.366636021482244E-2</v>
      </c>
      <c r="S130">
        <f t="shared" si="35"/>
        <v>5.8339052032719767E-2</v>
      </c>
      <c r="T130">
        <f t="shared" si="41"/>
        <v>0</v>
      </c>
      <c r="U130">
        <f t="shared" si="42"/>
        <v>0.23482595420088853</v>
      </c>
      <c r="V130">
        <f t="shared" si="43"/>
        <v>0</v>
      </c>
    </row>
    <row r="131" spans="10:22" x14ac:dyDescent="0.2">
      <c r="K131">
        <f t="shared" si="33"/>
        <v>4.3812677041051972E-5</v>
      </c>
      <c r="L131">
        <f t="shared" si="44"/>
        <v>7</v>
      </c>
      <c r="M131">
        <f t="shared" si="45"/>
        <v>1</v>
      </c>
      <c r="N131">
        <f t="shared" si="46"/>
        <v>6</v>
      </c>
      <c r="O131">
        <f t="shared" si="47"/>
        <v>0</v>
      </c>
      <c r="P131">
        <f t="shared" si="39"/>
        <v>1</v>
      </c>
      <c r="Q131">
        <f t="shared" si="40"/>
        <v>6</v>
      </c>
      <c r="R131">
        <f t="shared" si="34"/>
        <v>5.6103268333196109E-3</v>
      </c>
      <c r="S131">
        <f t="shared" si="35"/>
        <v>7.8092913911627076E-3</v>
      </c>
      <c r="T131">
        <f t="shared" si="41"/>
        <v>0</v>
      </c>
      <c r="U131">
        <f t="shared" si="42"/>
        <v>0.23482595420088853</v>
      </c>
      <c r="V131">
        <f t="shared" si="43"/>
        <v>0</v>
      </c>
    </row>
    <row r="132" spans="10:22" x14ac:dyDescent="0.2">
      <c r="J132">
        <f>SUM(K132:K139)</f>
        <v>7.6589612476579711E-3</v>
      </c>
      <c r="K132">
        <f t="shared" si="33"/>
        <v>0</v>
      </c>
      <c r="L132">
        <f t="shared" si="44"/>
        <v>7</v>
      </c>
      <c r="M132">
        <f t="shared" si="45"/>
        <v>0</v>
      </c>
      <c r="N132">
        <f t="shared" si="46"/>
        <v>7</v>
      </c>
      <c r="O132">
        <f t="shared" si="47"/>
        <v>7</v>
      </c>
      <c r="P132">
        <f t="shared" si="39"/>
        <v>7</v>
      </c>
      <c r="Q132">
        <f t="shared" si="40"/>
        <v>0</v>
      </c>
      <c r="R132">
        <f t="shared" si="34"/>
        <v>0</v>
      </c>
      <c r="S132">
        <f t="shared" si="35"/>
        <v>1.6134505458883269E-2</v>
      </c>
      <c r="T132">
        <f t="shared" si="41"/>
        <v>0</v>
      </c>
      <c r="U132">
        <f t="shared" si="42"/>
        <v>7.4843766126605135E-2</v>
      </c>
      <c r="V132">
        <f t="shared" si="43"/>
        <v>0</v>
      </c>
    </row>
    <row r="133" spans="10:22" x14ac:dyDescent="0.2">
      <c r="K133">
        <f t="shared" si="33"/>
        <v>4.768532880888833E-7</v>
      </c>
      <c r="L133">
        <f t="shared" si="44"/>
        <v>7</v>
      </c>
      <c r="M133">
        <f t="shared" si="45"/>
        <v>0</v>
      </c>
      <c r="N133">
        <f t="shared" si="46"/>
        <v>7</v>
      </c>
      <c r="O133">
        <f t="shared" si="47"/>
        <v>6</v>
      </c>
      <c r="P133">
        <f t="shared" si="39"/>
        <v>6</v>
      </c>
      <c r="Q133">
        <f t="shared" si="40"/>
        <v>1</v>
      </c>
      <c r="R133">
        <f t="shared" si="34"/>
        <v>5.2568740596548721E-6</v>
      </c>
      <c r="S133">
        <f t="shared" si="35"/>
        <v>9.0710426515371007E-2</v>
      </c>
      <c r="T133">
        <f t="shared" si="41"/>
        <v>0</v>
      </c>
      <c r="U133">
        <f t="shared" si="42"/>
        <v>7.4843766126605135E-2</v>
      </c>
      <c r="V133">
        <f t="shared" si="43"/>
        <v>0</v>
      </c>
    </row>
    <row r="134" spans="10:22" x14ac:dyDescent="0.2">
      <c r="K134">
        <f t="shared" si="33"/>
        <v>8.6989598397400455E-5</v>
      </c>
      <c r="L134">
        <f t="shared" si="44"/>
        <v>7</v>
      </c>
      <c r="M134">
        <f t="shared" si="45"/>
        <v>0</v>
      </c>
      <c r="N134">
        <f t="shared" si="46"/>
        <v>7</v>
      </c>
      <c r="O134">
        <f t="shared" si="47"/>
        <v>5</v>
      </c>
      <c r="P134">
        <f t="shared" si="39"/>
        <v>5</v>
      </c>
      <c r="Q134">
        <f t="shared" si="40"/>
        <v>2</v>
      </c>
      <c r="R134">
        <f t="shared" si="34"/>
        <v>3.9800208894922803E-4</v>
      </c>
      <c r="S134">
        <f t="shared" si="35"/>
        <v>0.21856568297684856</v>
      </c>
      <c r="T134">
        <f t="shared" si="41"/>
        <v>0</v>
      </c>
      <c r="U134">
        <f t="shared" si="42"/>
        <v>7.4843766126605135E-2</v>
      </c>
      <c r="V134">
        <f t="shared" si="43"/>
        <v>0</v>
      </c>
    </row>
    <row r="135" spans="10:22" x14ac:dyDescent="0.2">
      <c r="K135">
        <f t="shared" si="33"/>
        <v>2.146837834937125E-3</v>
      </c>
      <c r="L135">
        <f t="shared" si="44"/>
        <v>7</v>
      </c>
      <c r="M135">
        <f t="shared" si="45"/>
        <v>0</v>
      </c>
      <c r="N135">
        <f t="shared" si="46"/>
        <v>7</v>
      </c>
      <c r="O135">
        <f t="shared" si="47"/>
        <v>4</v>
      </c>
      <c r="P135">
        <f t="shared" si="39"/>
        <v>4</v>
      </c>
      <c r="Q135">
        <f t="shared" si="40"/>
        <v>3</v>
      </c>
      <c r="R135">
        <f t="shared" si="34"/>
        <v>7.3377853935788773E-3</v>
      </c>
      <c r="S135">
        <f t="shared" si="35"/>
        <v>0.29257299304716272</v>
      </c>
      <c r="T135">
        <f t="shared" si="41"/>
        <v>0</v>
      </c>
      <c r="U135">
        <f t="shared" si="42"/>
        <v>7.4843766126605135E-2</v>
      </c>
      <c r="V135">
        <f t="shared" si="43"/>
        <v>0</v>
      </c>
    </row>
    <row r="136" spans="10:22" x14ac:dyDescent="0.2">
      <c r="K136">
        <f t="shared" si="33"/>
        <v>3.7035212944914906E-3</v>
      </c>
      <c r="L136">
        <f t="shared" si="44"/>
        <v>7</v>
      </c>
      <c r="M136">
        <f t="shared" si="45"/>
        <v>0</v>
      </c>
      <c r="N136">
        <f t="shared" si="46"/>
        <v>7</v>
      </c>
      <c r="O136">
        <f t="shared" si="47"/>
        <v>3</v>
      </c>
      <c r="P136">
        <f t="shared" si="39"/>
        <v>3</v>
      </c>
      <c r="Q136">
        <f t="shared" si="40"/>
        <v>4</v>
      </c>
      <c r="R136">
        <f t="shared" si="34"/>
        <v>1.5760758006708203E-2</v>
      </c>
      <c r="S136">
        <f t="shared" si="35"/>
        <v>0.23498370401443713</v>
      </c>
      <c r="T136">
        <f t="shared" si="41"/>
        <v>0</v>
      </c>
      <c r="U136">
        <f t="shared" si="42"/>
        <v>7.4843766126605135E-2</v>
      </c>
      <c r="V136">
        <f t="shared" si="43"/>
        <v>0</v>
      </c>
    </row>
    <row r="137" spans="10:22" x14ac:dyDescent="0.2">
      <c r="K137">
        <f t="shared" si="33"/>
        <v>1.5475524239608183E-3</v>
      </c>
      <c r="L137">
        <f t="shared" si="44"/>
        <v>7</v>
      </c>
      <c r="M137">
        <f t="shared" si="45"/>
        <v>0</v>
      </c>
      <c r="N137">
        <f t="shared" si="46"/>
        <v>7</v>
      </c>
      <c r="O137">
        <f t="shared" si="47"/>
        <v>2</v>
      </c>
      <c r="P137">
        <f t="shared" si="39"/>
        <v>2</v>
      </c>
      <c r="Q137">
        <f t="shared" si="40"/>
        <v>5</v>
      </c>
      <c r="R137">
        <f t="shared" si="34"/>
        <v>1.366636021482244E-2</v>
      </c>
      <c r="S137">
        <f t="shared" si="35"/>
        <v>0.11323808238878071</v>
      </c>
      <c r="T137">
        <f t="shared" si="41"/>
        <v>0</v>
      </c>
      <c r="U137">
        <f t="shared" si="42"/>
        <v>7.4843766126605135E-2</v>
      </c>
      <c r="V137">
        <f t="shared" si="43"/>
        <v>0</v>
      </c>
    </row>
    <row r="138" spans="10:22" x14ac:dyDescent="0.2">
      <c r="K138">
        <f t="shared" si="33"/>
        <v>1.7008378983138521E-4</v>
      </c>
      <c r="L138">
        <f t="shared" si="44"/>
        <v>7</v>
      </c>
      <c r="M138">
        <f t="shared" si="45"/>
        <v>0</v>
      </c>
      <c r="N138">
        <f t="shared" si="46"/>
        <v>7</v>
      </c>
      <c r="O138">
        <f t="shared" si="47"/>
        <v>1</v>
      </c>
      <c r="P138">
        <f t="shared" si="39"/>
        <v>1</v>
      </c>
      <c r="Q138">
        <f t="shared" si="40"/>
        <v>6</v>
      </c>
      <c r="R138">
        <f t="shared" si="34"/>
        <v>5.6103268333196109E-3</v>
      </c>
      <c r="S138">
        <f t="shared" si="35"/>
        <v>3.0316199908579519E-2</v>
      </c>
      <c r="T138">
        <f t="shared" si="41"/>
        <v>0</v>
      </c>
      <c r="U138">
        <f t="shared" si="42"/>
        <v>7.4843766126605135E-2</v>
      </c>
      <c r="V138">
        <f t="shared" si="43"/>
        <v>0</v>
      </c>
    </row>
    <row r="139" spans="10:22" x14ac:dyDescent="0.2">
      <c r="K139">
        <f t="shared" si="33"/>
        <v>3.4994527516620375E-6</v>
      </c>
      <c r="L139">
        <f t="shared" si="44"/>
        <v>7</v>
      </c>
      <c r="M139">
        <f t="shared" si="45"/>
        <v>0</v>
      </c>
      <c r="N139">
        <f t="shared" si="46"/>
        <v>7</v>
      </c>
      <c r="O139">
        <f t="shared" si="47"/>
        <v>0</v>
      </c>
      <c r="P139">
        <f t="shared" si="39"/>
        <v>0</v>
      </c>
      <c r="Q139">
        <f t="shared" si="40"/>
        <v>7</v>
      </c>
      <c r="R139">
        <f t="shared" si="34"/>
        <v>1.0060507783165916E-3</v>
      </c>
      <c r="S139">
        <f t="shared" si="35"/>
        <v>3.4784056899370575E-3</v>
      </c>
      <c r="T139">
        <f t="shared" si="41"/>
        <v>0</v>
      </c>
      <c r="U139">
        <f t="shared" si="42"/>
        <v>7.4843766126605135E-2</v>
      </c>
      <c r="V139">
        <f t="shared" si="43"/>
        <v>0</v>
      </c>
    </row>
    <row r="140" spans="10:22" x14ac:dyDescent="0.2">
      <c r="J140">
        <f>K140</f>
        <v>0</v>
      </c>
      <c r="K140">
        <f t="shared" si="33"/>
        <v>0</v>
      </c>
      <c r="L140">
        <f t="shared" si="44"/>
        <v>8</v>
      </c>
      <c r="M140">
        <f t="shared" si="45"/>
        <v>8</v>
      </c>
      <c r="N140">
        <f t="shared" si="46"/>
        <v>0</v>
      </c>
      <c r="O140">
        <f t="shared" si="47"/>
        <v>0</v>
      </c>
      <c r="P140">
        <f t="shared" si="39"/>
        <v>8</v>
      </c>
      <c r="Q140">
        <f t="shared" si="40"/>
        <v>0</v>
      </c>
      <c r="R140">
        <f t="shared" si="34"/>
        <v>0</v>
      </c>
      <c r="S140">
        <f t="shared" si="35"/>
        <v>1</v>
      </c>
      <c r="T140">
        <f t="shared" si="41"/>
        <v>1.5660566740604521E-4</v>
      </c>
      <c r="U140">
        <f t="shared" si="42"/>
        <v>8.41899216185158E-5</v>
      </c>
      <c r="V140">
        <f t="shared" si="43"/>
        <v>0</v>
      </c>
    </row>
    <row r="141" spans="10:22" x14ac:dyDescent="0.2">
      <c r="J141">
        <f>SUM(K141:K142)</f>
        <v>0</v>
      </c>
      <c r="K141">
        <f t="shared" si="33"/>
        <v>0</v>
      </c>
      <c r="L141">
        <f t="shared" si="44"/>
        <v>8</v>
      </c>
      <c r="M141">
        <f t="shared" si="45"/>
        <v>7</v>
      </c>
      <c r="N141">
        <f t="shared" si="46"/>
        <v>1</v>
      </c>
      <c r="O141">
        <f t="shared" si="47"/>
        <v>1</v>
      </c>
      <c r="P141">
        <f t="shared" si="39"/>
        <v>8</v>
      </c>
      <c r="Q141">
        <f t="shared" si="40"/>
        <v>0</v>
      </c>
      <c r="R141">
        <f t="shared" si="34"/>
        <v>0</v>
      </c>
      <c r="S141">
        <f t="shared" si="35"/>
        <v>0.55458113730096503</v>
      </c>
      <c r="T141">
        <f t="shared" si="41"/>
        <v>1.085355765258352E-2</v>
      </c>
      <c r="U141">
        <f t="shared" si="42"/>
        <v>1.5026494248280827E-3</v>
      </c>
      <c r="V141">
        <f t="shared" si="43"/>
        <v>0</v>
      </c>
    </row>
    <row r="142" spans="10:22" x14ac:dyDescent="0.2">
      <c r="K142">
        <f t="shared" si="33"/>
        <v>0</v>
      </c>
      <c r="L142">
        <f t="shared" si="44"/>
        <v>8</v>
      </c>
      <c r="M142">
        <f t="shared" si="45"/>
        <v>7</v>
      </c>
      <c r="N142">
        <f t="shared" si="46"/>
        <v>1</v>
      </c>
      <c r="O142">
        <f t="shared" si="47"/>
        <v>0</v>
      </c>
      <c r="P142">
        <f t="shared" si="39"/>
        <v>7</v>
      </c>
      <c r="Q142">
        <f t="shared" si="40"/>
        <v>1</v>
      </c>
      <c r="R142">
        <f t="shared" si="34"/>
        <v>0</v>
      </c>
      <c r="S142">
        <f t="shared" si="35"/>
        <v>0.44541886269903502</v>
      </c>
      <c r="T142">
        <f t="shared" si="41"/>
        <v>1.085355765258352E-2</v>
      </c>
      <c r="U142">
        <f t="shared" si="42"/>
        <v>1.5026494248280827E-3</v>
      </c>
      <c r="V142">
        <f t="shared" si="43"/>
        <v>0</v>
      </c>
    </row>
    <row r="143" spans="10:22" x14ac:dyDescent="0.2">
      <c r="J143">
        <f>SUM(K143:K145)</f>
        <v>1.0429531064873071E-6</v>
      </c>
      <c r="K143">
        <f t="shared" si="33"/>
        <v>0</v>
      </c>
      <c r="L143">
        <f t="shared" si="44"/>
        <v>8</v>
      </c>
      <c r="M143">
        <f t="shared" si="45"/>
        <v>6</v>
      </c>
      <c r="N143">
        <f t="shared" si="46"/>
        <v>2</v>
      </c>
      <c r="O143">
        <f t="shared" si="47"/>
        <v>2</v>
      </c>
      <c r="P143">
        <f t="shared" si="39"/>
        <v>8</v>
      </c>
      <c r="Q143">
        <f t="shared" si="40"/>
        <v>0</v>
      </c>
      <c r="R143">
        <f t="shared" si="34"/>
        <v>0</v>
      </c>
      <c r="S143">
        <f t="shared" si="35"/>
        <v>0.30756023785003184</v>
      </c>
      <c r="T143">
        <f t="shared" si="41"/>
        <v>5.0010197998995014E-3</v>
      </c>
      <c r="U143">
        <f t="shared" si="42"/>
        <v>1.1733654362730935E-2</v>
      </c>
      <c r="V143">
        <f t="shared" si="43"/>
        <v>0</v>
      </c>
    </row>
    <row r="144" spans="10:22" x14ac:dyDescent="0.2">
      <c r="K144">
        <f t="shared" si="33"/>
        <v>0</v>
      </c>
      <c r="L144">
        <f t="shared" si="44"/>
        <v>8</v>
      </c>
      <c r="M144">
        <f t="shared" si="45"/>
        <v>6</v>
      </c>
      <c r="N144">
        <f t="shared" si="46"/>
        <v>2</v>
      </c>
      <c r="O144">
        <f t="shared" si="47"/>
        <v>1</v>
      </c>
      <c r="P144">
        <f t="shared" si="39"/>
        <v>7</v>
      </c>
      <c r="Q144">
        <f t="shared" si="40"/>
        <v>1</v>
      </c>
      <c r="R144">
        <f t="shared" si="34"/>
        <v>0</v>
      </c>
      <c r="S144">
        <f t="shared" si="35"/>
        <v>0.49404179890186645</v>
      </c>
      <c r="T144">
        <f t="shared" si="41"/>
        <v>5.0010197998995014E-3</v>
      </c>
      <c r="U144">
        <f t="shared" si="42"/>
        <v>1.1733654362730935E-2</v>
      </c>
      <c r="V144">
        <f t="shared" si="43"/>
        <v>0</v>
      </c>
    </row>
    <row r="145" spans="10:22" x14ac:dyDescent="0.2">
      <c r="K145">
        <f t="shared" si="33"/>
        <v>1.0429531064873071E-6</v>
      </c>
      <c r="L145">
        <f t="shared" si="44"/>
        <v>8</v>
      </c>
      <c r="M145">
        <f t="shared" si="45"/>
        <v>6</v>
      </c>
      <c r="N145">
        <f t="shared" si="46"/>
        <v>2</v>
      </c>
      <c r="O145">
        <f t="shared" si="47"/>
        <v>0</v>
      </c>
      <c r="P145">
        <f t="shared" si="39"/>
        <v>6</v>
      </c>
      <c r="Q145">
        <f t="shared" si="40"/>
        <v>2</v>
      </c>
      <c r="R145">
        <f t="shared" si="34"/>
        <v>5.2568740596548721E-6</v>
      </c>
      <c r="S145">
        <f t="shared" si="35"/>
        <v>0.19839796324810183</v>
      </c>
      <c r="T145">
        <f t="shared" si="41"/>
        <v>5.0010197998995014E-3</v>
      </c>
      <c r="U145">
        <f t="shared" si="42"/>
        <v>1.1733654362730935E-2</v>
      </c>
      <c r="V145">
        <f t="shared" si="43"/>
        <v>6.1200736295826158E-11</v>
      </c>
    </row>
    <row r="146" spans="10:22" x14ac:dyDescent="0.2">
      <c r="J146">
        <f>SUM(K146:K149)</f>
        <v>3.6906728631099109E-5</v>
      </c>
      <c r="K146">
        <f t="shared" si="33"/>
        <v>0</v>
      </c>
      <c r="L146">
        <f t="shared" si="44"/>
        <v>8</v>
      </c>
      <c r="M146">
        <f t="shared" si="45"/>
        <v>5</v>
      </c>
      <c r="N146">
        <f t="shared" si="46"/>
        <v>3</v>
      </c>
      <c r="O146">
        <f t="shared" si="47"/>
        <v>3</v>
      </c>
      <c r="P146">
        <f t="shared" si="39"/>
        <v>8</v>
      </c>
      <c r="Q146">
        <f t="shared" si="40"/>
        <v>0</v>
      </c>
      <c r="R146">
        <f t="shared" si="34"/>
        <v>0</v>
      </c>
      <c r="S146">
        <f t="shared" si="35"/>
        <v>0.17056710649542597</v>
      </c>
      <c r="T146">
        <f t="shared" si="41"/>
        <v>5.9648810474411448E-4</v>
      </c>
      <c r="U146">
        <f t="shared" si="42"/>
        <v>5.2356531044125305E-2</v>
      </c>
      <c r="V146">
        <f t="shared" si="43"/>
        <v>0</v>
      </c>
    </row>
    <row r="147" spans="10:22" x14ac:dyDescent="0.2">
      <c r="K147">
        <f t="shared" si="33"/>
        <v>0</v>
      </c>
      <c r="L147">
        <f t="shared" si="44"/>
        <v>8</v>
      </c>
      <c r="M147">
        <f t="shared" si="45"/>
        <v>5</v>
      </c>
      <c r="N147">
        <f t="shared" si="46"/>
        <v>3</v>
      </c>
      <c r="O147">
        <f t="shared" si="47"/>
        <v>2</v>
      </c>
      <c r="P147">
        <f t="shared" si="39"/>
        <v>7</v>
      </c>
      <c r="Q147">
        <f t="shared" si="40"/>
        <v>1</v>
      </c>
      <c r="R147">
        <f t="shared" si="34"/>
        <v>0</v>
      </c>
      <c r="S147">
        <f t="shared" si="35"/>
        <v>0.41097939406381762</v>
      </c>
      <c r="T147">
        <f t="shared" si="41"/>
        <v>5.9648810474411448E-4</v>
      </c>
      <c r="U147">
        <f t="shared" si="42"/>
        <v>5.2356531044125305E-2</v>
      </c>
      <c r="V147">
        <f t="shared" si="43"/>
        <v>0</v>
      </c>
    </row>
    <row r="148" spans="10:22" x14ac:dyDescent="0.2">
      <c r="K148">
        <f t="shared" ref="K148:K211" si="48">R148*S148</f>
        <v>1.7352063598419156E-6</v>
      </c>
      <c r="L148">
        <f t="shared" si="44"/>
        <v>8</v>
      </c>
      <c r="M148">
        <f t="shared" si="45"/>
        <v>5</v>
      </c>
      <c r="N148">
        <f t="shared" si="46"/>
        <v>3</v>
      </c>
      <c r="O148">
        <f t="shared" si="47"/>
        <v>1</v>
      </c>
      <c r="P148">
        <f t="shared" si="39"/>
        <v>6</v>
      </c>
      <c r="Q148">
        <f t="shared" si="40"/>
        <v>2</v>
      </c>
      <c r="R148">
        <f t="shared" ref="R148:R211" si="49">VLOOKUP(P148,K$2:L$12,2)</f>
        <v>5.2568740596548721E-6</v>
      </c>
      <c r="S148">
        <f t="shared" ref="S148:S211" si="50">_xlfn.BINOM.DIST(Q148,N148,F$2,FALSE)</f>
        <v>0.33008330428898208</v>
      </c>
      <c r="T148">
        <f t="shared" si="41"/>
        <v>5.9648810474411448E-4</v>
      </c>
      <c r="U148">
        <f t="shared" si="42"/>
        <v>5.2356531044125305E-2</v>
      </c>
      <c r="V148">
        <f t="shared" si="43"/>
        <v>5.4190577861762242E-11</v>
      </c>
    </row>
    <row r="149" spans="10:22" x14ac:dyDescent="0.2">
      <c r="K149">
        <f t="shared" si="48"/>
        <v>3.5171522271257193E-5</v>
      </c>
      <c r="L149">
        <f t="shared" si="44"/>
        <v>8</v>
      </c>
      <c r="M149">
        <f t="shared" si="45"/>
        <v>5</v>
      </c>
      <c r="N149">
        <f t="shared" si="46"/>
        <v>3</v>
      </c>
      <c r="O149">
        <f t="shared" si="47"/>
        <v>0</v>
      </c>
      <c r="P149">
        <f t="shared" ref="P149:P212" si="51">M149+O149</f>
        <v>5</v>
      </c>
      <c r="Q149">
        <f t="shared" ref="Q149:Q212" si="52">N149-O149</f>
        <v>3</v>
      </c>
      <c r="R149">
        <f t="shared" si="49"/>
        <v>3.9800208894922803E-4</v>
      </c>
      <c r="S149">
        <f t="shared" si="50"/>
        <v>8.8370195151774494E-2</v>
      </c>
      <c r="T149">
        <f t="shared" ref="T149:T212" si="53">VLOOKUP(N149,$K$2:$M$12,3)</f>
        <v>5.9648810474411448E-4</v>
      </c>
      <c r="U149">
        <f t="shared" ref="U149:U212" si="54">_xlfn.BINOM.DIST(N149,L149,$H$2,FALSE)</f>
        <v>5.2356531044125305E-2</v>
      </c>
      <c r="V149">
        <f t="shared" ref="V149:V212" si="55">R149*S149*T149*U149</f>
        <v>1.0984083278319178E-9</v>
      </c>
    </row>
    <row r="150" spans="10:22" x14ac:dyDescent="0.2">
      <c r="J150">
        <f>SUM(K150:K154)</f>
        <v>3.6877456429796116E-4</v>
      </c>
      <c r="K150">
        <f t="shared" si="48"/>
        <v>0</v>
      </c>
      <c r="L150">
        <f t="shared" ref="L150:L213" si="56">IF(AND(M149=0,O149=0),L149+1,L149)</f>
        <v>8</v>
      </c>
      <c r="M150">
        <f t="shared" ref="M150:M213" si="57">IF(O149=0,IF(M149=0,L150,M149-1),M149)</f>
        <v>4</v>
      </c>
      <c r="N150">
        <f t="shared" ref="N150:N213" si="58">L150-M150</f>
        <v>4</v>
      </c>
      <c r="O150">
        <f t="shared" ref="O150:O213" si="59">IF(O149=0,N150,O149-1)</f>
        <v>4</v>
      </c>
      <c r="P150">
        <f t="shared" si="51"/>
        <v>8</v>
      </c>
      <c r="Q150">
        <f t="shared" si="52"/>
        <v>0</v>
      </c>
      <c r="R150">
        <f t="shared" si="49"/>
        <v>0</v>
      </c>
      <c r="S150">
        <f t="shared" si="50"/>
        <v>9.4593299906368153E-2</v>
      </c>
      <c r="T150">
        <f t="shared" si="53"/>
        <v>4.1129838704816809E-6</v>
      </c>
      <c r="U150">
        <f t="shared" si="54"/>
        <v>0.14601196791689755</v>
      </c>
      <c r="V150">
        <f t="shared" si="55"/>
        <v>0</v>
      </c>
    </row>
    <row r="151" spans="10:22" x14ac:dyDescent="0.2">
      <c r="K151">
        <f t="shared" si="48"/>
        <v>0</v>
      </c>
      <c r="L151">
        <f t="shared" si="56"/>
        <v>8</v>
      </c>
      <c r="M151">
        <f t="shared" si="57"/>
        <v>4</v>
      </c>
      <c r="N151">
        <f t="shared" si="58"/>
        <v>4</v>
      </c>
      <c r="O151">
        <f t="shared" si="59"/>
        <v>3</v>
      </c>
      <c r="P151">
        <f t="shared" si="51"/>
        <v>7</v>
      </c>
      <c r="Q151">
        <f t="shared" si="52"/>
        <v>1</v>
      </c>
      <c r="R151">
        <f t="shared" si="49"/>
        <v>0</v>
      </c>
      <c r="S151">
        <f t="shared" si="50"/>
        <v>0.30389522635623117</v>
      </c>
      <c r="T151">
        <f t="shared" si="53"/>
        <v>4.1129838704816809E-6</v>
      </c>
      <c r="U151">
        <f t="shared" si="54"/>
        <v>0.14601196791689755</v>
      </c>
      <c r="V151">
        <f t="shared" si="55"/>
        <v>0</v>
      </c>
    </row>
    <row r="152" spans="10:22" x14ac:dyDescent="0.2">
      <c r="K152">
        <f t="shared" si="48"/>
        <v>1.9246254329859943E-6</v>
      </c>
      <c r="L152">
        <f t="shared" si="56"/>
        <v>8</v>
      </c>
      <c r="M152">
        <f t="shared" si="57"/>
        <v>4</v>
      </c>
      <c r="N152">
        <f t="shared" si="58"/>
        <v>4</v>
      </c>
      <c r="O152">
        <f t="shared" si="59"/>
        <v>2</v>
      </c>
      <c r="P152">
        <f t="shared" si="51"/>
        <v>6</v>
      </c>
      <c r="Q152">
        <f t="shared" si="52"/>
        <v>2</v>
      </c>
      <c r="R152">
        <f t="shared" si="49"/>
        <v>5.2568740596548721E-6</v>
      </c>
      <c r="S152">
        <f t="shared" si="50"/>
        <v>0.36611594859328833</v>
      </c>
      <c r="T152">
        <f t="shared" si="53"/>
        <v>4.1129838704816809E-6</v>
      </c>
      <c r="U152">
        <f t="shared" si="54"/>
        <v>0.14601196791689755</v>
      </c>
      <c r="V152">
        <f t="shared" si="55"/>
        <v>1.15582392841018E-12</v>
      </c>
    </row>
    <row r="153" spans="10:22" x14ac:dyDescent="0.2">
      <c r="K153">
        <f t="shared" si="48"/>
        <v>7.8021851287200065E-5</v>
      </c>
      <c r="L153">
        <f t="shared" si="56"/>
        <v>8</v>
      </c>
      <c r="M153">
        <f t="shared" si="57"/>
        <v>4</v>
      </c>
      <c r="N153">
        <f t="shared" si="58"/>
        <v>4</v>
      </c>
      <c r="O153">
        <f t="shared" si="59"/>
        <v>1</v>
      </c>
      <c r="P153">
        <f t="shared" si="51"/>
        <v>5</v>
      </c>
      <c r="Q153">
        <f t="shared" si="52"/>
        <v>3</v>
      </c>
      <c r="R153">
        <f t="shared" si="49"/>
        <v>3.9800208894922803E-4</v>
      </c>
      <c r="S153">
        <f t="shared" si="50"/>
        <v>0.19603377332311711</v>
      </c>
      <c r="T153">
        <f t="shared" si="53"/>
        <v>4.1129838704816809E-6</v>
      </c>
      <c r="U153">
        <f t="shared" si="54"/>
        <v>0.14601196791689755</v>
      </c>
      <c r="V153">
        <f t="shared" si="55"/>
        <v>4.6855622455687809E-11</v>
      </c>
    </row>
    <row r="154" spans="10:22" x14ac:dyDescent="0.2">
      <c r="K154">
        <f t="shared" si="48"/>
        <v>2.8882808757777509E-4</v>
      </c>
      <c r="L154">
        <f t="shared" si="56"/>
        <v>8</v>
      </c>
      <c r="M154">
        <f t="shared" si="57"/>
        <v>4</v>
      </c>
      <c r="N154">
        <f t="shared" si="58"/>
        <v>4</v>
      </c>
      <c r="O154">
        <f t="shared" si="59"/>
        <v>0</v>
      </c>
      <c r="P154">
        <f t="shared" si="51"/>
        <v>4</v>
      </c>
      <c r="Q154">
        <f t="shared" si="52"/>
        <v>4</v>
      </c>
      <c r="R154">
        <f t="shared" si="49"/>
        <v>7.3377853935788773E-3</v>
      </c>
      <c r="S154">
        <f t="shared" si="50"/>
        <v>3.9361751820995161E-2</v>
      </c>
      <c r="T154">
        <f t="shared" si="53"/>
        <v>4.1129838704816809E-6</v>
      </c>
      <c r="U154">
        <f t="shared" si="54"/>
        <v>0.14601196791689755</v>
      </c>
      <c r="V154">
        <f t="shared" si="55"/>
        <v>1.7345422600043799E-10</v>
      </c>
    </row>
    <row r="155" spans="10:22" x14ac:dyDescent="0.2">
      <c r="J155">
        <f>SUM(K155:K160)</f>
        <v>1.1871705643469151E-3</v>
      </c>
      <c r="K155">
        <f t="shared" si="48"/>
        <v>0</v>
      </c>
      <c r="L155">
        <f t="shared" si="56"/>
        <v>8</v>
      </c>
      <c r="M155">
        <f t="shared" si="57"/>
        <v>3</v>
      </c>
      <c r="N155">
        <f t="shared" si="58"/>
        <v>5</v>
      </c>
      <c r="O155">
        <f t="shared" si="59"/>
        <v>5</v>
      </c>
      <c r="P155">
        <f t="shared" si="51"/>
        <v>8</v>
      </c>
      <c r="Q155">
        <f t="shared" si="52"/>
        <v>0</v>
      </c>
      <c r="R155">
        <f t="shared" si="49"/>
        <v>0</v>
      </c>
      <c r="S155">
        <f t="shared" si="50"/>
        <v>5.2459659843124909E-2</v>
      </c>
      <c r="T155">
        <f t="shared" si="53"/>
        <v>0</v>
      </c>
      <c r="U155">
        <f t="shared" si="54"/>
        <v>0.26060696505042147</v>
      </c>
      <c r="V155">
        <f t="shared" si="55"/>
        <v>0</v>
      </c>
    </row>
    <row r="156" spans="10:22" x14ac:dyDescent="0.2">
      <c r="K156">
        <f t="shared" si="48"/>
        <v>0</v>
      </c>
      <c r="L156">
        <f t="shared" si="56"/>
        <v>8</v>
      </c>
      <c r="M156">
        <f t="shared" si="57"/>
        <v>3</v>
      </c>
      <c r="N156">
        <f t="shared" si="58"/>
        <v>5</v>
      </c>
      <c r="O156">
        <f t="shared" si="59"/>
        <v>4</v>
      </c>
      <c r="P156">
        <f t="shared" si="51"/>
        <v>7</v>
      </c>
      <c r="Q156">
        <f t="shared" si="52"/>
        <v>1</v>
      </c>
      <c r="R156">
        <f t="shared" si="49"/>
        <v>0</v>
      </c>
      <c r="S156">
        <f t="shared" si="50"/>
        <v>0.21066820031621616</v>
      </c>
      <c r="T156">
        <f t="shared" si="53"/>
        <v>0</v>
      </c>
      <c r="U156">
        <f t="shared" si="54"/>
        <v>0.26060696505042147</v>
      </c>
      <c r="V156">
        <f t="shared" si="55"/>
        <v>0</v>
      </c>
    </row>
    <row r="157" spans="10:22" x14ac:dyDescent="0.2">
      <c r="K157">
        <f t="shared" si="48"/>
        <v>1.7789349358395577E-6</v>
      </c>
      <c r="L157">
        <f t="shared" si="56"/>
        <v>8</v>
      </c>
      <c r="M157">
        <f t="shared" si="57"/>
        <v>3</v>
      </c>
      <c r="N157">
        <f t="shared" si="58"/>
        <v>5</v>
      </c>
      <c r="O157">
        <f t="shared" si="59"/>
        <v>3</v>
      </c>
      <c r="P157">
        <f t="shared" si="51"/>
        <v>6</v>
      </c>
      <c r="Q157">
        <f t="shared" si="52"/>
        <v>2</v>
      </c>
      <c r="R157">
        <f t="shared" si="49"/>
        <v>5.2568740596548721E-6</v>
      </c>
      <c r="S157">
        <f t="shared" si="50"/>
        <v>0.33840166525814575</v>
      </c>
      <c r="T157">
        <f t="shared" si="53"/>
        <v>0</v>
      </c>
      <c r="U157">
        <f t="shared" si="54"/>
        <v>0.26060696505042147</v>
      </c>
      <c r="V157">
        <f t="shared" si="55"/>
        <v>0</v>
      </c>
    </row>
    <row r="158" spans="10:22" x14ac:dyDescent="0.2">
      <c r="K158">
        <f t="shared" si="48"/>
        <v>1.0817361755295546E-4</v>
      </c>
      <c r="L158">
        <f t="shared" si="56"/>
        <v>8</v>
      </c>
      <c r="M158">
        <f t="shared" si="57"/>
        <v>3</v>
      </c>
      <c r="N158">
        <f t="shared" si="58"/>
        <v>5</v>
      </c>
      <c r="O158">
        <f t="shared" si="59"/>
        <v>2</v>
      </c>
      <c r="P158">
        <f t="shared" si="51"/>
        <v>5</v>
      </c>
      <c r="Q158">
        <f t="shared" si="52"/>
        <v>3</v>
      </c>
      <c r="R158">
        <f t="shared" si="49"/>
        <v>3.9800208894922803E-4</v>
      </c>
      <c r="S158">
        <f t="shared" si="50"/>
        <v>0.27179158239733475</v>
      </c>
      <c r="T158">
        <f t="shared" si="53"/>
        <v>0</v>
      </c>
      <c r="U158">
        <f t="shared" si="54"/>
        <v>0.26060696505042147</v>
      </c>
      <c r="V158">
        <f t="shared" si="55"/>
        <v>0</v>
      </c>
    </row>
    <row r="159" spans="10:22" x14ac:dyDescent="0.2">
      <c r="K159">
        <f t="shared" si="48"/>
        <v>8.0089304646672598E-4</v>
      </c>
      <c r="L159">
        <f t="shared" si="56"/>
        <v>8</v>
      </c>
      <c r="M159">
        <f t="shared" si="57"/>
        <v>3</v>
      </c>
      <c r="N159">
        <f t="shared" si="58"/>
        <v>5</v>
      </c>
      <c r="O159">
        <f t="shared" si="59"/>
        <v>1</v>
      </c>
      <c r="P159">
        <f t="shared" si="51"/>
        <v>4</v>
      </c>
      <c r="Q159">
        <f t="shared" si="52"/>
        <v>4</v>
      </c>
      <c r="R159">
        <f t="shared" si="49"/>
        <v>7.3377853935788773E-3</v>
      </c>
      <c r="S159">
        <f t="shared" si="50"/>
        <v>0.10914642545522912</v>
      </c>
      <c r="T159">
        <f t="shared" si="53"/>
        <v>0</v>
      </c>
      <c r="U159">
        <f t="shared" si="54"/>
        <v>0.26060696505042147</v>
      </c>
      <c r="V159">
        <f t="shared" si="55"/>
        <v>0</v>
      </c>
    </row>
    <row r="160" spans="10:22" x14ac:dyDescent="0.2">
      <c r="K160">
        <f t="shared" si="48"/>
        <v>2.7632496539139415E-4</v>
      </c>
      <c r="L160">
        <f t="shared" si="56"/>
        <v>8</v>
      </c>
      <c r="M160">
        <f t="shared" si="57"/>
        <v>3</v>
      </c>
      <c r="N160">
        <f t="shared" si="58"/>
        <v>5</v>
      </c>
      <c r="O160">
        <f t="shared" si="59"/>
        <v>0</v>
      </c>
      <c r="P160">
        <f t="shared" si="51"/>
        <v>3</v>
      </c>
      <c r="Q160">
        <f t="shared" si="52"/>
        <v>5</v>
      </c>
      <c r="R160">
        <f t="shared" si="49"/>
        <v>1.5760758006708203E-2</v>
      </c>
      <c r="S160">
        <f t="shared" si="50"/>
        <v>1.7532466729949334E-2</v>
      </c>
      <c r="T160">
        <f t="shared" si="53"/>
        <v>0</v>
      </c>
      <c r="U160">
        <f t="shared" si="54"/>
        <v>0.26060696505042147</v>
      </c>
      <c r="V160">
        <f t="shared" si="55"/>
        <v>0</v>
      </c>
    </row>
    <row r="161" spans="10:22" x14ac:dyDescent="0.2">
      <c r="J161">
        <f>SUM(K161:K167)</f>
        <v>2.4801347416372591E-3</v>
      </c>
      <c r="K161">
        <f t="shared" si="48"/>
        <v>0</v>
      </c>
      <c r="L161">
        <f t="shared" si="56"/>
        <v>8</v>
      </c>
      <c r="M161">
        <f t="shared" si="57"/>
        <v>2</v>
      </c>
      <c r="N161">
        <f t="shared" si="58"/>
        <v>6</v>
      </c>
      <c r="O161">
        <f t="shared" si="59"/>
        <v>6</v>
      </c>
      <c r="P161">
        <f t="shared" si="51"/>
        <v>8</v>
      </c>
      <c r="Q161">
        <f t="shared" si="52"/>
        <v>0</v>
      </c>
      <c r="R161">
        <f t="shared" si="49"/>
        <v>0</v>
      </c>
      <c r="S161">
        <f t="shared" si="50"/>
        <v>2.9093137818221985E-2</v>
      </c>
      <c r="T161">
        <f t="shared" si="53"/>
        <v>0</v>
      </c>
      <c r="U161">
        <f t="shared" si="54"/>
        <v>0.29071242926917934</v>
      </c>
      <c r="V161">
        <f t="shared" si="55"/>
        <v>0</v>
      </c>
    </row>
    <row r="162" spans="10:22" x14ac:dyDescent="0.2">
      <c r="K162">
        <f t="shared" si="48"/>
        <v>0</v>
      </c>
      <c r="L162">
        <f t="shared" si="56"/>
        <v>8</v>
      </c>
      <c r="M162">
        <f t="shared" si="57"/>
        <v>2</v>
      </c>
      <c r="N162">
        <f t="shared" si="58"/>
        <v>6</v>
      </c>
      <c r="O162">
        <f t="shared" si="59"/>
        <v>5</v>
      </c>
      <c r="P162">
        <f t="shared" si="51"/>
        <v>7</v>
      </c>
      <c r="Q162">
        <f t="shared" si="52"/>
        <v>1</v>
      </c>
      <c r="R162">
        <f t="shared" si="49"/>
        <v>0</v>
      </c>
      <c r="S162">
        <f t="shared" si="50"/>
        <v>0.14019913214941754</v>
      </c>
      <c r="T162">
        <f t="shared" si="53"/>
        <v>0</v>
      </c>
      <c r="U162">
        <f t="shared" si="54"/>
        <v>0.29071242926917934</v>
      </c>
      <c r="V162">
        <f t="shared" si="55"/>
        <v>0</v>
      </c>
    </row>
    <row r="163" spans="10:22" x14ac:dyDescent="0.2">
      <c r="K163">
        <f t="shared" si="48"/>
        <v>1.4798456398534819E-6</v>
      </c>
      <c r="L163">
        <f t="shared" si="56"/>
        <v>8</v>
      </c>
      <c r="M163">
        <f t="shared" si="57"/>
        <v>2</v>
      </c>
      <c r="N163">
        <f t="shared" si="58"/>
        <v>6</v>
      </c>
      <c r="O163">
        <f t="shared" si="59"/>
        <v>4</v>
      </c>
      <c r="P163">
        <f t="shared" si="51"/>
        <v>6</v>
      </c>
      <c r="Q163">
        <f t="shared" si="52"/>
        <v>2</v>
      </c>
      <c r="R163">
        <f t="shared" si="49"/>
        <v>5.2568740596548721E-6</v>
      </c>
      <c r="S163">
        <f t="shared" si="50"/>
        <v>0.28150677057510443</v>
      </c>
      <c r="T163">
        <f t="shared" si="53"/>
        <v>0</v>
      </c>
      <c r="U163">
        <f t="shared" si="54"/>
        <v>0.29071242926917934</v>
      </c>
      <c r="V163">
        <f t="shared" si="55"/>
        <v>0</v>
      </c>
    </row>
    <row r="164" spans="10:22" x14ac:dyDescent="0.2">
      <c r="K164">
        <f t="shared" si="48"/>
        <v>1.1998209569695533E-4</v>
      </c>
      <c r="L164">
        <f t="shared" si="56"/>
        <v>8</v>
      </c>
      <c r="M164">
        <f t="shared" si="57"/>
        <v>2</v>
      </c>
      <c r="N164">
        <f t="shared" si="58"/>
        <v>6</v>
      </c>
      <c r="O164">
        <f t="shared" si="59"/>
        <v>3</v>
      </c>
      <c r="P164">
        <f t="shared" si="51"/>
        <v>5</v>
      </c>
      <c r="Q164">
        <f t="shared" si="52"/>
        <v>3</v>
      </c>
      <c r="R164">
        <f t="shared" si="49"/>
        <v>3.9800208894922803E-4</v>
      </c>
      <c r="S164">
        <f t="shared" si="50"/>
        <v>0.30146096974948566</v>
      </c>
      <c r="T164">
        <f t="shared" si="53"/>
        <v>0</v>
      </c>
      <c r="U164">
        <f t="shared" si="54"/>
        <v>0.29071242926917934</v>
      </c>
      <c r="V164">
        <f t="shared" si="55"/>
        <v>0</v>
      </c>
    </row>
    <row r="165" spans="10:22" x14ac:dyDescent="0.2">
      <c r="K165">
        <f t="shared" si="48"/>
        <v>1.3324805296978544E-3</v>
      </c>
      <c r="L165">
        <f t="shared" si="56"/>
        <v>8</v>
      </c>
      <c r="M165">
        <f t="shared" si="57"/>
        <v>2</v>
      </c>
      <c r="N165">
        <f t="shared" si="58"/>
        <v>6</v>
      </c>
      <c r="O165">
        <f t="shared" si="59"/>
        <v>2</v>
      </c>
      <c r="P165">
        <f t="shared" si="51"/>
        <v>4</v>
      </c>
      <c r="Q165">
        <f t="shared" si="52"/>
        <v>4</v>
      </c>
      <c r="R165">
        <f t="shared" si="49"/>
        <v>7.3377853935788773E-3</v>
      </c>
      <c r="S165">
        <f t="shared" si="50"/>
        <v>0.18159164628388788</v>
      </c>
      <c r="T165">
        <f t="shared" si="53"/>
        <v>0</v>
      </c>
      <c r="U165">
        <f t="shared" si="54"/>
        <v>0.29071242926917934</v>
      </c>
      <c r="V165">
        <f t="shared" si="55"/>
        <v>0</v>
      </c>
    </row>
    <row r="166" spans="10:22" x14ac:dyDescent="0.2">
      <c r="K166">
        <f t="shared" si="48"/>
        <v>9.1946768142845455E-4</v>
      </c>
      <c r="L166">
        <f t="shared" si="56"/>
        <v>8</v>
      </c>
      <c r="M166">
        <f t="shared" si="57"/>
        <v>2</v>
      </c>
      <c r="N166">
        <f t="shared" si="58"/>
        <v>6</v>
      </c>
      <c r="O166">
        <f t="shared" si="59"/>
        <v>1</v>
      </c>
      <c r="P166">
        <f t="shared" si="51"/>
        <v>3</v>
      </c>
      <c r="Q166">
        <f t="shared" si="52"/>
        <v>5</v>
      </c>
      <c r="R166">
        <f t="shared" si="49"/>
        <v>1.5760758006708203E-2</v>
      </c>
      <c r="S166">
        <f t="shared" si="50"/>
        <v>5.8339052032719767E-2</v>
      </c>
      <c r="T166">
        <f t="shared" si="53"/>
        <v>0</v>
      </c>
      <c r="U166">
        <f t="shared" si="54"/>
        <v>0.29071242926917934</v>
      </c>
      <c r="V166">
        <f t="shared" si="55"/>
        <v>0</v>
      </c>
    </row>
    <row r="167" spans="10:22" x14ac:dyDescent="0.2">
      <c r="K167">
        <f t="shared" si="48"/>
        <v>1.0672458917414142E-4</v>
      </c>
      <c r="L167">
        <f t="shared" si="56"/>
        <v>8</v>
      </c>
      <c r="M167">
        <f t="shared" si="57"/>
        <v>2</v>
      </c>
      <c r="N167">
        <f t="shared" si="58"/>
        <v>6</v>
      </c>
      <c r="O167">
        <f t="shared" si="59"/>
        <v>0</v>
      </c>
      <c r="P167">
        <f t="shared" si="51"/>
        <v>2</v>
      </c>
      <c r="Q167">
        <f t="shared" si="52"/>
        <v>6</v>
      </c>
      <c r="R167">
        <f t="shared" si="49"/>
        <v>1.366636021482244E-2</v>
      </c>
      <c r="S167">
        <f t="shared" si="50"/>
        <v>7.8092913911627076E-3</v>
      </c>
      <c r="T167">
        <f t="shared" si="53"/>
        <v>0</v>
      </c>
      <c r="U167">
        <f t="shared" si="54"/>
        <v>0.29071242926917934</v>
      </c>
      <c r="V167">
        <f t="shared" si="55"/>
        <v>0</v>
      </c>
    </row>
    <row r="168" spans="10:22" x14ac:dyDescent="0.2">
      <c r="J168">
        <f>SUM(K168:K175)</f>
        <v>4.0603987404661682E-3</v>
      </c>
      <c r="K168">
        <f t="shared" si="48"/>
        <v>0</v>
      </c>
      <c r="L168">
        <f t="shared" si="56"/>
        <v>8</v>
      </c>
      <c r="M168">
        <f t="shared" si="57"/>
        <v>1</v>
      </c>
      <c r="N168">
        <f t="shared" si="58"/>
        <v>7</v>
      </c>
      <c r="O168">
        <f t="shared" si="59"/>
        <v>7</v>
      </c>
      <c r="P168">
        <f t="shared" si="51"/>
        <v>8</v>
      </c>
      <c r="Q168">
        <f t="shared" si="52"/>
        <v>0</v>
      </c>
      <c r="R168">
        <f t="shared" si="49"/>
        <v>0</v>
      </c>
      <c r="S168">
        <f t="shared" si="50"/>
        <v>1.6134505458883269E-2</v>
      </c>
      <c r="T168">
        <f t="shared" si="53"/>
        <v>0</v>
      </c>
      <c r="U168">
        <f t="shared" si="54"/>
        <v>0.18531182500982138</v>
      </c>
      <c r="V168">
        <f t="shared" si="55"/>
        <v>0</v>
      </c>
    </row>
    <row r="169" spans="10:22" x14ac:dyDescent="0.2">
      <c r="K169">
        <f t="shared" si="48"/>
        <v>0</v>
      </c>
      <c r="L169">
        <f t="shared" si="56"/>
        <v>8</v>
      </c>
      <c r="M169">
        <f t="shared" si="57"/>
        <v>1</v>
      </c>
      <c r="N169">
        <f t="shared" si="58"/>
        <v>7</v>
      </c>
      <c r="O169">
        <f t="shared" si="59"/>
        <v>6</v>
      </c>
      <c r="P169">
        <f t="shared" si="51"/>
        <v>7</v>
      </c>
      <c r="Q169">
        <f t="shared" si="52"/>
        <v>1</v>
      </c>
      <c r="R169">
        <f t="shared" si="49"/>
        <v>0</v>
      </c>
      <c r="S169">
        <f t="shared" si="50"/>
        <v>9.0710426515371007E-2</v>
      </c>
      <c r="T169">
        <f t="shared" si="53"/>
        <v>0</v>
      </c>
      <c r="U169">
        <f t="shared" si="54"/>
        <v>0.18531182500982138</v>
      </c>
      <c r="V169">
        <f t="shared" si="55"/>
        <v>0</v>
      </c>
    </row>
    <row r="170" spans="10:22" x14ac:dyDescent="0.2">
      <c r="K170">
        <f t="shared" si="48"/>
        <v>1.1489722691717457E-6</v>
      </c>
      <c r="L170">
        <f t="shared" si="56"/>
        <v>8</v>
      </c>
      <c r="M170">
        <f t="shared" si="57"/>
        <v>1</v>
      </c>
      <c r="N170">
        <f t="shared" si="58"/>
        <v>7</v>
      </c>
      <c r="O170">
        <f t="shared" si="59"/>
        <v>5</v>
      </c>
      <c r="P170">
        <f t="shared" si="51"/>
        <v>6</v>
      </c>
      <c r="Q170">
        <f t="shared" si="52"/>
        <v>2</v>
      </c>
      <c r="R170">
        <f t="shared" si="49"/>
        <v>5.2568740596548721E-6</v>
      </c>
      <c r="S170">
        <f t="shared" si="50"/>
        <v>0.21856568297684856</v>
      </c>
      <c r="T170">
        <f t="shared" si="53"/>
        <v>0</v>
      </c>
      <c r="U170">
        <f t="shared" si="54"/>
        <v>0.18531182500982138</v>
      </c>
      <c r="V170">
        <f t="shared" si="55"/>
        <v>0</v>
      </c>
    </row>
    <row r="171" spans="10:22" x14ac:dyDescent="0.2">
      <c r="K171">
        <f t="shared" si="48"/>
        <v>1.1644466240289873E-4</v>
      </c>
      <c r="L171">
        <f t="shared" si="56"/>
        <v>8</v>
      </c>
      <c r="M171">
        <f t="shared" si="57"/>
        <v>1</v>
      </c>
      <c r="N171">
        <f t="shared" si="58"/>
        <v>7</v>
      </c>
      <c r="O171">
        <f t="shared" si="59"/>
        <v>4</v>
      </c>
      <c r="P171">
        <f t="shared" si="51"/>
        <v>5</v>
      </c>
      <c r="Q171">
        <f t="shared" si="52"/>
        <v>3</v>
      </c>
      <c r="R171">
        <f t="shared" si="49"/>
        <v>3.9800208894922803E-4</v>
      </c>
      <c r="S171">
        <f t="shared" si="50"/>
        <v>0.29257299304716272</v>
      </c>
      <c r="T171">
        <f t="shared" si="53"/>
        <v>0</v>
      </c>
      <c r="U171">
        <f t="shared" si="54"/>
        <v>0.18531182500982138</v>
      </c>
      <c r="V171">
        <f t="shared" si="55"/>
        <v>0</v>
      </c>
    </row>
    <row r="172" spans="10:22" x14ac:dyDescent="0.2">
      <c r="K172">
        <f t="shared" si="48"/>
        <v>1.724259991046199E-3</v>
      </c>
      <c r="L172">
        <f t="shared" si="56"/>
        <v>8</v>
      </c>
      <c r="M172">
        <f t="shared" si="57"/>
        <v>1</v>
      </c>
      <c r="N172">
        <f t="shared" si="58"/>
        <v>7</v>
      </c>
      <c r="O172">
        <f t="shared" si="59"/>
        <v>3</v>
      </c>
      <c r="P172">
        <f t="shared" si="51"/>
        <v>4</v>
      </c>
      <c r="Q172">
        <f t="shared" si="52"/>
        <v>4</v>
      </c>
      <c r="R172">
        <f t="shared" si="49"/>
        <v>7.3377853935788773E-3</v>
      </c>
      <c r="S172">
        <f t="shared" si="50"/>
        <v>0.23498370401443713</v>
      </c>
      <c r="T172">
        <f t="shared" si="53"/>
        <v>0</v>
      </c>
      <c r="U172">
        <f t="shared" si="54"/>
        <v>0.18531182500982138</v>
      </c>
      <c r="V172">
        <f t="shared" si="55"/>
        <v>0</v>
      </c>
    </row>
    <row r="173" spans="10:22" x14ac:dyDescent="0.2">
      <c r="K173">
        <f t="shared" si="48"/>
        <v>1.7847180136732587E-3</v>
      </c>
      <c r="L173">
        <f t="shared" si="56"/>
        <v>8</v>
      </c>
      <c r="M173">
        <f t="shared" si="57"/>
        <v>1</v>
      </c>
      <c r="N173">
        <f t="shared" si="58"/>
        <v>7</v>
      </c>
      <c r="O173">
        <f t="shared" si="59"/>
        <v>2</v>
      </c>
      <c r="P173">
        <f t="shared" si="51"/>
        <v>3</v>
      </c>
      <c r="Q173">
        <f t="shared" si="52"/>
        <v>5</v>
      </c>
      <c r="R173">
        <f t="shared" si="49"/>
        <v>1.5760758006708203E-2</v>
      </c>
      <c r="S173">
        <f t="shared" si="50"/>
        <v>0.11323808238878071</v>
      </c>
      <c r="T173">
        <f t="shared" si="53"/>
        <v>0</v>
      </c>
      <c r="U173">
        <f t="shared" si="54"/>
        <v>0.18531182500982138</v>
      </c>
      <c r="V173">
        <f t="shared" si="55"/>
        <v>0</v>
      </c>
    </row>
    <row r="174" spans="10:22" x14ac:dyDescent="0.2">
      <c r="K174">
        <f t="shared" si="48"/>
        <v>4.1431210829521482E-4</v>
      </c>
      <c r="L174">
        <f t="shared" si="56"/>
        <v>8</v>
      </c>
      <c r="M174">
        <f t="shared" si="57"/>
        <v>1</v>
      </c>
      <c r="N174">
        <f t="shared" si="58"/>
        <v>7</v>
      </c>
      <c r="O174">
        <f t="shared" si="59"/>
        <v>1</v>
      </c>
      <c r="P174">
        <f t="shared" si="51"/>
        <v>2</v>
      </c>
      <c r="Q174">
        <f t="shared" si="52"/>
        <v>6</v>
      </c>
      <c r="R174">
        <f t="shared" si="49"/>
        <v>1.366636021482244E-2</v>
      </c>
      <c r="S174">
        <f t="shared" si="50"/>
        <v>3.0316199908579519E-2</v>
      </c>
      <c r="T174">
        <f t="shared" si="53"/>
        <v>0</v>
      </c>
      <c r="U174">
        <f t="shared" si="54"/>
        <v>0.18531182500982138</v>
      </c>
      <c r="V174">
        <f t="shared" si="55"/>
        <v>0</v>
      </c>
    </row>
    <row r="175" spans="10:22" x14ac:dyDescent="0.2">
      <c r="K175">
        <f t="shared" si="48"/>
        <v>1.9514992779425488E-5</v>
      </c>
      <c r="L175">
        <f t="shared" si="56"/>
        <v>8</v>
      </c>
      <c r="M175">
        <f t="shared" si="57"/>
        <v>1</v>
      </c>
      <c r="N175">
        <f t="shared" si="58"/>
        <v>7</v>
      </c>
      <c r="O175">
        <f t="shared" si="59"/>
        <v>0</v>
      </c>
      <c r="P175">
        <f t="shared" si="51"/>
        <v>1</v>
      </c>
      <c r="Q175">
        <f t="shared" si="52"/>
        <v>7</v>
      </c>
      <c r="R175">
        <f t="shared" si="49"/>
        <v>5.6103268333196109E-3</v>
      </c>
      <c r="S175">
        <f t="shared" si="50"/>
        <v>3.4784056899370575E-3</v>
      </c>
      <c r="T175">
        <f t="shared" si="53"/>
        <v>0</v>
      </c>
      <c r="U175">
        <f t="shared" si="54"/>
        <v>0.18531182500982138</v>
      </c>
      <c r="V175">
        <f t="shared" si="55"/>
        <v>0</v>
      </c>
    </row>
    <row r="176" spans="10:22" x14ac:dyDescent="0.2">
      <c r="J176">
        <f>SUM(K176:K184)</f>
        <v>5.6632663597709302E-3</v>
      </c>
      <c r="K176">
        <f t="shared" si="48"/>
        <v>0</v>
      </c>
      <c r="L176">
        <f t="shared" si="56"/>
        <v>8</v>
      </c>
      <c r="M176">
        <f t="shared" si="57"/>
        <v>0</v>
      </c>
      <c r="N176">
        <f t="shared" si="58"/>
        <v>8</v>
      </c>
      <c r="O176">
        <f t="shared" si="59"/>
        <v>8</v>
      </c>
      <c r="P176">
        <f t="shared" si="51"/>
        <v>8</v>
      </c>
      <c r="Q176">
        <f t="shared" si="52"/>
        <v>0</v>
      </c>
      <c r="R176">
        <f t="shared" si="49"/>
        <v>0</v>
      </c>
      <c r="S176">
        <f t="shared" si="50"/>
        <v>8.9478923871761096E-3</v>
      </c>
      <c r="T176">
        <f t="shared" si="53"/>
        <v>0</v>
      </c>
      <c r="U176">
        <f t="shared" si="54"/>
        <v>5.1679788000377445E-2</v>
      </c>
      <c r="V176">
        <f t="shared" si="55"/>
        <v>0</v>
      </c>
    </row>
    <row r="177" spans="10:22" x14ac:dyDescent="0.2">
      <c r="K177">
        <f t="shared" si="48"/>
        <v>0</v>
      </c>
      <c r="L177">
        <f t="shared" si="56"/>
        <v>8</v>
      </c>
      <c r="M177">
        <f t="shared" si="57"/>
        <v>0</v>
      </c>
      <c r="N177">
        <f t="shared" si="58"/>
        <v>8</v>
      </c>
      <c r="O177">
        <f t="shared" si="59"/>
        <v>7</v>
      </c>
      <c r="P177">
        <f t="shared" si="51"/>
        <v>7</v>
      </c>
      <c r="Q177">
        <f t="shared" si="52"/>
        <v>1</v>
      </c>
      <c r="R177">
        <f t="shared" si="49"/>
        <v>0</v>
      </c>
      <c r="S177">
        <f t="shared" si="50"/>
        <v>5.7492904573657223E-2</v>
      </c>
      <c r="T177">
        <f t="shared" si="53"/>
        <v>0</v>
      </c>
      <c r="U177">
        <f t="shared" si="54"/>
        <v>5.1679788000377445E-2</v>
      </c>
      <c r="V177">
        <f t="shared" si="55"/>
        <v>0</v>
      </c>
    </row>
    <row r="178" spans="10:22" x14ac:dyDescent="0.2">
      <c r="K178">
        <f t="shared" si="48"/>
        <v>8.4959779701938291E-7</v>
      </c>
      <c r="L178">
        <f t="shared" si="56"/>
        <v>8</v>
      </c>
      <c r="M178">
        <f t="shared" si="57"/>
        <v>0</v>
      </c>
      <c r="N178">
        <f t="shared" si="58"/>
        <v>8</v>
      </c>
      <c r="O178">
        <f t="shared" si="59"/>
        <v>6</v>
      </c>
      <c r="P178">
        <f t="shared" si="51"/>
        <v>6</v>
      </c>
      <c r="Q178">
        <f t="shared" si="52"/>
        <v>2</v>
      </c>
      <c r="R178">
        <f t="shared" si="49"/>
        <v>5.2568740596548721E-6</v>
      </c>
      <c r="S178">
        <f t="shared" si="50"/>
        <v>0.16161654005368378</v>
      </c>
      <c r="T178">
        <f t="shared" si="53"/>
        <v>0</v>
      </c>
      <c r="U178">
        <f t="shared" si="54"/>
        <v>5.1679788000377445E-2</v>
      </c>
      <c r="V178">
        <f t="shared" si="55"/>
        <v>0</v>
      </c>
    </row>
    <row r="179" spans="10:22" x14ac:dyDescent="0.2">
      <c r="K179">
        <f t="shared" si="48"/>
        <v>1.0332482129284241E-4</v>
      </c>
      <c r="L179">
        <f t="shared" si="56"/>
        <v>8</v>
      </c>
      <c r="M179">
        <f t="shared" si="57"/>
        <v>0</v>
      </c>
      <c r="N179">
        <f t="shared" si="58"/>
        <v>8</v>
      </c>
      <c r="O179">
        <f t="shared" si="59"/>
        <v>5</v>
      </c>
      <c r="P179">
        <f t="shared" si="51"/>
        <v>5</v>
      </c>
      <c r="Q179">
        <f t="shared" si="52"/>
        <v>3</v>
      </c>
      <c r="R179">
        <f t="shared" si="49"/>
        <v>3.9800208894922803E-4</v>
      </c>
      <c r="S179">
        <f t="shared" si="50"/>
        <v>0.25960874116422855</v>
      </c>
      <c r="T179">
        <f t="shared" si="53"/>
        <v>0</v>
      </c>
      <c r="U179">
        <f t="shared" si="54"/>
        <v>5.1679788000377445E-2</v>
      </c>
      <c r="V179">
        <f t="shared" si="55"/>
        <v>0</v>
      </c>
    </row>
    <row r="180" spans="10:22" x14ac:dyDescent="0.2">
      <c r="K180">
        <f t="shared" si="48"/>
        <v>1.9124841336739065E-3</v>
      </c>
      <c r="L180">
        <f t="shared" si="56"/>
        <v>8</v>
      </c>
      <c r="M180">
        <f t="shared" si="57"/>
        <v>0</v>
      </c>
      <c r="N180">
        <f t="shared" si="58"/>
        <v>8</v>
      </c>
      <c r="O180">
        <f t="shared" si="59"/>
        <v>4</v>
      </c>
      <c r="P180">
        <f t="shared" si="51"/>
        <v>4</v>
      </c>
      <c r="Q180">
        <f t="shared" si="52"/>
        <v>4</v>
      </c>
      <c r="R180">
        <f t="shared" si="49"/>
        <v>7.3377853935788773E-3</v>
      </c>
      <c r="S180">
        <f t="shared" si="50"/>
        <v>0.26063505963903988</v>
      </c>
      <c r="T180">
        <f t="shared" si="53"/>
        <v>0</v>
      </c>
      <c r="U180">
        <f t="shared" si="54"/>
        <v>5.1679788000377445E-2</v>
      </c>
      <c r="V180">
        <f t="shared" si="55"/>
        <v>0</v>
      </c>
    </row>
    <row r="181" spans="10:22" x14ac:dyDescent="0.2">
      <c r="K181">
        <f t="shared" si="48"/>
        <v>2.639389188758493E-3</v>
      </c>
      <c r="L181">
        <f t="shared" si="56"/>
        <v>8</v>
      </c>
      <c r="M181">
        <f t="shared" si="57"/>
        <v>0</v>
      </c>
      <c r="N181">
        <f t="shared" si="58"/>
        <v>8</v>
      </c>
      <c r="O181">
        <f t="shared" si="59"/>
        <v>3</v>
      </c>
      <c r="P181">
        <f t="shared" si="51"/>
        <v>3</v>
      </c>
      <c r="Q181">
        <f t="shared" si="52"/>
        <v>5</v>
      </c>
      <c r="R181">
        <f t="shared" si="49"/>
        <v>1.5760758006708203E-2</v>
      </c>
      <c r="S181">
        <f t="shared" si="50"/>
        <v>0.16746587871186766</v>
      </c>
      <c r="T181">
        <f t="shared" si="53"/>
        <v>0</v>
      </c>
      <c r="U181">
        <f t="shared" si="54"/>
        <v>5.1679788000377445E-2</v>
      </c>
      <c r="V181">
        <f t="shared" si="55"/>
        <v>0</v>
      </c>
    </row>
    <row r="182" spans="10:22" x14ac:dyDescent="0.2">
      <c r="K182">
        <f t="shared" si="48"/>
        <v>9.1907872086368291E-4</v>
      </c>
      <c r="L182">
        <f t="shared" si="56"/>
        <v>8</v>
      </c>
      <c r="M182">
        <f t="shared" si="57"/>
        <v>0</v>
      </c>
      <c r="N182">
        <f t="shared" si="58"/>
        <v>8</v>
      </c>
      <c r="O182">
        <f t="shared" si="59"/>
        <v>2</v>
      </c>
      <c r="P182">
        <f t="shared" si="51"/>
        <v>2</v>
      </c>
      <c r="Q182">
        <f t="shared" si="52"/>
        <v>6</v>
      </c>
      <c r="R182">
        <f t="shared" si="49"/>
        <v>1.366636021482244E-2</v>
      </c>
      <c r="S182">
        <f t="shared" si="50"/>
        <v>6.7251170495773741E-2</v>
      </c>
      <c r="T182">
        <f t="shared" si="53"/>
        <v>0</v>
      </c>
      <c r="U182">
        <f t="shared" si="54"/>
        <v>5.1679788000377445E-2</v>
      </c>
      <c r="V182">
        <f t="shared" si="55"/>
        <v>0</v>
      </c>
    </row>
    <row r="183" spans="10:22" x14ac:dyDescent="0.2">
      <c r="K183">
        <f t="shared" si="48"/>
        <v>8.6581175120271125E-5</v>
      </c>
      <c r="L183">
        <f t="shared" si="56"/>
        <v>8</v>
      </c>
      <c r="M183">
        <f t="shared" si="57"/>
        <v>0</v>
      </c>
      <c r="N183">
        <f t="shared" si="58"/>
        <v>8</v>
      </c>
      <c r="O183">
        <f t="shared" si="59"/>
        <v>1</v>
      </c>
      <c r="P183">
        <f t="shared" si="51"/>
        <v>1</v>
      </c>
      <c r="Q183">
        <f t="shared" si="52"/>
        <v>7</v>
      </c>
      <c r="R183">
        <f t="shared" si="49"/>
        <v>5.6103268333196109E-3</v>
      </c>
      <c r="S183">
        <f t="shared" si="50"/>
        <v>1.5432465468155507E-2</v>
      </c>
      <c r="T183">
        <f t="shared" si="53"/>
        <v>0</v>
      </c>
      <c r="U183">
        <f t="shared" si="54"/>
        <v>5.1679788000377445E-2</v>
      </c>
      <c r="V183">
        <f t="shared" si="55"/>
        <v>0</v>
      </c>
    </row>
    <row r="184" spans="10:22" x14ac:dyDescent="0.2">
      <c r="K184">
        <f t="shared" si="48"/>
        <v>1.5587222647143131E-6</v>
      </c>
      <c r="L184">
        <f t="shared" si="56"/>
        <v>8</v>
      </c>
      <c r="M184">
        <f t="shared" si="57"/>
        <v>0</v>
      </c>
      <c r="N184">
        <f t="shared" si="58"/>
        <v>8</v>
      </c>
      <c r="O184">
        <f t="shared" si="59"/>
        <v>0</v>
      </c>
      <c r="P184">
        <f t="shared" si="51"/>
        <v>0</v>
      </c>
      <c r="Q184">
        <f t="shared" si="52"/>
        <v>8</v>
      </c>
      <c r="R184">
        <f t="shared" si="49"/>
        <v>1.0060507783165916E-3</v>
      </c>
      <c r="S184">
        <f t="shared" si="50"/>
        <v>1.5493475064176161E-3</v>
      </c>
      <c r="T184">
        <f t="shared" si="53"/>
        <v>0</v>
      </c>
      <c r="U184">
        <f t="shared" si="54"/>
        <v>5.1679788000377445E-2</v>
      </c>
      <c r="V184">
        <f t="shared" si="55"/>
        <v>0</v>
      </c>
    </row>
    <row r="185" spans="10:22" x14ac:dyDescent="0.2">
      <c r="J185">
        <f>K185</f>
        <v>0</v>
      </c>
      <c r="K185">
        <f t="shared" si="48"/>
        <v>0</v>
      </c>
      <c r="L185">
        <f t="shared" si="56"/>
        <v>9</v>
      </c>
      <c r="M185">
        <f t="shared" si="57"/>
        <v>9</v>
      </c>
      <c r="N185">
        <f t="shared" si="58"/>
        <v>0</v>
      </c>
      <c r="O185">
        <f t="shared" si="59"/>
        <v>0</v>
      </c>
      <c r="P185">
        <f t="shared" si="51"/>
        <v>9</v>
      </c>
      <c r="Q185">
        <f t="shared" si="52"/>
        <v>0</v>
      </c>
      <c r="R185">
        <f t="shared" si="49"/>
        <v>0</v>
      </c>
      <c r="S185">
        <f t="shared" si="50"/>
        <v>1</v>
      </c>
      <c r="T185">
        <f t="shared" si="53"/>
        <v>1.5660566740604521E-4</v>
      </c>
      <c r="U185">
        <f t="shared" si="54"/>
        <v>2.6056592335575746E-5</v>
      </c>
      <c r="V185">
        <f t="shared" si="55"/>
        <v>0</v>
      </c>
    </row>
    <row r="186" spans="10:22" x14ac:dyDescent="0.2">
      <c r="J186">
        <f>SUM(K186:K187)</f>
        <v>0</v>
      </c>
      <c r="K186">
        <f t="shared" si="48"/>
        <v>0</v>
      </c>
      <c r="L186">
        <f t="shared" si="56"/>
        <v>9</v>
      </c>
      <c r="M186">
        <f t="shared" si="57"/>
        <v>8</v>
      </c>
      <c r="N186">
        <f t="shared" si="58"/>
        <v>1</v>
      </c>
      <c r="O186">
        <f t="shared" si="59"/>
        <v>1</v>
      </c>
      <c r="P186">
        <f t="shared" si="51"/>
        <v>9</v>
      </c>
      <c r="Q186">
        <f t="shared" si="52"/>
        <v>0</v>
      </c>
      <c r="R186">
        <f t="shared" si="49"/>
        <v>0</v>
      </c>
      <c r="S186">
        <f t="shared" si="50"/>
        <v>0.55458113730096503</v>
      </c>
      <c r="T186">
        <f t="shared" si="53"/>
        <v>1.085355765258352E-2</v>
      </c>
      <c r="U186">
        <f t="shared" si="54"/>
        <v>5.2319996354646052E-4</v>
      </c>
      <c r="V186">
        <f t="shared" si="55"/>
        <v>0</v>
      </c>
    </row>
    <row r="187" spans="10:22" x14ac:dyDescent="0.2">
      <c r="K187">
        <f t="shared" si="48"/>
        <v>0</v>
      </c>
      <c r="L187">
        <f t="shared" si="56"/>
        <v>9</v>
      </c>
      <c r="M187">
        <f t="shared" si="57"/>
        <v>8</v>
      </c>
      <c r="N187">
        <f t="shared" si="58"/>
        <v>1</v>
      </c>
      <c r="O187">
        <f t="shared" si="59"/>
        <v>0</v>
      </c>
      <c r="P187">
        <f t="shared" si="51"/>
        <v>8</v>
      </c>
      <c r="Q187">
        <f t="shared" si="52"/>
        <v>1</v>
      </c>
      <c r="R187">
        <f t="shared" si="49"/>
        <v>0</v>
      </c>
      <c r="S187">
        <f t="shared" si="50"/>
        <v>0.44541886269903502</v>
      </c>
      <c r="T187">
        <f t="shared" si="53"/>
        <v>1.085355765258352E-2</v>
      </c>
      <c r="U187">
        <f t="shared" si="54"/>
        <v>5.2319996354646052E-4</v>
      </c>
      <c r="V187">
        <f t="shared" si="55"/>
        <v>0</v>
      </c>
    </row>
    <row r="188" spans="10:22" x14ac:dyDescent="0.2">
      <c r="J188">
        <f>SUM(K188:K190)</f>
        <v>0</v>
      </c>
      <c r="K188">
        <f t="shared" si="48"/>
        <v>0</v>
      </c>
      <c r="L188">
        <f t="shared" si="56"/>
        <v>9</v>
      </c>
      <c r="M188">
        <f t="shared" si="57"/>
        <v>7</v>
      </c>
      <c r="N188">
        <f t="shared" si="58"/>
        <v>2</v>
      </c>
      <c r="O188">
        <f t="shared" si="59"/>
        <v>2</v>
      </c>
      <c r="P188">
        <f t="shared" si="51"/>
        <v>9</v>
      </c>
      <c r="Q188">
        <f t="shared" si="52"/>
        <v>0</v>
      </c>
      <c r="R188">
        <f t="shared" si="49"/>
        <v>0</v>
      </c>
      <c r="S188">
        <f t="shared" si="50"/>
        <v>0.30756023785003184</v>
      </c>
      <c r="T188">
        <f t="shared" si="53"/>
        <v>5.0010197998995014E-3</v>
      </c>
      <c r="U188">
        <f t="shared" si="54"/>
        <v>4.6691225575405289E-3</v>
      </c>
      <c r="V188">
        <f t="shared" si="55"/>
        <v>0</v>
      </c>
    </row>
    <row r="189" spans="10:22" x14ac:dyDescent="0.2">
      <c r="K189">
        <f t="shared" si="48"/>
        <v>0</v>
      </c>
      <c r="L189">
        <f t="shared" si="56"/>
        <v>9</v>
      </c>
      <c r="M189">
        <f t="shared" si="57"/>
        <v>7</v>
      </c>
      <c r="N189">
        <f t="shared" si="58"/>
        <v>2</v>
      </c>
      <c r="O189">
        <f t="shared" si="59"/>
        <v>1</v>
      </c>
      <c r="P189">
        <f t="shared" si="51"/>
        <v>8</v>
      </c>
      <c r="Q189">
        <f t="shared" si="52"/>
        <v>1</v>
      </c>
      <c r="R189">
        <f t="shared" si="49"/>
        <v>0</v>
      </c>
      <c r="S189">
        <f t="shared" si="50"/>
        <v>0.49404179890186645</v>
      </c>
      <c r="T189">
        <f t="shared" si="53"/>
        <v>5.0010197998995014E-3</v>
      </c>
      <c r="U189">
        <f t="shared" si="54"/>
        <v>4.6691225575405289E-3</v>
      </c>
      <c r="V189">
        <f t="shared" si="55"/>
        <v>0</v>
      </c>
    </row>
    <row r="190" spans="10:22" x14ac:dyDescent="0.2">
      <c r="K190">
        <f t="shared" si="48"/>
        <v>0</v>
      </c>
      <c r="L190">
        <f t="shared" si="56"/>
        <v>9</v>
      </c>
      <c r="M190">
        <f t="shared" si="57"/>
        <v>7</v>
      </c>
      <c r="N190">
        <f t="shared" si="58"/>
        <v>2</v>
      </c>
      <c r="O190">
        <f t="shared" si="59"/>
        <v>0</v>
      </c>
      <c r="P190">
        <f t="shared" si="51"/>
        <v>7</v>
      </c>
      <c r="Q190">
        <f t="shared" si="52"/>
        <v>2</v>
      </c>
      <c r="R190">
        <f t="shared" si="49"/>
        <v>0</v>
      </c>
      <c r="S190">
        <f t="shared" si="50"/>
        <v>0.19839796324810183</v>
      </c>
      <c r="T190">
        <f t="shared" si="53"/>
        <v>5.0010197998995014E-3</v>
      </c>
      <c r="U190">
        <f t="shared" si="54"/>
        <v>4.6691225575405289E-3</v>
      </c>
      <c r="V190">
        <f t="shared" si="55"/>
        <v>0</v>
      </c>
    </row>
    <row r="191" spans="10:22" x14ac:dyDescent="0.2">
      <c r="J191">
        <f>SUM(K191:K194)</f>
        <v>4.6455098654000208E-7</v>
      </c>
      <c r="K191">
        <f t="shared" si="48"/>
        <v>0</v>
      </c>
      <c r="L191">
        <f t="shared" si="56"/>
        <v>9</v>
      </c>
      <c r="M191">
        <f t="shared" si="57"/>
        <v>6</v>
      </c>
      <c r="N191">
        <f t="shared" si="58"/>
        <v>3</v>
      </c>
      <c r="O191">
        <f t="shared" si="59"/>
        <v>3</v>
      </c>
      <c r="P191">
        <f t="shared" si="51"/>
        <v>9</v>
      </c>
      <c r="Q191">
        <f t="shared" si="52"/>
        <v>0</v>
      </c>
      <c r="R191">
        <f t="shared" si="49"/>
        <v>0</v>
      </c>
      <c r="S191">
        <f t="shared" si="50"/>
        <v>0.17056710649542597</v>
      </c>
      <c r="T191">
        <f t="shared" si="53"/>
        <v>5.9648810474411448E-4</v>
      </c>
      <c r="U191">
        <f t="shared" si="54"/>
        <v>2.4306343787264931E-2</v>
      </c>
      <c r="V191">
        <f t="shared" si="55"/>
        <v>0</v>
      </c>
    </row>
    <row r="192" spans="10:22" x14ac:dyDescent="0.2">
      <c r="K192">
        <f t="shared" si="48"/>
        <v>0</v>
      </c>
      <c r="L192">
        <f t="shared" si="56"/>
        <v>9</v>
      </c>
      <c r="M192">
        <f t="shared" si="57"/>
        <v>6</v>
      </c>
      <c r="N192">
        <f t="shared" si="58"/>
        <v>3</v>
      </c>
      <c r="O192">
        <f t="shared" si="59"/>
        <v>2</v>
      </c>
      <c r="P192">
        <f t="shared" si="51"/>
        <v>8</v>
      </c>
      <c r="Q192">
        <f t="shared" si="52"/>
        <v>1</v>
      </c>
      <c r="R192">
        <f t="shared" si="49"/>
        <v>0</v>
      </c>
      <c r="S192">
        <f t="shared" si="50"/>
        <v>0.41097939406381762</v>
      </c>
      <c r="T192">
        <f t="shared" si="53"/>
        <v>5.9648810474411448E-4</v>
      </c>
      <c r="U192">
        <f t="shared" si="54"/>
        <v>2.4306343787264931E-2</v>
      </c>
      <c r="V192">
        <f t="shared" si="55"/>
        <v>0</v>
      </c>
    </row>
    <row r="193" spans="10:22" x14ac:dyDescent="0.2">
      <c r="K193">
        <f t="shared" si="48"/>
        <v>0</v>
      </c>
      <c r="L193">
        <f t="shared" si="56"/>
        <v>9</v>
      </c>
      <c r="M193">
        <f t="shared" si="57"/>
        <v>6</v>
      </c>
      <c r="N193">
        <f t="shared" si="58"/>
        <v>3</v>
      </c>
      <c r="O193">
        <f t="shared" si="59"/>
        <v>1</v>
      </c>
      <c r="P193">
        <f t="shared" si="51"/>
        <v>7</v>
      </c>
      <c r="Q193">
        <f t="shared" si="52"/>
        <v>2</v>
      </c>
      <c r="R193">
        <f t="shared" si="49"/>
        <v>0</v>
      </c>
      <c r="S193">
        <f t="shared" si="50"/>
        <v>0.33008330428898208</v>
      </c>
      <c r="T193">
        <f t="shared" si="53"/>
        <v>5.9648810474411448E-4</v>
      </c>
      <c r="U193">
        <f t="shared" si="54"/>
        <v>2.4306343787264931E-2</v>
      </c>
      <c r="V193">
        <f t="shared" si="55"/>
        <v>0</v>
      </c>
    </row>
    <row r="194" spans="10:22" x14ac:dyDescent="0.2">
      <c r="K194">
        <f t="shared" si="48"/>
        <v>4.6455098654000208E-7</v>
      </c>
      <c r="L194">
        <f t="shared" si="56"/>
        <v>9</v>
      </c>
      <c r="M194">
        <f t="shared" si="57"/>
        <v>6</v>
      </c>
      <c r="N194">
        <f t="shared" si="58"/>
        <v>3</v>
      </c>
      <c r="O194">
        <f t="shared" si="59"/>
        <v>0</v>
      </c>
      <c r="P194">
        <f t="shared" si="51"/>
        <v>6</v>
      </c>
      <c r="Q194">
        <f t="shared" si="52"/>
        <v>3</v>
      </c>
      <c r="R194">
        <f t="shared" si="49"/>
        <v>5.2568740596548721E-6</v>
      </c>
      <c r="S194">
        <f t="shared" si="50"/>
        <v>8.8370195151774494E-2</v>
      </c>
      <c r="T194">
        <f t="shared" si="53"/>
        <v>5.9648810474411448E-4</v>
      </c>
      <c r="U194">
        <f t="shared" si="54"/>
        <v>2.4306343787264931E-2</v>
      </c>
      <c r="V194">
        <f t="shared" si="55"/>
        <v>6.7352668996732956E-12</v>
      </c>
    </row>
    <row r="195" spans="10:22" x14ac:dyDescent="0.2">
      <c r="J195">
        <f>SUM(K195:K199)</f>
        <v>1.6696584307255714E-5</v>
      </c>
      <c r="K195">
        <f t="shared" si="48"/>
        <v>0</v>
      </c>
      <c r="L195">
        <f t="shared" si="56"/>
        <v>9</v>
      </c>
      <c r="M195">
        <f t="shared" si="57"/>
        <v>5</v>
      </c>
      <c r="N195">
        <f t="shared" si="58"/>
        <v>4</v>
      </c>
      <c r="O195">
        <f t="shared" si="59"/>
        <v>4</v>
      </c>
      <c r="P195">
        <f t="shared" si="51"/>
        <v>9</v>
      </c>
      <c r="Q195">
        <f t="shared" si="52"/>
        <v>0</v>
      </c>
      <c r="R195">
        <f t="shared" si="49"/>
        <v>0</v>
      </c>
      <c r="S195">
        <f t="shared" si="50"/>
        <v>9.4593299906368153E-2</v>
      </c>
      <c r="T195">
        <f t="shared" si="53"/>
        <v>4.1129838704816809E-6</v>
      </c>
      <c r="U195">
        <f t="shared" si="54"/>
        <v>8.1342679168384516E-2</v>
      </c>
      <c r="V195">
        <f t="shared" si="55"/>
        <v>0</v>
      </c>
    </row>
    <row r="196" spans="10:22" x14ac:dyDescent="0.2">
      <c r="K196">
        <f t="shared" si="48"/>
        <v>0</v>
      </c>
      <c r="L196">
        <f t="shared" si="56"/>
        <v>9</v>
      </c>
      <c r="M196">
        <f t="shared" si="57"/>
        <v>5</v>
      </c>
      <c r="N196">
        <f t="shared" si="58"/>
        <v>4</v>
      </c>
      <c r="O196">
        <f t="shared" si="59"/>
        <v>3</v>
      </c>
      <c r="P196">
        <f t="shared" si="51"/>
        <v>8</v>
      </c>
      <c r="Q196">
        <f t="shared" si="52"/>
        <v>1</v>
      </c>
      <c r="R196">
        <f t="shared" si="49"/>
        <v>0</v>
      </c>
      <c r="S196">
        <f t="shared" si="50"/>
        <v>0.30389522635623117</v>
      </c>
      <c r="T196">
        <f t="shared" si="53"/>
        <v>4.1129838704816809E-6</v>
      </c>
      <c r="U196">
        <f t="shared" si="54"/>
        <v>8.1342679168384516E-2</v>
      </c>
      <c r="V196">
        <f t="shared" si="55"/>
        <v>0</v>
      </c>
    </row>
    <row r="197" spans="10:22" x14ac:dyDescent="0.2">
      <c r="K197">
        <f t="shared" si="48"/>
        <v>0</v>
      </c>
      <c r="L197">
        <f t="shared" si="56"/>
        <v>9</v>
      </c>
      <c r="M197">
        <f t="shared" si="57"/>
        <v>5</v>
      </c>
      <c r="N197">
        <f t="shared" si="58"/>
        <v>4</v>
      </c>
      <c r="O197">
        <f t="shared" si="59"/>
        <v>2</v>
      </c>
      <c r="P197">
        <f t="shared" si="51"/>
        <v>7</v>
      </c>
      <c r="Q197">
        <f t="shared" si="52"/>
        <v>2</v>
      </c>
      <c r="R197">
        <f t="shared" si="49"/>
        <v>0</v>
      </c>
      <c r="S197">
        <f t="shared" si="50"/>
        <v>0.36611594859328833</v>
      </c>
      <c r="T197">
        <f t="shared" si="53"/>
        <v>4.1129838704816809E-6</v>
      </c>
      <c r="U197">
        <f t="shared" si="54"/>
        <v>8.1342679168384516E-2</v>
      </c>
      <c r="V197">
        <f t="shared" si="55"/>
        <v>0</v>
      </c>
    </row>
    <row r="198" spans="10:22" x14ac:dyDescent="0.2">
      <c r="K198">
        <f t="shared" si="48"/>
        <v>1.0305248577985577E-6</v>
      </c>
      <c r="L198">
        <f t="shared" si="56"/>
        <v>9</v>
      </c>
      <c r="M198">
        <f t="shared" si="57"/>
        <v>5</v>
      </c>
      <c r="N198">
        <f t="shared" si="58"/>
        <v>4</v>
      </c>
      <c r="O198">
        <f t="shared" si="59"/>
        <v>1</v>
      </c>
      <c r="P198">
        <f t="shared" si="51"/>
        <v>6</v>
      </c>
      <c r="Q198">
        <f t="shared" si="52"/>
        <v>3</v>
      </c>
      <c r="R198">
        <f t="shared" si="49"/>
        <v>5.2568740596548721E-6</v>
      </c>
      <c r="S198">
        <f t="shared" si="50"/>
        <v>0.19603377332311711</v>
      </c>
      <c r="T198">
        <f t="shared" si="53"/>
        <v>4.1129838704816809E-6</v>
      </c>
      <c r="U198">
        <f t="shared" si="54"/>
        <v>8.1342679168384516E-2</v>
      </c>
      <c r="V198">
        <f t="shared" si="55"/>
        <v>3.4477355824018251E-13</v>
      </c>
    </row>
    <row r="199" spans="10:22" x14ac:dyDescent="0.2">
      <c r="K199">
        <f t="shared" si="48"/>
        <v>1.5666059449457156E-5</v>
      </c>
      <c r="L199">
        <f t="shared" si="56"/>
        <v>9</v>
      </c>
      <c r="M199">
        <f t="shared" si="57"/>
        <v>5</v>
      </c>
      <c r="N199">
        <f t="shared" si="58"/>
        <v>4</v>
      </c>
      <c r="O199">
        <f t="shared" si="59"/>
        <v>0</v>
      </c>
      <c r="P199">
        <f t="shared" si="51"/>
        <v>5</v>
      </c>
      <c r="Q199">
        <f t="shared" si="52"/>
        <v>4</v>
      </c>
      <c r="R199">
        <f t="shared" si="49"/>
        <v>3.9800208894922803E-4</v>
      </c>
      <c r="S199">
        <f t="shared" si="50"/>
        <v>3.9361751820995161E-2</v>
      </c>
      <c r="T199">
        <f t="shared" si="53"/>
        <v>4.1129838704816809E-6</v>
      </c>
      <c r="U199">
        <f t="shared" si="54"/>
        <v>8.1342679168384516E-2</v>
      </c>
      <c r="V199">
        <f t="shared" si="55"/>
        <v>5.241254511346673E-12</v>
      </c>
    </row>
    <row r="200" spans="10:22" x14ac:dyDescent="0.2">
      <c r="J200">
        <f>SUM(K200:K205)</f>
        <v>1.7351875773608934E-4</v>
      </c>
      <c r="K200">
        <f t="shared" si="48"/>
        <v>0</v>
      </c>
      <c r="L200">
        <f t="shared" si="56"/>
        <v>9</v>
      </c>
      <c r="M200">
        <f t="shared" si="57"/>
        <v>4</v>
      </c>
      <c r="N200">
        <f t="shared" si="58"/>
        <v>5</v>
      </c>
      <c r="O200">
        <f t="shared" si="59"/>
        <v>5</v>
      </c>
      <c r="P200">
        <f t="shared" si="51"/>
        <v>9</v>
      </c>
      <c r="Q200">
        <f t="shared" si="52"/>
        <v>0</v>
      </c>
      <c r="R200">
        <f t="shared" si="49"/>
        <v>0</v>
      </c>
      <c r="S200">
        <f t="shared" si="50"/>
        <v>5.2459659843124909E-2</v>
      </c>
      <c r="T200">
        <f t="shared" si="53"/>
        <v>0</v>
      </c>
      <c r="U200">
        <f t="shared" si="54"/>
        <v>0.18147886308203101</v>
      </c>
      <c r="V200">
        <f t="shared" si="55"/>
        <v>0</v>
      </c>
    </row>
    <row r="201" spans="10:22" x14ac:dyDescent="0.2">
      <c r="K201">
        <f t="shared" si="48"/>
        <v>0</v>
      </c>
      <c r="L201">
        <f t="shared" si="56"/>
        <v>9</v>
      </c>
      <c r="M201">
        <f t="shared" si="57"/>
        <v>4</v>
      </c>
      <c r="N201">
        <f t="shared" si="58"/>
        <v>5</v>
      </c>
      <c r="O201">
        <f t="shared" si="59"/>
        <v>4</v>
      </c>
      <c r="P201">
        <f t="shared" si="51"/>
        <v>8</v>
      </c>
      <c r="Q201">
        <f t="shared" si="52"/>
        <v>1</v>
      </c>
      <c r="R201">
        <f t="shared" si="49"/>
        <v>0</v>
      </c>
      <c r="S201">
        <f t="shared" si="50"/>
        <v>0.21066820031621616</v>
      </c>
      <c r="T201">
        <f t="shared" si="53"/>
        <v>0</v>
      </c>
      <c r="U201">
        <f t="shared" si="54"/>
        <v>0.18147886308203101</v>
      </c>
      <c r="V201">
        <f t="shared" si="55"/>
        <v>0</v>
      </c>
    </row>
    <row r="202" spans="10:22" x14ac:dyDescent="0.2">
      <c r="K202">
        <f t="shared" si="48"/>
        <v>0</v>
      </c>
      <c r="L202">
        <f t="shared" si="56"/>
        <v>9</v>
      </c>
      <c r="M202">
        <f t="shared" si="57"/>
        <v>4</v>
      </c>
      <c r="N202">
        <f t="shared" si="58"/>
        <v>5</v>
      </c>
      <c r="O202">
        <f t="shared" si="59"/>
        <v>3</v>
      </c>
      <c r="P202">
        <f t="shared" si="51"/>
        <v>7</v>
      </c>
      <c r="Q202">
        <f t="shared" si="52"/>
        <v>2</v>
      </c>
      <c r="R202">
        <f t="shared" si="49"/>
        <v>0</v>
      </c>
      <c r="S202">
        <f t="shared" si="50"/>
        <v>0.33840166525814575</v>
      </c>
      <c r="T202">
        <f t="shared" si="53"/>
        <v>0</v>
      </c>
      <c r="U202">
        <f t="shared" si="54"/>
        <v>0.18147886308203101</v>
      </c>
      <c r="V202">
        <f t="shared" si="55"/>
        <v>0</v>
      </c>
    </row>
    <row r="203" spans="10:22" x14ac:dyDescent="0.2">
      <c r="K203">
        <f t="shared" si="48"/>
        <v>1.4287741191370989E-6</v>
      </c>
      <c r="L203">
        <f t="shared" si="56"/>
        <v>9</v>
      </c>
      <c r="M203">
        <f t="shared" si="57"/>
        <v>4</v>
      </c>
      <c r="N203">
        <f t="shared" si="58"/>
        <v>5</v>
      </c>
      <c r="O203">
        <f t="shared" si="59"/>
        <v>2</v>
      </c>
      <c r="P203">
        <f t="shared" si="51"/>
        <v>6</v>
      </c>
      <c r="Q203">
        <f t="shared" si="52"/>
        <v>3</v>
      </c>
      <c r="R203">
        <f t="shared" si="49"/>
        <v>5.2568740596548721E-6</v>
      </c>
      <c r="S203">
        <f t="shared" si="50"/>
        <v>0.27179158239733475</v>
      </c>
      <c r="T203">
        <f t="shared" si="53"/>
        <v>0</v>
      </c>
      <c r="U203">
        <f t="shared" si="54"/>
        <v>0.18147886308203101</v>
      </c>
      <c r="V203">
        <f t="shared" si="55"/>
        <v>0</v>
      </c>
    </row>
    <row r="204" spans="10:22" x14ac:dyDescent="0.2">
      <c r="K204">
        <f t="shared" si="48"/>
        <v>4.3440505332522386E-5</v>
      </c>
      <c r="L204">
        <f t="shared" si="56"/>
        <v>9</v>
      </c>
      <c r="M204">
        <f t="shared" si="57"/>
        <v>4</v>
      </c>
      <c r="N204">
        <f t="shared" si="58"/>
        <v>5</v>
      </c>
      <c r="O204">
        <f t="shared" si="59"/>
        <v>1</v>
      </c>
      <c r="P204">
        <f t="shared" si="51"/>
        <v>5</v>
      </c>
      <c r="Q204">
        <f t="shared" si="52"/>
        <v>4</v>
      </c>
      <c r="R204">
        <f t="shared" si="49"/>
        <v>3.9800208894922803E-4</v>
      </c>
      <c r="S204">
        <f t="shared" si="50"/>
        <v>0.10914642545522912</v>
      </c>
      <c r="T204">
        <f t="shared" si="53"/>
        <v>0</v>
      </c>
      <c r="U204">
        <f t="shared" si="54"/>
        <v>0.18147886308203101</v>
      </c>
      <c r="V204">
        <f t="shared" si="55"/>
        <v>0</v>
      </c>
    </row>
    <row r="205" spans="10:22" x14ac:dyDescent="0.2">
      <c r="K205">
        <f t="shared" si="48"/>
        <v>1.2864947828442985E-4</v>
      </c>
      <c r="L205">
        <f t="shared" si="56"/>
        <v>9</v>
      </c>
      <c r="M205">
        <f t="shared" si="57"/>
        <v>4</v>
      </c>
      <c r="N205">
        <f t="shared" si="58"/>
        <v>5</v>
      </c>
      <c r="O205">
        <f t="shared" si="59"/>
        <v>0</v>
      </c>
      <c r="P205">
        <f t="shared" si="51"/>
        <v>4</v>
      </c>
      <c r="Q205">
        <f t="shared" si="52"/>
        <v>5</v>
      </c>
      <c r="R205">
        <f t="shared" si="49"/>
        <v>7.3377853935788773E-3</v>
      </c>
      <c r="S205">
        <f t="shared" si="50"/>
        <v>1.7532466729949334E-2</v>
      </c>
      <c r="T205">
        <f t="shared" si="53"/>
        <v>0</v>
      </c>
      <c r="U205">
        <f t="shared" si="54"/>
        <v>0.18147886308203101</v>
      </c>
      <c r="V205">
        <f t="shared" si="55"/>
        <v>0</v>
      </c>
    </row>
    <row r="206" spans="10:22" x14ac:dyDescent="0.2">
      <c r="J206">
        <f>SUM(K206:K212)</f>
        <v>6.2501839260950542E-4</v>
      </c>
      <c r="K206">
        <f t="shared" si="48"/>
        <v>0</v>
      </c>
      <c r="L206">
        <f t="shared" si="56"/>
        <v>9</v>
      </c>
      <c r="M206">
        <f t="shared" si="57"/>
        <v>3</v>
      </c>
      <c r="N206">
        <f t="shared" si="58"/>
        <v>6</v>
      </c>
      <c r="O206">
        <f t="shared" si="59"/>
        <v>6</v>
      </c>
      <c r="P206">
        <f t="shared" si="51"/>
        <v>9</v>
      </c>
      <c r="Q206">
        <f t="shared" si="52"/>
        <v>0</v>
      </c>
      <c r="R206">
        <f t="shared" si="49"/>
        <v>0</v>
      </c>
      <c r="S206">
        <f t="shared" si="50"/>
        <v>2.9093137818221985E-2</v>
      </c>
      <c r="T206">
        <f t="shared" si="53"/>
        <v>0</v>
      </c>
      <c r="U206">
        <f t="shared" si="54"/>
        <v>0.26992453885427825</v>
      </c>
      <c r="V206">
        <f t="shared" si="55"/>
        <v>0</v>
      </c>
    </row>
    <row r="207" spans="10:22" x14ac:dyDescent="0.2">
      <c r="K207">
        <f t="shared" si="48"/>
        <v>0</v>
      </c>
      <c r="L207">
        <f t="shared" si="56"/>
        <v>9</v>
      </c>
      <c r="M207">
        <f t="shared" si="57"/>
        <v>3</v>
      </c>
      <c r="N207">
        <f t="shared" si="58"/>
        <v>6</v>
      </c>
      <c r="O207">
        <f t="shared" si="59"/>
        <v>5</v>
      </c>
      <c r="P207">
        <f t="shared" si="51"/>
        <v>8</v>
      </c>
      <c r="Q207">
        <f t="shared" si="52"/>
        <v>1</v>
      </c>
      <c r="R207">
        <f t="shared" si="49"/>
        <v>0</v>
      </c>
      <c r="S207">
        <f t="shared" si="50"/>
        <v>0.14019913214941754</v>
      </c>
      <c r="T207">
        <f t="shared" si="53"/>
        <v>0</v>
      </c>
      <c r="U207">
        <f t="shared" si="54"/>
        <v>0.26992453885427825</v>
      </c>
      <c r="V207">
        <f t="shared" si="55"/>
        <v>0</v>
      </c>
    </row>
    <row r="208" spans="10:22" x14ac:dyDescent="0.2">
      <c r="K208">
        <f t="shared" si="48"/>
        <v>0</v>
      </c>
      <c r="L208">
        <f t="shared" si="56"/>
        <v>9</v>
      </c>
      <c r="M208">
        <f t="shared" si="57"/>
        <v>3</v>
      </c>
      <c r="N208">
        <f t="shared" si="58"/>
        <v>6</v>
      </c>
      <c r="O208">
        <f t="shared" si="59"/>
        <v>4</v>
      </c>
      <c r="P208">
        <f t="shared" si="51"/>
        <v>7</v>
      </c>
      <c r="Q208">
        <f t="shared" si="52"/>
        <v>2</v>
      </c>
      <c r="R208">
        <f t="shared" si="49"/>
        <v>0</v>
      </c>
      <c r="S208">
        <f t="shared" si="50"/>
        <v>0.28150677057510443</v>
      </c>
      <c r="T208">
        <f t="shared" si="53"/>
        <v>0</v>
      </c>
      <c r="U208">
        <f t="shared" si="54"/>
        <v>0.26992453885427825</v>
      </c>
      <c r="V208">
        <f t="shared" si="55"/>
        <v>0</v>
      </c>
    </row>
    <row r="209" spans="10:22" x14ac:dyDescent="0.2">
      <c r="K209">
        <f t="shared" si="48"/>
        <v>1.5847423518744733E-6</v>
      </c>
      <c r="L209">
        <f t="shared" si="56"/>
        <v>9</v>
      </c>
      <c r="M209">
        <f t="shared" si="57"/>
        <v>3</v>
      </c>
      <c r="N209">
        <f t="shared" si="58"/>
        <v>6</v>
      </c>
      <c r="O209">
        <f t="shared" si="59"/>
        <v>3</v>
      </c>
      <c r="P209">
        <f t="shared" si="51"/>
        <v>6</v>
      </c>
      <c r="Q209">
        <f t="shared" si="52"/>
        <v>3</v>
      </c>
      <c r="R209">
        <f t="shared" si="49"/>
        <v>5.2568740596548721E-6</v>
      </c>
      <c r="S209">
        <f t="shared" si="50"/>
        <v>0.30146096974948566</v>
      </c>
      <c r="T209">
        <f t="shared" si="53"/>
        <v>0</v>
      </c>
      <c r="U209">
        <f t="shared" si="54"/>
        <v>0.26992453885427825</v>
      </c>
      <c r="V209">
        <f t="shared" si="55"/>
        <v>0</v>
      </c>
    </row>
    <row r="210" spans="10:22" x14ac:dyDescent="0.2">
      <c r="K210">
        <f t="shared" si="48"/>
        <v>7.2273854556716694E-5</v>
      </c>
      <c r="L210">
        <f t="shared" si="56"/>
        <v>9</v>
      </c>
      <c r="M210">
        <f t="shared" si="57"/>
        <v>3</v>
      </c>
      <c r="N210">
        <f t="shared" si="58"/>
        <v>6</v>
      </c>
      <c r="O210">
        <f t="shared" si="59"/>
        <v>2</v>
      </c>
      <c r="P210">
        <f t="shared" si="51"/>
        <v>5</v>
      </c>
      <c r="Q210">
        <f t="shared" si="52"/>
        <v>4</v>
      </c>
      <c r="R210">
        <f t="shared" si="49"/>
        <v>3.9800208894922803E-4</v>
      </c>
      <c r="S210">
        <f t="shared" si="50"/>
        <v>0.18159164628388788</v>
      </c>
      <c r="T210">
        <f t="shared" si="53"/>
        <v>0</v>
      </c>
      <c r="U210">
        <f t="shared" si="54"/>
        <v>0.26992453885427825</v>
      </c>
      <c r="V210">
        <f t="shared" si="55"/>
        <v>0</v>
      </c>
    </row>
    <row r="211" spans="10:22" x14ac:dyDescent="0.2">
      <c r="K211">
        <f t="shared" si="48"/>
        <v>4.2807944388092924E-4</v>
      </c>
      <c r="L211">
        <f t="shared" si="56"/>
        <v>9</v>
      </c>
      <c r="M211">
        <f t="shared" si="57"/>
        <v>3</v>
      </c>
      <c r="N211">
        <f t="shared" si="58"/>
        <v>6</v>
      </c>
      <c r="O211">
        <f t="shared" si="59"/>
        <v>1</v>
      </c>
      <c r="P211">
        <f t="shared" si="51"/>
        <v>4</v>
      </c>
      <c r="Q211">
        <f t="shared" si="52"/>
        <v>5</v>
      </c>
      <c r="R211">
        <f t="shared" si="49"/>
        <v>7.3377853935788773E-3</v>
      </c>
      <c r="S211">
        <f t="shared" si="50"/>
        <v>5.8339052032719767E-2</v>
      </c>
      <c r="T211">
        <f t="shared" si="53"/>
        <v>0</v>
      </c>
      <c r="U211">
        <f t="shared" si="54"/>
        <v>0.26992453885427825</v>
      </c>
      <c r="V211">
        <f t="shared" si="55"/>
        <v>0</v>
      </c>
    </row>
    <row r="212" spans="10:22" x14ac:dyDescent="0.2">
      <c r="K212">
        <f t="shared" ref="K212:K275" si="60">R212*S212</f>
        <v>1.2308035181998509E-4</v>
      </c>
      <c r="L212">
        <f t="shared" si="56"/>
        <v>9</v>
      </c>
      <c r="M212">
        <f t="shared" si="57"/>
        <v>3</v>
      </c>
      <c r="N212">
        <f t="shared" si="58"/>
        <v>6</v>
      </c>
      <c r="O212">
        <f t="shared" si="59"/>
        <v>0</v>
      </c>
      <c r="P212">
        <f t="shared" si="51"/>
        <v>3</v>
      </c>
      <c r="Q212">
        <f t="shared" si="52"/>
        <v>6</v>
      </c>
      <c r="R212">
        <f t="shared" ref="R212:R275" si="61">VLOOKUP(P212,K$2:L$12,2)</f>
        <v>1.5760758006708203E-2</v>
      </c>
      <c r="S212">
        <f t="shared" ref="S212:S275" si="62">_xlfn.BINOM.DIST(Q212,N212,F$2,FALSE)</f>
        <v>7.8092913911627076E-3</v>
      </c>
      <c r="T212">
        <f t="shared" si="53"/>
        <v>0</v>
      </c>
      <c r="U212">
        <f t="shared" si="54"/>
        <v>0.26992453885427825</v>
      </c>
      <c r="V212">
        <f t="shared" si="55"/>
        <v>0</v>
      </c>
    </row>
    <row r="213" spans="10:22" x14ac:dyDescent="0.2">
      <c r="J213">
        <f>SUM(K213:K220)</f>
        <v>1.4513222069678336E-3</v>
      </c>
      <c r="K213">
        <f t="shared" si="60"/>
        <v>0</v>
      </c>
      <c r="L213">
        <f t="shared" si="56"/>
        <v>9</v>
      </c>
      <c r="M213">
        <f t="shared" si="57"/>
        <v>2</v>
      </c>
      <c r="N213">
        <f t="shared" si="58"/>
        <v>7</v>
      </c>
      <c r="O213">
        <f t="shared" si="59"/>
        <v>7</v>
      </c>
      <c r="P213">
        <f t="shared" ref="P213:P276" si="63">M213+O213</f>
        <v>9</v>
      </c>
      <c r="Q213">
        <f t="shared" ref="Q213:Q276" si="64">N213-O213</f>
        <v>0</v>
      </c>
      <c r="R213">
        <f t="shared" si="61"/>
        <v>0</v>
      </c>
      <c r="S213">
        <f t="shared" si="62"/>
        <v>1.6134505458883269E-2</v>
      </c>
      <c r="T213">
        <f t="shared" ref="T213:T276" si="65">VLOOKUP(N213,$K$2:$M$12,3)</f>
        <v>0</v>
      </c>
      <c r="U213">
        <f t="shared" ref="U213:U276" si="66">_xlfn.BINOM.DIST(N213,L213,$H$2,FALSE)</f>
        <v>0.25809117812282562</v>
      </c>
      <c r="V213">
        <f t="shared" ref="V213:V276" si="67">R213*S213*T213*U213</f>
        <v>0</v>
      </c>
    </row>
    <row r="214" spans="10:22" x14ac:dyDescent="0.2">
      <c r="K214">
        <f t="shared" si="60"/>
        <v>0</v>
      </c>
      <c r="L214">
        <f t="shared" ref="L214:L277" si="68">IF(AND(M213=0,O213=0),L213+1,L213)</f>
        <v>9</v>
      </c>
      <c r="M214">
        <f t="shared" ref="M214:M277" si="69">IF(O213=0,IF(M213=0,L214,M213-1),M213)</f>
        <v>2</v>
      </c>
      <c r="N214">
        <f t="shared" ref="N214:N277" si="70">L214-M214</f>
        <v>7</v>
      </c>
      <c r="O214">
        <f t="shared" ref="O214:O277" si="71">IF(O213=0,N214,O213-1)</f>
        <v>6</v>
      </c>
      <c r="P214">
        <f t="shared" si="63"/>
        <v>8</v>
      </c>
      <c r="Q214">
        <f t="shared" si="64"/>
        <v>1</v>
      </c>
      <c r="R214">
        <f t="shared" si="61"/>
        <v>0</v>
      </c>
      <c r="S214">
        <f t="shared" si="62"/>
        <v>9.0710426515371007E-2</v>
      </c>
      <c r="T214">
        <f t="shared" si="65"/>
        <v>0</v>
      </c>
      <c r="U214">
        <f t="shared" si="66"/>
        <v>0.25809117812282562</v>
      </c>
      <c r="V214">
        <f t="shared" si="67"/>
        <v>0</v>
      </c>
    </row>
    <row r="215" spans="10:22" x14ac:dyDescent="0.2">
      <c r="K215">
        <f t="shared" si="60"/>
        <v>0</v>
      </c>
      <c r="L215">
        <f t="shared" si="68"/>
        <v>9</v>
      </c>
      <c r="M215">
        <f t="shared" si="69"/>
        <v>2</v>
      </c>
      <c r="N215">
        <f t="shared" si="70"/>
        <v>7</v>
      </c>
      <c r="O215">
        <f t="shared" si="71"/>
        <v>5</v>
      </c>
      <c r="P215">
        <f t="shared" si="63"/>
        <v>7</v>
      </c>
      <c r="Q215">
        <f t="shared" si="64"/>
        <v>2</v>
      </c>
      <c r="R215">
        <f t="shared" si="61"/>
        <v>0</v>
      </c>
      <c r="S215">
        <f t="shared" si="62"/>
        <v>0.21856568297684856</v>
      </c>
      <c r="T215">
        <f t="shared" si="65"/>
        <v>0</v>
      </c>
      <c r="U215">
        <f t="shared" si="66"/>
        <v>0.25809117812282562</v>
      </c>
      <c r="V215">
        <f t="shared" si="67"/>
        <v>0</v>
      </c>
    </row>
    <row r="216" spans="10:22" x14ac:dyDescent="0.2">
      <c r="K216">
        <f t="shared" si="60"/>
        <v>1.5380193777052149E-6</v>
      </c>
      <c r="L216">
        <f t="shared" si="68"/>
        <v>9</v>
      </c>
      <c r="M216">
        <f t="shared" si="69"/>
        <v>2</v>
      </c>
      <c r="N216">
        <f t="shared" si="70"/>
        <v>7</v>
      </c>
      <c r="O216">
        <f t="shared" si="71"/>
        <v>4</v>
      </c>
      <c r="P216">
        <f t="shared" si="63"/>
        <v>6</v>
      </c>
      <c r="Q216">
        <f t="shared" si="64"/>
        <v>3</v>
      </c>
      <c r="R216">
        <f t="shared" si="61"/>
        <v>5.2568740596548721E-6</v>
      </c>
      <c r="S216">
        <f t="shared" si="62"/>
        <v>0.29257299304716272</v>
      </c>
      <c r="T216">
        <f t="shared" si="65"/>
        <v>0</v>
      </c>
      <c r="U216">
        <f t="shared" si="66"/>
        <v>0.25809117812282562</v>
      </c>
      <c r="V216">
        <f t="shared" si="67"/>
        <v>0</v>
      </c>
    </row>
    <row r="217" spans="10:22" x14ac:dyDescent="0.2">
      <c r="K217">
        <f t="shared" si="60"/>
        <v>9.3524005066773086E-5</v>
      </c>
      <c r="L217">
        <f t="shared" si="68"/>
        <v>9</v>
      </c>
      <c r="M217">
        <f t="shared" si="69"/>
        <v>2</v>
      </c>
      <c r="N217">
        <f t="shared" si="70"/>
        <v>7</v>
      </c>
      <c r="O217">
        <f t="shared" si="71"/>
        <v>3</v>
      </c>
      <c r="P217">
        <f t="shared" si="63"/>
        <v>5</v>
      </c>
      <c r="Q217">
        <f t="shared" si="64"/>
        <v>4</v>
      </c>
      <c r="R217">
        <f t="shared" si="61"/>
        <v>3.9800208894922803E-4</v>
      </c>
      <c r="S217">
        <f t="shared" si="62"/>
        <v>0.23498370401443713</v>
      </c>
      <c r="T217">
        <f t="shared" si="65"/>
        <v>0</v>
      </c>
      <c r="U217">
        <f t="shared" si="66"/>
        <v>0.25809117812282562</v>
      </c>
      <c r="V217">
        <f t="shared" si="67"/>
        <v>0</v>
      </c>
    </row>
    <row r="218" spans="10:22" x14ac:dyDescent="0.2">
      <c r="K218">
        <f t="shared" si="60"/>
        <v>8.3091674694927653E-4</v>
      </c>
      <c r="L218">
        <f t="shared" si="68"/>
        <v>9</v>
      </c>
      <c r="M218">
        <f t="shared" si="69"/>
        <v>2</v>
      </c>
      <c r="N218">
        <f t="shared" si="70"/>
        <v>7</v>
      </c>
      <c r="O218">
        <f t="shared" si="71"/>
        <v>2</v>
      </c>
      <c r="P218">
        <f t="shared" si="63"/>
        <v>4</v>
      </c>
      <c r="Q218">
        <f t="shared" si="64"/>
        <v>5</v>
      </c>
      <c r="R218">
        <f t="shared" si="61"/>
        <v>7.3377853935788773E-3</v>
      </c>
      <c r="S218">
        <f t="shared" si="62"/>
        <v>0.11323808238878071</v>
      </c>
      <c r="T218">
        <f t="shared" si="65"/>
        <v>0</v>
      </c>
      <c r="U218">
        <f t="shared" si="66"/>
        <v>0.25809117812282562</v>
      </c>
      <c r="V218">
        <f t="shared" si="67"/>
        <v>0</v>
      </c>
    </row>
    <row r="219" spans="10:22" x14ac:dyDescent="0.2">
      <c r="K219">
        <f t="shared" si="60"/>
        <v>4.7780629044211117E-4</v>
      </c>
      <c r="L219">
        <f t="shared" si="68"/>
        <v>9</v>
      </c>
      <c r="M219">
        <f t="shared" si="69"/>
        <v>2</v>
      </c>
      <c r="N219">
        <f t="shared" si="70"/>
        <v>7</v>
      </c>
      <c r="O219">
        <f t="shared" si="71"/>
        <v>1</v>
      </c>
      <c r="P219">
        <f t="shared" si="63"/>
        <v>3</v>
      </c>
      <c r="Q219">
        <f t="shared" si="64"/>
        <v>6</v>
      </c>
      <c r="R219">
        <f t="shared" si="61"/>
        <v>1.5760758006708203E-2</v>
      </c>
      <c r="S219">
        <f t="shared" si="62"/>
        <v>3.0316199908579519E-2</v>
      </c>
      <c r="T219">
        <f t="shared" si="65"/>
        <v>0</v>
      </c>
      <c r="U219">
        <f t="shared" si="66"/>
        <v>0.25809117812282562</v>
      </c>
      <c r="V219">
        <f t="shared" si="67"/>
        <v>0</v>
      </c>
    </row>
    <row r="220" spans="10:22" x14ac:dyDescent="0.2">
      <c r="K220">
        <f t="shared" si="60"/>
        <v>4.75371451319678E-5</v>
      </c>
      <c r="L220">
        <f t="shared" si="68"/>
        <v>9</v>
      </c>
      <c r="M220">
        <f t="shared" si="69"/>
        <v>2</v>
      </c>
      <c r="N220">
        <f t="shared" si="70"/>
        <v>7</v>
      </c>
      <c r="O220">
        <f t="shared" si="71"/>
        <v>0</v>
      </c>
      <c r="P220">
        <f t="shared" si="63"/>
        <v>2</v>
      </c>
      <c r="Q220">
        <f t="shared" si="64"/>
        <v>7</v>
      </c>
      <c r="R220">
        <f t="shared" si="61"/>
        <v>1.366636021482244E-2</v>
      </c>
      <c r="S220">
        <f t="shared" si="62"/>
        <v>3.4784056899370575E-3</v>
      </c>
      <c r="T220">
        <f t="shared" si="65"/>
        <v>0</v>
      </c>
      <c r="U220">
        <f t="shared" si="66"/>
        <v>0.25809117812282562</v>
      </c>
      <c r="V220">
        <f t="shared" si="67"/>
        <v>0</v>
      </c>
    </row>
    <row r="221" spans="10:22" x14ac:dyDescent="0.2">
      <c r="J221">
        <f>SUM(K221:K229)</f>
        <v>2.6134541092134025E-3</v>
      </c>
      <c r="K221">
        <f t="shared" si="60"/>
        <v>0</v>
      </c>
      <c r="L221">
        <f t="shared" si="68"/>
        <v>9</v>
      </c>
      <c r="M221">
        <f t="shared" si="69"/>
        <v>1</v>
      </c>
      <c r="N221">
        <f t="shared" si="70"/>
        <v>8</v>
      </c>
      <c r="O221">
        <f t="shared" si="71"/>
        <v>8</v>
      </c>
      <c r="P221">
        <f t="shared" si="63"/>
        <v>9</v>
      </c>
      <c r="Q221">
        <f t="shared" si="64"/>
        <v>0</v>
      </c>
      <c r="R221">
        <f t="shared" si="61"/>
        <v>0</v>
      </c>
      <c r="S221">
        <f t="shared" si="62"/>
        <v>8.9478923871761096E-3</v>
      </c>
      <c r="T221">
        <f t="shared" si="65"/>
        <v>0</v>
      </c>
      <c r="U221">
        <f t="shared" si="66"/>
        <v>0.1439530086053426</v>
      </c>
      <c r="V221">
        <f t="shared" si="67"/>
        <v>0</v>
      </c>
    </row>
    <row r="222" spans="10:22" x14ac:dyDescent="0.2">
      <c r="K222">
        <f t="shared" si="60"/>
        <v>0</v>
      </c>
      <c r="L222">
        <f t="shared" si="68"/>
        <v>9</v>
      </c>
      <c r="M222">
        <f t="shared" si="69"/>
        <v>1</v>
      </c>
      <c r="N222">
        <f t="shared" si="70"/>
        <v>8</v>
      </c>
      <c r="O222">
        <f t="shared" si="71"/>
        <v>7</v>
      </c>
      <c r="P222">
        <f t="shared" si="63"/>
        <v>8</v>
      </c>
      <c r="Q222">
        <f t="shared" si="64"/>
        <v>1</v>
      </c>
      <c r="R222">
        <f t="shared" si="61"/>
        <v>0</v>
      </c>
      <c r="S222">
        <f t="shared" si="62"/>
        <v>5.7492904573657223E-2</v>
      </c>
      <c r="T222">
        <f t="shared" si="65"/>
        <v>0</v>
      </c>
      <c r="U222">
        <f t="shared" si="66"/>
        <v>0.1439530086053426</v>
      </c>
      <c r="V222">
        <f t="shared" si="67"/>
        <v>0</v>
      </c>
    </row>
    <row r="223" spans="10:22" x14ac:dyDescent="0.2">
      <c r="K223">
        <f t="shared" si="60"/>
        <v>0</v>
      </c>
      <c r="L223">
        <f t="shared" si="68"/>
        <v>9</v>
      </c>
      <c r="M223">
        <f t="shared" si="69"/>
        <v>1</v>
      </c>
      <c r="N223">
        <f t="shared" si="70"/>
        <v>8</v>
      </c>
      <c r="O223">
        <f t="shared" si="71"/>
        <v>6</v>
      </c>
      <c r="P223">
        <f t="shared" si="63"/>
        <v>7</v>
      </c>
      <c r="Q223">
        <f t="shared" si="64"/>
        <v>2</v>
      </c>
      <c r="R223">
        <f t="shared" si="61"/>
        <v>0</v>
      </c>
      <c r="S223">
        <f t="shared" si="62"/>
        <v>0.16161654005368378</v>
      </c>
      <c r="T223">
        <f t="shared" si="65"/>
        <v>0</v>
      </c>
      <c r="U223">
        <f t="shared" si="66"/>
        <v>0.1439530086053426</v>
      </c>
      <c r="V223">
        <f t="shared" si="67"/>
        <v>0</v>
      </c>
    </row>
    <row r="224" spans="10:22" x14ac:dyDescent="0.2">
      <c r="K224">
        <f t="shared" si="60"/>
        <v>1.364730457085889E-6</v>
      </c>
      <c r="L224">
        <f t="shared" si="68"/>
        <v>9</v>
      </c>
      <c r="M224">
        <f t="shared" si="69"/>
        <v>1</v>
      </c>
      <c r="N224">
        <f t="shared" si="70"/>
        <v>8</v>
      </c>
      <c r="O224">
        <f t="shared" si="71"/>
        <v>5</v>
      </c>
      <c r="P224">
        <f t="shared" si="63"/>
        <v>6</v>
      </c>
      <c r="Q224">
        <f t="shared" si="64"/>
        <v>3</v>
      </c>
      <c r="R224">
        <f t="shared" si="61"/>
        <v>5.2568740596548721E-6</v>
      </c>
      <c r="S224">
        <f t="shared" si="62"/>
        <v>0.25960874116422855</v>
      </c>
      <c r="T224">
        <f t="shared" si="65"/>
        <v>0</v>
      </c>
      <c r="U224">
        <f t="shared" si="66"/>
        <v>0.1439530086053426</v>
      </c>
      <c r="V224">
        <f t="shared" si="67"/>
        <v>0</v>
      </c>
    </row>
    <row r="225" spans="10:22" x14ac:dyDescent="0.2">
      <c r="K225">
        <f t="shared" si="60"/>
        <v>1.0373329818974451E-4</v>
      </c>
      <c r="L225">
        <f t="shared" si="68"/>
        <v>9</v>
      </c>
      <c r="M225">
        <f t="shared" si="69"/>
        <v>1</v>
      </c>
      <c r="N225">
        <f t="shared" si="70"/>
        <v>8</v>
      </c>
      <c r="O225">
        <f t="shared" si="71"/>
        <v>4</v>
      </c>
      <c r="P225">
        <f t="shared" si="63"/>
        <v>5</v>
      </c>
      <c r="Q225">
        <f t="shared" si="64"/>
        <v>4</v>
      </c>
      <c r="R225">
        <f t="shared" si="61"/>
        <v>3.9800208894922803E-4</v>
      </c>
      <c r="S225">
        <f t="shared" si="62"/>
        <v>0.26063505963903988</v>
      </c>
      <c r="T225">
        <f t="shared" si="65"/>
        <v>0</v>
      </c>
      <c r="U225">
        <f t="shared" si="66"/>
        <v>0.1439530086053426</v>
      </c>
      <c r="V225">
        <f t="shared" si="67"/>
        <v>0</v>
      </c>
    </row>
    <row r="226" spans="10:22" x14ac:dyDescent="0.2">
      <c r="K226">
        <f t="shared" si="60"/>
        <v>1.2288286787347944E-3</v>
      </c>
      <c r="L226">
        <f t="shared" si="68"/>
        <v>9</v>
      </c>
      <c r="M226">
        <f t="shared" si="69"/>
        <v>1</v>
      </c>
      <c r="N226">
        <f t="shared" si="70"/>
        <v>8</v>
      </c>
      <c r="O226">
        <f t="shared" si="71"/>
        <v>3</v>
      </c>
      <c r="P226">
        <f t="shared" si="63"/>
        <v>4</v>
      </c>
      <c r="Q226">
        <f t="shared" si="64"/>
        <v>5</v>
      </c>
      <c r="R226">
        <f t="shared" si="61"/>
        <v>7.3377853935788773E-3</v>
      </c>
      <c r="S226">
        <f t="shared" si="62"/>
        <v>0.16746587871186766</v>
      </c>
      <c r="T226">
        <f t="shared" si="65"/>
        <v>0</v>
      </c>
      <c r="U226">
        <f t="shared" si="66"/>
        <v>0.1439530086053426</v>
      </c>
      <c r="V226">
        <f t="shared" si="67"/>
        <v>0</v>
      </c>
    </row>
    <row r="227" spans="10:22" x14ac:dyDescent="0.2">
      <c r="K227">
        <f t="shared" si="60"/>
        <v>1.0599294238517645E-3</v>
      </c>
      <c r="L227">
        <f t="shared" si="68"/>
        <v>9</v>
      </c>
      <c r="M227">
        <f t="shared" si="69"/>
        <v>1</v>
      </c>
      <c r="N227">
        <f t="shared" si="70"/>
        <v>8</v>
      </c>
      <c r="O227">
        <f t="shared" si="71"/>
        <v>2</v>
      </c>
      <c r="P227">
        <f t="shared" si="63"/>
        <v>3</v>
      </c>
      <c r="Q227">
        <f t="shared" si="64"/>
        <v>6</v>
      </c>
      <c r="R227">
        <f t="shared" si="61"/>
        <v>1.5760758006708203E-2</v>
      </c>
      <c r="S227">
        <f t="shared" si="62"/>
        <v>6.7251170495773741E-2</v>
      </c>
      <c r="T227">
        <f t="shared" si="65"/>
        <v>0</v>
      </c>
      <c r="U227">
        <f t="shared" si="66"/>
        <v>0.1439530086053426</v>
      </c>
      <c r="V227">
        <f t="shared" si="67"/>
        <v>0</v>
      </c>
    </row>
    <row r="228" spans="10:22" x14ac:dyDescent="0.2">
      <c r="K228">
        <f t="shared" si="60"/>
        <v>2.1090563209062157E-4</v>
      </c>
      <c r="L228">
        <f t="shared" si="68"/>
        <v>9</v>
      </c>
      <c r="M228">
        <f t="shared" si="69"/>
        <v>1</v>
      </c>
      <c r="N228">
        <f t="shared" si="70"/>
        <v>8</v>
      </c>
      <c r="O228">
        <f t="shared" si="71"/>
        <v>1</v>
      </c>
      <c r="P228">
        <f t="shared" si="63"/>
        <v>2</v>
      </c>
      <c r="Q228">
        <f t="shared" si="64"/>
        <v>7</v>
      </c>
      <c r="R228">
        <f t="shared" si="61"/>
        <v>1.366636021482244E-2</v>
      </c>
      <c r="S228">
        <f t="shared" si="62"/>
        <v>1.5432465468155507E-2</v>
      </c>
      <c r="T228">
        <f t="shared" si="65"/>
        <v>0</v>
      </c>
      <c r="U228">
        <f t="shared" si="66"/>
        <v>0.1439530086053426</v>
      </c>
      <c r="V228">
        <f t="shared" si="67"/>
        <v>0</v>
      </c>
    </row>
    <row r="229" spans="10:22" x14ac:dyDescent="0.2">
      <c r="K229">
        <f t="shared" si="60"/>
        <v>8.6923458893915805E-6</v>
      </c>
      <c r="L229">
        <f t="shared" si="68"/>
        <v>9</v>
      </c>
      <c r="M229">
        <f t="shared" si="69"/>
        <v>1</v>
      </c>
      <c r="N229">
        <f t="shared" si="70"/>
        <v>8</v>
      </c>
      <c r="O229">
        <f t="shared" si="71"/>
        <v>0</v>
      </c>
      <c r="P229">
        <f t="shared" si="63"/>
        <v>1</v>
      </c>
      <c r="Q229">
        <f t="shared" si="64"/>
        <v>8</v>
      </c>
      <c r="R229">
        <f t="shared" si="61"/>
        <v>5.6103268333196109E-3</v>
      </c>
      <c r="S229">
        <f t="shared" si="62"/>
        <v>1.5493475064176161E-3</v>
      </c>
      <c r="T229">
        <f t="shared" si="65"/>
        <v>0</v>
      </c>
      <c r="U229">
        <f t="shared" si="66"/>
        <v>0.1439530086053426</v>
      </c>
      <c r="V229">
        <f t="shared" si="67"/>
        <v>0</v>
      </c>
    </row>
    <row r="230" spans="10:22" x14ac:dyDescent="0.2">
      <c r="J230">
        <f>SUM(K230:K239)</f>
        <v>3.9718980133023217E-3</v>
      </c>
      <c r="K230">
        <f t="shared" si="60"/>
        <v>0</v>
      </c>
      <c r="L230">
        <f t="shared" si="68"/>
        <v>9</v>
      </c>
      <c r="M230">
        <f t="shared" si="69"/>
        <v>0</v>
      </c>
      <c r="N230">
        <f t="shared" si="70"/>
        <v>9</v>
      </c>
      <c r="O230">
        <f t="shared" si="71"/>
        <v>9</v>
      </c>
      <c r="P230">
        <f t="shared" si="63"/>
        <v>9</v>
      </c>
      <c r="Q230">
        <f t="shared" si="64"/>
        <v>0</v>
      </c>
      <c r="R230">
        <f t="shared" si="61"/>
        <v>0</v>
      </c>
      <c r="S230">
        <f t="shared" si="62"/>
        <v>4.9623323365267724E-3</v>
      </c>
      <c r="T230">
        <f t="shared" si="65"/>
        <v>0</v>
      </c>
      <c r="U230">
        <f t="shared" si="66"/>
        <v>3.5685009266450483E-2</v>
      </c>
      <c r="V230">
        <f t="shared" si="67"/>
        <v>0</v>
      </c>
    </row>
    <row r="231" spans="10:22" x14ac:dyDescent="0.2">
      <c r="K231">
        <f t="shared" si="60"/>
        <v>0</v>
      </c>
      <c r="L231">
        <f t="shared" si="68"/>
        <v>9</v>
      </c>
      <c r="M231">
        <f t="shared" si="69"/>
        <v>0</v>
      </c>
      <c r="N231">
        <f t="shared" si="70"/>
        <v>9</v>
      </c>
      <c r="O231">
        <f t="shared" si="71"/>
        <v>8</v>
      </c>
      <c r="P231">
        <f t="shared" si="63"/>
        <v>8</v>
      </c>
      <c r="Q231">
        <f t="shared" si="64"/>
        <v>1</v>
      </c>
      <c r="R231">
        <f t="shared" si="61"/>
        <v>0</v>
      </c>
      <c r="S231">
        <f t="shared" si="62"/>
        <v>3.5870040455844E-2</v>
      </c>
      <c r="T231">
        <f t="shared" si="65"/>
        <v>0</v>
      </c>
      <c r="U231">
        <f t="shared" si="66"/>
        <v>3.5685009266450483E-2</v>
      </c>
      <c r="V231">
        <f t="shared" si="67"/>
        <v>0</v>
      </c>
    </row>
    <row r="232" spans="10:22" x14ac:dyDescent="0.2">
      <c r="K232">
        <f t="shared" si="60"/>
        <v>0</v>
      </c>
      <c r="L232">
        <f t="shared" si="68"/>
        <v>9</v>
      </c>
      <c r="M232">
        <f t="shared" si="69"/>
        <v>0</v>
      </c>
      <c r="N232">
        <f t="shared" si="70"/>
        <v>9</v>
      </c>
      <c r="O232">
        <f t="shared" si="71"/>
        <v>7</v>
      </c>
      <c r="P232">
        <f t="shared" si="63"/>
        <v>7</v>
      </c>
      <c r="Q232">
        <f t="shared" si="64"/>
        <v>2</v>
      </c>
      <c r="R232">
        <f t="shared" si="61"/>
        <v>0</v>
      </c>
      <c r="S232">
        <f t="shared" si="62"/>
        <v>0.11523790875808142</v>
      </c>
      <c r="T232">
        <f t="shared" si="65"/>
        <v>0</v>
      </c>
      <c r="U232">
        <f t="shared" si="66"/>
        <v>3.5685009266450483E-2</v>
      </c>
      <c r="V232">
        <f t="shared" si="67"/>
        <v>0</v>
      </c>
    </row>
    <row r="233" spans="10:22" x14ac:dyDescent="0.2">
      <c r="K233">
        <f t="shared" si="60"/>
        <v>1.1352806534999372E-6</v>
      </c>
      <c r="L233">
        <f t="shared" si="68"/>
        <v>9</v>
      </c>
      <c r="M233">
        <f t="shared" si="69"/>
        <v>0</v>
      </c>
      <c r="N233">
        <f t="shared" si="70"/>
        <v>9</v>
      </c>
      <c r="O233">
        <f t="shared" si="71"/>
        <v>6</v>
      </c>
      <c r="P233">
        <f t="shared" si="63"/>
        <v>6</v>
      </c>
      <c r="Q233">
        <f t="shared" si="64"/>
        <v>3</v>
      </c>
      <c r="R233">
        <f t="shared" si="61"/>
        <v>5.2568740596548721E-6</v>
      </c>
      <c r="S233">
        <f t="shared" si="62"/>
        <v>0.21596116639219459</v>
      </c>
      <c r="T233">
        <f t="shared" si="65"/>
        <v>0</v>
      </c>
      <c r="U233">
        <f t="shared" si="66"/>
        <v>3.5685009266450483E-2</v>
      </c>
      <c r="V233">
        <f t="shared" si="67"/>
        <v>0</v>
      </c>
    </row>
    <row r="234" spans="10:22" x14ac:dyDescent="0.2">
      <c r="K234">
        <f t="shared" si="60"/>
        <v>1.0355135487488754E-4</v>
      </c>
      <c r="L234">
        <f t="shared" si="68"/>
        <v>9</v>
      </c>
      <c r="M234">
        <f t="shared" si="69"/>
        <v>0</v>
      </c>
      <c r="N234">
        <f t="shared" si="70"/>
        <v>9</v>
      </c>
      <c r="O234">
        <f t="shared" si="71"/>
        <v>5</v>
      </c>
      <c r="P234">
        <f t="shared" si="63"/>
        <v>5</v>
      </c>
      <c r="Q234">
        <f t="shared" si="64"/>
        <v>4</v>
      </c>
      <c r="R234">
        <f t="shared" si="61"/>
        <v>3.9800208894922803E-4</v>
      </c>
      <c r="S234">
        <f t="shared" si="62"/>
        <v>0.26017791803122242</v>
      </c>
      <c r="T234">
        <f t="shared" si="65"/>
        <v>0</v>
      </c>
      <c r="U234">
        <f t="shared" si="66"/>
        <v>3.5685009266450483E-2</v>
      </c>
      <c r="V234">
        <f t="shared" si="67"/>
        <v>0</v>
      </c>
    </row>
    <row r="235" spans="10:22" x14ac:dyDescent="0.2">
      <c r="K235">
        <f t="shared" si="60"/>
        <v>1.5333417139517655E-3</v>
      </c>
      <c r="L235">
        <f t="shared" si="68"/>
        <v>9</v>
      </c>
      <c r="M235">
        <f t="shared" si="69"/>
        <v>0</v>
      </c>
      <c r="N235">
        <f t="shared" si="70"/>
        <v>9</v>
      </c>
      <c r="O235">
        <f t="shared" si="71"/>
        <v>4</v>
      </c>
      <c r="P235">
        <f t="shared" si="63"/>
        <v>4</v>
      </c>
      <c r="Q235">
        <f t="shared" si="64"/>
        <v>5</v>
      </c>
      <c r="R235">
        <f t="shared" si="61"/>
        <v>7.3377853935788773E-3</v>
      </c>
      <c r="S235">
        <f t="shared" si="62"/>
        <v>0.20896518931904939</v>
      </c>
      <c r="T235">
        <f t="shared" si="65"/>
        <v>0</v>
      </c>
      <c r="U235">
        <f t="shared" si="66"/>
        <v>3.5685009266450483E-2</v>
      </c>
      <c r="V235">
        <f t="shared" si="67"/>
        <v>0</v>
      </c>
    </row>
    <row r="236" spans="10:22" x14ac:dyDescent="0.2">
      <c r="K236">
        <f t="shared" si="60"/>
        <v>1.7634505960154052E-3</v>
      </c>
      <c r="L236">
        <f t="shared" si="68"/>
        <v>9</v>
      </c>
      <c r="M236">
        <f t="shared" si="69"/>
        <v>0</v>
      </c>
      <c r="N236">
        <f t="shared" si="70"/>
        <v>9</v>
      </c>
      <c r="O236">
        <f t="shared" si="71"/>
        <v>3</v>
      </c>
      <c r="P236">
        <f t="shared" si="63"/>
        <v>3</v>
      </c>
      <c r="Q236">
        <f t="shared" si="64"/>
        <v>6</v>
      </c>
      <c r="R236">
        <f t="shared" si="61"/>
        <v>1.5760758006708203E-2</v>
      </c>
      <c r="S236">
        <f t="shared" si="62"/>
        <v>0.11188869185510196</v>
      </c>
      <c r="T236">
        <f t="shared" si="65"/>
        <v>0</v>
      </c>
      <c r="U236">
        <f t="shared" si="66"/>
        <v>3.5685009266450483E-2</v>
      </c>
      <c r="V236">
        <f t="shared" si="67"/>
        <v>0</v>
      </c>
    </row>
    <row r="237" spans="10:22" x14ac:dyDescent="0.2">
      <c r="K237">
        <f t="shared" si="60"/>
        <v>5.2633928388598147E-4</v>
      </c>
      <c r="L237">
        <f t="shared" si="68"/>
        <v>9</v>
      </c>
      <c r="M237">
        <f t="shared" si="69"/>
        <v>0</v>
      </c>
      <c r="N237">
        <f t="shared" si="70"/>
        <v>9</v>
      </c>
      <c r="O237">
        <f t="shared" si="71"/>
        <v>2</v>
      </c>
      <c r="P237">
        <f t="shared" si="63"/>
        <v>2</v>
      </c>
      <c r="Q237">
        <f t="shared" si="64"/>
        <v>7</v>
      </c>
      <c r="R237">
        <f t="shared" si="61"/>
        <v>1.366636021482244E-2</v>
      </c>
      <c r="S237">
        <f t="shared" si="62"/>
        <v>3.8513494128093996E-2</v>
      </c>
      <c r="T237">
        <f t="shared" si="65"/>
        <v>0</v>
      </c>
      <c r="U237">
        <f t="shared" si="66"/>
        <v>3.5685009266450483E-2</v>
      </c>
      <c r="V237">
        <f t="shared" si="67"/>
        <v>0</v>
      </c>
    </row>
    <row r="238" spans="10:22" x14ac:dyDescent="0.2">
      <c r="K238">
        <f t="shared" si="60"/>
        <v>4.3385499622369354E-5</v>
      </c>
      <c r="L238">
        <f t="shared" si="68"/>
        <v>9</v>
      </c>
      <c r="M238">
        <f t="shared" si="69"/>
        <v>0</v>
      </c>
      <c r="N238">
        <f t="shared" si="70"/>
        <v>9</v>
      </c>
      <c r="O238">
        <f t="shared" si="71"/>
        <v>1</v>
      </c>
      <c r="P238">
        <f t="shared" si="63"/>
        <v>1</v>
      </c>
      <c r="Q238">
        <f t="shared" si="64"/>
        <v>8</v>
      </c>
      <c r="R238">
        <f t="shared" si="61"/>
        <v>5.6103268333196109E-3</v>
      </c>
      <c r="S238">
        <f t="shared" si="62"/>
        <v>7.7331501196514617E-3</v>
      </c>
      <c r="T238">
        <f t="shared" si="65"/>
        <v>0</v>
      </c>
      <c r="U238">
        <f t="shared" si="66"/>
        <v>3.5685009266450483E-2</v>
      </c>
      <c r="V238">
        <f t="shared" si="67"/>
        <v>0</v>
      </c>
    </row>
    <row r="239" spans="10:22" x14ac:dyDescent="0.2">
      <c r="K239">
        <f t="shared" si="60"/>
        <v>6.9428429841271349E-7</v>
      </c>
      <c r="L239">
        <f t="shared" si="68"/>
        <v>9</v>
      </c>
      <c r="M239">
        <f t="shared" si="69"/>
        <v>0</v>
      </c>
      <c r="N239">
        <f t="shared" si="70"/>
        <v>9</v>
      </c>
      <c r="O239">
        <f t="shared" si="71"/>
        <v>0</v>
      </c>
      <c r="P239">
        <f t="shared" si="63"/>
        <v>0</v>
      </c>
      <c r="Q239">
        <f t="shared" si="64"/>
        <v>9</v>
      </c>
      <c r="R239">
        <f t="shared" si="61"/>
        <v>1.0060507783165916E-3</v>
      </c>
      <c r="S239">
        <f t="shared" si="62"/>
        <v>6.9010860423412035E-4</v>
      </c>
      <c r="T239">
        <f t="shared" si="65"/>
        <v>0</v>
      </c>
      <c r="U239">
        <f t="shared" si="66"/>
        <v>3.5685009266450483E-2</v>
      </c>
      <c r="V239">
        <f t="shared" si="67"/>
        <v>0</v>
      </c>
    </row>
    <row r="240" spans="10:22" x14ac:dyDescent="0.2">
      <c r="J240">
        <f>K240</f>
        <v>0</v>
      </c>
      <c r="K240">
        <f t="shared" si="60"/>
        <v>0</v>
      </c>
      <c r="L240">
        <f t="shared" si="68"/>
        <v>10</v>
      </c>
      <c r="M240">
        <f t="shared" si="69"/>
        <v>10</v>
      </c>
      <c r="N240">
        <f t="shared" si="70"/>
        <v>0</v>
      </c>
      <c r="O240">
        <f t="shared" si="71"/>
        <v>0</v>
      </c>
      <c r="P240">
        <f t="shared" si="63"/>
        <v>10</v>
      </c>
      <c r="Q240">
        <f t="shared" si="64"/>
        <v>0</v>
      </c>
      <c r="R240">
        <f t="shared" si="61"/>
        <v>0</v>
      </c>
      <c r="S240">
        <f t="shared" si="62"/>
        <v>1</v>
      </c>
      <c r="T240">
        <f t="shared" si="65"/>
        <v>1.5660566740604521E-4</v>
      </c>
      <c r="U240">
        <f t="shared" si="66"/>
        <v>8.0644570168249791E-6</v>
      </c>
      <c r="V240">
        <f t="shared" si="67"/>
        <v>0</v>
      </c>
    </row>
    <row r="241" spans="10:22" x14ac:dyDescent="0.2">
      <c r="J241">
        <f>SUM(K241:K242)</f>
        <v>0</v>
      </c>
      <c r="K241">
        <f t="shared" si="60"/>
        <v>0</v>
      </c>
      <c r="L241">
        <f t="shared" si="68"/>
        <v>10</v>
      </c>
      <c r="M241">
        <f t="shared" si="69"/>
        <v>9</v>
      </c>
      <c r="N241">
        <f t="shared" si="70"/>
        <v>1</v>
      </c>
      <c r="O241">
        <f t="shared" si="71"/>
        <v>1</v>
      </c>
      <c r="P241">
        <f t="shared" si="63"/>
        <v>10</v>
      </c>
      <c r="Q241">
        <f t="shared" si="64"/>
        <v>0</v>
      </c>
      <c r="R241">
        <f t="shared" si="61"/>
        <v>0</v>
      </c>
      <c r="S241">
        <f t="shared" si="62"/>
        <v>0.55458113730096503</v>
      </c>
      <c r="T241">
        <f t="shared" si="65"/>
        <v>1.085355765258352E-2</v>
      </c>
      <c r="U241">
        <f t="shared" si="66"/>
        <v>1.7992135318750706E-4</v>
      </c>
      <c r="V241">
        <f t="shared" si="67"/>
        <v>0</v>
      </c>
    </row>
    <row r="242" spans="10:22" x14ac:dyDescent="0.2">
      <c r="K242">
        <f t="shared" si="60"/>
        <v>0</v>
      </c>
      <c r="L242">
        <f t="shared" si="68"/>
        <v>10</v>
      </c>
      <c r="M242">
        <f t="shared" si="69"/>
        <v>9</v>
      </c>
      <c r="N242">
        <f t="shared" si="70"/>
        <v>1</v>
      </c>
      <c r="O242">
        <f t="shared" si="71"/>
        <v>0</v>
      </c>
      <c r="P242">
        <f t="shared" si="63"/>
        <v>9</v>
      </c>
      <c r="Q242">
        <f t="shared" si="64"/>
        <v>1</v>
      </c>
      <c r="R242">
        <f t="shared" si="61"/>
        <v>0</v>
      </c>
      <c r="S242">
        <f t="shared" si="62"/>
        <v>0.44541886269903502</v>
      </c>
      <c r="T242">
        <f t="shared" si="65"/>
        <v>1.085355765258352E-2</v>
      </c>
      <c r="U242">
        <f t="shared" si="66"/>
        <v>1.7992135318750706E-4</v>
      </c>
      <c r="V242">
        <f t="shared" si="67"/>
        <v>0</v>
      </c>
    </row>
    <row r="243" spans="10:22" x14ac:dyDescent="0.2">
      <c r="J243">
        <f>SUM(K243:K245)</f>
        <v>0</v>
      </c>
      <c r="K243">
        <f t="shared" si="60"/>
        <v>0</v>
      </c>
      <c r="L243">
        <f t="shared" si="68"/>
        <v>10</v>
      </c>
      <c r="M243">
        <f t="shared" si="69"/>
        <v>8</v>
      </c>
      <c r="N243">
        <f t="shared" si="70"/>
        <v>2</v>
      </c>
      <c r="O243">
        <f t="shared" si="71"/>
        <v>2</v>
      </c>
      <c r="P243">
        <f t="shared" si="63"/>
        <v>10</v>
      </c>
      <c r="Q243">
        <f t="shared" si="64"/>
        <v>0</v>
      </c>
      <c r="R243">
        <f t="shared" si="61"/>
        <v>0</v>
      </c>
      <c r="S243">
        <f t="shared" si="62"/>
        <v>0.30756023785003184</v>
      </c>
      <c r="T243">
        <f t="shared" si="65"/>
        <v>5.0010197998995014E-3</v>
      </c>
      <c r="U243">
        <f t="shared" si="66"/>
        <v>1.8063537283885193E-3</v>
      </c>
      <c r="V243">
        <f t="shared" si="67"/>
        <v>0</v>
      </c>
    </row>
    <row r="244" spans="10:22" x14ac:dyDescent="0.2">
      <c r="K244">
        <f t="shared" si="60"/>
        <v>0</v>
      </c>
      <c r="L244">
        <f t="shared" si="68"/>
        <v>10</v>
      </c>
      <c r="M244">
        <f t="shared" si="69"/>
        <v>8</v>
      </c>
      <c r="N244">
        <f t="shared" si="70"/>
        <v>2</v>
      </c>
      <c r="O244">
        <f t="shared" si="71"/>
        <v>1</v>
      </c>
      <c r="P244">
        <f t="shared" si="63"/>
        <v>9</v>
      </c>
      <c r="Q244">
        <f t="shared" si="64"/>
        <v>1</v>
      </c>
      <c r="R244">
        <f t="shared" si="61"/>
        <v>0</v>
      </c>
      <c r="S244">
        <f t="shared" si="62"/>
        <v>0.49404179890186645</v>
      </c>
      <c r="T244">
        <f t="shared" si="65"/>
        <v>5.0010197998995014E-3</v>
      </c>
      <c r="U244">
        <f t="shared" si="66"/>
        <v>1.8063537283885193E-3</v>
      </c>
      <c r="V244">
        <f t="shared" si="67"/>
        <v>0</v>
      </c>
    </row>
    <row r="245" spans="10:22" x14ac:dyDescent="0.2">
      <c r="K245">
        <f t="shared" si="60"/>
        <v>0</v>
      </c>
      <c r="L245">
        <f t="shared" si="68"/>
        <v>10</v>
      </c>
      <c r="M245">
        <f t="shared" si="69"/>
        <v>8</v>
      </c>
      <c r="N245">
        <f t="shared" si="70"/>
        <v>2</v>
      </c>
      <c r="O245">
        <f t="shared" si="71"/>
        <v>0</v>
      </c>
      <c r="P245">
        <f t="shared" si="63"/>
        <v>8</v>
      </c>
      <c r="Q245">
        <f t="shared" si="64"/>
        <v>2</v>
      </c>
      <c r="R245">
        <f t="shared" si="61"/>
        <v>0</v>
      </c>
      <c r="S245">
        <f t="shared" si="62"/>
        <v>0.19839796324810183</v>
      </c>
      <c r="T245">
        <f t="shared" si="65"/>
        <v>5.0010197998995014E-3</v>
      </c>
      <c r="U245">
        <f t="shared" si="66"/>
        <v>1.8063537283885193E-3</v>
      </c>
      <c r="V245">
        <f t="shared" si="67"/>
        <v>0</v>
      </c>
    </row>
    <row r="246" spans="10:22" x14ac:dyDescent="0.2">
      <c r="J246">
        <f>SUM(K246:K249)</f>
        <v>0</v>
      </c>
      <c r="K246">
        <f t="shared" si="60"/>
        <v>0</v>
      </c>
      <c r="L246">
        <f t="shared" si="68"/>
        <v>10</v>
      </c>
      <c r="M246">
        <f t="shared" si="69"/>
        <v>7</v>
      </c>
      <c r="N246">
        <f t="shared" si="70"/>
        <v>3</v>
      </c>
      <c r="O246">
        <f t="shared" si="71"/>
        <v>3</v>
      </c>
      <c r="P246">
        <f t="shared" si="63"/>
        <v>10</v>
      </c>
      <c r="Q246">
        <f t="shared" si="64"/>
        <v>0</v>
      </c>
      <c r="R246">
        <f t="shared" si="61"/>
        <v>0</v>
      </c>
      <c r="S246">
        <f t="shared" si="62"/>
        <v>0.17056710649542597</v>
      </c>
      <c r="T246">
        <f t="shared" si="65"/>
        <v>5.9648810474411448E-4</v>
      </c>
      <c r="U246">
        <f t="shared" si="66"/>
        <v>1.074679858276573E-2</v>
      </c>
      <c r="V246">
        <f t="shared" si="67"/>
        <v>0</v>
      </c>
    </row>
    <row r="247" spans="10:22" x14ac:dyDescent="0.2">
      <c r="K247">
        <f t="shared" si="60"/>
        <v>0</v>
      </c>
      <c r="L247">
        <f t="shared" si="68"/>
        <v>10</v>
      </c>
      <c r="M247">
        <f t="shared" si="69"/>
        <v>7</v>
      </c>
      <c r="N247">
        <f t="shared" si="70"/>
        <v>3</v>
      </c>
      <c r="O247">
        <f t="shared" si="71"/>
        <v>2</v>
      </c>
      <c r="P247">
        <f t="shared" si="63"/>
        <v>9</v>
      </c>
      <c r="Q247">
        <f t="shared" si="64"/>
        <v>1</v>
      </c>
      <c r="R247">
        <f t="shared" si="61"/>
        <v>0</v>
      </c>
      <c r="S247">
        <f t="shared" si="62"/>
        <v>0.41097939406381762</v>
      </c>
      <c r="T247">
        <f t="shared" si="65"/>
        <v>5.9648810474411448E-4</v>
      </c>
      <c r="U247">
        <f t="shared" si="66"/>
        <v>1.074679858276573E-2</v>
      </c>
      <c r="V247">
        <f t="shared" si="67"/>
        <v>0</v>
      </c>
    </row>
    <row r="248" spans="10:22" x14ac:dyDescent="0.2">
      <c r="K248">
        <f t="shared" si="60"/>
        <v>0</v>
      </c>
      <c r="L248">
        <f t="shared" si="68"/>
        <v>10</v>
      </c>
      <c r="M248">
        <f t="shared" si="69"/>
        <v>7</v>
      </c>
      <c r="N248">
        <f t="shared" si="70"/>
        <v>3</v>
      </c>
      <c r="O248">
        <f t="shared" si="71"/>
        <v>1</v>
      </c>
      <c r="P248">
        <f t="shared" si="63"/>
        <v>8</v>
      </c>
      <c r="Q248">
        <f t="shared" si="64"/>
        <v>2</v>
      </c>
      <c r="R248">
        <f t="shared" si="61"/>
        <v>0</v>
      </c>
      <c r="S248">
        <f t="shared" si="62"/>
        <v>0.33008330428898208</v>
      </c>
      <c r="T248">
        <f t="shared" si="65"/>
        <v>5.9648810474411448E-4</v>
      </c>
      <c r="U248">
        <f t="shared" si="66"/>
        <v>1.074679858276573E-2</v>
      </c>
      <c r="V248">
        <f t="shared" si="67"/>
        <v>0</v>
      </c>
    </row>
    <row r="249" spans="10:22" x14ac:dyDescent="0.2">
      <c r="K249">
        <f t="shared" si="60"/>
        <v>0</v>
      </c>
      <c r="L249">
        <f t="shared" si="68"/>
        <v>10</v>
      </c>
      <c r="M249">
        <f t="shared" si="69"/>
        <v>7</v>
      </c>
      <c r="N249">
        <f t="shared" si="70"/>
        <v>3</v>
      </c>
      <c r="O249">
        <f t="shared" si="71"/>
        <v>0</v>
      </c>
      <c r="P249">
        <f t="shared" si="63"/>
        <v>7</v>
      </c>
      <c r="Q249">
        <f t="shared" si="64"/>
        <v>3</v>
      </c>
      <c r="R249">
        <f t="shared" si="61"/>
        <v>0</v>
      </c>
      <c r="S249">
        <f t="shared" si="62"/>
        <v>8.8370195151774494E-2</v>
      </c>
      <c r="T249">
        <f t="shared" si="65"/>
        <v>5.9648810474411448E-4</v>
      </c>
      <c r="U249">
        <f t="shared" si="66"/>
        <v>1.074679858276573E-2</v>
      </c>
      <c r="V249">
        <f t="shared" si="67"/>
        <v>0</v>
      </c>
    </row>
    <row r="250" spans="10:22" x14ac:dyDescent="0.2">
      <c r="J250">
        <f>SUM(K250:K254)</f>
        <v>2.069197720903624E-7</v>
      </c>
      <c r="K250">
        <f t="shared" si="60"/>
        <v>0</v>
      </c>
      <c r="L250">
        <f t="shared" si="68"/>
        <v>10</v>
      </c>
      <c r="M250">
        <f t="shared" si="69"/>
        <v>6</v>
      </c>
      <c r="N250">
        <f t="shared" si="70"/>
        <v>4</v>
      </c>
      <c r="O250">
        <f t="shared" si="71"/>
        <v>4</v>
      </c>
      <c r="P250">
        <f t="shared" si="63"/>
        <v>10</v>
      </c>
      <c r="Q250">
        <f t="shared" si="64"/>
        <v>0</v>
      </c>
      <c r="R250">
        <f t="shared" si="61"/>
        <v>0</v>
      </c>
      <c r="S250">
        <f t="shared" si="62"/>
        <v>9.4593299906368153E-2</v>
      </c>
      <c r="T250">
        <f t="shared" si="65"/>
        <v>4.1129838704816809E-6</v>
      </c>
      <c r="U250">
        <f t="shared" si="66"/>
        <v>4.1958961948322292E-2</v>
      </c>
      <c r="V250">
        <f t="shared" si="67"/>
        <v>0</v>
      </c>
    </row>
    <row r="251" spans="10:22" x14ac:dyDescent="0.2">
      <c r="K251">
        <f t="shared" si="60"/>
        <v>0</v>
      </c>
      <c r="L251">
        <f t="shared" si="68"/>
        <v>10</v>
      </c>
      <c r="M251">
        <f t="shared" si="69"/>
        <v>6</v>
      </c>
      <c r="N251">
        <f t="shared" si="70"/>
        <v>4</v>
      </c>
      <c r="O251">
        <f t="shared" si="71"/>
        <v>3</v>
      </c>
      <c r="P251">
        <f t="shared" si="63"/>
        <v>9</v>
      </c>
      <c r="Q251">
        <f t="shared" si="64"/>
        <v>1</v>
      </c>
      <c r="R251">
        <f t="shared" si="61"/>
        <v>0</v>
      </c>
      <c r="S251">
        <f t="shared" si="62"/>
        <v>0.30389522635623117</v>
      </c>
      <c r="T251">
        <f t="shared" si="65"/>
        <v>4.1129838704816809E-6</v>
      </c>
      <c r="U251">
        <f t="shared" si="66"/>
        <v>4.1958961948322292E-2</v>
      </c>
      <c r="V251">
        <f t="shared" si="67"/>
        <v>0</v>
      </c>
    </row>
    <row r="252" spans="10:22" x14ac:dyDescent="0.2">
      <c r="K252">
        <f t="shared" si="60"/>
        <v>0</v>
      </c>
      <c r="L252">
        <f t="shared" si="68"/>
        <v>10</v>
      </c>
      <c r="M252">
        <f t="shared" si="69"/>
        <v>6</v>
      </c>
      <c r="N252">
        <f t="shared" si="70"/>
        <v>4</v>
      </c>
      <c r="O252">
        <f t="shared" si="71"/>
        <v>2</v>
      </c>
      <c r="P252">
        <f t="shared" si="63"/>
        <v>8</v>
      </c>
      <c r="Q252">
        <f t="shared" si="64"/>
        <v>2</v>
      </c>
      <c r="R252">
        <f t="shared" si="61"/>
        <v>0</v>
      </c>
      <c r="S252">
        <f t="shared" si="62"/>
        <v>0.36611594859328833</v>
      </c>
      <c r="T252">
        <f t="shared" si="65"/>
        <v>4.1129838704816809E-6</v>
      </c>
      <c r="U252">
        <f t="shared" si="66"/>
        <v>4.1958961948322292E-2</v>
      </c>
      <c r="V252">
        <f t="shared" si="67"/>
        <v>0</v>
      </c>
    </row>
    <row r="253" spans="10:22" x14ac:dyDescent="0.2">
      <c r="K253">
        <f t="shared" si="60"/>
        <v>0</v>
      </c>
      <c r="L253">
        <f t="shared" si="68"/>
        <v>10</v>
      </c>
      <c r="M253">
        <f t="shared" si="69"/>
        <v>6</v>
      </c>
      <c r="N253">
        <f t="shared" si="70"/>
        <v>4</v>
      </c>
      <c r="O253">
        <f t="shared" si="71"/>
        <v>1</v>
      </c>
      <c r="P253">
        <f t="shared" si="63"/>
        <v>7</v>
      </c>
      <c r="Q253">
        <f t="shared" si="64"/>
        <v>3</v>
      </c>
      <c r="R253">
        <f t="shared" si="61"/>
        <v>0</v>
      </c>
      <c r="S253">
        <f t="shared" si="62"/>
        <v>0.19603377332311711</v>
      </c>
      <c r="T253">
        <f t="shared" si="65"/>
        <v>4.1129838704816809E-6</v>
      </c>
      <c r="U253">
        <f t="shared" si="66"/>
        <v>4.1958961948322292E-2</v>
      </c>
      <c r="V253">
        <f t="shared" si="67"/>
        <v>0</v>
      </c>
    </row>
    <row r="254" spans="10:22" x14ac:dyDescent="0.2">
      <c r="K254">
        <f t="shared" si="60"/>
        <v>2.069197720903624E-7</v>
      </c>
      <c r="L254">
        <f t="shared" si="68"/>
        <v>10</v>
      </c>
      <c r="M254">
        <f t="shared" si="69"/>
        <v>6</v>
      </c>
      <c r="N254">
        <f t="shared" si="70"/>
        <v>4</v>
      </c>
      <c r="O254">
        <f t="shared" si="71"/>
        <v>0</v>
      </c>
      <c r="P254">
        <f t="shared" si="63"/>
        <v>6</v>
      </c>
      <c r="Q254">
        <f t="shared" si="64"/>
        <v>4</v>
      </c>
      <c r="R254">
        <f t="shared" si="61"/>
        <v>5.2568740596548721E-6</v>
      </c>
      <c r="S254">
        <f t="shared" si="62"/>
        <v>3.9361751820995161E-2</v>
      </c>
      <c r="T254">
        <f t="shared" si="65"/>
        <v>4.1129838704816809E-6</v>
      </c>
      <c r="U254">
        <f t="shared" si="66"/>
        <v>4.1958961948322292E-2</v>
      </c>
      <c r="V254">
        <f t="shared" si="67"/>
        <v>3.5709497024577563E-14</v>
      </c>
    </row>
    <row r="255" spans="10:22" x14ac:dyDescent="0.2">
      <c r="J255">
        <f>SUM(K255:K260)</f>
        <v>7.5517273956323241E-6</v>
      </c>
      <c r="K255">
        <f t="shared" si="60"/>
        <v>0</v>
      </c>
      <c r="L255">
        <f t="shared" si="68"/>
        <v>10</v>
      </c>
      <c r="M255">
        <f t="shared" si="69"/>
        <v>5</v>
      </c>
      <c r="N255">
        <f t="shared" si="70"/>
        <v>5</v>
      </c>
      <c r="O255">
        <f t="shared" si="71"/>
        <v>5</v>
      </c>
      <c r="P255">
        <f t="shared" si="63"/>
        <v>10</v>
      </c>
      <c r="Q255">
        <f t="shared" si="64"/>
        <v>0</v>
      </c>
      <c r="R255">
        <f t="shared" si="61"/>
        <v>0</v>
      </c>
      <c r="S255">
        <f t="shared" si="62"/>
        <v>5.2459659843124909E-2</v>
      </c>
      <c r="T255">
        <f t="shared" si="65"/>
        <v>0</v>
      </c>
      <c r="U255">
        <f t="shared" si="66"/>
        <v>0.11233460399878233</v>
      </c>
      <c r="V255">
        <f t="shared" si="67"/>
        <v>0</v>
      </c>
    </row>
    <row r="256" spans="10:22" x14ac:dyDescent="0.2">
      <c r="K256">
        <f t="shared" si="60"/>
        <v>0</v>
      </c>
      <c r="L256">
        <f t="shared" si="68"/>
        <v>10</v>
      </c>
      <c r="M256">
        <f t="shared" si="69"/>
        <v>5</v>
      </c>
      <c r="N256">
        <f t="shared" si="70"/>
        <v>5</v>
      </c>
      <c r="O256">
        <f t="shared" si="71"/>
        <v>4</v>
      </c>
      <c r="P256">
        <f t="shared" si="63"/>
        <v>9</v>
      </c>
      <c r="Q256">
        <f t="shared" si="64"/>
        <v>1</v>
      </c>
      <c r="R256">
        <f t="shared" si="61"/>
        <v>0</v>
      </c>
      <c r="S256">
        <f t="shared" si="62"/>
        <v>0.21066820031621616</v>
      </c>
      <c r="T256">
        <f t="shared" si="65"/>
        <v>0</v>
      </c>
      <c r="U256">
        <f t="shared" si="66"/>
        <v>0.11233460399878233</v>
      </c>
      <c r="V256">
        <f t="shared" si="67"/>
        <v>0</v>
      </c>
    </row>
    <row r="257" spans="10:22" x14ac:dyDescent="0.2">
      <c r="K257">
        <f t="shared" si="60"/>
        <v>0</v>
      </c>
      <c r="L257">
        <f t="shared" si="68"/>
        <v>10</v>
      </c>
      <c r="M257">
        <f t="shared" si="69"/>
        <v>5</v>
      </c>
      <c r="N257">
        <f t="shared" si="70"/>
        <v>5</v>
      </c>
      <c r="O257">
        <f t="shared" si="71"/>
        <v>3</v>
      </c>
      <c r="P257">
        <f t="shared" si="63"/>
        <v>8</v>
      </c>
      <c r="Q257">
        <f t="shared" si="64"/>
        <v>2</v>
      </c>
      <c r="R257">
        <f t="shared" si="61"/>
        <v>0</v>
      </c>
      <c r="S257">
        <f t="shared" si="62"/>
        <v>0.33840166525814575</v>
      </c>
      <c r="T257">
        <f t="shared" si="65"/>
        <v>0</v>
      </c>
      <c r="U257">
        <f t="shared" si="66"/>
        <v>0.11233460399878233</v>
      </c>
      <c r="V257">
        <f t="shared" si="67"/>
        <v>0</v>
      </c>
    </row>
    <row r="258" spans="10:22" x14ac:dyDescent="0.2">
      <c r="K258">
        <f t="shared" si="60"/>
        <v>0</v>
      </c>
      <c r="L258">
        <f t="shared" si="68"/>
        <v>10</v>
      </c>
      <c r="M258">
        <f t="shared" si="69"/>
        <v>5</v>
      </c>
      <c r="N258">
        <f t="shared" si="70"/>
        <v>5</v>
      </c>
      <c r="O258">
        <f t="shared" si="71"/>
        <v>2</v>
      </c>
      <c r="P258">
        <f t="shared" si="63"/>
        <v>7</v>
      </c>
      <c r="Q258">
        <f t="shared" si="64"/>
        <v>3</v>
      </c>
      <c r="R258">
        <f t="shared" si="61"/>
        <v>0</v>
      </c>
      <c r="S258">
        <f t="shared" si="62"/>
        <v>0.27179158239733475</v>
      </c>
      <c r="T258">
        <f t="shared" si="65"/>
        <v>0</v>
      </c>
      <c r="U258">
        <f t="shared" si="66"/>
        <v>0.11233460399878233</v>
      </c>
      <c r="V258">
        <f t="shared" si="67"/>
        <v>0</v>
      </c>
    </row>
    <row r="259" spans="10:22" x14ac:dyDescent="0.2">
      <c r="K259">
        <f t="shared" si="60"/>
        <v>5.7376901267964817E-7</v>
      </c>
      <c r="L259">
        <f t="shared" si="68"/>
        <v>10</v>
      </c>
      <c r="M259">
        <f t="shared" si="69"/>
        <v>5</v>
      </c>
      <c r="N259">
        <f t="shared" si="70"/>
        <v>5</v>
      </c>
      <c r="O259">
        <f t="shared" si="71"/>
        <v>1</v>
      </c>
      <c r="P259">
        <f t="shared" si="63"/>
        <v>6</v>
      </c>
      <c r="Q259">
        <f t="shared" si="64"/>
        <v>4</v>
      </c>
      <c r="R259">
        <f t="shared" si="61"/>
        <v>5.2568740596548721E-6</v>
      </c>
      <c r="S259">
        <f t="shared" si="62"/>
        <v>0.10914642545522912</v>
      </c>
      <c r="T259">
        <f t="shared" si="65"/>
        <v>0</v>
      </c>
      <c r="U259">
        <f t="shared" si="66"/>
        <v>0.11233460399878233</v>
      </c>
      <c r="V259">
        <f t="shared" si="67"/>
        <v>0</v>
      </c>
    </row>
    <row r="260" spans="10:22" x14ac:dyDescent="0.2">
      <c r="K260">
        <f t="shared" si="60"/>
        <v>6.9779583829526757E-6</v>
      </c>
      <c r="L260">
        <f t="shared" si="68"/>
        <v>10</v>
      </c>
      <c r="M260">
        <f t="shared" si="69"/>
        <v>5</v>
      </c>
      <c r="N260">
        <f t="shared" si="70"/>
        <v>5</v>
      </c>
      <c r="O260">
        <f t="shared" si="71"/>
        <v>0</v>
      </c>
      <c r="P260">
        <f t="shared" si="63"/>
        <v>5</v>
      </c>
      <c r="Q260">
        <f t="shared" si="64"/>
        <v>5</v>
      </c>
      <c r="R260">
        <f t="shared" si="61"/>
        <v>3.9800208894922803E-4</v>
      </c>
      <c r="S260">
        <f t="shared" si="62"/>
        <v>1.7532466729949334E-2</v>
      </c>
      <c r="T260">
        <f t="shared" si="65"/>
        <v>0</v>
      </c>
      <c r="U260">
        <f t="shared" si="66"/>
        <v>0.11233460399878233</v>
      </c>
      <c r="V260">
        <f t="shared" si="67"/>
        <v>0</v>
      </c>
    </row>
    <row r="261" spans="10:22" x14ac:dyDescent="0.2">
      <c r="J261">
        <f>SUM(K261:K267)</f>
        <v>8.1476573295414956E-5</v>
      </c>
      <c r="K261">
        <f t="shared" si="60"/>
        <v>0</v>
      </c>
      <c r="L261">
        <f t="shared" si="68"/>
        <v>10</v>
      </c>
      <c r="M261">
        <f t="shared" si="69"/>
        <v>4</v>
      </c>
      <c r="N261">
        <f t="shared" si="70"/>
        <v>6</v>
      </c>
      <c r="O261">
        <f t="shared" si="71"/>
        <v>6</v>
      </c>
      <c r="P261">
        <f t="shared" si="63"/>
        <v>10</v>
      </c>
      <c r="Q261">
        <f t="shared" si="64"/>
        <v>0</v>
      </c>
      <c r="R261">
        <f t="shared" si="61"/>
        <v>0</v>
      </c>
      <c r="S261">
        <f t="shared" si="62"/>
        <v>2.9093137818221985E-2</v>
      </c>
      <c r="T261">
        <f t="shared" si="65"/>
        <v>0</v>
      </c>
      <c r="U261">
        <f t="shared" si="66"/>
        <v>0.20885260180439974</v>
      </c>
      <c r="V261">
        <f t="shared" si="67"/>
        <v>0</v>
      </c>
    </row>
    <row r="262" spans="10:22" x14ac:dyDescent="0.2">
      <c r="K262">
        <f t="shared" si="60"/>
        <v>0</v>
      </c>
      <c r="L262">
        <f t="shared" si="68"/>
        <v>10</v>
      </c>
      <c r="M262">
        <f t="shared" si="69"/>
        <v>4</v>
      </c>
      <c r="N262">
        <f t="shared" si="70"/>
        <v>6</v>
      </c>
      <c r="O262">
        <f t="shared" si="71"/>
        <v>5</v>
      </c>
      <c r="P262">
        <f t="shared" si="63"/>
        <v>9</v>
      </c>
      <c r="Q262">
        <f t="shared" si="64"/>
        <v>1</v>
      </c>
      <c r="R262">
        <f t="shared" si="61"/>
        <v>0</v>
      </c>
      <c r="S262">
        <f t="shared" si="62"/>
        <v>0.14019913214941754</v>
      </c>
      <c r="T262">
        <f t="shared" si="65"/>
        <v>0</v>
      </c>
      <c r="U262">
        <f t="shared" si="66"/>
        <v>0.20885260180439974</v>
      </c>
      <c r="V262">
        <f t="shared" si="67"/>
        <v>0</v>
      </c>
    </row>
    <row r="263" spans="10:22" x14ac:dyDescent="0.2">
      <c r="K263">
        <f t="shared" si="60"/>
        <v>0</v>
      </c>
      <c r="L263">
        <f t="shared" si="68"/>
        <v>10</v>
      </c>
      <c r="M263">
        <f t="shared" si="69"/>
        <v>4</v>
      </c>
      <c r="N263">
        <f t="shared" si="70"/>
        <v>6</v>
      </c>
      <c r="O263">
        <f t="shared" si="71"/>
        <v>4</v>
      </c>
      <c r="P263">
        <f t="shared" si="63"/>
        <v>8</v>
      </c>
      <c r="Q263">
        <f t="shared" si="64"/>
        <v>2</v>
      </c>
      <c r="R263">
        <f t="shared" si="61"/>
        <v>0</v>
      </c>
      <c r="S263">
        <f t="shared" si="62"/>
        <v>0.28150677057510443</v>
      </c>
      <c r="T263">
        <f t="shared" si="65"/>
        <v>0</v>
      </c>
      <c r="U263">
        <f t="shared" si="66"/>
        <v>0.20885260180439974</v>
      </c>
      <c r="V263">
        <f t="shared" si="67"/>
        <v>0</v>
      </c>
    </row>
    <row r="264" spans="10:22" x14ac:dyDescent="0.2">
      <c r="K264">
        <f t="shared" si="60"/>
        <v>0</v>
      </c>
      <c r="L264">
        <f t="shared" si="68"/>
        <v>10</v>
      </c>
      <c r="M264">
        <f t="shared" si="69"/>
        <v>4</v>
      </c>
      <c r="N264">
        <f t="shared" si="70"/>
        <v>6</v>
      </c>
      <c r="O264">
        <f t="shared" si="71"/>
        <v>3</v>
      </c>
      <c r="P264">
        <f t="shared" si="63"/>
        <v>7</v>
      </c>
      <c r="Q264">
        <f t="shared" si="64"/>
        <v>3</v>
      </c>
      <c r="R264">
        <f t="shared" si="61"/>
        <v>0</v>
      </c>
      <c r="S264">
        <f t="shared" si="62"/>
        <v>0.30146096974948566</v>
      </c>
      <c r="T264">
        <f t="shared" si="65"/>
        <v>0</v>
      </c>
      <c r="U264">
        <f t="shared" si="66"/>
        <v>0.20885260180439974</v>
      </c>
      <c r="V264">
        <f t="shared" si="67"/>
        <v>0</v>
      </c>
    </row>
    <row r="265" spans="10:22" x14ac:dyDescent="0.2">
      <c r="K265">
        <f t="shared" si="60"/>
        <v>9.5460441479979335E-7</v>
      </c>
      <c r="L265">
        <f t="shared" si="68"/>
        <v>10</v>
      </c>
      <c r="M265">
        <f t="shared" si="69"/>
        <v>4</v>
      </c>
      <c r="N265">
        <f t="shared" si="70"/>
        <v>6</v>
      </c>
      <c r="O265">
        <f t="shared" si="71"/>
        <v>2</v>
      </c>
      <c r="P265">
        <f t="shared" si="63"/>
        <v>6</v>
      </c>
      <c r="Q265">
        <f t="shared" si="64"/>
        <v>4</v>
      </c>
      <c r="R265">
        <f t="shared" si="61"/>
        <v>5.2568740596548721E-6</v>
      </c>
      <c r="S265">
        <f t="shared" si="62"/>
        <v>0.18159164628388788</v>
      </c>
      <c r="T265">
        <f t="shared" si="65"/>
        <v>0</v>
      </c>
      <c r="U265">
        <f t="shared" si="66"/>
        <v>0.20885260180439974</v>
      </c>
      <c r="V265">
        <f t="shared" si="67"/>
        <v>0</v>
      </c>
    </row>
    <row r="266" spans="10:22" x14ac:dyDescent="0.2">
      <c r="K266">
        <f t="shared" si="60"/>
        <v>2.3219064576340175E-5</v>
      </c>
      <c r="L266">
        <f t="shared" si="68"/>
        <v>10</v>
      </c>
      <c r="M266">
        <f t="shared" si="69"/>
        <v>4</v>
      </c>
      <c r="N266">
        <f t="shared" si="70"/>
        <v>6</v>
      </c>
      <c r="O266">
        <f t="shared" si="71"/>
        <v>1</v>
      </c>
      <c r="P266">
        <f t="shared" si="63"/>
        <v>5</v>
      </c>
      <c r="Q266">
        <f t="shared" si="64"/>
        <v>5</v>
      </c>
      <c r="R266">
        <f t="shared" si="61"/>
        <v>3.9800208894922803E-4</v>
      </c>
      <c r="S266">
        <f t="shared" si="62"/>
        <v>5.8339052032719767E-2</v>
      </c>
      <c r="T266">
        <f t="shared" si="65"/>
        <v>0</v>
      </c>
      <c r="U266">
        <f t="shared" si="66"/>
        <v>0.20885260180439974</v>
      </c>
      <c r="V266">
        <f t="shared" si="67"/>
        <v>0</v>
      </c>
    </row>
    <row r="267" spans="10:22" x14ac:dyDescent="0.2">
      <c r="K267">
        <f t="shared" si="60"/>
        <v>5.7302904304274984E-5</v>
      </c>
      <c r="L267">
        <f t="shared" si="68"/>
        <v>10</v>
      </c>
      <c r="M267">
        <f t="shared" si="69"/>
        <v>4</v>
      </c>
      <c r="N267">
        <f t="shared" si="70"/>
        <v>6</v>
      </c>
      <c r="O267">
        <f t="shared" si="71"/>
        <v>0</v>
      </c>
      <c r="P267">
        <f t="shared" si="63"/>
        <v>4</v>
      </c>
      <c r="Q267">
        <f t="shared" si="64"/>
        <v>6</v>
      </c>
      <c r="R267">
        <f t="shared" si="61"/>
        <v>7.3377853935788773E-3</v>
      </c>
      <c r="S267">
        <f t="shared" si="62"/>
        <v>7.8092913911627076E-3</v>
      </c>
      <c r="T267">
        <f t="shared" si="65"/>
        <v>0</v>
      </c>
      <c r="U267">
        <f t="shared" si="66"/>
        <v>0.20885260180439974</v>
      </c>
      <c r="V267">
        <f t="shared" si="67"/>
        <v>0</v>
      </c>
    </row>
    <row r="268" spans="10:22" x14ac:dyDescent="0.2">
      <c r="J268">
        <f>SUM(K268:K275)</f>
        <v>3.2358035228366157E-4</v>
      </c>
      <c r="K268">
        <f t="shared" si="60"/>
        <v>0</v>
      </c>
      <c r="L268">
        <f t="shared" si="68"/>
        <v>10</v>
      </c>
      <c r="M268">
        <f t="shared" si="69"/>
        <v>3</v>
      </c>
      <c r="N268">
        <f t="shared" si="70"/>
        <v>7</v>
      </c>
      <c r="O268">
        <f t="shared" si="71"/>
        <v>7</v>
      </c>
      <c r="P268">
        <f t="shared" si="63"/>
        <v>10</v>
      </c>
      <c r="Q268">
        <f t="shared" si="64"/>
        <v>0</v>
      </c>
      <c r="R268">
        <f t="shared" si="61"/>
        <v>0</v>
      </c>
      <c r="S268">
        <f t="shared" si="62"/>
        <v>1.6134505458883269E-2</v>
      </c>
      <c r="T268">
        <f t="shared" si="65"/>
        <v>0</v>
      </c>
      <c r="U268">
        <f t="shared" si="66"/>
        <v>0.26626214018931194</v>
      </c>
      <c r="V268">
        <f t="shared" si="67"/>
        <v>0</v>
      </c>
    </row>
    <row r="269" spans="10:22" x14ac:dyDescent="0.2">
      <c r="K269">
        <f t="shared" si="60"/>
        <v>0</v>
      </c>
      <c r="L269">
        <f t="shared" si="68"/>
        <v>10</v>
      </c>
      <c r="M269">
        <f t="shared" si="69"/>
        <v>3</v>
      </c>
      <c r="N269">
        <f t="shared" si="70"/>
        <v>7</v>
      </c>
      <c r="O269">
        <f t="shared" si="71"/>
        <v>6</v>
      </c>
      <c r="P269">
        <f t="shared" si="63"/>
        <v>9</v>
      </c>
      <c r="Q269">
        <f t="shared" si="64"/>
        <v>1</v>
      </c>
      <c r="R269">
        <f t="shared" si="61"/>
        <v>0</v>
      </c>
      <c r="S269">
        <f t="shared" si="62"/>
        <v>9.0710426515371007E-2</v>
      </c>
      <c r="T269">
        <f t="shared" si="65"/>
        <v>0</v>
      </c>
      <c r="U269">
        <f t="shared" si="66"/>
        <v>0.26626214018931194</v>
      </c>
      <c r="V269">
        <f t="shared" si="67"/>
        <v>0</v>
      </c>
    </row>
    <row r="270" spans="10:22" x14ac:dyDescent="0.2">
      <c r="K270">
        <f t="shared" si="60"/>
        <v>0</v>
      </c>
      <c r="L270">
        <f t="shared" si="68"/>
        <v>10</v>
      </c>
      <c r="M270">
        <f t="shared" si="69"/>
        <v>3</v>
      </c>
      <c r="N270">
        <f t="shared" si="70"/>
        <v>7</v>
      </c>
      <c r="O270">
        <f t="shared" si="71"/>
        <v>5</v>
      </c>
      <c r="P270">
        <f t="shared" si="63"/>
        <v>8</v>
      </c>
      <c r="Q270">
        <f t="shared" si="64"/>
        <v>2</v>
      </c>
      <c r="R270">
        <f t="shared" si="61"/>
        <v>0</v>
      </c>
      <c r="S270">
        <f t="shared" si="62"/>
        <v>0.21856568297684856</v>
      </c>
      <c r="T270">
        <f t="shared" si="65"/>
        <v>0</v>
      </c>
      <c r="U270">
        <f t="shared" si="66"/>
        <v>0.26626214018931194</v>
      </c>
      <c r="V270">
        <f t="shared" si="67"/>
        <v>0</v>
      </c>
    </row>
    <row r="271" spans="10:22" x14ac:dyDescent="0.2">
      <c r="K271">
        <f t="shared" si="60"/>
        <v>0</v>
      </c>
      <c r="L271">
        <f t="shared" si="68"/>
        <v>10</v>
      </c>
      <c r="M271">
        <f t="shared" si="69"/>
        <v>3</v>
      </c>
      <c r="N271">
        <f t="shared" si="70"/>
        <v>7</v>
      </c>
      <c r="O271">
        <f t="shared" si="71"/>
        <v>4</v>
      </c>
      <c r="P271">
        <f t="shared" si="63"/>
        <v>7</v>
      </c>
      <c r="Q271">
        <f t="shared" si="64"/>
        <v>3</v>
      </c>
      <c r="R271">
        <f t="shared" si="61"/>
        <v>0</v>
      </c>
      <c r="S271">
        <f t="shared" si="62"/>
        <v>0.29257299304716272</v>
      </c>
      <c r="T271">
        <f t="shared" si="65"/>
        <v>0</v>
      </c>
      <c r="U271">
        <f t="shared" si="66"/>
        <v>0.26626214018931194</v>
      </c>
      <c r="V271">
        <f t="shared" si="67"/>
        <v>0</v>
      </c>
    </row>
    <row r="272" spans="10:22" x14ac:dyDescent="0.2">
      <c r="K272">
        <f t="shared" si="60"/>
        <v>1.235279738075113E-6</v>
      </c>
      <c r="L272">
        <f t="shared" si="68"/>
        <v>10</v>
      </c>
      <c r="M272">
        <f t="shared" si="69"/>
        <v>3</v>
      </c>
      <c r="N272">
        <f t="shared" si="70"/>
        <v>7</v>
      </c>
      <c r="O272">
        <f t="shared" si="71"/>
        <v>3</v>
      </c>
      <c r="P272">
        <f t="shared" si="63"/>
        <v>6</v>
      </c>
      <c r="Q272">
        <f t="shared" si="64"/>
        <v>4</v>
      </c>
      <c r="R272">
        <f t="shared" si="61"/>
        <v>5.2568740596548721E-6</v>
      </c>
      <c r="S272">
        <f t="shared" si="62"/>
        <v>0.23498370401443713</v>
      </c>
      <c r="T272">
        <f t="shared" si="65"/>
        <v>0</v>
      </c>
      <c r="U272">
        <f t="shared" si="66"/>
        <v>0.26626214018931194</v>
      </c>
      <c r="V272">
        <f t="shared" si="67"/>
        <v>0</v>
      </c>
    </row>
    <row r="273" spans="10:22" x14ac:dyDescent="0.2">
      <c r="K273">
        <f t="shared" si="60"/>
        <v>4.5068993339339511E-5</v>
      </c>
      <c r="L273">
        <f t="shared" si="68"/>
        <v>10</v>
      </c>
      <c r="M273">
        <f t="shared" si="69"/>
        <v>3</v>
      </c>
      <c r="N273">
        <f t="shared" si="70"/>
        <v>7</v>
      </c>
      <c r="O273">
        <f t="shared" si="71"/>
        <v>2</v>
      </c>
      <c r="P273">
        <f t="shared" si="63"/>
        <v>5</v>
      </c>
      <c r="Q273">
        <f t="shared" si="64"/>
        <v>5</v>
      </c>
      <c r="R273">
        <f t="shared" si="61"/>
        <v>3.9800208894922803E-4</v>
      </c>
      <c r="S273">
        <f t="shared" si="62"/>
        <v>0.11323808238878071</v>
      </c>
      <c r="T273">
        <f t="shared" si="65"/>
        <v>0</v>
      </c>
      <c r="U273">
        <f t="shared" si="66"/>
        <v>0.26626214018931194</v>
      </c>
      <c r="V273">
        <f t="shared" si="67"/>
        <v>0</v>
      </c>
    </row>
    <row r="274" spans="10:22" x14ac:dyDescent="0.2">
      <c r="K274">
        <f t="shared" si="60"/>
        <v>2.224537688779921E-4</v>
      </c>
      <c r="L274">
        <f t="shared" si="68"/>
        <v>10</v>
      </c>
      <c r="M274">
        <f t="shared" si="69"/>
        <v>3</v>
      </c>
      <c r="N274">
        <f t="shared" si="70"/>
        <v>7</v>
      </c>
      <c r="O274">
        <f t="shared" si="71"/>
        <v>1</v>
      </c>
      <c r="P274">
        <f t="shared" si="63"/>
        <v>4</v>
      </c>
      <c r="Q274">
        <f t="shared" si="64"/>
        <v>6</v>
      </c>
      <c r="R274">
        <f t="shared" si="61"/>
        <v>7.3377853935788773E-3</v>
      </c>
      <c r="S274">
        <f t="shared" si="62"/>
        <v>3.0316199908579519E-2</v>
      </c>
      <c r="T274">
        <f t="shared" si="65"/>
        <v>0</v>
      </c>
      <c r="U274">
        <f t="shared" si="66"/>
        <v>0.26626214018931194</v>
      </c>
      <c r="V274">
        <f t="shared" si="67"/>
        <v>0</v>
      </c>
    </row>
    <row r="275" spans="10:22" x14ac:dyDescent="0.2">
      <c r="K275">
        <f t="shared" si="60"/>
        <v>5.4822310328254851E-5</v>
      </c>
      <c r="L275">
        <f t="shared" si="68"/>
        <v>10</v>
      </c>
      <c r="M275">
        <f t="shared" si="69"/>
        <v>3</v>
      </c>
      <c r="N275">
        <f t="shared" si="70"/>
        <v>7</v>
      </c>
      <c r="O275">
        <f t="shared" si="71"/>
        <v>0</v>
      </c>
      <c r="P275">
        <f t="shared" si="63"/>
        <v>3</v>
      </c>
      <c r="Q275">
        <f t="shared" si="64"/>
        <v>7</v>
      </c>
      <c r="R275">
        <f t="shared" si="61"/>
        <v>1.5760758006708203E-2</v>
      </c>
      <c r="S275">
        <f t="shared" si="62"/>
        <v>3.4784056899370575E-3</v>
      </c>
      <c r="T275">
        <f t="shared" si="65"/>
        <v>0</v>
      </c>
      <c r="U275">
        <f t="shared" si="66"/>
        <v>0.26626214018931194</v>
      </c>
      <c r="V275">
        <f t="shared" si="67"/>
        <v>0</v>
      </c>
    </row>
    <row r="276" spans="10:22" x14ac:dyDescent="0.2">
      <c r="J276">
        <f>SUM(K276:K284)</f>
        <v>8.2589784661518553E-4</v>
      </c>
      <c r="K276">
        <f t="shared" ref="K276:K305" si="72">R276*S276</f>
        <v>0</v>
      </c>
      <c r="L276">
        <f t="shared" si="68"/>
        <v>10</v>
      </c>
      <c r="M276">
        <f t="shared" si="69"/>
        <v>2</v>
      </c>
      <c r="N276">
        <f t="shared" si="70"/>
        <v>8</v>
      </c>
      <c r="O276">
        <f t="shared" si="71"/>
        <v>8</v>
      </c>
      <c r="P276">
        <f t="shared" si="63"/>
        <v>10</v>
      </c>
      <c r="Q276">
        <f t="shared" si="64"/>
        <v>0</v>
      </c>
      <c r="R276">
        <f t="shared" ref="R276:R305" si="73">VLOOKUP(P276,K$2:L$12,2)</f>
        <v>0</v>
      </c>
      <c r="S276">
        <f t="shared" ref="S276:S305" si="74">_xlfn.BINOM.DIST(Q276,N276,F$2,FALSE)</f>
        <v>8.9478923871761096E-3</v>
      </c>
      <c r="T276">
        <f t="shared" si="65"/>
        <v>0</v>
      </c>
      <c r="U276">
        <f t="shared" si="66"/>
        <v>0.22276567008254014</v>
      </c>
      <c r="V276">
        <f t="shared" si="67"/>
        <v>0</v>
      </c>
    </row>
    <row r="277" spans="10:22" x14ac:dyDescent="0.2">
      <c r="K277">
        <f t="shared" si="72"/>
        <v>0</v>
      </c>
      <c r="L277">
        <f t="shared" si="68"/>
        <v>10</v>
      </c>
      <c r="M277">
        <f t="shared" si="69"/>
        <v>2</v>
      </c>
      <c r="N277">
        <f t="shared" si="70"/>
        <v>8</v>
      </c>
      <c r="O277">
        <f t="shared" si="71"/>
        <v>7</v>
      </c>
      <c r="P277">
        <f t="shared" ref="P277:P305" si="75">M277+O277</f>
        <v>9</v>
      </c>
      <c r="Q277">
        <f t="shared" ref="Q277:Q305" si="76">N277-O277</f>
        <v>1</v>
      </c>
      <c r="R277">
        <f t="shared" si="73"/>
        <v>0</v>
      </c>
      <c r="S277">
        <f t="shared" si="74"/>
        <v>5.7492904573657223E-2</v>
      </c>
      <c r="T277">
        <f t="shared" ref="T277:T305" si="77">VLOOKUP(N277,$K$2:$M$12,3)</f>
        <v>0</v>
      </c>
      <c r="U277">
        <f t="shared" ref="U277:U305" si="78">_xlfn.BINOM.DIST(N277,L277,$H$2,FALSE)</f>
        <v>0.22276567008254014</v>
      </c>
      <c r="V277">
        <f t="shared" ref="V277:V305" si="79">R277*S277*T277*U277</f>
        <v>0</v>
      </c>
    </row>
    <row r="278" spans="10:22" x14ac:dyDescent="0.2">
      <c r="K278">
        <f t="shared" si="72"/>
        <v>0</v>
      </c>
      <c r="L278">
        <f t="shared" ref="L278:L305" si="80">IF(AND(M277=0,O277=0),L277+1,L277)</f>
        <v>10</v>
      </c>
      <c r="M278">
        <f t="shared" ref="M278:M305" si="81">IF(O277=0,IF(M277=0,L278,M277-1),M277)</f>
        <v>2</v>
      </c>
      <c r="N278">
        <f t="shared" ref="N278:N305" si="82">L278-M278</f>
        <v>8</v>
      </c>
      <c r="O278">
        <f t="shared" ref="O278:O305" si="83">IF(O277=0,N278,O277-1)</f>
        <v>6</v>
      </c>
      <c r="P278">
        <f t="shared" si="75"/>
        <v>8</v>
      </c>
      <c r="Q278">
        <f t="shared" si="76"/>
        <v>2</v>
      </c>
      <c r="R278">
        <f t="shared" si="73"/>
        <v>0</v>
      </c>
      <c r="S278">
        <f t="shared" si="74"/>
        <v>0.16161654005368378</v>
      </c>
      <c r="T278">
        <f t="shared" si="77"/>
        <v>0</v>
      </c>
      <c r="U278">
        <f t="shared" si="78"/>
        <v>0.22276567008254014</v>
      </c>
      <c r="V278">
        <f t="shared" si="79"/>
        <v>0</v>
      </c>
    </row>
    <row r="279" spans="10:22" x14ac:dyDescent="0.2">
      <c r="K279">
        <f t="shared" si="72"/>
        <v>0</v>
      </c>
      <c r="L279">
        <f t="shared" si="80"/>
        <v>10</v>
      </c>
      <c r="M279">
        <f t="shared" si="81"/>
        <v>2</v>
      </c>
      <c r="N279">
        <f t="shared" si="82"/>
        <v>8</v>
      </c>
      <c r="O279">
        <f t="shared" si="83"/>
        <v>5</v>
      </c>
      <c r="P279">
        <f t="shared" si="75"/>
        <v>7</v>
      </c>
      <c r="Q279">
        <f t="shared" si="76"/>
        <v>3</v>
      </c>
      <c r="R279">
        <f t="shared" si="73"/>
        <v>0</v>
      </c>
      <c r="S279">
        <f t="shared" si="74"/>
        <v>0.25960874116422855</v>
      </c>
      <c r="T279">
        <f t="shared" si="77"/>
        <v>0</v>
      </c>
      <c r="U279">
        <f t="shared" si="78"/>
        <v>0.22276567008254014</v>
      </c>
      <c r="V279">
        <f t="shared" si="79"/>
        <v>0</v>
      </c>
    </row>
    <row r="280" spans="10:22" x14ac:dyDescent="0.2">
      <c r="K280">
        <f t="shared" si="72"/>
        <v>1.3701256840530694E-6</v>
      </c>
      <c r="L280">
        <f t="shared" si="80"/>
        <v>10</v>
      </c>
      <c r="M280">
        <f t="shared" si="81"/>
        <v>2</v>
      </c>
      <c r="N280">
        <f t="shared" si="82"/>
        <v>8</v>
      </c>
      <c r="O280">
        <f t="shared" si="83"/>
        <v>4</v>
      </c>
      <c r="P280">
        <f t="shared" si="75"/>
        <v>6</v>
      </c>
      <c r="Q280">
        <f t="shared" si="76"/>
        <v>4</v>
      </c>
      <c r="R280">
        <f t="shared" si="73"/>
        <v>5.2568740596548721E-6</v>
      </c>
      <c r="S280">
        <f t="shared" si="74"/>
        <v>0.26063505963903988</v>
      </c>
      <c r="T280">
        <f t="shared" si="77"/>
        <v>0</v>
      </c>
      <c r="U280">
        <f t="shared" si="78"/>
        <v>0.22276567008254014</v>
      </c>
      <c r="V280">
        <f t="shared" si="79"/>
        <v>0</v>
      </c>
    </row>
    <row r="281" spans="10:22" x14ac:dyDescent="0.2">
      <c r="K281">
        <f t="shared" si="72"/>
        <v>6.6651769555041391E-5</v>
      </c>
      <c r="L281">
        <f t="shared" si="80"/>
        <v>10</v>
      </c>
      <c r="M281">
        <f t="shared" si="81"/>
        <v>2</v>
      </c>
      <c r="N281">
        <f t="shared" si="82"/>
        <v>8</v>
      </c>
      <c r="O281">
        <f t="shared" si="83"/>
        <v>3</v>
      </c>
      <c r="P281">
        <f t="shared" si="75"/>
        <v>5</v>
      </c>
      <c r="Q281">
        <f t="shared" si="76"/>
        <v>5</v>
      </c>
      <c r="R281">
        <f t="shared" si="73"/>
        <v>3.9800208894922803E-4</v>
      </c>
      <c r="S281">
        <f t="shared" si="74"/>
        <v>0.16746587871186766</v>
      </c>
      <c r="T281">
        <f t="shared" si="77"/>
        <v>0</v>
      </c>
      <c r="U281">
        <f t="shared" si="78"/>
        <v>0.22276567008254014</v>
      </c>
      <c r="V281">
        <f t="shared" si="79"/>
        <v>0</v>
      </c>
    </row>
    <row r="282" spans="10:22" x14ac:dyDescent="0.2">
      <c r="K282">
        <f t="shared" si="72"/>
        <v>4.9347465656497127E-4</v>
      </c>
      <c r="L282">
        <f t="shared" si="80"/>
        <v>10</v>
      </c>
      <c r="M282">
        <f t="shared" si="81"/>
        <v>2</v>
      </c>
      <c r="N282">
        <f t="shared" si="82"/>
        <v>8</v>
      </c>
      <c r="O282">
        <f t="shared" si="83"/>
        <v>2</v>
      </c>
      <c r="P282">
        <f t="shared" si="75"/>
        <v>4</v>
      </c>
      <c r="Q282">
        <f t="shared" si="76"/>
        <v>6</v>
      </c>
      <c r="R282">
        <f t="shared" si="73"/>
        <v>7.3377853935788773E-3</v>
      </c>
      <c r="S282">
        <f t="shared" si="74"/>
        <v>6.7251170495773741E-2</v>
      </c>
      <c r="T282">
        <f t="shared" si="77"/>
        <v>0</v>
      </c>
      <c r="U282">
        <f t="shared" si="78"/>
        <v>0.22276567008254014</v>
      </c>
      <c r="V282">
        <f t="shared" si="79"/>
        <v>0</v>
      </c>
    </row>
    <row r="283" spans="10:22" x14ac:dyDescent="0.2">
      <c r="K283">
        <f t="shared" si="72"/>
        <v>2.4322735369047976E-4</v>
      </c>
      <c r="L283">
        <f t="shared" si="80"/>
        <v>10</v>
      </c>
      <c r="M283">
        <f t="shared" si="81"/>
        <v>2</v>
      </c>
      <c r="N283">
        <f t="shared" si="82"/>
        <v>8</v>
      </c>
      <c r="O283">
        <f t="shared" si="83"/>
        <v>1</v>
      </c>
      <c r="P283">
        <f t="shared" si="75"/>
        <v>3</v>
      </c>
      <c r="Q283">
        <f t="shared" si="76"/>
        <v>7</v>
      </c>
      <c r="R283">
        <f t="shared" si="73"/>
        <v>1.5760758006708203E-2</v>
      </c>
      <c r="S283">
        <f t="shared" si="74"/>
        <v>1.5432465468155507E-2</v>
      </c>
      <c r="T283">
        <f t="shared" si="77"/>
        <v>0</v>
      </c>
      <c r="U283">
        <f t="shared" si="78"/>
        <v>0.22276567008254014</v>
      </c>
      <c r="V283">
        <f t="shared" si="79"/>
        <v>0</v>
      </c>
    </row>
    <row r="284" spans="10:22" x14ac:dyDescent="0.2">
      <c r="K284">
        <f t="shared" si="72"/>
        <v>2.1173941120640063E-5</v>
      </c>
      <c r="L284">
        <f t="shared" si="80"/>
        <v>10</v>
      </c>
      <c r="M284">
        <f t="shared" si="81"/>
        <v>2</v>
      </c>
      <c r="N284">
        <f t="shared" si="82"/>
        <v>8</v>
      </c>
      <c r="O284">
        <f t="shared" si="83"/>
        <v>0</v>
      </c>
      <c r="P284">
        <f t="shared" si="75"/>
        <v>2</v>
      </c>
      <c r="Q284">
        <f t="shared" si="76"/>
        <v>8</v>
      </c>
      <c r="R284">
        <f t="shared" si="73"/>
        <v>1.366636021482244E-2</v>
      </c>
      <c r="S284">
        <f t="shared" si="74"/>
        <v>1.5493475064176161E-3</v>
      </c>
      <c r="T284">
        <f t="shared" si="77"/>
        <v>0</v>
      </c>
      <c r="U284">
        <f t="shared" si="78"/>
        <v>0.22276567008254014</v>
      </c>
      <c r="V284">
        <f t="shared" si="79"/>
        <v>0</v>
      </c>
    </row>
    <row r="285" spans="10:22" x14ac:dyDescent="0.2">
      <c r="J285">
        <f>SUM(K285:K294)</f>
        <v>1.6221091241122214E-3</v>
      </c>
      <c r="K285">
        <f t="shared" si="72"/>
        <v>0</v>
      </c>
      <c r="L285">
        <f t="shared" si="80"/>
        <v>10</v>
      </c>
      <c r="M285">
        <f t="shared" si="81"/>
        <v>1</v>
      </c>
      <c r="N285">
        <f t="shared" si="82"/>
        <v>9</v>
      </c>
      <c r="O285">
        <f t="shared" si="83"/>
        <v>9</v>
      </c>
      <c r="P285">
        <f t="shared" si="75"/>
        <v>10</v>
      </c>
      <c r="Q285">
        <f t="shared" si="76"/>
        <v>0</v>
      </c>
      <c r="R285">
        <f t="shared" si="73"/>
        <v>0</v>
      </c>
      <c r="S285">
        <f t="shared" si="74"/>
        <v>4.9623323365267724E-3</v>
      </c>
      <c r="T285">
        <f t="shared" si="77"/>
        <v>0</v>
      </c>
      <c r="U285">
        <f t="shared" si="78"/>
        <v>0.11044430509870516</v>
      </c>
      <c r="V285">
        <f t="shared" si="79"/>
        <v>0</v>
      </c>
    </row>
    <row r="286" spans="10:22" x14ac:dyDescent="0.2">
      <c r="K286">
        <f t="shared" si="72"/>
        <v>0</v>
      </c>
      <c r="L286">
        <f t="shared" si="80"/>
        <v>10</v>
      </c>
      <c r="M286">
        <f t="shared" si="81"/>
        <v>1</v>
      </c>
      <c r="N286">
        <f t="shared" si="82"/>
        <v>9</v>
      </c>
      <c r="O286">
        <f t="shared" si="83"/>
        <v>8</v>
      </c>
      <c r="P286">
        <f t="shared" si="75"/>
        <v>9</v>
      </c>
      <c r="Q286">
        <f t="shared" si="76"/>
        <v>1</v>
      </c>
      <c r="R286">
        <f t="shared" si="73"/>
        <v>0</v>
      </c>
      <c r="S286">
        <f t="shared" si="74"/>
        <v>3.5870040455844E-2</v>
      </c>
      <c r="T286">
        <f t="shared" si="77"/>
        <v>0</v>
      </c>
      <c r="U286">
        <f t="shared" si="78"/>
        <v>0.11044430509870516</v>
      </c>
      <c r="V286">
        <f t="shared" si="79"/>
        <v>0</v>
      </c>
    </row>
    <row r="287" spans="10:22" x14ac:dyDescent="0.2">
      <c r="K287">
        <f t="shared" si="72"/>
        <v>0</v>
      </c>
      <c r="L287">
        <f t="shared" si="80"/>
        <v>10</v>
      </c>
      <c r="M287">
        <f t="shared" si="81"/>
        <v>1</v>
      </c>
      <c r="N287">
        <f t="shared" si="82"/>
        <v>9</v>
      </c>
      <c r="O287">
        <f t="shared" si="83"/>
        <v>7</v>
      </c>
      <c r="P287">
        <f t="shared" si="75"/>
        <v>8</v>
      </c>
      <c r="Q287">
        <f t="shared" si="76"/>
        <v>2</v>
      </c>
      <c r="R287">
        <f t="shared" si="73"/>
        <v>0</v>
      </c>
      <c r="S287">
        <f t="shared" si="74"/>
        <v>0.11523790875808142</v>
      </c>
      <c r="T287">
        <f t="shared" si="77"/>
        <v>0</v>
      </c>
      <c r="U287">
        <f t="shared" si="78"/>
        <v>0.11044430509870516</v>
      </c>
      <c r="V287">
        <f t="shared" si="79"/>
        <v>0</v>
      </c>
    </row>
    <row r="288" spans="10:22" x14ac:dyDescent="0.2">
      <c r="K288">
        <f t="shared" si="72"/>
        <v>0</v>
      </c>
      <c r="L288">
        <f t="shared" si="80"/>
        <v>10</v>
      </c>
      <c r="M288">
        <f t="shared" si="81"/>
        <v>1</v>
      </c>
      <c r="N288">
        <f t="shared" si="82"/>
        <v>9</v>
      </c>
      <c r="O288">
        <f t="shared" si="83"/>
        <v>6</v>
      </c>
      <c r="P288">
        <f t="shared" si="75"/>
        <v>7</v>
      </c>
      <c r="Q288">
        <f t="shared" si="76"/>
        <v>3</v>
      </c>
      <c r="R288">
        <f t="shared" si="73"/>
        <v>0</v>
      </c>
      <c r="S288">
        <f t="shared" si="74"/>
        <v>0.21596116639219459</v>
      </c>
      <c r="T288">
        <f t="shared" si="77"/>
        <v>0</v>
      </c>
      <c r="U288">
        <f t="shared" si="78"/>
        <v>0.11044430509870516</v>
      </c>
      <c r="V288">
        <f t="shared" si="79"/>
        <v>0</v>
      </c>
    </row>
    <row r="289" spans="10:22" x14ac:dyDescent="0.2">
      <c r="K289">
        <f t="shared" si="72"/>
        <v>1.3677225481933447E-6</v>
      </c>
      <c r="L289">
        <f t="shared" si="80"/>
        <v>10</v>
      </c>
      <c r="M289">
        <f t="shared" si="81"/>
        <v>1</v>
      </c>
      <c r="N289">
        <f t="shared" si="82"/>
        <v>9</v>
      </c>
      <c r="O289">
        <f t="shared" si="83"/>
        <v>5</v>
      </c>
      <c r="P289">
        <f t="shared" si="75"/>
        <v>6</v>
      </c>
      <c r="Q289">
        <f t="shared" si="76"/>
        <v>4</v>
      </c>
      <c r="R289">
        <f t="shared" si="73"/>
        <v>5.2568740596548721E-6</v>
      </c>
      <c r="S289">
        <f t="shared" si="74"/>
        <v>0.26017791803122242</v>
      </c>
      <c r="T289">
        <f t="shared" si="77"/>
        <v>0</v>
      </c>
      <c r="U289">
        <f t="shared" si="78"/>
        <v>0.11044430509870516</v>
      </c>
      <c r="V289">
        <f t="shared" si="79"/>
        <v>0</v>
      </c>
    </row>
    <row r="290" spans="10:22" x14ac:dyDescent="0.2">
      <c r="K290">
        <f t="shared" si="72"/>
        <v>8.3168581866652571E-5</v>
      </c>
      <c r="L290">
        <f t="shared" si="80"/>
        <v>10</v>
      </c>
      <c r="M290">
        <f t="shared" si="81"/>
        <v>1</v>
      </c>
      <c r="N290">
        <f t="shared" si="82"/>
        <v>9</v>
      </c>
      <c r="O290">
        <f t="shared" si="83"/>
        <v>4</v>
      </c>
      <c r="P290">
        <f t="shared" si="75"/>
        <v>5</v>
      </c>
      <c r="Q290">
        <f t="shared" si="76"/>
        <v>5</v>
      </c>
      <c r="R290">
        <f t="shared" si="73"/>
        <v>3.9800208894922803E-4</v>
      </c>
      <c r="S290">
        <f t="shared" si="74"/>
        <v>0.20896518931904939</v>
      </c>
      <c r="T290">
        <f t="shared" si="77"/>
        <v>0</v>
      </c>
      <c r="U290">
        <f t="shared" si="78"/>
        <v>0.11044430509870516</v>
      </c>
      <c r="V290">
        <f t="shared" si="79"/>
        <v>0</v>
      </c>
    </row>
    <row r="291" spans="10:22" x14ac:dyDescent="0.2">
      <c r="K291">
        <f t="shared" si="72"/>
        <v>8.2101520880101502E-4</v>
      </c>
      <c r="L291">
        <f t="shared" si="80"/>
        <v>10</v>
      </c>
      <c r="M291">
        <f t="shared" si="81"/>
        <v>1</v>
      </c>
      <c r="N291">
        <f t="shared" si="82"/>
        <v>9</v>
      </c>
      <c r="O291">
        <f t="shared" si="83"/>
        <v>3</v>
      </c>
      <c r="P291">
        <f t="shared" si="75"/>
        <v>4</v>
      </c>
      <c r="Q291">
        <f t="shared" si="76"/>
        <v>6</v>
      </c>
      <c r="R291">
        <f t="shared" si="73"/>
        <v>7.3377853935788773E-3</v>
      </c>
      <c r="S291">
        <f t="shared" si="74"/>
        <v>0.11188869185510196</v>
      </c>
      <c r="T291">
        <f t="shared" si="77"/>
        <v>0</v>
      </c>
      <c r="U291">
        <f t="shared" si="78"/>
        <v>0.11044430509870516</v>
      </c>
      <c r="V291">
        <f t="shared" si="79"/>
        <v>0</v>
      </c>
    </row>
    <row r="292" spans="10:22" x14ac:dyDescent="0.2">
      <c r="K292">
        <f t="shared" si="72"/>
        <v>6.0700186094566678E-4</v>
      </c>
      <c r="L292">
        <f t="shared" si="80"/>
        <v>10</v>
      </c>
      <c r="M292">
        <f t="shared" si="81"/>
        <v>1</v>
      </c>
      <c r="N292">
        <f t="shared" si="82"/>
        <v>9</v>
      </c>
      <c r="O292">
        <f t="shared" si="83"/>
        <v>2</v>
      </c>
      <c r="P292">
        <f t="shared" si="75"/>
        <v>3</v>
      </c>
      <c r="Q292">
        <f t="shared" si="76"/>
        <v>7</v>
      </c>
      <c r="R292">
        <f t="shared" si="73"/>
        <v>1.5760758006708203E-2</v>
      </c>
      <c r="S292">
        <f t="shared" si="74"/>
        <v>3.8513494128093996E-2</v>
      </c>
      <c r="T292">
        <f t="shared" si="77"/>
        <v>0</v>
      </c>
      <c r="U292">
        <f t="shared" si="78"/>
        <v>0.11044430509870516</v>
      </c>
      <c r="V292">
        <f t="shared" si="79"/>
        <v>0</v>
      </c>
    </row>
    <row r="293" spans="10:22" x14ac:dyDescent="0.2">
      <c r="K293">
        <f t="shared" si="72"/>
        <v>1.0568401513045413E-4</v>
      </c>
      <c r="L293">
        <f t="shared" si="80"/>
        <v>10</v>
      </c>
      <c r="M293">
        <f t="shared" si="81"/>
        <v>1</v>
      </c>
      <c r="N293">
        <f t="shared" si="82"/>
        <v>9</v>
      </c>
      <c r="O293">
        <f t="shared" si="83"/>
        <v>1</v>
      </c>
      <c r="P293">
        <f t="shared" si="75"/>
        <v>2</v>
      </c>
      <c r="Q293">
        <f t="shared" si="76"/>
        <v>8</v>
      </c>
      <c r="R293">
        <f t="shared" si="73"/>
        <v>1.366636021482244E-2</v>
      </c>
      <c r="S293">
        <f t="shared" si="74"/>
        <v>7.7331501196514617E-3</v>
      </c>
      <c r="T293">
        <f t="shared" si="77"/>
        <v>0</v>
      </c>
      <c r="U293">
        <f t="shared" si="78"/>
        <v>0.11044430509870516</v>
      </c>
      <c r="V293">
        <f t="shared" si="79"/>
        <v>0</v>
      </c>
    </row>
    <row r="294" spans="10:22" x14ac:dyDescent="0.2">
      <c r="K294">
        <f t="shared" si="72"/>
        <v>3.8717348202394293E-6</v>
      </c>
      <c r="L294">
        <f t="shared" si="80"/>
        <v>10</v>
      </c>
      <c r="M294">
        <f t="shared" si="81"/>
        <v>1</v>
      </c>
      <c r="N294">
        <f t="shared" si="82"/>
        <v>9</v>
      </c>
      <c r="O294">
        <f t="shared" si="83"/>
        <v>0</v>
      </c>
      <c r="P294">
        <f t="shared" si="75"/>
        <v>1</v>
      </c>
      <c r="Q294">
        <f t="shared" si="76"/>
        <v>9</v>
      </c>
      <c r="R294">
        <f t="shared" si="73"/>
        <v>5.6103268333196109E-3</v>
      </c>
      <c r="S294">
        <f t="shared" si="74"/>
        <v>6.9010860423412035E-4</v>
      </c>
      <c r="T294">
        <f t="shared" si="77"/>
        <v>0</v>
      </c>
      <c r="U294">
        <f t="shared" si="78"/>
        <v>0.11044430509870516</v>
      </c>
      <c r="V294">
        <f t="shared" si="79"/>
        <v>0</v>
      </c>
    </row>
    <row r="295" spans="10:22" x14ac:dyDescent="0.2">
      <c r="J295">
        <f>SUM(K295:K305)</f>
        <v>2.6687494187181047E-3</v>
      </c>
      <c r="K295">
        <f t="shared" si="72"/>
        <v>0</v>
      </c>
      <c r="L295">
        <f t="shared" si="80"/>
        <v>10</v>
      </c>
      <c r="M295">
        <f t="shared" si="81"/>
        <v>0</v>
      </c>
      <c r="N295">
        <f t="shared" si="82"/>
        <v>10</v>
      </c>
      <c r="O295">
        <f t="shared" si="83"/>
        <v>10</v>
      </c>
      <c r="P295">
        <f t="shared" si="75"/>
        <v>10</v>
      </c>
      <c r="Q295">
        <f t="shared" si="76"/>
        <v>0</v>
      </c>
      <c r="R295">
        <f t="shared" si="73"/>
        <v>0</v>
      </c>
      <c r="S295">
        <f t="shared" si="74"/>
        <v>2.7520159108563721E-3</v>
      </c>
      <c r="T295">
        <f t="shared" si="77"/>
        <v>0</v>
      </c>
      <c r="U295">
        <f t="shared" si="78"/>
        <v>2.4640578756579976E-2</v>
      </c>
      <c r="V295">
        <f t="shared" si="79"/>
        <v>0</v>
      </c>
    </row>
    <row r="296" spans="10:22" x14ac:dyDescent="0.2">
      <c r="K296">
        <f t="shared" si="72"/>
        <v>0</v>
      </c>
      <c r="L296">
        <f t="shared" si="80"/>
        <v>10</v>
      </c>
      <c r="M296">
        <f t="shared" si="81"/>
        <v>0</v>
      </c>
      <c r="N296">
        <f t="shared" si="82"/>
        <v>10</v>
      </c>
      <c r="O296">
        <f t="shared" si="83"/>
        <v>9</v>
      </c>
      <c r="P296">
        <f t="shared" si="75"/>
        <v>9</v>
      </c>
      <c r="Q296">
        <f t="shared" si="76"/>
        <v>1</v>
      </c>
      <c r="R296">
        <f t="shared" si="73"/>
        <v>0</v>
      </c>
      <c r="S296">
        <f t="shared" si="74"/>
        <v>2.2103164256703986E-2</v>
      </c>
      <c r="T296">
        <f t="shared" si="77"/>
        <v>0</v>
      </c>
      <c r="U296">
        <f t="shared" si="78"/>
        <v>2.4640578756579976E-2</v>
      </c>
      <c r="V296">
        <f t="shared" si="79"/>
        <v>0</v>
      </c>
    </row>
    <row r="297" spans="10:22" x14ac:dyDescent="0.2">
      <c r="K297">
        <f t="shared" si="72"/>
        <v>0</v>
      </c>
      <c r="L297">
        <f t="shared" si="80"/>
        <v>10</v>
      </c>
      <c r="M297">
        <f t="shared" si="81"/>
        <v>0</v>
      </c>
      <c r="N297">
        <f t="shared" si="82"/>
        <v>10</v>
      </c>
      <c r="O297">
        <f t="shared" si="83"/>
        <v>8</v>
      </c>
      <c r="P297">
        <f t="shared" si="75"/>
        <v>8</v>
      </c>
      <c r="Q297">
        <f t="shared" si="76"/>
        <v>2</v>
      </c>
      <c r="R297">
        <f t="shared" si="73"/>
        <v>0</v>
      </c>
      <c r="S297">
        <f t="shared" si="74"/>
        <v>7.9885963124052106E-2</v>
      </c>
      <c r="T297">
        <f t="shared" si="77"/>
        <v>0</v>
      </c>
      <c r="U297">
        <f t="shared" si="78"/>
        <v>2.4640578756579976E-2</v>
      </c>
      <c r="V297">
        <f t="shared" si="79"/>
        <v>0</v>
      </c>
    </row>
    <row r="298" spans="10:22" x14ac:dyDescent="0.2">
      <c r="K298">
        <f t="shared" si="72"/>
        <v>0</v>
      </c>
      <c r="L298">
        <f t="shared" si="80"/>
        <v>10</v>
      </c>
      <c r="M298">
        <f t="shared" si="81"/>
        <v>0</v>
      </c>
      <c r="N298">
        <f t="shared" si="82"/>
        <v>10</v>
      </c>
      <c r="O298">
        <f t="shared" si="83"/>
        <v>7</v>
      </c>
      <c r="P298">
        <f t="shared" si="75"/>
        <v>7</v>
      </c>
      <c r="Q298">
        <f t="shared" si="76"/>
        <v>3</v>
      </c>
      <c r="R298">
        <f t="shared" si="73"/>
        <v>0</v>
      </c>
      <c r="S298">
        <f t="shared" si="74"/>
        <v>0.17109712752946599</v>
      </c>
      <c r="T298">
        <f t="shared" si="77"/>
        <v>0</v>
      </c>
      <c r="U298">
        <f t="shared" si="78"/>
        <v>2.4640578756579976E-2</v>
      </c>
      <c r="V298">
        <f t="shared" si="79"/>
        <v>0</v>
      </c>
    </row>
    <row r="299" spans="10:22" x14ac:dyDescent="0.2">
      <c r="K299">
        <f t="shared" si="72"/>
        <v>1.2641885438153983E-6</v>
      </c>
      <c r="L299">
        <f t="shared" si="80"/>
        <v>10</v>
      </c>
      <c r="M299">
        <f t="shared" si="81"/>
        <v>0</v>
      </c>
      <c r="N299">
        <f t="shared" si="82"/>
        <v>10</v>
      </c>
      <c r="O299">
        <f t="shared" si="83"/>
        <v>6</v>
      </c>
      <c r="P299">
        <f t="shared" si="75"/>
        <v>6</v>
      </c>
      <c r="Q299">
        <f t="shared" si="76"/>
        <v>4</v>
      </c>
      <c r="R299">
        <f t="shared" si="73"/>
        <v>5.2568740596548721E-6</v>
      </c>
      <c r="S299">
        <f t="shared" si="74"/>
        <v>0.24048294280392096</v>
      </c>
      <c r="T299">
        <f t="shared" si="77"/>
        <v>0</v>
      </c>
      <c r="U299">
        <f t="shared" si="78"/>
        <v>2.4640578756579976E-2</v>
      </c>
      <c r="V299">
        <f t="shared" si="79"/>
        <v>0</v>
      </c>
    </row>
    <row r="300" spans="10:22" x14ac:dyDescent="0.2">
      <c r="K300">
        <f t="shared" si="72"/>
        <v>9.2247453438633198E-5</v>
      </c>
      <c r="L300">
        <f t="shared" si="80"/>
        <v>10</v>
      </c>
      <c r="M300">
        <f t="shared" si="81"/>
        <v>0</v>
      </c>
      <c r="N300">
        <f t="shared" si="82"/>
        <v>10</v>
      </c>
      <c r="O300">
        <f t="shared" si="83"/>
        <v>5</v>
      </c>
      <c r="P300">
        <f t="shared" si="75"/>
        <v>5</v>
      </c>
      <c r="Q300">
        <f t="shared" si="76"/>
        <v>5</v>
      </c>
      <c r="R300">
        <f t="shared" si="73"/>
        <v>3.9800208894922803E-4</v>
      </c>
      <c r="S300">
        <f t="shared" si="74"/>
        <v>0.23177630469773974</v>
      </c>
      <c r="T300">
        <f t="shared" si="77"/>
        <v>0</v>
      </c>
      <c r="U300">
        <f t="shared" si="78"/>
        <v>2.4640578756579976E-2</v>
      </c>
      <c r="V300">
        <f t="shared" si="79"/>
        <v>0</v>
      </c>
    </row>
    <row r="301" spans="10:22" x14ac:dyDescent="0.2">
      <c r="K301">
        <f t="shared" si="72"/>
        <v>1.138298870595641E-3</v>
      </c>
      <c r="L301">
        <f t="shared" si="80"/>
        <v>10</v>
      </c>
      <c r="M301">
        <f t="shared" si="81"/>
        <v>0</v>
      </c>
      <c r="N301">
        <f t="shared" si="82"/>
        <v>10</v>
      </c>
      <c r="O301">
        <f t="shared" si="83"/>
        <v>4</v>
      </c>
      <c r="P301">
        <f t="shared" si="75"/>
        <v>4</v>
      </c>
      <c r="Q301">
        <f t="shared" si="76"/>
        <v>6</v>
      </c>
      <c r="R301">
        <f t="shared" si="73"/>
        <v>7.3377853935788773E-3</v>
      </c>
      <c r="S301">
        <f t="shared" si="74"/>
        <v>0.15512839495029923</v>
      </c>
      <c r="T301">
        <f t="shared" si="77"/>
        <v>0</v>
      </c>
      <c r="U301">
        <f t="shared" si="78"/>
        <v>2.4640578756579976E-2</v>
      </c>
      <c r="V301">
        <f t="shared" si="79"/>
        <v>0</v>
      </c>
    </row>
    <row r="302" spans="10:22" x14ac:dyDescent="0.2">
      <c r="K302">
        <f t="shared" si="72"/>
        <v>1.1221059412901667E-3</v>
      </c>
      <c r="L302">
        <f t="shared" si="80"/>
        <v>10</v>
      </c>
      <c r="M302">
        <f t="shared" si="81"/>
        <v>0</v>
      </c>
      <c r="N302">
        <f t="shared" si="82"/>
        <v>10</v>
      </c>
      <c r="O302">
        <f t="shared" si="83"/>
        <v>3</v>
      </c>
      <c r="P302">
        <f t="shared" si="75"/>
        <v>3</v>
      </c>
      <c r="Q302">
        <f t="shared" si="76"/>
        <v>7</v>
      </c>
      <c r="R302">
        <f t="shared" si="73"/>
        <v>1.5760758006708203E-2</v>
      </c>
      <c r="S302">
        <f t="shared" si="74"/>
        <v>7.1196191249974658E-2</v>
      </c>
      <c r="T302">
        <f t="shared" si="77"/>
        <v>0</v>
      </c>
      <c r="U302">
        <f t="shared" si="78"/>
        <v>2.4640578756579976E-2</v>
      </c>
      <c r="V302">
        <f t="shared" si="79"/>
        <v>0</v>
      </c>
    </row>
    <row r="303" spans="10:22" x14ac:dyDescent="0.2">
      <c r="K303">
        <f t="shared" si="72"/>
        <v>2.9305180652789824E-4</v>
      </c>
      <c r="L303">
        <f t="shared" si="80"/>
        <v>10</v>
      </c>
      <c r="M303">
        <f t="shared" si="81"/>
        <v>0</v>
      </c>
      <c r="N303">
        <f t="shared" si="82"/>
        <v>10</v>
      </c>
      <c r="O303">
        <f t="shared" si="83"/>
        <v>2</v>
      </c>
      <c r="P303">
        <f t="shared" si="75"/>
        <v>2</v>
      </c>
      <c r="Q303">
        <f t="shared" si="76"/>
        <v>8</v>
      </c>
      <c r="R303">
        <f t="shared" si="73"/>
        <v>1.366636021482244E-2</v>
      </c>
      <c r="S303">
        <f t="shared" si="74"/>
        <v>2.1443295941377009E-2</v>
      </c>
      <c r="T303">
        <f t="shared" si="77"/>
        <v>0</v>
      </c>
      <c r="U303">
        <f t="shared" si="78"/>
        <v>2.4640578756579976E-2</v>
      </c>
      <c r="V303">
        <f t="shared" si="79"/>
        <v>0</v>
      </c>
    </row>
    <row r="304" spans="10:22" x14ac:dyDescent="0.2">
      <c r="K304">
        <f t="shared" si="72"/>
        <v>2.147191099936128E-5</v>
      </c>
      <c r="L304">
        <f t="shared" si="80"/>
        <v>10</v>
      </c>
      <c r="M304">
        <f t="shared" si="81"/>
        <v>0</v>
      </c>
      <c r="N304">
        <f t="shared" si="82"/>
        <v>10</v>
      </c>
      <c r="O304">
        <f t="shared" si="83"/>
        <v>1</v>
      </c>
      <c r="P304">
        <f t="shared" si="75"/>
        <v>1</v>
      </c>
      <c r="Q304">
        <f t="shared" si="76"/>
        <v>9</v>
      </c>
      <c r="R304">
        <f t="shared" si="73"/>
        <v>5.6103268333196109E-3</v>
      </c>
      <c r="S304">
        <f t="shared" si="74"/>
        <v>3.827212145973397E-3</v>
      </c>
      <c r="T304">
        <f t="shared" si="77"/>
        <v>0</v>
      </c>
      <c r="U304">
        <f t="shared" si="78"/>
        <v>2.4640578756579976E-2</v>
      </c>
      <c r="V304">
        <f t="shared" si="79"/>
        <v>0</v>
      </c>
    </row>
    <row r="305" spans="11:22" x14ac:dyDescent="0.2">
      <c r="K305">
        <f t="shared" si="72"/>
        <v>3.0924732258878824E-7</v>
      </c>
      <c r="L305">
        <f t="shared" si="80"/>
        <v>10</v>
      </c>
      <c r="M305">
        <f t="shared" si="81"/>
        <v>0</v>
      </c>
      <c r="N305">
        <f t="shared" si="82"/>
        <v>10</v>
      </c>
      <c r="O305">
        <f t="shared" si="83"/>
        <v>0</v>
      </c>
      <c r="P305">
        <f t="shared" si="75"/>
        <v>0</v>
      </c>
      <c r="Q305">
        <f t="shared" si="76"/>
        <v>10</v>
      </c>
      <c r="R305">
        <f t="shared" si="73"/>
        <v>1.0060507783165916E-3</v>
      </c>
      <c r="S305">
        <f t="shared" si="74"/>
        <v>3.0738738963678031E-4</v>
      </c>
      <c r="T305">
        <f t="shared" si="77"/>
        <v>0</v>
      </c>
      <c r="U305">
        <f t="shared" si="78"/>
        <v>2.4640578756579976E-2</v>
      </c>
      <c r="V305">
        <f t="shared" si="79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F20F-15D0-2E4B-AA85-822BD708C46C}">
  <dimension ref="A1:N84"/>
  <sheetViews>
    <sheetView workbookViewId="0">
      <selection activeCell="B20" sqref="B20:D20"/>
    </sheetView>
  </sheetViews>
  <sheetFormatPr baseColWidth="10" defaultRowHeight="16" x14ac:dyDescent="0.2"/>
  <cols>
    <col min="5" max="6" width="12.1640625" bestFit="1" customWidth="1"/>
    <col min="7" max="7" width="12.5" bestFit="1" customWidth="1"/>
    <col min="8" max="8" width="12.1640625" customWidth="1"/>
    <col min="11" max="11" width="12.1640625" bestFit="1" customWidth="1"/>
  </cols>
  <sheetData>
    <row r="1" spans="1:14" x14ac:dyDescent="0.2">
      <c r="B1" s="5" t="s">
        <v>1</v>
      </c>
      <c r="C1" s="6" t="s">
        <v>21</v>
      </c>
      <c r="D1" s="6" t="s">
        <v>20</v>
      </c>
      <c r="E1" s="3" t="s">
        <v>26</v>
      </c>
      <c r="F1" s="3" t="s">
        <v>25</v>
      </c>
      <c r="G1" s="3" t="s">
        <v>27</v>
      </c>
    </row>
    <row r="2" spans="1:14" x14ac:dyDescent="0.2">
      <c r="B2" s="7">
        <f>L!A9</f>
        <v>6</v>
      </c>
      <c r="C2" s="8">
        <f>L!Q9</f>
        <v>0.5</v>
      </c>
      <c r="D2" s="8">
        <f>L!P9</f>
        <v>0.2555357707857957</v>
      </c>
      <c r="E2" s="4">
        <f>LN(D2)</f>
        <v>-1.3643928760623725</v>
      </c>
      <c r="F2" s="4">
        <f>LN(1-D2)</f>
        <v>-0.2950904747360556</v>
      </c>
      <c r="G2" s="4">
        <f>LN(C2)</f>
        <v>-0.69314718055994529</v>
      </c>
      <c r="M2" s="9" t="s">
        <v>28</v>
      </c>
    </row>
    <row r="3" spans="1:14" x14ac:dyDescent="0.2">
      <c r="M3">
        <f>C2</f>
        <v>0.5</v>
      </c>
      <c r="N3">
        <v>1</v>
      </c>
    </row>
    <row r="4" spans="1:14" x14ac:dyDescent="0.2">
      <c r="J4" s="15" t="s">
        <v>18</v>
      </c>
      <c r="K4" s="15" t="s">
        <v>33</v>
      </c>
      <c r="L4" t="s">
        <v>66</v>
      </c>
      <c r="M4">
        <v>1</v>
      </c>
      <c r="N4" t="s">
        <v>67</v>
      </c>
    </row>
    <row r="5" spans="1:14" x14ac:dyDescent="0.2">
      <c r="A5" s="43" t="s">
        <v>22</v>
      </c>
      <c r="B5" s="50" t="s">
        <v>35</v>
      </c>
      <c r="C5" s="51" t="s">
        <v>61</v>
      </c>
      <c r="J5" s="16">
        <v>0</v>
      </c>
      <c r="K5" s="16">
        <f>'C6'!B6</f>
        <v>1.5755325358264106E-7</v>
      </c>
      <c r="L5">
        <v>0</v>
      </c>
      <c r="M5">
        <v>1</v>
      </c>
      <c r="N5">
        <v>1</v>
      </c>
    </row>
    <row r="6" spans="1:14" x14ac:dyDescent="0.2">
      <c r="A6" s="35">
        <v>0</v>
      </c>
      <c r="B6" s="52">
        <f>SUM(H19:H29)</f>
        <v>4.7725144904582976E-6</v>
      </c>
      <c r="C6" s="53">
        <f>LN(B6)</f>
        <v>-12.252637245110511</v>
      </c>
      <c r="J6" s="16">
        <f>J5+1</f>
        <v>1</v>
      </c>
      <c r="K6" s="16">
        <f>'C6'!B7</f>
        <v>2.6948230873665326E-5</v>
      </c>
      <c r="L6">
        <v>1</v>
      </c>
      <c r="M6">
        <f t="shared" ref="M6:M15" si="0">M5*(M$3+($L6-1))</f>
        <v>0.5</v>
      </c>
      <c r="N6">
        <f t="shared" ref="N6:N15" si="1">N5*(N$3+($L6-1))</f>
        <v>1</v>
      </c>
    </row>
    <row r="7" spans="1:14" x14ac:dyDescent="0.2">
      <c r="A7" s="35">
        <f>A6+1</f>
        <v>1</v>
      </c>
      <c r="B7" s="52">
        <f>SUM(H30:H39)</f>
        <v>3.8741912697463248E-5</v>
      </c>
      <c r="C7" s="53">
        <f t="shared" ref="C7:C16" si="2">LN(B7)</f>
        <v>-10.158588528528343</v>
      </c>
      <c r="J7" s="16">
        <f t="shared" ref="J7:J15" si="3">J6+1</f>
        <v>2</v>
      </c>
      <c r="K7" s="16">
        <f>'C6'!B8</f>
        <v>6.4064534470190506E-5</v>
      </c>
      <c r="L7">
        <v>2</v>
      </c>
      <c r="M7">
        <f t="shared" si="0"/>
        <v>0.75</v>
      </c>
      <c r="N7">
        <f t="shared" si="1"/>
        <v>2</v>
      </c>
    </row>
    <row r="8" spans="1:14" x14ac:dyDescent="0.2">
      <c r="A8" s="35">
        <f t="shared" ref="A8:A16" si="4">A7+1</f>
        <v>2</v>
      </c>
      <c r="B8" s="52">
        <f>SUM(H40:H48)</f>
        <v>5.4221606499960431E-5</v>
      </c>
      <c r="C8" s="53">
        <f t="shared" si="2"/>
        <v>-9.8224310850453378</v>
      </c>
      <c r="J8" s="16">
        <f t="shared" si="3"/>
        <v>3</v>
      </c>
      <c r="K8" s="16">
        <f>'C6'!B9</f>
        <v>6.2163327366941898E-5</v>
      </c>
      <c r="L8">
        <v>3</v>
      </c>
      <c r="M8">
        <f t="shared" si="0"/>
        <v>1.875</v>
      </c>
      <c r="N8">
        <f t="shared" si="1"/>
        <v>6</v>
      </c>
    </row>
    <row r="9" spans="1:14" x14ac:dyDescent="0.2">
      <c r="A9" s="35">
        <f t="shared" si="4"/>
        <v>3</v>
      </c>
      <c r="B9" s="52">
        <f>SUM(H49:H56)</f>
        <v>3.336647050348721E-5</v>
      </c>
      <c r="C9" s="53">
        <f t="shared" si="2"/>
        <v>-10.307959039344858</v>
      </c>
      <c r="J9" s="16">
        <f t="shared" si="3"/>
        <v>4</v>
      </c>
      <c r="K9" s="16">
        <f>'C6'!B10</f>
        <v>3.0482954103099858E-5</v>
      </c>
      <c r="L9">
        <v>4</v>
      </c>
      <c r="M9">
        <f t="shared" si="0"/>
        <v>6.5625</v>
      </c>
      <c r="N9">
        <f t="shared" si="1"/>
        <v>24</v>
      </c>
    </row>
    <row r="10" spans="1:14" x14ac:dyDescent="0.2">
      <c r="A10" s="35">
        <f t="shared" si="4"/>
        <v>4</v>
      </c>
      <c r="B10" s="52">
        <f>SUM(H57:H63)</f>
        <v>1.0704544687232795E-5</v>
      </c>
      <c r="C10" s="53">
        <f t="shared" si="2"/>
        <v>-11.444842169547133</v>
      </c>
      <c r="J10" s="16">
        <f t="shared" si="3"/>
        <v>5</v>
      </c>
      <c r="K10" s="16">
        <f>'C6'!B11</f>
        <v>7.861103790817632E-6</v>
      </c>
      <c r="L10">
        <v>5</v>
      </c>
      <c r="M10">
        <f t="shared" si="0"/>
        <v>29.53125</v>
      </c>
      <c r="N10">
        <f t="shared" si="1"/>
        <v>120</v>
      </c>
    </row>
    <row r="11" spans="1:14" x14ac:dyDescent="0.2">
      <c r="A11" s="35">
        <f t="shared" si="4"/>
        <v>5</v>
      </c>
      <c r="B11" s="52">
        <f>SUM(H64:H69)</f>
        <v>1.8535979638945067E-6</v>
      </c>
      <c r="C11" s="53">
        <f t="shared" si="2"/>
        <v>-13.198381962288869</v>
      </c>
      <c r="J11" s="16">
        <f t="shared" si="3"/>
        <v>6</v>
      </c>
      <c r="K11" s="16">
        <f>'C6'!B12</f>
        <v>1.0378296590403977E-6</v>
      </c>
      <c r="L11">
        <v>6</v>
      </c>
      <c r="M11">
        <f t="shared" si="0"/>
        <v>162.421875</v>
      </c>
      <c r="N11">
        <f t="shared" si="1"/>
        <v>720</v>
      </c>
    </row>
    <row r="12" spans="1:14" x14ac:dyDescent="0.2">
      <c r="A12" s="35">
        <f t="shared" si="4"/>
        <v>6</v>
      </c>
      <c r="B12" s="52">
        <f>SUM(H70:H74)</f>
        <v>1.681920266062414E-7</v>
      </c>
      <c r="C12" s="53">
        <f t="shared" si="2"/>
        <v>-15.598159494774691</v>
      </c>
      <c r="J12" s="16">
        <f t="shared" si="3"/>
        <v>7</v>
      </c>
      <c r="K12" s="16">
        <f>'C6'!B13</f>
        <v>6.3162128995615425E-8</v>
      </c>
      <c r="L12">
        <v>7</v>
      </c>
      <c r="M12">
        <f t="shared" si="0"/>
        <v>1055.7421875</v>
      </c>
      <c r="N12">
        <f t="shared" si="1"/>
        <v>5040</v>
      </c>
    </row>
    <row r="13" spans="1:14" x14ac:dyDescent="0.2">
      <c r="A13" s="35">
        <f t="shared" si="4"/>
        <v>7</v>
      </c>
      <c r="B13" s="52">
        <f>SUM(H75:H78)</f>
        <v>7.2105457244399759E-9</v>
      </c>
      <c r="C13" s="53">
        <f t="shared" si="2"/>
        <v>-18.747721198577697</v>
      </c>
      <c r="J13" s="16">
        <f t="shared" si="3"/>
        <v>8</v>
      </c>
      <c r="K13" s="16">
        <f>'C6'!B14</f>
        <v>1.4352653143740423E-9</v>
      </c>
      <c r="L13">
        <v>8</v>
      </c>
      <c r="M13">
        <f t="shared" si="0"/>
        <v>7918.06640625</v>
      </c>
      <c r="N13">
        <f t="shared" si="1"/>
        <v>40320</v>
      </c>
    </row>
    <row r="14" spans="1:14" x14ac:dyDescent="0.2">
      <c r="A14" s="35">
        <f t="shared" si="4"/>
        <v>8</v>
      </c>
      <c r="B14" s="52">
        <f>SUM(H79:H81)</f>
        <v>1.1902993715918629E-10</v>
      </c>
      <c r="C14" s="53">
        <f t="shared" si="2"/>
        <v>-22.851646081689868</v>
      </c>
      <c r="J14" s="16">
        <f t="shared" si="3"/>
        <v>9</v>
      </c>
      <c r="K14" s="16">
        <f>'C6'!B15</f>
        <v>1.2321294969260151E-11</v>
      </c>
      <c r="L14">
        <v>9</v>
      </c>
      <c r="M14">
        <f t="shared" si="0"/>
        <v>67303.564453125</v>
      </c>
      <c r="N14">
        <f t="shared" si="1"/>
        <v>362880</v>
      </c>
    </row>
    <row r="15" spans="1:14" x14ac:dyDescent="0.2">
      <c r="A15" s="35">
        <f t="shared" si="4"/>
        <v>9</v>
      </c>
      <c r="B15" s="52">
        <f>SUM(H82:H83)</f>
        <v>7.5199962346019644E-13</v>
      </c>
      <c r="C15" s="53">
        <f t="shared" si="2"/>
        <v>-27.916040571678796</v>
      </c>
      <c r="J15" s="16">
        <f t="shared" si="3"/>
        <v>10</v>
      </c>
      <c r="K15" s="16">
        <f>'C6'!B16</f>
        <v>3.5709497024577563E-14</v>
      </c>
      <c r="L15">
        <v>10</v>
      </c>
      <c r="M15">
        <f t="shared" si="0"/>
        <v>639383.8623046875</v>
      </c>
      <c r="N15">
        <f t="shared" si="1"/>
        <v>3628800</v>
      </c>
    </row>
    <row r="16" spans="1:14" x14ac:dyDescent="0.2">
      <c r="A16" s="37">
        <f t="shared" si="4"/>
        <v>10</v>
      </c>
      <c r="B16" s="54">
        <f>SUM(H84)</f>
        <v>1.6111797776244285E-15</v>
      </c>
      <c r="C16" s="55">
        <f t="shared" si="2"/>
        <v>-34.061809703134138</v>
      </c>
    </row>
    <row r="17" spans="2:11" x14ac:dyDescent="0.2">
      <c r="K17" t="s">
        <v>64</v>
      </c>
    </row>
    <row r="18" spans="2:11" x14ac:dyDescent="0.2">
      <c r="B18" t="s">
        <v>22</v>
      </c>
      <c r="C18" t="s">
        <v>18</v>
      </c>
      <c r="D18" t="s">
        <v>23</v>
      </c>
      <c r="E18" t="s">
        <v>19</v>
      </c>
      <c r="F18" t="s">
        <v>65</v>
      </c>
      <c r="G18" t="s">
        <v>68</v>
      </c>
      <c r="H18" t="s">
        <v>36</v>
      </c>
      <c r="I18" t="s">
        <v>63</v>
      </c>
    </row>
    <row r="19" spans="2:11" x14ac:dyDescent="0.2">
      <c r="B19">
        <v>0</v>
      </c>
      <c r="C19">
        <v>10</v>
      </c>
      <c r="D19">
        <f>C19-B19</f>
        <v>10</v>
      </c>
      <c r="E19">
        <f>VLOOKUP(C19,$J$5:$K$15,2)</f>
        <v>3.5709497024577563E-14</v>
      </c>
      <c r="F19">
        <f>IF($D$2&gt;0,VLOOKUP(C19,$L$4:$N$15,2)/VLOOKUP(B19,$L$4:$N$15,2)/VLOOKUP(D19,$L$4:$N$15,3),EXP(-$C$2)/VLOOKUP(D19,$L$4:$N$15,3))</f>
        <v>0.17619705200195312</v>
      </c>
      <c r="G19">
        <f>IF($D$2&gt;0, EXP(($C$2+B19)*$F$2+$E$2*D19), EXP($E$2*D19))</f>
        <v>1.0243277666010548E-6</v>
      </c>
      <c r="H19">
        <f>E19*F19*G19</f>
        <v>6.4449761760374216E-21</v>
      </c>
      <c r="I19">
        <f>LN(H19)</f>
        <v>-46.490986012993758</v>
      </c>
    </row>
    <row r="20" spans="2:11" x14ac:dyDescent="0.2">
      <c r="B20">
        <f>IF(C19=B19,B19+1,B19)</f>
        <v>0</v>
      </c>
      <c r="C20">
        <f>IF(C19=B19,10,C19-1)</f>
        <v>9</v>
      </c>
      <c r="D20">
        <f>C20-B20</f>
        <v>9</v>
      </c>
      <c r="E20">
        <f t="shared" ref="E20:E83" si="5">VLOOKUP(C20,$J$5:$K$15,2)</f>
        <v>1.2321294969260151E-11</v>
      </c>
      <c r="F20">
        <f t="shared" ref="F20:F83" si="6">IF($D$2&gt;0,VLOOKUP(C20,$L$4:$N$15,2)/VLOOKUP(B20,$L$4:$N$15,2)/VLOOKUP(D20,$L$4:$N$15,3),EXP(-$C$2)/VLOOKUP(D20,$L$4:$N$15,3))</f>
        <v>0.1854705810546875</v>
      </c>
      <c r="G20">
        <f t="shared" ref="G20:G83" si="7">IF($D$2&gt;0, EXP(($C$2+B20)*$F$2+$E$2*D20), EXP($E$2*D20))</f>
        <v>4.008549423241822E-6</v>
      </c>
      <c r="H20">
        <f t="shared" ref="H20:H83" si="8">E20*F20*G20</f>
        <v>9.1604884138038299E-18</v>
      </c>
      <c r="I20">
        <f t="shared" ref="I20:I83" si="9">LN(H20)</f>
        <v>-39.231632176344</v>
      </c>
    </row>
    <row r="21" spans="2:11" x14ac:dyDescent="0.2">
      <c r="B21">
        <f t="shared" ref="B21:B84" si="10">IF(C20=B20,B20+1,B20)</f>
        <v>0</v>
      </c>
      <c r="C21">
        <f>IF(C20=B20,10,C20-1)</f>
        <v>8</v>
      </c>
      <c r="D21">
        <f t="shared" ref="D21:D84" si="11">C21-B21</f>
        <v>8</v>
      </c>
      <c r="E21">
        <f t="shared" si="5"/>
        <v>1.4352653143740423E-9</v>
      </c>
      <c r="F21">
        <f t="shared" si="6"/>
        <v>0.196380615234375</v>
      </c>
      <c r="G21">
        <f t="shared" si="7"/>
        <v>1.5686842632306092E-5</v>
      </c>
      <c r="H21">
        <f t="shared" si="8"/>
        <v>4.4214665686435397E-15</v>
      </c>
      <c r="I21">
        <f t="shared" si="9"/>
        <v>-33.052304950994944</v>
      </c>
    </row>
    <row r="22" spans="2:11" x14ac:dyDescent="0.2">
      <c r="B22">
        <f t="shared" si="10"/>
        <v>0</v>
      </c>
      <c r="C22">
        <f t="shared" ref="C22:C84" si="12">IF(C21=B21,10,C21-1)</f>
        <v>7</v>
      </c>
      <c r="D22">
        <f t="shared" si="11"/>
        <v>7</v>
      </c>
      <c r="E22">
        <f t="shared" si="5"/>
        <v>6.3162128995615425E-8</v>
      </c>
      <c r="F22">
        <f t="shared" si="6"/>
        <v>0.20947265625</v>
      </c>
      <c r="G22">
        <f t="shared" si="7"/>
        <v>6.1388049837670912E-5</v>
      </c>
      <c r="H22">
        <f t="shared" si="8"/>
        <v>8.1220926113815739E-13</v>
      </c>
      <c r="I22">
        <f t="shared" si="9"/>
        <v>-27.839018377189443</v>
      </c>
    </row>
    <row r="23" spans="2:11" x14ac:dyDescent="0.2">
      <c r="B23">
        <f t="shared" si="10"/>
        <v>0</v>
      </c>
      <c r="C23">
        <f t="shared" si="12"/>
        <v>6</v>
      </c>
      <c r="D23">
        <f t="shared" si="11"/>
        <v>6</v>
      </c>
      <c r="E23">
        <f t="shared" si="5"/>
        <v>1.0378296590403977E-6</v>
      </c>
      <c r="F23">
        <f t="shared" si="6"/>
        <v>0.2255859375</v>
      </c>
      <c r="G23">
        <f t="shared" si="7"/>
        <v>2.4023270655570896E-4</v>
      </c>
      <c r="H23">
        <f t="shared" si="8"/>
        <v>5.6243227590819956E-11</v>
      </c>
      <c r="I23">
        <f t="shared" si="9"/>
        <v>-23.601335480477911</v>
      </c>
    </row>
    <row r="24" spans="2:11" x14ac:dyDescent="0.2">
      <c r="B24">
        <f t="shared" si="10"/>
        <v>0</v>
      </c>
      <c r="C24">
        <f t="shared" si="12"/>
        <v>5</v>
      </c>
      <c r="D24">
        <f t="shared" si="11"/>
        <v>5</v>
      </c>
      <c r="E24">
        <f t="shared" si="5"/>
        <v>7.861103790817632E-6</v>
      </c>
      <c r="F24">
        <f t="shared" si="6"/>
        <v>0.24609375</v>
      </c>
      <c r="G24">
        <f t="shared" si="7"/>
        <v>9.4011380800806E-4</v>
      </c>
      <c r="H24">
        <f t="shared" si="8"/>
        <v>1.8187145697489301E-9</v>
      </c>
      <c r="I24">
        <f t="shared" si="9"/>
        <v>-20.125135865748909</v>
      </c>
    </row>
    <row r="25" spans="2:11" x14ac:dyDescent="0.2">
      <c r="B25">
        <f t="shared" si="10"/>
        <v>0</v>
      </c>
      <c r="C25">
        <f t="shared" si="12"/>
        <v>4</v>
      </c>
      <c r="D25">
        <f t="shared" si="11"/>
        <v>4</v>
      </c>
      <c r="E25">
        <f t="shared" si="5"/>
        <v>3.0482954103099858E-5</v>
      </c>
      <c r="F25">
        <f t="shared" si="6"/>
        <v>0.2734375</v>
      </c>
      <c r="G25">
        <f t="shared" si="7"/>
        <v>3.6789910278201936E-3</v>
      </c>
      <c r="H25">
        <f t="shared" si="8"/>
        <v>3.0665062598723204E-8</v>
      </c>
      <c r="I25">
        <f t="shared" si="9"/>
        <v>-17.300141856496889</v>
      </c>
    </row>
    <row r="26" spans="2:11" x14ac:dyDescent="0.2">
      <c r="B26">
        <f t="shared" si="10"/>
        <v>0</v>
      </c>
      <c r="C26">
        <f t="shared" si="12"/>
        <v>3</v>
      </c>
      <c r="D26">
        <f t="shared" si="11"/>
        <v>3</v>
      </c>
      <c r="E26">
        <f t="shared" si="5"/>
        <v>6.2163327366941898E-5</v>
      </c>
      <c r="F26">
        <f t="shared" si="6"/>
        <v>0.3125</v>
      </c>
      <c r="G26">
        <f t="shared" si="7"/>
        <v>1.4397166457388576E-2</v>
      </c>
      <c r="H26">
        <f t="shared" si="8"/>
        <v>2.7967992863968789E-7</v>
      </c>
      <c r="I26">
        <f t="shared" si="9"/>
        <v>-15.08961999962913</v>
      </c>
    </row>
    <row r="27" spans="2:11" x14ac:dyDescent="0.2">
      <c r="B27">
        <f t="shared" si="10"/>
        <v>0</v>
      </c>
      <c r="C27">
        <f t="shared" si="12"/>
        <v>2</v>
      </c>
      <c r="D27">
        <f t="shared" si="11"/>
        <v>2</v>
      </c>
      <c r="E27">
        <f t="shared" si="5"/>
        <v>6.4064534470190506E-5</v>
      </c>
      <c r="F27">
        <f t="shared" si="6"/>
        <v>0.375</v>
      </c>
      <c r="G27">
        <f t="shared" si="7"/>
        <v>5.6341100164239134E-2</v>
      </c>
      <c r="H27">
        <f t="shared" si="8"/>
        <v>1.3535498825851328E-6</v>
      </c>
      <c r="I27">
        <f t="shared" si="9"/>
        <v>-13.512779874056847</v>
      </c>
    </row>
    <row r="28" spans="2:11" x14ac:dyDescent="0.2">
      <c r="B28">
        <f t="shared" si="10"/>
        <v>0</v>
      </c>
      <c r="C28">
        <f t="shared" si="12"/>
        <v>1</v>
      </c>
      <c r="D28">
        <f t="shared" si="11"/>
        <v>1</v>
      </c>
      <c r="E28">
        <f t="shared" si="5"/>
        <v>2.6948230873665326E-5</v>
      </c>
      <c r="F28">
        <f t="shared" si="6"/>
        <v>0.5</v>
      </c>
      <c r="G28">
        <f t="shared" si="7"/>
        <v>0.22048224399654556</v>
      </c>
      <c r="H28">
        <f t="shared" si="8"/>
        <v>2.9708032073813604E-6</v>
      </c>
      <c r="I28">
        <f t="shared" si="9"/>
        <v>-12.726678201516279</v>
      </c>
    </row>
    <row r="29" spans="2:11" x14ac:dyDescent="0.2">
      <c r="B29">
        <f t="shared" si="10"/>
        <v>0</v>
      </c>
      <c r="C29">
        <f t="shared" si="12"/>
        <v>0</v>
      </c>
      <c r="D29">
        <f t="shared" si="11"/>
        <v>0</v>
      </c>
      <c r="E29">
        <f t="shared" si="5"/>
        <v>1.5755325358264106E-7</v>
      </c>
      <c r="F29">
        <f t="shared" si="6"/>
        <v>1</v>
      </c>
      <c r="G29">
        <f t="shared" si="7"/>
        <v>0.86282340557857162</v>
      </c>
      <c r="H29">
        <f t="shared" si="8"/>
        <v>1.3594063481615866E-7</v>
      </c>
      <c r="I29">
        <f t="shared" si="9"/>
        <v>-15.811047555212733</v>
      </c>
    </row>
    <row r="30" spans="2:11" x14ac:dyDescent="0.2">
      <c r="B30">
        <f t="shared" si="10"/>
        <v>1</v>
      </c>
      <c r="C30">
        <f t="shared" si="12"/>
        <v>10</v>
      </c>
      <c r="D30">
        <f t="shared" si="11"/>
        <v>9</v>
      </c>
      <c r="E30">
        <f t="shared" si="5"/>
        <v>3.5709497024577563E-14</v>
      </c>
      <c r="F30">
        <f t="shared" si="6"/>
        <v>3.5239410400390625</v>
      </c>
      <c r="G30">
        <f t="shared" si="7"/>
        <v>2.9842216566407677E-6</v>
      </c>
      <c r="H30">
        <f t="shared" si="8"/>
        <v>3.7552896852312792E-19</v>
      </c>
      <c r="I30">
        <f t="shared" si="9"/>
        <v>-42.42595133811345</v>
      </c>
    </row>
    <row r="31" spans="2:11" x14ac:dyDescent="0.2">
      <c r="B31">
        <f t="shared" si="10"/>
        <v>1</v>
      </c>
      <c r="C31">
        <f t="shared" si="12"/>
        <v>9</v>
      </c>
      <c r="D31">
        <f t="shared" si="11"/>
        <v>8</v>
      </c>
      <c r="E31">
        <f t="shared" si="5"/>
        <v>1.2321294969260151E-11</v>
      </c>
      <c r="F31">
        <f t="shared" si="6"/>
        <v>3.338470458984375</v>
      </c>
      <c r="G31">
        <f t="shared" si="7"/>
        <v>1.1678293209064283E-5</v>
      </c>
      <c r="H31">
        <f t="shared" si="8"/>
        <v>4.803781742738677E-16</v>
      </c>
      <c r="I31">
        <f t="shared" si="9"/>
        <v>-35.27195801712152</v>
      </c>
    </row>
    <row r="32" spans="2:11" x14ac:dyDescent="0.2">
      <c r="B32">
        <f t="shared" si="10"/>
        <v>1</v>
      </c>
      <c r="C32">
        <f t="shared" si="12"/>
        <v>8</v>
      </c>
      <c r="D32">
        <f t="shared" si="11"/>
        <v>7</v>
      </c>
      <c r="E32">
        <f t="shared" si="5"/>
        <v>1.4352653143740423E-9</v>
      </c>
      <c r="F32">
        <f t="shared" si="6"/>
        <v>3.14208984375</v>
      </c>
      <c r="G32">
        <f t="shared" si="7"/>
        <v>4.5701207205364867E-5</v>
      </c>
      <c r="H32">
        <f t="shared" si="8"/>
        <v>2.061002225026762E-13</v>
      </c>
      <c r="I32">
        <f t="shared" si="9"/>
        <v>-29.210413827428848</v>
      </c>
    </row>
    <row r="33" spans="2:9" x14ac:dyDescent="0.2">
      <c r="B33">
        <f t="shared" si="10"/>
        <v>1</v>
      </c>
      <c r="C33">
        <f t="shared" si="12"/>
        <v>7</v>
      </c>
      <c r="D33">
        <f t="shared" si="11"/>
        <v>6</v>
      </c>
      <c r="E33">
        <f t="shared" si="5"/>
        <v>6.3162128995615425E-8</v>
      </c>
      <c r="F33">
        <f t="shared" si="6"/>
        <v>2.9326171875</v>
      </c>
      <c r="G33">
        <f t="shared" si="7"/>
        <v>1.788446567180381E-4</v>
      </c>
      <c r="H33">
        <f t="shared" si="8"/>
        <v>3.3127457481677002E-11</v>
      </c>
      <c r="I33">
        <f t="shared" si="9"/>
        <v>-24.130658646247866</v>
      </c>
    </row>
    <row r="34" spans="2:9" x14ac:dyDescent="0.2">
      <c r="B34">
        <f t="shared" si="10"/>
        <v>1</v>
      </c>
      <c r="C34">
        <f t="shared" si="12"/>
        <v>6</v>
      </c>
      <c r="D34">
        <f t="shared" si="11"/>
        <v>5</v>
      </c>
      <c r="E34">
        <f t="shared" si="5"/>
        <v>1.0378296590403977E-6</v>
      </c>
      <c r="F34">
        <f t="shared" si="6"/>
        <v>2.70703125</v>
      </c>
      <c r="G34">
        <f t="shared" si="7"/>
        <v>6.9988110145235061E-4</v>
      </c>
      <c r="H34">
        <f t="shared" si="8"/>
        <v>1.9662720854224765E-9</v>
      </c>
      <c r="I34">
        <f t="shared" si="9"/>
        <v>-20.04712642936359</v>
      </c>
    </row>
    <row r="35" spans="2:9" x14ac:dyDescent="0.2">
      <c r="B35">
        <f t="shared" si="10"/>
        <v>1</v>
      </c>
      <c r="C35">
        <f t="shared" si="12"/>
        <v>5</v>
      </c>
      <c r="D35">
        <f t="shared" si="11"/>
        <v>4</v>
      </c>
      <c r="E35">
        <f t="shared" si="5"/>
        <v>7.861103790817632E-6</v>
      </c>
      <c r="F35">
        <f t="shared" si="6"/>
        <v>2.4609375</v>
      </c>
      <c r="G35">
        <f t="shared" si="7"/>
        <v>2.7388772198121327E-3</v>
      </c>
      <c r="H35">
        <f t="shared" si="8"/>
        <v>5.2985456250027358E-8</v>
      </c>
      <c r="I35">
        <f t="shared" si="9"/>
        <v>-16.753248371428548</v>
      </c>
    </row>
    <row r="36" spans="2:9" x14ac:dyDescent="0.2">
      <c r="B36">
        <f t="shared" si="10"/>
        <v>1</v>
      </c>
      <c r="C36">
        <f t="shared" si="12"/>
        <v>4</v>
      </c>
      <c r="D36">
        <f t="shared" si="11"/>
        <v>3</v>
      </c>
      <c r="E36">
        <f t="shared" si="5"/>
        <v>3.0482954103099858E-5</v>
      </c>
      <c r="F36">
        <f t="shared" si="6"/>
        <v>2.1875</v>
      </c>
      <c r="G36">
        <f t="shared" si="7"/>
        <v>1.0718175429568379E-2</v>
      </c>
      <c r="H36">
        <f t="shared" si="8"/>
        <v>7.1470360869360582E-7</v>
      </c>
      <c r="I36">
        <f t="shared" si="9"/>
        <v>-14.151397913490738</v>
      </c>
    </row>
    <row r="37" spans="2:9" x14ac:dyDescent="0.2">
      <c r="B37">
        <f t="shared" si="10"/>
        <v>1</v>
      </c>
      <c r="C37">
        <f t="shared" si="12"/>
        <v>3</v>
      </c>
      <c r="D37">
        <f t="shared" si="11"/>
        <v>2</v>
      </c>
      <c r="E37">
        <f t="shared" si="5"/>
        <v>6.2163327366941898E-5</v>
      </c>
      <c r="F37">
        <f t="shared" si="6"/>
        <v>1.875</v>
      </c>
      <c r="G37">
        <f t="shared" si="7"/>
        <v>4.1943933706850574E-2</v>
      </c>
      <c r="H37">
        <f t="shared" si="8"/>
        <v>4.8888271538929898E-6</v>
      </c>
      <c r="I37">
        <f t="shared" si="9"/>
        <v>-12.228558129074759</v>
      </c>
    </row>
    <row r="38" spans="2:9" x14ac:dyDescent="0.2">
      <c r="B38">
        <f t="shared" si="10"/>
        <v>1</v>
      </c>
      <c r="C38">
        <f t="shared" si="12"/>
        <v>2</v>
      </c>
      <c r="D38">
        <f t="shared" si="11"/>
        <v>1</v>
      </c>
      <c r="E38">
        <f t="shared" si="5"/>
        <v>6.4064534470190506E-5</v>
      </c>
      <c r="F38">
        <f t="shared" si="6"/>
        <v>1.5</v>
      </c>
      <c r="G38">
        <f t="shared" si="7"/>
        <v>0.16414114383230641</v>
      </c>
      <c r="H38">
        <f t="shared" si="8"/>
        <v>1.5773438950531938E-5</v>
      </c>
      <c r="I38">
        <f t="shared" si="9"/>
        <v>-11.057183111610637</v>
      </c>
    </row>
    <row r="39" spans="2:9" x14ac:dyDescent="0.2">
      <c r="B39">
        <f t="shared" si="10"/>
        <v>1</v>
      </c>
      <c r="C39">
        <f t="shared" si="12"/>
        <v>1</v>
      </c>
      <c r="D39">
        <f t="shared" si="11"/>
        <v>0</v>
      </c>
      <c r="E39">
        <f t="shared" si="5"/>
        <v>2.6948230873665326E-5</v>
      </c>
      <c r="F39">
        <f t="shared" si="6"/>
        <v>1</v>
      </c>
      <c r="G39">
        <f t="shared" si="7"/>
        <v>0.64234116158202614</v>
      </c>
      <c r="H39">
        <f t="shared" si="8"/>
        <v>1.7309957921970804E-5</v>
      </c>
      <c r="I39">
        <f t="shared" si="9"/>
        <v>-10.964228619630017</v>
      </c>
    </row>
    <row r="40" spans="2:9" x14ac:dyDescent="0.2">
      <c r="B40">
        <f t="shared" si="10"/>
        <v>2</v>
      </c>
      <c r="C40">
        <f t="shared" si="12"/>
        <v>10</v>
      </c>
      <c r="D40">
        <f t="shared" si="11"/>
        <v>8</v>
      </c>
      <c r="E40">
        <f t="shared" si="5"/>
        <v>3.5709497024577563E-14</v>
      </c>
      <c r="F40">
        <f t="shared" si="6"/>
        <v>21.143646240234375</v>
      </c>
      <c r="G40">
        <f t="shared" si="7"/>
        <v>8.694071552423522E-6</v>
      </c>
      <c r="H40">
        <f t="shared" si="8"/>
        <v>6.5642759111058052E-18</v>
      </c>
      <c r="I40">
        <f t="shared" si="9"/>
        <v>-39.564889467559077</v>
      </c>
    </row>
    <row r="41" spans="2:9" x14ac:dyDescent="0.2">
      <c r="B41">
        <f t="shared" si="10"/>
        <v>2</v>
      </c>
      <c r="C41">
        <f t="shared" si="12"/>
        <v>9</v>
      </c>
      <c r="D41">
        <f t="shared" si="11"/>
        <v>7</v>
      </c>
      <c r="E41">
        <f t="shared" si="5"/>
        <v>1.2321294969260151E-11</v>
      </c>
      <c r="F41">
        <f t="shared" si="6"/>
        <v>17.80517578125</v>
      </c>
      <c r="G41">
        <f t="shared" si="7"/>
        <v>3.4022913996300615E-5</v>
      </c>
      <c r="H41">
        <f t="shared" si="8"/>
        <v>7.4640429117200891E-15</v>
      </c>
      <c r="I41">
        <f t="shared" si="9"/>
        <v>-32.528679182223527</v>
      </c>
    </row>
    <row r="42" spans="2:9" x14ac:dyDescent="0.2">
      <c r="B42">
        <f t="shared" si="10"/>
        <v>2</v>
      </c>
      <c r="C42">
        <f t="shared" si="12"/>
        <v>8</v>
      </c>
      <c r="D42">
        <f t="shared" si="11"/>
        <v>6</v>
      </c>
      <c r="E42">
        <f t="shared" si="5"/>
        <v>1.4352653143740423E-9</v>
      </c>
      <c r="F42">
        <f t="shared" si="6"/>
        <v>14.6630859375</v>
      </c>
      <c r="G42">
        <f t="shared" si="7"/>
        <v>1.331434495126733E-4</v>
      </c>
      <c r="H42">
        <f t="shared" si="8"/>
        <v>2.8020596352037075E-12</v>
      </c>
      <c r="I42">
        <f t="shared" si="9"/>
        <v>-26.600666385155378</v>
      </c>
    </row>
    <row r="43" spans="2:9" x14ac:dyDescent="0.2">
      <c r="B43">
        <f t="shared" si="10"/>
        <v>2</v>
      </c>
      <c r="C43">
        <f t="shared" si="12"/>
        <v>7</v>
      </c>
      <c r="D43">
        <f t="shared" si="11"/>
        <v>5</v>
      </c>
      <c r="E43">
        <f t="shared" si="5"/>
        <v>6.3162128995615425E-8</v>
      </c>
      <c r="F43">
        <f t="shared" si="6"/>
        <v>11.73046875</v>
      </c>
      <c r="G43">
        <f t="shared" si="7"/>
        <v>5.2103644473431242E-4</v>
      </c>
      <c r="H43">
        <f t="shared" si="8"/>
        <v>3.860470418538189E-10</v>
      </c>
      <c r="I43">
        <f t="shared" si="9"/>
        <v>-21.675061883801661</v>
      </c>
    </row>
    <row r="44" spans="2:9" x14ac:dyDescent="0.2">
      <c r="B44">
        <f t="shared" si="10"/>
        <v>2</v>
      </c>
      <c r="C44">
        <f t="shared" si="12"/>
        <v>6</v>
      </c>
      <c r="D44">
        <f t="shared" si="11"/>
        <v>4</v>
      </c>
      <c r="E44">
        <f t="shared" si="5"/>
        <v>1.0378296590403977E-6</v>
      </c>
      <c r="F44">
        <f t="shared" si="6"/>
        <v>9.0234375</v>
      </c>
      <c r="G44">
        <f t="shared" si="7"/>
        <v>2.0389961183597816E-3</v>
      </c>
      <c r="H44">
        <f t="shared" si="8"/>
        <v>1.909477262874094E-8</v>
      </c>
      <c r="I44">
        <f t="shared" si="9"/>
        <v>-17.77385122371134</v>
      </c>
    </row>
    <row r="45" spans="2:9" x14ac:dyDescent="0.2">
      <c r="B45">
        <f t="shared" si="10"/>
        <v>2</v>
      </c>
      <c r="C45">
        <f t="shared" si="12"/>
        <v>5</v>
      </c>
      <c r="D45">
        <f t="shared" si="11"/>
        <v>3</v>
      </c>
      <c r="E45">
        <f t="shared" si="5"/>
        <v>7.861103790817632E-6</v>
      </c>
      <c r="F45">
        <f t="shared" si="6"/>
        <v>6.5625</v>
      </c>
      <c r="G45">
        <f t="shared" si="7"/>
        <v>7.9792982097562446E-3</v>
      </c>
      <c r="H45">
        <f t="shared" si="8"/>
        <v>4.116399748438632E-7</v>
      </c>
      <c r="I45">
        <f t="shared" si="9"/>
        <v>-14.703116717090506</v>
      </c>
    </row>
    <row r="46" spans="2:9" x14ac:dyDescent="0.2">
      <c r="B46">
        <f t="shared" si="10"/>
        <v>2</v>
      </c>
      <c r="C46">
        <f t="shared" si="12"/>
        <v>4</v>
      </c>
      <c r="D46">
        <f t="shared" si="11"/>
        <v>2</v>
      </c>
      <c r="E46">
        <f t="shared" si="5"/>
        <v>3.0482954103099858E-5</v>
      </c>
      <c r="F46">
        <f t="shared" si="6"/>
        <v>4.375</v>
      </c>
      <c r="G46">
        <f t="shared" si="7"/>
        <v>3.1225758277282186E-2</v>
      </c>
      <c r="H46">
        <f t="shared" si="8"/>
        <v>4.1643584342538652E-6</v>
      </c>
      <c r="I46">
        <f t="shared" si="9"/>
        <v>-12.388948331604476</v>
      </c>
    </row>
    <row r="47" spans="2:9" x14ac:dyDescent="0.2">
      <c r="B47">
        <f t="shared" si="10"/>
        <v>2</v>
      </c>
      <c r="C47">
        <f t="shared" si="12"/>
        <v>3</v>
      </c>
      <c r="D47">
        <f t="shared" si="11"/>
        <v>1</v>
      </c>
      <c r="E47">
        <f t="shared" si="5"/>
        <v>6.2163327366941898E-5</v>
      </c>
      <c r="F47">
        <f t="shared" si="6"/>
        <v>2.5</v>
      </c>
      <c r="G47">
        <f t="shared" si="7"/>
        <v>0.12219721012545579</v>
      </c>
      <c r="H47">
        <f t="shared" si="8"/>
        <v>1.8990462940889236E-5</v>
      </c>
      <c r="I47">
        <f t="shared" si="9"/>
        <v>-10.871573655296661</v>
      </c>
    </row>
    <row r="48" spans="2:9" x14ac:dyDescent="0.2">
      <c r="B48">
        <f t="shared" si="10"/>
        <v>2</v>
      </c>
      <c r="C48">
        <f t="shared" si="12"/>
        <v>2</v>
      </c>
      <c r="D48">
        <f t="shared" si="11"/>
        <v>0</v>
      </c>
      <c r="E48">
        <f t="shared" si="5"/>
        <v>6.4064534470190506E-5</v>
      </c>
      <c r="F48">
        <f t="shared" si="6"/>
        <v>1</v>
      </c>
      <c r="G48">
        <f t="shared" si="7"/>
        <v>0.47820001774971971</v>
      </c>
      <c r="H48">
        <f t="shared" si="8"/>
        <v>3.0635661520772629E-5</v>
      </c>
      <c r="I48">
        <f t="shared" si="9"/>
        <v>-10.393345818392486</v>
      </c>
    </row>
    <row r="49" spans="2:9" x14ac:dyDescent="0.2">
      <c r="B49">
        <f t="shared" si="10"/>
        <v>3</v>
      </c>
      <c r="C49">
        <f t="shared" si="12"/>
        <v>10</v>
      </c>
      <c r="D49">
        <f t="shared" si="11"/>
        <v>7</v>
      </c>
      <c r="E49">
        <f t="shared" si="5"/>
        <v>3.5709497024577563E-14</v>
      </c>
      <c r="F49">
        <f t="shared" si="6"/>
        <v>67.65966796875</v>
      </c>
      <c r="G49">
        <f t="shared" si="7"/>
        <v>2.5328842443877071E-5</v>
      </c>
      <c r="H49">
        <f t="shared" si="8"/>
        <v>6.1196831632401857E-17</v>
      </c>
      <c r="I49">
        <f t="shared" si="9"/>
        <v>-37.33243625642708</v>
      </c>
    </row>
    <row r="50" spans="2:9" x14ac:dyDescent="0.2">
      <c r="B50">
        <f t="shared" si="10"/>
        <v>3</v>
      </c>
      <c r="C50">
        <f t="shared" si="12"/>
        <v>9</v>
      </c>
      <c r="D50">
        <f t="shared" si="11"/>
        <v>6</v>
      </c>
      <c r="E50">
        <f t="shared" si="5"/>
        <v>1.2321294969260151E-11</v>
      </c>
      <c r="F50">
        <f t="shared" si="6"/>
        <v>49.8544921875</v>
      </c>
      <c r="G50">
        <f t="shared" si="7"/>
        <v>9.9120535516372525E-5</v>
      </c>
      <c r="H50">
        <f t="shared" si="8"/>
        <v>6.0886960055817309E-14</v>
      </c>
      <c r="I50">
        <f t="shared" si="9"/>
        <v>-30.429757363716053</v>
      </c>
    </row>
    <row r="51" spans="2:9" x14ac:dyDescent="0.2">
      <c r="B51">
        <f t="shared" si="10"/>
        <v>3</v>
      </c>
      <c r="C51">
        <f t="shared" si="12"/>
        <v>8</v>
      </c>
      <c r="D51">
        <f t="shared" si="11"/>
        <v>5</v>
      </c>
      <c r="E51">
        <f t="shared" si="5"/>
        <v>1.4352653143740423E-9</v>
      </c>
      <c r="F51">
        <f t="shared" si="6"/>
        <v>35.19140625</v>
      </c>
      <c r="G51">
        <f t="shared" si="7"/>
        <v>3.8789299522163945E-4</v>
      </c>
      <c r="H51">
        <f t="shared" si="8"/>
        <v>1.9592089139953319E-11</v>
      </c>
      <c r="I51">
        <f t="shared" si="9"/>
        <v>-24.655895246475165</v>
      </c>
    </row>
    <row r="52" spans="2:9" x14ac:dyDescent="0.2">
      <c r="B52">
        <f t="shared" si="10"/>
        <v>3</v>
      </c>
      <c r="C52">
        <f t="shared" si="12"/>
        <v>7</v>
      </c>
      <c r="D52">
        <f t="shared" si="11"/>
        <v>4</v>
      </c>
      <c r="E52">
        <f t="shared" si="5"/>
        <v>6.3162128995615425E-8</v>
      </c>
      <c r="F52">
        <f t="shared" si="6"/>
        <v>23.4609375</v>
      </c>
      <c r="G52">
        <f t="shared" si="7"/>
        <v>1.5179596736254689E-3</v>
      </c>
      <c r="H52">
        <f t="shared" si="8"/>
        <v>2.2493775534466366E-9</v>
      </c>
      <c r="I52">
        <f t="shared" si="9"/>
        <v>-19.912612301915399</v>
      </c>
    </row>
    <row r="53" spans="2:9" x14ac:dyDescent="0.2">
      <c r="B53">
        <f t="shared" si="10"/>
        <v>3</v>
      </c>
      <c r="C53">
        <f t="shared" si="12"/>
        <v>6</v>
      </c>
      <c r="D53">
        <f t="shared" si="11"/>
        <v>3</v>
      </c>
      <c r="E53">
        <f t="shared" si="5"/>
        <v>1.0378296590403977E-6</v>
      </c>
      <c r="F53">
        <f t="shared" si="6"/>
        <v>14.4375</v>
      </c>
      <c r="G53">
        <f t="shared" si="7"/>
        <v>5.9403020913964665E-3</v>
      </c>
      <c r="H53">
        <f t="shared" si="8"/>
        <v>8.9007500708726931E-8</v>
      </c>
      <c r="I53">
        <f t="shared" si="9"/>
        <v>-16.234545193139287</v>
      </c>
    </row>
    <row r="54" spans="2:9" x14ac:dyDescent="0.2">
      <c r="B54">
        <f t="shared" si="10"/>
        <v>3</v>
      </c>
      <c r="C54">
        <f t="shared" si="12"/>
        <v>5</v>
      </c>
      <c r="D54">
        <f t="shared" si="11"/>
        <v>2</v>
      </c>
      <c r="E54">
        <f t="shared" si="5"/>
        <v>7.861103790817632E-6</v>
      </c>
      <c r="F54">
        <f t="shared" si="6"/>
        <v>7.875</v>
      </c>
      <c r="G54">
        <f t="shared" si="7"/>
        <v>2.3246460067525947E-2</v>
      </c>
      <c r="H54">
        <f t="shared" si="8"/>
        <v>1.4390998284593618E-6</v>
      </c>
      <c r="I54">
        <f t="shared" si="9"/>
        <v>-13.451492758970234</v>
      </c>
    </row>
    <row r="55" spans="2:9" x14ac:dyDescent="0.2">
      <c r="B55">
        <f t="shared" si="10"/>
        <v>3</v>
      </c>
      <c r="C55">
        <f t="shared" si="12"/>
        <v>4</v>
      </c>
      <c r="D55">
        <f t="shared" si="11"/>
        <v>1</v>
      </c>
      <c r="E55">
        <f t="shared" si="5"/>
        <v>3.0482954103099858E-5</v>
      </c>
      <c r="F55">
        <f t="shared" si="6"/>
        <v>3.5</v>
      </c>
      <c r="G55">
        <f t="shared" si="7"/>
        <v>9.0971451848173623E-2</v>
      </c>
      <c r="H55">
        <f t="shared" si="8"/>
        <v>9.7057750698308237E-6</v>
      </c>
      <c r="I55">
        <f t="shared" si="9"/>
        <v>-11.542789481592369</v>
      </c>
    </row>
    <row r="56" spans="2:9" x14ac:dyDescent="0.2">
      <c r="B56">
        <f t="shared" si="10"/>
        <v>3</v>
      </c>
      <c r="C56">
        <f t="shared" si="12"/>
        <v>3</v>
      </c>
      <c r="D56">
        <f t="shared" si="11"/>
        <v>0</v>
      </c>
      <c r="E56">
        <f t="shared" si="5"/>
        <v>6.2163327366941898E-5</v>
      </c>
      <c r="F56">
        <f t="shared" si="6"/>
        <v>1</v>
      </c>
      <c r="G56">
        <f t="shared" si="7"/>
        <v>0.3560028076242639</v>
      </c>
      <c r="H56">
        <f t="shared" si="8"/>
        <v>2.2130319073897556E-5</v>
      </c>
      <c r="I56">
        <f t="shared" si="9"/>
        <v>-10.718561985844499</v>
      </c>
    </row>
    <row r="57" spans="2:9" x14ac:dyDescent="0.2">
      <c r="B57">
        <f t="shared" si="10"/>
        <v>4</v>
      </c>
      <c r="C57">
        <f t="shared" si="12"/>
        <v>10</v>
      </c>
      <c r="D57">
        <f t="shared" si="11"/>
        <v>6</v>
      </c>
      <c r="E57">
        <f t="shared" si="5"/>
        <v>3.5709497024577563E-14</v>
      </c>
      <c r="F57">
        <f t="shared" si="6"/>
        <v>135.3193359375</v>
      </c>
      <c r="G57">
        <f t="shared" si="7"/>
        <v>7.3791693072495484E-5</v>
      </c>
      <c r="H57">
        <f t="shared" si="8"/>
        <v>3.5657514367925826E-16</v>
      </c>
      <c r="I57">
        <f t="shared" si="9"/>
        <v>-35.569986674540814</v>
      </c>
    </row>
    <row r="58" spans="2:9" x14ac:dyDescent="0.2">
      <c r="B58">
        <f t="shared" si="10"/>
        <v>4</v>
      </c>
      <c r="C58">
        <f t="shared" si="12"/>
        <v>9</v>
      </c>
      <c r="D58">
        <f t="shared" si="11"/>
        <v>5</v>
      </c>
      <c r="E58">
        <f t="shared" si="5"/>
        <v>1.2321294969260151E-11</v>
      </c>
      <c r="F58">
        <f t="shared" si="6"/>
        <v>85.46484375</v>
      </c>
      <c r="G58">
        <f t="shared" si="7"/>
        <v>2.8877245970526649E-4</v>
      </c>
      <c r="H58">
        <f t="shared" si="8"/>
        <v>3.0408824328650018E-13</v>
      </c>
      <c r="I58">
        <f t="shared" si="9"/>
        <v>-28.821458461657052</v>
      </c>
    </row>
    <row r="59" spans="2:9" x14ac:dyDescent="0.2">
      <c r="B59">
        <f t="shared" si="10"/>
        <v>4</v>
      </c>
      <c r="C59">
        <f t="shared" si="12"/>
        <v>8</v>
      </c>
      <c r="D59">
        <f t="shared" si="11"/>
        <v>4</v>
      </c>
      <c r="E59">
        <f t="shared" si="5"/>
        <v>1.4352653143740423E-9</v>
      </c>
      <c r="F59">
        <f t="shared" si="6"/>
        <v>50.2734375</v>
      </c>
      <c r="G59">
        <f t="shared" si="7"/>
        <v>1.1300666784038306E-3</v>
      </c>
      <c r="H59">
        <f t="shared" si="8"/>
        <v>8.1540776046563166E-11</v>
      </c>
      <c r="I59">
        <f t="shared" si="9"/>
        <v>-23.229917901210115</v>
      </c>
    </row>
    <row r="60" spans="2:9" x14ac:dyDescent="0.2">
      <c r="B60">
        <f t="shared" si="10"/>
        <v>4</v>
      </c>
      <c r="C60">
        <f t="shared" si="12"/>
        <v>7</v>
      </c>
      <c r="D60">
        <f t="shared" si="11"/>
        <v>3</v>
      </c>
      <c r="E60">
        <f t="shared" si="5"/>
        <v>6.3162128995615425E-8</v>
      </c>
      <c r="F60">
        <f t="shared" si="6"/>
        <v>26.8125</v>
      </c>
      <c r="G60">
        <f t="shared" si="7"/>
        <v>4.422342417770995E-3</v>
      </c>
      <c r="H60">
        <f t="shared" si="8"/>
        <v>7.4893898254362706E-9</v>
      </c>
      <c r="I60">
        <f t="shared" si="9"/>
        <v>-18.709778507964558</v>
      </c>
    </row>
    <row r="61" spans="2:9" x14ac:dyDescent="0.2">
      <c r="B61">
        <f t="shared" si="10"/>
        <v>4</v>
      </c>
      <c r="C61">
        <f t="shared" si="12"/>
        <v>6</v>
      </c>
      <c r="D61">
        <f t="shared" si="11"/>
        <v>2</v>
      </c>
      <c r="E61">
        <f t="shared" si="5"/>
        <v>1.0378296590403977E-6</v>
      </c>
      <c r="F61">
        <f t="shared" si="6"/>
        <v>12.375</v>
      </c>
      <c r="G61">
        <f t="shared" si="7"/>
        <v>1.7306157976129485E-2</v>
      </c>
      <c r="H61">
        <f t="shared" si="8"/>
        <v>2.2226544489186334E-7</v>
      </c>
      <c r="I61">
        <f t="shared" si="9"/>
        <v>-15.319393471640227</v>
      </c>
    </row>
    <row r="62" spans="2:9" x14ac:dyDescent="0.2">
      <c r="B62">
        <f t="shared" si="10"/>
        <v>4</v>
      </c>
      <c r="C62">
        <f t="shared" si="12"/>
        <v>5</v>
      </c>
      <c r="D62">
        <f t="shared" si="11"/>
        <v>1</v>
      </c>
      <c r="E62">
        <f t="shared" si="5"/>
        <v>7.861103790817632E-6</v>
      </c>
      <c r="F62">
        <f t="shared" si="6"/>
        <v>4.5</v>
      </c>
      <c r="G62">
        <f t="shared" si="7"/>
        <v>6.7724991780647684E-2</v>
      </c>
      <c r="H62">
        <f t="shared" si="8"/>
        <v>2.3957693532897409E-6</v>
      </c>
      <c r="I62">
        <f t="shared" si="9"/>
        <v>-12.94180614557934</v>
      </c>
    </row>
    <row r="63" spans="2:9" x14ac:dyDescent="0.2">
      <c r="B63">
        <f t="shared" si="10"/>
        <v>4</v>
      </c>
      <c r="C63">
        <f t="shared" si="12"/>
        <v>4</v>
      </c>
      <c r="D63">
        <f t="shared" si="11"/>
        <v>0</v>
      </c>
      <c r="E63">
        <f t="shared" si="5"/>
        <v>3.0482954103099858E-5</v>
      </c>
      <c r="F63">
        <f t="shared" si="6"/>
        <v>1</v>
      </c>
      <c r="G63">
        <f t="shared" si="7"/>
        <v>0.26503135577609027</v>
      </c>
      <c r="H63">
        <f t="shared" si="8"/>
        <v>8.0789386540048896E-6</v>
      </c>
      <c r="I63">
        <f t="shared" si="9"/>
        <v>-11.72625004876142</v>
      </c>
    </row>
    <row r="64" spans="2:9" x14ac:dyDescent="0.2">
      <c r="B64">
        <f t="shared" si="10"/>
        <v>5</v>
      </c>
      <c r="C64">
        <f t="shared" si="12"/>
        <v>10</v>
      </c>
      <c r="D64">
        <f t="shared" si="11"/>
        <v>5</v>
      </c>
      <c r="E64">
        <f t="shared" si="5"/>
        <v>3.5709497024577563E-14</v>
      </c>
      <c r="F64">
        <f t="shared" si="6"/>
        <v>180.42578125</v>
      </c>
      <c r="G64">
        <f t="shared" si="7"/>
        <v>2.1498076663277124E-4</v>
      </c>
      <c r="H64">
        <f t="shared" si="8"/>
        <v>1.3851025692923138E-15</v>
      </c>
      <c r="I64">
        <f t="shared" si="9"/>
        <v>-34.213002200762716</v>
      </c>
    </row>
    <row r="65" spans="2:9" x14ac:dyDescent="0.2">
      <c r="B65">
        <f t="shared" si="10"/>
        <v>5</v>
      </c>
      <c r="C65">
        <f t="shared" si="12"/>
        <v>9</v>
      </c>
      <c r="D65">
        <f t="shared" si="11"/>
        <v>4</v>
      </c>
      <c r="E65">
        <f t="shared" si="5"/>
        <v>1.2321294969260151E-11</v>
      </c>
      <c r="F65">
        <f t="shared" si="6"/>
        <v>94.9609375</v>
      </c>
      <c r="G65">
        <f t="shared" si="7"/>
        <v>8.4129421869856352E-4</v>
      </c>
      <c r="H65">
        <f t="shared" si="8"/>
        <v>9.843493359298395E-13</v>
      </c>
      <c r="I65">
        <f t="shared" si="9"/>
        <v>-27.646795544672905</v>
      </c>
    </row>
    <row r="66" spans="2:9" x14ac:dyDescent="0.2">
      <c r="B66">
        <f t="shared" si="10"/>
        <v>5</v>
      </c>
      <c r="C66">
        <f t="shared" si="12"/>
        <v>8</v>
      </c>
      <c r="D66">
        <f t="shared" si="11"/>
        <v>3</v>
      </c>
      <c r="E66">
        <f t="shared" si="5"/>
        <v>1.4352653143740423E-9</v>
      </c>
      <c r="F66">
        <f t="shared" si="6"/>
        <v>44.6875</v>
      </c>
      <c r="G66">
        <f t="shared" si="7"/>
        <v>3.2922757393671633E-3</v>
      </c>
      <c r="H66">
        <f t="shared" si="8"/>
        <v>2.1116135996620146E-10</v>
      </c>
      <c r="I66">
        <f t="shared" si="9"/>
        <v>-22.27839853554018</v>
      </c>
    </row>
    <row r="67" spans="2:9" x14ac:dyDescent="0.2">
      <c r="B67">
        <f t="shared" si="10"/>
        <v>5</v>
      </c>
      <c r="C67">
        <f t="shared" si="12"/>
        <v>7</v>
      </c>
      <c r="D67">
        <f t="shared" si="11"/>
        <v>2</v>
      </c>
      <c r="E67">
        <f t="shared" si="5"/>
        <v>6.3162128995615425E-8</v>
      </c>
      <c r="F67">
        <f t="shared" si="6"/>
        <v>17.875</v>
      </c>
      <c r="G67">
        <f t="shared" si="7"/>
        <v>1.2883815558358488E-2</v>
      </c>
      <c r="H67">
        <f t="shared" si="8"/>
        <v>1.4546124812018011E-8</v>
      </c>
      <c r="I67">
        <f t="shared" si="9"/>
        <v>-18.045941214746406</v>
      </c>
    </row>
    <row r="68" spans="2:9" x14ac:dyDescent="0.2">
      <c r="B68">
        <f t="shared" si="10"/>
        <v>5</v>
      </c>
      <c r="C68">
        <f t="shared" si="12"/>
        <v>6</v>
      </c>
      <c r="D68">
        <f t="shared" si="11"/>
        <v>1</v>
      </c>
      <c r="E68">
        <f t="shared" si="5"/>
        <v>1.0378296590403977E-6</v>
      </c>
      <c r="F68">
        <f t="shared" si="6"/>
        <v>5.5</v>
      </c>
      <c r="G68">
        <f t="shared" si="7"/>
        <v>5.0418833804518184E-2</v>
      </c>
      <c r="H68">
        <f t="shared" si="8"/>
        <v>2.8779388603106671E-7</v>
      </c>
      <c r="I68">
        <f t="shared" si="9"/>
        <v>-15.06102128653024</v>
      </c>
    </row>
    <row r="69" spans="2:9" x14ac:dyDescent="0.2">
      <c r="B69">
        <f t="shared" si="10"/>
        <v>5</v>
      </c>
      <c r="C69">
        <f t="shared" si="12"/>
        <v>5</v>
      </c>
      <c r="D69">
        <f t="shared" si="11"/>
        <v>0</v>
      </c>
      <c r="E69">
        <f t="shared" si="5"/>
        <v>7.861103790817632E-6</v>
      </c>
      <c r="F69">
        <f t="shared" si="6"/>
        <v>1</v>
      </c>
      <c r="G69">
        <f t="shared" si="7"/>
        <v>0.1973063639954426</v>
      </c>
      <c r="H69">
        <f t="shared" si="8"/>
        <v>1.5510458059570173E-6</v>
      </c>
      <c r="I69">
        <f t="shared" si="9"/>
        <v>-13.376581141029297</v>
      </c>
    </row>
    <row r="70" spans="2:9" x14ac:dyDescent="0.2">
      <c r="B70">
        <f t="shared" si="10"/>
        <v>6</v>
      </c>
      <c r="C70">
        <f t="shared" si="12"/>
        <v>10</v>
      </c>
      <c r="D70">
        <f t="shared" si="11"/>
        <v>4</v>
      </c>
      <c r="E70">
        <f t="shared" si="5"/>
        <v>3.5709497024577563E-14</v>
      </c>
      <c r="F70">
        <f t="shared" si="6"/>
        <v>164.0234375</v>
      </c>
      <c r="G70">
        <f t="shared" si="7"/>
        <v>6.2631345206579211E-4</v>
      </c>
      <c r="H70">
        <f t="shared" si="8"/>
        <v>3.6684396775090425E-15</v>
      </c>
      <c r="I70">
        <f t="shared" si="9"/>
        <v>-33.239009979240727</v>
      </c>
    </row>
    <row r="71" spans="2:9" x14ac:dyDescent="0.2">
      <c r="B71">
        <f t="shared" si="10"/>
        <v>6</v>
      </c>
      <c r="C71">
        <f t="shared" si="12"/>
        <v>9</v>
      </c>
      <c r="D71">
        <f t="shared" si="11"/>
        <v>3</v>
      </c>
      <c r="E71">
        <f t="shared" si="5"/>
        <v>1.2321294969260151E-11</v>
      </c>
      <c r="F71">
        <f t="shared" si="6"/>
        <v>69.0625</v>
      </c>
      <c r="G71">
        <f t="shared" si="7"/>
        <v>2.4509815206686012E-3</v>
      </c>
      <c r="H71">
        <f t="shared" si="8"/>
        <v>2.0856368274876134E-12</v>
      </c>
      <c r="I71">
        <f t="shared" si="9"/>
        <v>-26.895946874465125</v>
      </c>
    </row>
    <row r="72" spans="2:9" x14ac:dyDescent="0.2">
      <c r="B72">
        <f t="shared" si="10"/>
        <v>6</v>
      </c>
      <c r="C72">
        <f t="shared" si="12"/>
        <v>8</v>
      </c>
      <c r="D72">
        <f t="shared" si="11"/>
        <v>2</v>
      </c>
      <c r="E72">
        <f t="shared" si="5"/>
        <v>1.4352653143740423E-9</v>
      </c>
      <c r="F72">
        <f t="shared" si="6"/>
        <v>24.375</v>
      </c>
      <c r="G72">
        <f t="shared" si="7"/>
        <v>9.5915398189913223E-3</v>
      </c>
      <c r="H72">
        <f t="shared" si="8"/>
        <v>3.3555610758237081E-10</v>
      </c>
      <c r="I72">
        <f t="shared" si="9"/>
        <v>-21.81523193778418</v>
      </c>
    </row>
    <row r="73" spans="2:9" x14ac:dyDescent="0.2">
      <c r="B73">
        <f t="shared" si="10"/>
        <v>6</v>
      </c>
      <c r="C73">
        <f t="shared" si="12"/>
        <v>7</v>
      </c>
      <c r="D73">
        <f t="shared" si="11"/>
        <v>1</v>
      </c>
      <c r="E73">
        <f t="shared" si="5"/>
        <v>6.3162128995615425E-8</v>
      </c>
      <c r="F73">
        <f t="shared" si="6"/>
        <v>6.5</v>
      </c>
      <c r="G73">
        <f t="shared" si="7"/>
        <v>3.7535018246159707E-2</v>
      </c>
      <c r="H73">
        <f t="shared" si="8"/>
        <v>1.5410145818058667E-8</v>
      </c>
      <c r="I73">
        <f t="shared" si="9"/>
        <v>-17.98823972509857</v>
      </c>
    </row>
    <row r="74" spans="2:9" x14ac:dyDescent="0.2">
      <c r="B74">
        <f t="shared" si="10"/>
        <v>6</v>
      </c>
      <c r="C74">
        <f t="shared" si="12"/>
        <v>6</v>
      </c>
      <c r="D74">
        <f t="shared" si="11"/>
        <v>0</v>
      </c>
      <c r="E74">
        <f t="shared" si="5"/>
        <v>1.0378296590403977E-6</v>
      </c>
      <c r="F74">
        <f t="shared" si="6"/>
        <v>1</v>
      </c>
      <c r="G74">
        <f t="shared" si="7"/>
        <v>0.1468875301909244</v>
      </c>
      <c r="H74">
        <f t="shared" si="8"/>
        <v>1.5244423537533321E-7</v>
      </c>
      <c r="I74">
        <f t="shared" si="9"/>
        <v>-15.696466977442348</v>
      </c>
    </row>
    <row r="75" spans="2:9" x14ac:dyDescent="0.2">
      <c r="B75">
        <f t="shared" si="10"/>
        <v>7</v>
      </c>
      <c r="C75">
        <f t="shared" si="12"/>
        <v>10</v>
      </c>
      <c r="D75">
        <f t="shared" si="11"/>
        <v>3</v>
      </c>
      <c r="E75">
        <f t="shared" si="5"/>
        <v>3.5709497024577563E-14</v>
      </c>
      <c r="F75">
        <f t="shared" si="6"/>
        <v>100.9375</v>
      </c>
      <c r="G75">
        <f t="shared" si="7"/>
        <v>1.8246680686028081E-3</v>
      </c>
      <c r="H75">
        <f t="shared" si="8"/>
        <v>6.5768835019425667E-15</v>
      </c>
      <c r="I75">
        <f t="shared" si="9"/>
        <v>-32.65521539369611</v>
      </c>
    </row>
    <row r="76" spans="2:9" x14ac:dyDescent="0.2">
      <c r="B76">
        <f t="shared" si="10"/>
        <v>7</v>
      </c>
      <c r="C76">
        <f t="shared" si="12"/>
        <v>9</v>
      </c>
      <c r="D76">
        <f t="shared" si="11"/>
        <v>2</v>
      </c>
      <c r="E76">
        <f t="shared" si="5"/>
        <v>1.2321294969260151E-11</v>
      </c>
      <c r="F76">
        <f t="shared" si="6"/>
        <v>31.875</v>
      </c>
      <c r="G76">
        <f t="shared" si="7"/>
        <v>7.1405582983227276E-3</v>
      </c>
      <c r="H76">
        <f t="shared" si="8"/>
        <v>2.8043919856127905E-12</v>
      </c>
      <c r="I76">
        <f t="shared" si="9"/>
        <v>-26.599834361372288</v>
      </c>
    </row>
    <row r="77" spans="2:9" x14ac:dyDescent="0.2">
      <c r="B77">
        <f t="shared" si="10"/>
        <v>7</v>
      </c>
      <c r="C77">
        <f t="shared" si="12"/>
        <v>8</v>
      </c>
      <c r="D77">
        <f t="shared" si="11"/>
        <v>1</v>
      </c>
      <c r="E77">
        <f t="shared" si="5"/>
        <v>1.4352653143740423E-9</v>
      </c>
      <c r="F77">
        <f t="shared" si="6"/>
        <v>7.5</v>
      </c>
      <c r="G77">
        <f t="shared" si="7"/>
        <v>2.7943478427168385E-2</v>
      </c>
      <c r="H77">
        <f t="shared" si="8"/>
        <v>3.0079729012105577E-10</v>
      </c>
      <c r="I77">
        <f t="shared" si="9"/>
        <v>-21.924584532799507</v>
      </c>
    </row>
    <row r="78" spans="2:9" x14ac:dyDescent="0.2">
      <c r="B78">
        <f t="shared" si="10"/>
        <v>7</v>
      </c>
      <c r="C78">
        <f t="shared" si="12"/>
        <v>7</v>
      </c>
      <c r="D78">
        <f t="shared" si="11"/>
        <v>0</v>
      </c>
      <c r="E78">
        <f t="shared" si="5"/>
        <v>6.3162128995615425E-8</v>
      </c>
      <c r="F78">
        <f t="shared" si="6"/>
        <v>1</v>
      </c>
      <c r="G78">
        <f t="shared" si="7"/>
        <v>0.10935251194476471</v>
      </c>
      <c r="H78">
        <f t="shared" si="8"/>
        <v>6.906937465449805E-9</v>
      </c>
      <c r="I78">
        <f t="shared" si="9"/>
        <v>-18.790739500673844</v>
      </c>
    </row>
    <row r="79" spans="2:9" x14ac:dyDescent="0.2">
      <c r="B79">
        <f t="shared" si="10"/>
        <v>8</v>
      </c>
      <c r="C79">
        <f t="shared" si="12"/>
        <v>10</v>
      </c>
      <c r="D79">
        <f t="shared" si="11"/>
        <v>2</v>
      </c>
      <c r="E79">
        <f t="shared" si="5"/>
        <v>3.5709497024577563E-14</v>
      </c>
      <c r="F79">
        <f t="shared" si="6"/>
        <v>40.375</v>
      </c>
      <c r="G79">
        <f t="shared" si="7"/>
        <v>5.3158902297199186E-3</v>
      </c>
      <c r="H79">
        <f t="shared" si="8"/>
        <v>7.664296066024512E-15</v>
      </c>
      <c r="I79">
        <f t="shared" si="9"/>
        <v>-32.502203724243948</v>
      </c>
    </row>
    <row r="80" spans="2:9" x14ac:dyDescent="0.2">
      <c r="B80">
        <f t="shared" si="10"/>
        <v>8</v>
      </c>
      <c r="C80">
        <f t="shared" si="12"/>
        <v>9</v>
      </c>
      <c r="D80">
        <f t="shared" si="11"/>
        <v>1</v>
      </c>
      <c r="E80">
        <f t="shared" si="5"/>
        <v>1.2321294969260151E-11</v>
      </c>
      <c r="F80">
        <f t="shared" si="6"/>
        <v>8.5</v>
      </c>
      <c r="G80">
        <f t="shared" si="7"/>
        <v>2.0802920128845652E-2</v>
      </c>
      <c r="H80">
        <f t="shared" si="8"/>
        <v>2.1787107786004665E-12</v>
      </c>
      <c r="I80">
        <f t="shared" si="9"/>
        <v>-26.852287800028293</v>
      </c>
    </row>
    <row r="81" spans="2:9" x14ac:dyDescent="0.2">
      <c r="B81">
        <f t="shared" si="10"/>
        <v>8</v>
      </c>
      <c r="C81">
        <f t="shared" si="12"/>
        <v>8</v>
      </c>
      <c r="D81">
        <f t="shared" si="11"/>
        <v>0</v>
      </c>
      <c r="E81">
        <f t="shared" si="5"/>
        <v>1.4352653143740423E-9</v>
      </c>
      <c r="F81">
        <f t="shared" si="6"/>
        <v>1</v>
      </c>
      <c r="G81">
        <f t="shared" si="7"/>
        <v>8.1409033517596305E-2</v>
      </c>
      <c r="H81">
        <f t="shared" si="8"/>
        <v>1.168435620845198E-10</v>
      </c>
      <c r="I81">
        <f t="shared" si="9"/>
        <v>-22.870185152015456</v>
      </c>
    </row>
    <row r="82" spans="2:9" x14ac:dyDescent="0.2">
      <c r="B82">
        <f t="shared" si="10"/>
        <v>9</v>
      </c>
      <c r="C82">
        <f t="shared" si="12"/>
        <v>10</v>
      </c>
      <c r="D82">
        <f t="shared" si="11"/>
        <v>1</v>
      </c>
      <c r="E82">
        <f t="shared" si="5"/>
        <v>3.5709497024577563E-14</v>
      </c>
      <c r="F82">
        <f t="shared" si="6"/>
        <v>9.5</v>
      </c>
      <c r="G82">
        <f t="shared" si="7"/>
        <v>1.5487029899125742E-2</v>
      </c>
      <c r="H82">
        <f t="shared" si="8"/>
        <v>5.253823456972557E-15</v>
      </c>
      <c r="I82">
        <f t="shared" si="9"/>
        <v>-32.879820305853954</v>
      </c>
    </row>
    <row r="83" spans="2:9" x14ac:dyDescent="0.2">
      <c r="B83">
        <f t="shared" si="10"/>
        <v>9</v>
      </c>
      <c r="C83">
        <f t="shared" si="12"/>
        <v>9</v>
      </c>
      <c r="D83">
        <f t="shared" si="11"/>
        <v>0</v>
      </c>
      <c r="E83">
        <f t="shared" si="5"/>
        <v>1.2321294969260151E-11</v>
      </c>
      <c r="F83">
        <f t="shared" si="6"/>
        <v>1</v>
      </c>
      <c r="G83">
        <f t="shared" si="7"/>
        <v>6.0606113388750667E-2</v>
      </c>
      <c r="H83">
        <f t="shared" si="8"/>
        <v>7.4674580000322393E-13</v>
      </c>
      <c r="I83">
        <f t="shared" si="9"/>
        <v>-27.923051562198246</v>
      </c>
    </row>
    <row r="84" spans="2:9" x14ac:dyDescent="0.2">
      <c r="B84">
        <f t="shared" si="10"/>
        <v>10</v>
      </c>
      <c r="C84">
        <f t="shared" si="12"/>
        <v>10</v>
      </c>
      <c r="D84">
        <f t="shared" si="11"/>
        <v>0</v>
      </c>
      <c r="E84">
        <f t="shared" ref="E84" si="13">VLOOKUP(C84,$J$5:$K$15,2)</f>
        <v>3.5709497024577563E-14</v>
      </c>
      <c r="F84">
        <f t="shared" ref="F84" si="14">IF($D$2&gt;0,VLOOKUP(C84,$L$4:$N$15,2)/VLOOKUP(B84,$L$4:$N$15,2)/VLOOKUP(D84,$L$4:$N$15,3),EXP(-$C$2)/VLOOKUP(D84,$L$4:$N$15,3))</f>
        <v>1</v>
      </c>
      <c r="G84">
        <f t="shared" ref="G84" si="15">IF($D$2&gt;0, EXP(($C$2+B84)*$F$2+$E$2*D84), EXP($E$2*D84))</f>
        <v>4.5119083489624942E-2</v>
      </c>
      <c r="H84">
        <f t="shared" ref="H84" si="16">E84*F84*G84</f>
        <v>1.6111797776244285E-15</v>
      </c>
      <c r="I84">
        <f t="shared" ref="I84" si="17">LN(H84)</f>
        <v>-34.061809703134138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2B9E-9FDA-184C-9337-E8FB9D3D34A4}">
  <dimension ref="A1:R17"/>
  <sheetViews>
    <sheetView topLeftCell="E1" workbookViewId="0">
      <selection activeCell="Q6" sqref="Q6"/>
    </sheetView>
  </sheetViews>
  <sheetFormatPr baseColWidth="10" defaultRowHeight="16" x14ac:dyDescent="0.2"/>
  <sheetData>
    <row r="1" spans="1:18" x14ac:dyDescent="0.2">
      <c r="B1" s="5" t="s">
        <v>1</v>
      </c>
      <c r="C1" s="60"/>
    </row>
    <row r="2" spans="1:18" x14ac:dyDescent="0.2">
      <c r="B2" s="7">
        <f>L!A9</f>
        <v>6</v>
      </c>
      <c r="C2" s="61" t="s">
        <v>73</v>
      </c>
    </row>
    <row r="4" spans="1:18" x14ac:dyDescent="0.2">
      <c r="F4" s="49">
        <f>SUM(F6:F16)</f>
        <v>0</v>
      </c>
    </row>
    <row r="5" spans="1:18" x14ac:dyDescent="0.2">
      <c r="A5" s="43" t="s">
        <v>22</v>
      </c>
      <c r="B5" s="50" t="s">
        <v>74</v>
      </c>
      <c r="C5" s="51" t="s">
        <v>85</v>
      </c>
      <c r="D5" s="64" t="s">
        <v>91</v>
      </c>
      <c r="E5" s="64" t="s">
        <v>79</v>
      </c>
      <c r="F5" s="65" t="s">
        <v>94</v>
      </c>
      <c r="G5" s="65" t="s">
        <v>95</v>
      </c>
      <c r="I5" t="s">
        <v>22</v>
      </c>
      <c r="J5" s="49" t="s">
        <v>35</v>
      </c>
      <c r="O5" s="43" t="s">
        <v>96</v>
      </c>
      <c r="P5" s="67"/>
      <c r="Q5" s="19" t="s">
        <v>103</v>
      </c>
      <c r="R5" s="56" t="s">
        <v>101</v>
      </c>
    </row>
    <row r="6" spans="1:18" x14ac:dyDescent="0.2">
      <c r="A6" s="35">
        <v>0</v>
      </c>
      <c r="B6" s="52">
        <v>1</v>
      </c>
      <c r="C6" s="53">
        <f>LN(B6)</f>
        <v>0</v>
      </c>
      <c r="D6" s="49">
        <f>B6*J6</f>
        <v>4.7725144904582976E-6</v>
      </c>
      <c r="E6" s="49">
        <f>D6/D$17</f>
        <v>1</v>
      </c>
      <c r="F6">
        <f>E6*A6</f>
        <v>0</v>
      </c>
      <c r="G6" s="49">
        <f t="shared" ref="G6:G15" si="0">G7+E7</f>
        <v>0</v>
      </c>
      <c r="I6">
        <v>0</v>
      </c>
      <c r="J6" s="49">
        <f>'K6'!B6</f>
        <v>4.7725144904582976E-6</v>
      </c>
      <c r="O6" s="37" t="s">
        <v>97</v>
      </c>
      <c r="P6" s="38">
        <v>0</v>
      </c>
      <c r="Q6" s="19">
        <f>'B6'!F4</f>
        <v>1.3931942533212602</v>
      </c>
      <c r="R6" s="56">
        <f>L!B13</f>
        <v>0.47722707270232739</v>
      </c>
    </row>
    <row r="7" spans="1:18" x14ac:dyDescent="0.2">
      <c r="A7" s="35">
        <f>A6+1</f>
        <v>1</v>
      </c>
      <c r="B7" s="52">
        <v>0</v>
      </c>
      <c r="C7" s="53" t="e">
        <f t="shared" ref="C7:C17" si="1">LN(B7)</f>
        <v>#NUM!</v>
      </c>
      <c r="D7" s="49">
        <f t="shared" ref="D7:D16" si="2">B7*J7</f>
        <v>0</v>
      </c>
      <c r="E7" s="49">
        <f t="shared" ref="E7:E16" si="3">D7/D$17</f>
        <v>0</v>
      </c>
      <c r="F7">
        <f t="shared" ref="F7:F16" si="4">E7*A7</f>
        <v>0</v>
      </c>
      <c r="G7" s="49">
        <f t="shared" si="0"/>
        <v>0</v>
      </c>
      <c r="I7">
        <f>I6+1</f>
        <v>1</v>
      </c>
      <c r="J7" s="49">
        <f>'K6'!B7</f>
        <v>3.8741912697463248E-5</v>
      </c>
    </row>
    <row r="8" spans="1:18" x14ac:dyDescent="0.2">
      <c r="A8" s="35">
        <f t="shared" ref="A8:A16" si="5">A7+1</f>
        <v>2</v>
      </c>
      <c r="B8" s="52">
        <v>0</v>
      </c>
      <c r="C8" s="53" t="e">
        <f t="shared" si="1"/>
        <v>#NUM!</v>
      </c>
      <c r="D8" s="49">
        <f t="shared" si="2"/>
        <v>0</v>
      </c>
      <c r="E8" s="49">
        <f t="shared" si="3"/>
        <v>0</v>
      </c>
      <c r="F8">
        <f t="shared" si="4"/>
        <v>0</v>
      </c>
      <c r="G8" s="49">
        <f t="shared" si="0"/>
        <v>0</v>
      </c>
      <c r="I8">
        <f t="shared" ref="I8:I16" si="6">I7+1</f>
        <v>2</v>
      </c>
      <c r="J8" s="49">
        <f>'K6'!B8</f>
        <v>5.4221606499960431E-5</v>
      </c>
    </row>
    <row r="9" spans="1:18" x14ac:dyDescent="0.2">
      <c r="A9" s="35">
        <f t="shared" si="5"/>
        <v>3</v>
      </c>
      <c r="B9" s="52">
        <v>0</v>
      </c>
      <c r="C9" s="53" t="e">
        <f t="shared" si="1"/>
        <v>#NUM!</v>
      </c>
      <c r="D9" s="49">
        <f t="shared" si="2"/>
        <v>0</v>
      </c>
      <c r="E9" s="49">
        <f t="shared" si="3"/>
        <v>0</v>
      </c>
      <c r="F9">
        <f t="shared" si="4"/>
        <v>0</v>
      </c>
      <c r="G9" s="49">
        <f t="shared" si="0"/>
        <v>0</v>
      </c>
      <c r="I9">
        <f t="shared" si="6"/>
        <v>3</v>
      </c>
      <c r="J9" s="49">
        <f>'K6'!B9</f>
        <v>3.336647050348721E-5</v>
      </c>
    </row>
    <row r="10" spans="1:18" x14ac:dyDescent="0.2">
      <c r="A10" s="35">
        <f t="shared" si="5"/>
        <v>4</v>
      </c>
      <c r="B10" s="52">
        <v>0</v>
      </c>
      <c r="C10" s="53" t="e">
        <f t="shared" si="1"/>
        <v>#NUM!</v>
      </c>
      <c r="D10" s="49">
        <f t="shared" si="2"/>
        <v>0</v>
      </c>
      <c r="E10" s="49">
        <f t="shared" si="3"/>
        <v>0</v>
      </c>
      <c r="F10">
        <f t="shared" si="4"/>
        <v>0</v>
      </c>
      <c r="G10" s="49">
        <f t="shared" si="0"/>
        <v>0</v>
      </c>
      <c r="I10">
        <f t="shared" si="6"/>
        <v>4</v>
      </c>
      <c r="J10" s="49">
        <f>'K6'!B10</f>
        <v>1.0704544687232795E-5</v>
      </c>
    </row>
    <row r="11" spans="1:18" x14ac:dyDescent="0.2">
      <c r="A11" s="35">
        <f t="shared" si="5"/>
        <v>5</v>
      </c>
      <c r="B11" s="52">
        <v>0</v>
      </c>
      <c r="C11" s="53" t="e">
        <f t="shared" si="1"/>
        <v>#NUM!</v>
      </c>
      <c r="D11" s="49">
        <f t="shared" si="2"/>
        <v>0</v>
      </c>
      <c r="E11" s="49">
        <f t="shared" si="3"/>
        <v>0</v>
      </c>
      <c r="F11">
        <f t="shared" si="4"/>
        <v>0</v>
      </c>
      <c r="G11" s="49">
        <f t="shared" si="0"/>
        <v>0</v>
      </c>
      <c r="I11">
        <f t="shared" si="6"/>
        <v>5</v>
      </c>
      <c r="J11" s="49">
        <f>'K6'!B11</f>
        <v>1.8535979638945067E-6</v>
      </c>
    </row>
    <row r="12" spans="1:18" x14ac:dyDescent="0.2">
      <c r="A12" s="35">
        <f t="shared" si="5"/>
        <v>6</v>
      </c>
      <c r="B12" s="52">
        <v>0</v>
      </c>
      <c r="C12" s="53" t="e">
        <f t="shared" si="1"/>
        <v>#NUM!</v>
      </c>
      <c r="D12" s="49">
        <f t="shared" si="2"/>
        <v>0</v>
      </c>
      <c r="E12" s="49">
        <f t="shared" si="3"/>
        <v>0</v>
      </c>
      <c r="F12">
        <f t="shared" si="4"/>
        <v>0</v>
      </c>
      <c r="G12" s="49">
        <f t="shared" si="0"/>
        <v>0</v>
      </c>
      <c r="I12">
        <f t="shared" si="6"/>
        <v>6</v>
      </c>
      <c r="J12" s="49">
        <f>'K6'!B12</f>
        <v>1.681920266062414E-7</v>
      </c>
    </row>
    <row r="13" spans="1:18" x14ac:dyDescent="0.2">
      <c r="A13" s="35">
        <f t="shared" si="5"/>
        <v>7</v>
      </c>
      <c r="B13" s="52">
        <v>0</v>
      </c>
      <c r="C13" s="53" t="e">
        <f t="shared" si="1"/>
        <v>#NUM!</v>
      </c>
      <c r="D13" s="49">
        <f t="shared" si="2"/>
        <v>0</v>
      </c>
      <c r="E13" s="49">
        <f t="shared" si="3"/>
        <v>0</v>
      </c>
      <c r="F13">
        <f t="shared" si="4"/>
        <v>0</v>
      </c>
      <c r="G13" s="49">
        <f t="shared" si="0"/>
        <v>0</v>
      </c>
      <c r="I13">
        <f t="shared" si="6"/>
        <v>7</v>
      </c>
      <c r="J13" s="49">
        <f>'K6'!B13</f>
        <v>7.2105457244399759E-9</v>
      </c>
    </row>
    <row r="14" spans="1:18" x14ac:dyDescent="0.2">
      <c r="A14" s="35">
        <f t="shared" si="5"/>
        <v>8</v>
      </c>
      <c r="B14" s="52">
        <v>0</v>
      </c>
      <c r="C14" s="53" t="e">
        <f t="shared" si="1"/>
        <v>#NUM!</v>
      </c>
      <c r="D14" s="49">
        <f t="shared" si="2"/>
        <v>0</v>
      </c>
      <c r="E14" s="49">
        <f t="shared" si="3"/>
        <v>0</v>
      </c>
      <c r="F14">
        <f t="shared" si="4"/>
        <v>0</v>
      </c>
      <c r="G14" s="49">
        <f t="shared" si="0"/>
        <v>0</v>
      </c>
      <c r="I14">
        <f t="shared" si="6"/>
        <v>8</v>
      </c>
      <c r="J14" s="49">
        <f>'K6'!B14</f>
        <v>1.1902993715918629E-10</v>
      </c>
    </row>
    <row r="15" spans="1:18" x14ac:dyDescent="0.2">
      <c r="A15" s="35">
        <f t="shared" si="5"/>
        <v>9</v>
      </c>
      <c r="B15" s="52">
        <v>0</v>
      </c>
      <c r="C15" s="53" t="e">
        <f t="shared" si="1"/>
        <v>#NUM!</v>
      </c>
      <c r="D15" s="49">
        <f t="shared" si="2"/>
        <v>0</v>
      </c>
      <c r="E15" s="49">
        <f t="shared" si="3"/>
        <v>0</v>
      </c>
      <c r="F15">
        <f t="shared" si="4"/>
        <v>0</v>
      </c>
      <c r="G15" s="49">
        <f t="shared" si="0"/>
        <v>0</v>
      </c>
      <c r="I15">
        <f t="shared" si="6"/>
        <v>9</v>
      </c>
      <c r="J15" s="49">
        <f>'K6'!B15</f>
        <v>7.5199962346019644E-13</v>
      </c>
    </row>
    <row r="16" spans="1:18" x14ac:dyDescent="0.2">
      <c r="A16" s="37">
        <f t="shared" si="5"/>
        <v>10</v>
      </c>
      <c r="B16" s="54">
        <v>0</v>
      </c>
      <c r="C16" s="55" t="e">
        <f t="shared" si="1"/>
        <v>#NUM!</v>
      </c>
      <c r="D16" s="49">
        <f t="shared" si="2"/>
        <v>0</v>
      </c>
      <c r="E16" s="49">
        <f t="shared" si="3"/>
        <v>0</v>
      </c>
      <c r="F16">
        <f t="shared" si="4"/>
        <v>0</v>
      </c>
      <c r="G16" s="49">
        <v>0</v>
      </c>
      <c r="I16">
        <f t="shared" si="6"/>
        <v>10</v>
      </c>
      <c r="J16" s="49">
        <f>'K6'!B16</f>
        <v>1.6111797776244285E-15</v>
      </c>
    </row>
    <row r="17" spans="1:5" x14ac:dyDescent="0.2">
      <c r="A17" t="s">
        <v>56</v>
      </c>
      <c r="B17">
        <f>D17</f>
        <v>4.7725144904582976E-6</v>
      </c>
      <c r="C17" s="62">
        <f t="shared" si="1"/>
        <v>-12.252637245110511</v>
      </c>
      <c r="D17">
        <f>SUM(D6:D16)</f>
        <v>4.7725144904582976E-6</v>
      </c>
      <c r="E17">
        <f>SUM(E6:E16)</f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F32A-1762-2C4E-A14B-EB5B34D86287}">
  <dimension ref="A1:P85"/>
  <sheetViews>
    <sheetView workbookViewId="0">
      <selection activeCell="L21" sqref="L21:L33"/>
    </sheetView>
  </sheetViews>
  <sheetFormatPr baseColWidth="10" defaultRowHeight="16" x14ac:dyDescent="0.2"/>
  <cols>
    <col min="2" max="2" width="12.1640625" bestFit="1" customWidth="1"/>
    <col min="4" max="4" width="11.1640625" bestFit="1" customWidth="1"/>
    <col min="9" max="9" width="12.1640625" bestFit="1" customWidth="1"/>
  </cols>
  <sheetData>
    <row r="1" spans="1:16" x14ac:dyDescent="0.2">
      <c r="B1" s="17" t="s">
        <v>17</v>
      </c>
      <c r="C1" s="23" t="s">
        <v>21</v>
      </c>
      <c r="D1" s="18" t="s">
        <v>20</v>
      </c>
      <c r="E1" s="19" t="s">
        <v>26</v>
      </c>
      <c r="F1" s="19" t="s">
        <v>25</v>
      </c>
      <c r="G1" s="19" t="s">
        <v>27</v>
      </c>
    </row>
    <row r="2" spans="1:16" x14ac:dyDescent="0.2">
      <c r="B2" s="20">
        <f>L!A9</f>
        <v>6</v>
      </c>
      <c r="C2" s="24">
        <f>L!Q9</f>
        <v>0.5</v>
      </c>
      <c r="D2" s="21">
        <f>L!P9</f>
        <v>0.2555357707857957</v>
      </c>
      <c r="E2" s="48">
        <f>LN(D2)</f>
        <v>-1.3643928760623725</v>
      </c>
      <c r="F2" s="48">
        <f>LN(1-D2)</f>
        <v>-0.2950904747360556</v>
      </c>
      <c r="G2" s="48">
        <f>LN(C2)</f>
        <v>-0.69314718055994529</v>
      </c>
    </row>
    <row r="3" spans="1:16" x14ac:dyDescent="0.2">
      <c r="N3" s="58"/>
      <c r="O3" s="59" t="s">
        <v>28</v>
      </c>
      <c r="P3" s="58"/>
    </row>
    <row r="4" spans="1:16" x14ac:dyDescent="0.2">
      <c r="F4" s="19">
        <f>SUM(F6:F16)</f>
        <v>1.3931942533212602</v>
      </c>
      <c r="N4" s="58"/>
      <c r="O4" s="58">
        <f>C2</f>
        <v>0.5</v>
      </c>
      <c r="P4" s="58">
        <v>1</v>
      </c>
    </row>
    <row r="5" spans="1:16" x14ac:dyDescent="0.2">
      <c r="A5" s="44" t="s">
        <v>18</v>
      </c>
      <c r="B5" s="45" t="s">
        <v>76</v>
      </c>
      <c r="C5" t="s">
        <v>77</v>
      </c>
      <c r="D5" s="44" t="s">
        <v>78</v>
      </c>
      <c r="E5" s="45" t="s">
        <v>79</v>
      </c>
      <c r="F5" s="66" t="s">
        <v>94</v>
      </c>
      <c r="G5" s="66" t="s">
        <v>95</v>
      </c>
      <c r="J5" s="19" t="s">
        <v>18</v>
      </c>
      <c r="K5" s="19" t="s">
        <v>19</v>
      </c>
      <c r="L5" s="52" t="s">
        <v>22</v>
      </c>
      <c r="M5" s="52" t="s">
        <v>74</v>
      </c>
      <c r="N5" s="58" t="s">
        <v>66</v>
      </c>
      <c r="O5" s="58">
        <v>1</v>
      </c>
      <c r="P5" s="58" t="s">
        <v>67</v>
      </c>
    </row>
    <row r="6" spans="1:16" x14ac:dyDescent="0.2">
      <c r="A6" s="46">
        <v>0</v>
      </c>
      <c r="B6" s="47">
        <f>H20</f>
        <v>0.86282340557857162</v>
      </c>
      <c r="C6">
        <f>LN(B6)</f>
        <v>-0.1475452373680278</v>
      </c>
      <c r="D6" s="46">
        <f t="shared" ref="D6:D16" si="0">B6*K6</f>
        <v>1.3594063481615866E-7</v>
      </c>
      <c r="E6" s="47">
        <f t="shared" ref="E6:E16" si="1">D6/D$17</f>
        <v>2.8484069579661875E-2</v>
      </c>
      <c r="F6">
        <f>E6*A6</f>
        <v>0</v>
      </c>
      <c r="G6" s="19">
        <f t="shared" ref="G6:G15" si="2">G7+E7</f>
        <v>0.97151593042033824</v>
      </c>
      <c r="J6" s="19">
        <f>L6</f>
        <v>0</v>
      </c>
      <c r="K6" s="19">
        <f>'C6'!B6</f>
        <v>1.5755325358264106E-7</v>
      </c>
      <c r="L6" s="49">
        <v>0</v>
      </c>
      <c r="M6" s="49">
        <f>'J6'!B6</f>
        <v>1</v>
      </c>
      <c r="N6" s="58">
        <v>0</v>
      </c>
      <c r="O6" s="58">
        <v>1</v>
      </c>
      <c r="P6" s="58">
        <v>1</v>
      </c>
    </row>
    <row r="7" spans="1:16" x14ac:dyDescent="0.2">
      <c r="A7" s="46">
        <f>A6+1</f>
        <v>1</v>
      </c>
      <c r="B7" s="47">
        <f>SUM(H21:H22)</f>
        <v>0.11024112199827278</v>
      </c>
      <c r="C7">
        <f t="shared" ref="C7:C17" si="3">LN(B7)</f>
        <v>-2.2050852939903454</v>
      </c>
      <c r="D7" s="46">
        <f t="shared" si="0"/>
        <v>2.9708032073813604E-6</v>
      </c>
      <c r="E7" s="47">
        <f t="shared" si="1"/>
        <v>0.62248175743015477</v>
      </c>
      <c r="F7">
        <f t="shared" ref="F7:F16" si="4">E7*A7</f>
        <v>0.62248175743015477</v>
      </c>
      <c r="G7" s="19">
        <f t="shared" si="2"/>
        <v>0.34903417299018347</v>
      </c>
      <c r="J7" s="19">
        <f t="shared" ref="J7:J16" si="5">L7</f>
        <v>1</v>
      </c>
      <c r="K7" s="19">
        <f>'C6'!B7</f>
        <v>2.6948230873665326E-5</v>
      </c>
      <c r="L7" s="49">
        <f>L6+1</f>
        <v>1</v>
      </c>
      <c r="M7" s="49">
        <f>'J6'!B7</f>
        <v>0</v>
      </c>
      <c r="N7" s="58">
        <v>1</v>
      </c>
      <c r="O7" s="58">
        <f t="shared" ref="O7:O16" si="6">O6*(O$4+($N7-1))</f>
        <v>0.5</v>
      </c>
      <c r="P7" s="58">
        <f t="shared" ref="P7:P16" si="7">P6*(P$4+($N7-1))</f>
        <v>1</v>
      </c>
    </row>
    <row r="8" spans="1:16" x14ac:dyDescent="0.2">
      <c r="A8" s="46">
        <f t="shared" ref="A8:A15" si="8">A7+1</f>
        <v>2</v>
      </c>
      <c r="B8" s="47">
        <f>SUM(H23:H25)</f>
        <v>2.1127912561589676E-2</v>
      </c>
      <c r="C8">
        <f t="shared" si="3"/>
        <v>-3.8571602425044991</v>
      </c>
      <c r="D8" s="46">
        <f t="shared" si="0"/>
        <v>1.3535498825851328E-6</v>
      </c>
      <c r="E8" s="47">
        <f t="shared" si="1"/>
        <v>0.28361357210989918</v>
      </c>
      <c r="F8">
        <f t="shared" si="4"/>
        <v>0.56722714421979836</v>
      </c>
      <c r="G8" s="19">
        <f t="shared" si="2"/>
        <v>6.5420600880284271E-2</v>
      </c>
      <c r="J8" s="19">
        <f t="shared" si="5"/>
        <v>2</v>
      </c>
      <c r="K8" s="19">
        <f>'C6'!B8</f>
        <v>6.4064534470190506E-5</v>
      </c>
      <c r="L8" s="49">
        <f t="shared" ref="L8:L16" si="9">L7+1</f>
        <v>2</v>
      </c>
      <c r="M8" s="49">
        <f>'J6'!B8</f>
        <v>0</v>
      </c>
      <c r="N8" s="58">
        <v>2</v>
      </c>
      <c r="O8" s="58">
        <f t="shared" si="6"/>
        <v>0.75</v>
      </c>
      <c r="P8" s="58">
        <f t="shared" si="7"/>
        <v>2</v>
      </c>
    </row>
    <row r="9" spans="1:16" x14ac:dyDescent="0.2">
      <c r="A9" s="46">
        <f t="shared" si="8"/>
        <v>3</v>
      </c>
      <c r="B9" s="47">
        <f>SUM(H26:H29)</f>
        <v>4.4991145179339304E-3</v>
      </c>
      <c r="C9">
        <f t="shared" si="3"/>
        <v>-5.403874675360826</v>
      </c>
      <c r="D9" s="46">
        <f t="shared" si="0"/>
        <v>2.7967992863968789E-7</v>
      </c>
      <c r="E9" s="47">
        <f t="shared" si="1"/>
        <v>5.8602216755727583E-2</v>
      </c>
      <c r="F9">
        <f t="shared" si="4"/>
        <v>0.17580665026718276</v>
      </c>
      <c r="G9" s="19">
        <f t="shared" si="2"/>
        <v>6.8183841245566847E-3</v>
      </c>
      <c r="J9" s="19">
        <f t="shared" si="5"/>
        <v>3</v>
      </c>
      <c r="K9" s="19">
        <f>'C6'!B9</f>
        <v>6.2163327366941898E-5</v>
      </c>
      <c r="L9" s="49">
        <f t="shared" si="9"/>
        <v>3</v>
      </c>
      <c r="M9" s="49">
        <f>'J6'!B9</f>
        <v>0</v>
      </c>
      <c r="N9" s="58">
        <v>3</v>
      </c>
      <c r="O9" s="58">
        <f t="shared" si="6"/>
        <v>1.875</v>
      </c>
      <c r="P9" s="58">
        <f t="shared" si="7"/>
        <v>6</v>
      </c>
    </row>
    <row r="10" spans="1:16" x14ac:dyDescent="0.2">
      <c r="A10" s="46">
        <f t="shared" si="8"/>
        <v>4</v>
      </c>
      <c r="B10" s="47">
        <f>SUM(H30:H34)</f>
        <v>1.0059741091695842E-3</v>
      </c>
      <c r="C10">
        <f t="shared" si="3"/>
        <v>-6.9017989440477212</v>
      </c>
      <c r="D10" s="46">
        <f t="shared" si="0"/>
        <v>3.0665062598723197E-8</v>
      </c>
      <c r="E10" s="47">
        <f t="shared" si="1"/>
        <v>6.4253471959135906E-3</v>
      </c>
      <c r="F10">
        <f t="shared" si="4"/>
        <v>2.5701388783654362E-2</v>
      </c>
      <c r="G10" s="19">
        <f t="shared" si="2"/>
        <v>3.9303692864309405E-4</v>
      </c>
      <c r="J10" s="19">
        <f t="shared" si="5"/>
        <v>4</v>
      </c>
      <c r="K10" s="19">
        <f>'C6'!B10</f>
        <v>3.0482954103099858E-5</v>
      </c>
      <c r="L10" s="49">
        <f t="shared" si="9"/>
        <v>4</v>
      </c>
      <c r="M10" s="49">
        <f>'J6'!B10</f>
        <v>0</v>
      </c>
      <c r="N10" s="58">
        <v>4</v>
      </c>
      <c r="O10" s="58">
        <f t="shared" si="6"/>
        <v>6.5625</v>
      </c>
      <c r="P10" s="58">
        <f t="shared" si="7"/>
        <v>24</v>
      </c>
    </row>
    <row r="11" spans="1:16" x14ac:dyDescent="0.2">
      <c r="A11" s="46">
        <f t="shared" si="8"/>
        <v>5</v>
      </c>
      <c r="B11" s="47">
        <f>SUM(H35:H40)</f>
        <v>2.3135613243948351E-4</v>
      </c>
      <c r="C11">
        <f t="shared" si="3"/>
        <v>-8.3715523357679196</v>
      </c>
      <c r="D11" s="46">
        <f t="shared" si="0"/>
        <v>1.8187145697489299E-9</v>
      </c>
      <c r="E11" s="47">
        <f t="shared" si="1"/>
        <v>3.8108099480579715E-4</v>
      </c>
      <c r="F11">
        <f t="shared" si="4"/>
        <v>1.9054049740289858E-3</v>
      </c>
      <c r="G11" s="19">
        <f t="shared" si="2"/>
        <v>1.1955933837296905E-5</v>
      </c>
      <c r="J11" s="19">
        <f t="shared" si="5"/>
        <v>5</v>
      </c>
      <c r="K11" s="19">
        <f>'C6'!B11</f>
        <v>7.861103790817632E-6</v>
      </c>
      <c r="L11" s="49">
        <f t="shared" si="9"/>
        <v>5</v>
      </c>
      <c r="M11" s="49">
        <f>'J6'!B11</f>
        <v>0</v>
      </c>
      <c r="N11" s="58">
        <v>5</v>
      </c>
      <c r="O11" s="58">
        <f t="shared" si="6"/>
        <v>29.53125</v>
      </c>
      <c r="P11" s="58">
        <f t="shared" si="7"/>
        <v>120</v>
      </c>
    </row>
    <row r="12" spans="1:16" x14ac:dyDescent="0.2">
      <c r="A12" s="46">
        <f t="shared" si="8"/>
        <v>6</v>
      </c>
      <c r="B12" s="47">
        <f>SUM(H41:H47)</f>
        <v>5.4193120326532003E-5</v>
      </c>
      <c r="C12">
        <f t="shared" si="3"/>
        <v>-9.8229565888199222</v>
      </c>
      <c r="D12" s="46">
        <f t="shared" si="0"/>
        <v>5.6243227590819956E-11</v>
      </c>
      <c r="E12" s="47">
        <f t="shared" si="1"/>
        <v>1.1784820706834357E-5</v>
      </c>
      <c r="F12">
        <f t="shared" si="4"/>
        <v>7.0708924241006144E-5</v>
      </c>
      <c r="G12" s="19">
        <f t="shared" si="2"/>
        <v>1.7111313046254791E-7</v>
      </c>
      <c r="J12" s="19">
        <f t="shared" si="5"/>
        <v>6</v>
      </c>
      <c r="K12" s="19">
        <f>'C6'!B12</f>
        <v>1.0378296590403977E-6</v>
      </c>
      <c r="L12" s="49">
        <f t="shared" si="9"/>
        <v>6</v>
      </c>
      <c r="M12" s="49">
        <f>'J6'!B12</f>
        <v>0</v>
      </c>
      <c r="N12" s="58">
        <v>6</v>
      </c>
      <c r="O12" s="58">
        <f t="shared" si="6"/>
        <v>162.421875</v>
      </c>
      <c r="P12" s="58">
        <f t="shared" si="7"/>
        <v>720</v>
      </c>
    </row>
    <row r="13" spans="1:16" x14ac:dyDescent="0.2">
      <c r="A13" s="46">
        <f t="shared" si="8"/>
        <v>7</v>
      </c>
      <c r="B13" s="47">
        <f>SUM(H48:H55)</f>
        <v>1.2859117861504307E-5</v>
      </c>
      <c r="C13">
        <f t="shared" si="3"/>
        <v>-11.261457437036018</v>
      </c>
      <c r="D13" s="46">
        <f t="shared" si="0"/>
        <v>8.1220926113815739E-13</v>
      </c>
      <c r="E13" s="47">
        <f t="shared" si="1"/>
        <v>1.7018476586336404E-7</v>
      </c>
      <c r="F13">
        <f t="shared" si="4"/>
        <v>1.1912933610435484E-6</v>
      </c>
      <c r="G13" s="19">
        <f t="shared" si="2"/>
        <v>9.2836459918386835E-10</v>
      </c>
      <c r="J13" s="19">
        <f t="shared" si="5"/>
        <v>7</v>
      </c>
      <c r="K13" s="19">
        <f>'C6'!B13</f>
        <v>6.3162128995615425E-8</v>
      </c>
      <c r="L13" s="49">
        <f t="shared" si="9"/>
        <v>7</v>
      </c>
      <c r="M13" s="49">
        <f>'J6'!B13</f>
        <v>0</v>
      </c>
      <c r="N13" s="58">
        <v>7</v>
      </c>
      <c r="O13" s="58">
        <f t="shared" si="6"/>
        <v>1055.7421875</v>
      </c>
      <c r="P13" s="58">
        <f t="shared" si="7"/>
        <v>5040</v>
      </c>
    </row>
    <row r="14" spans="1:16" x14ac:dyDescent="0.2">
      <c r="A14" s="46">
        <f t="shared" si="8"/>
        <v>8</v>
      </c>
      <c r="B14" s="47">
        <f>SUM(H56:H64)</f>
        <v>3.0805918072170931E-6</v>
      </c>
      <c r="C14">
        <f t="shared" si="3"/>
        <v>-12.690388834235961</v>
      </c>
      <c r="D14" s="46">
        <f t="shared" si="0"/>
        <v>4.4214665686435405E-15</v>
      </c>
      <c r="E14" s="47">
        <f t="shared" si="1"/>
        <v>9.2644382274446576E-10</v>
      </c>
      <c r="F14">
        <f t="shared" si="4"/>
        <v>7.4115505819557261E-9</v>
      </c>
      <c r="G14" s="19">
        <f t="shared" si="2"/>
        <v>1.9207764394026137E-12</v>
      </c>
      <c r="J14" s="19">
        <f t="shared" si="5"/>
        <v>8</v>
      </c>
      <c r="K14" s="19">
        <f>'C6'!B14</f>
        <v>1.4352653143740423E-9</v>
      </c>
      <c r="L14" s="49">
        <f t="shared" si="9"/>
        <v>8</v>
      </c>
      <c r="M14" s="49">
        <f>'J6'!B14</f>
        <v>0</v>
      </c>
      <c r="N14" s="58">
        <v>8</v>
      </c>
      <c r="O14" s="58">
        <f t="shared" si="6"/>
        <v>7918.06640625</v>
      </c>
      <c r="P14" s="58">
        <f t="shared" si="7"/>
        <v>40320</v>
      </c>
    </row>
    <row r="15" spans="1:16" x14ac:dyDescent="0.2">
      <c r="A15" s="46">
        <f t="shared" si="8"/>
        <v>9</v>
      </c>
      <c r="B15" s="47">
        <f>SUM(H65:H74)</f>
        <v>7.4346799071509315E-7</v>
      </c>
      <c r="C15">
        <f t="shared" si="3"/>
        <v>-14.111940124138281</v>
      </c>
      <c r="D15" s="46">
        <f t="shared" si="0"/>
        <v>9.1604884138038299E-18</v>
      </c>
      <c r="E15" s="47">
        <f t="shared" si="1"/>
        <v>1.9194260032354901E-12</v>
      </c>
      <c r="F15">
        <f t="shared" si="4"/>
        <v>1.7274834029119411E-11</v>
      </c>
      <c r="G15" s="19">
        <f t="shared" si="2"/>
        <v>1.3504361671238258E-15</v>
      </c>
      <c r="J15" s="19">
        <f t="shared" si="5"/>
        <v>9</v>
      </c>
      <c r="K15" s="19">
        <f>'C6'!B15</f>
        <v>1.2321294969260151E-11</v>
      </c>
      <c r="L15" s="49">
        <f t="shared" si="9"/>
        <v>9</v>
      </c>
      <c r="M15" s="49">
        <f>'J6'!B15</f>
        <v>0</v>
      </c>
      <c r="N15" s="58">
        <v>9</v>
      </c>
      <c r="O15" s="58">
        <f t="shared" si="6"/>
        <v>67303.564453125</v>
      </c>
      <c r="P15" s="58">
        <f t="shared" si="7"/>
        <v>362880</v>
      </c>
    </row>
    <row r="16" spans="1:16" x14ac:dyDescent="0.2">
      <c r="A16" s="20">
        <f>A15+1</f>
        <v>10</v>
      </c>
      <c r="B16" s="21">
        <f>SUM(H75:H85)</f>
        <v>1.8048353275885056E-7</v>
      </c>
      <c r="C16">
        <f t="shared" si="3"/>
        <v>-15.527626294588204</v>
      </c>
      <c r="D16" s="20">
        <f t="shared" si="0"/>
        <v>6.4449761760374208E-21</v>
      </c>
      <c r="E16" s="21">
        <f t="shared" si="1"/>
        <v>1.3504361671238258E-15</v>
      </c>
      <c r="F16">
        <f t="shared" si="4"/>
        <v>1.3504361671238257E-14</v>
      </c>
      <c r="G16" s="19">
        <v>0</v>
      </c>
      <c r="J16" s="19">
        <f t="shared" si="5"/>
        <v>10</v>
      </c>
      <c r="K16" s="19">
        <f>'C6'!B16</f>
        <v>3.5709497024577563E-14</v>
      </c>
      <c r="L16" s="49">
        <f t="shared" si="9"/>
        <v>10</v>
      </c>
      <c r="M16" s="49">
        <f>'J6'!B16</f>
        <v>0</v>
      </c>
      <c r="N16" s="58">
        <v>10</v>
      </c>
      <c r="O16" s="58">
        <f t="shared" si="6"/>
        <v>639383.8623046875</v>
      </c>
      <c r="P16" s="58">
        <f t="shared" si="7"/>
        <v>3628800</v>
      </c>
    </row>
    <row r="17" spans="1:15" x14ac:dyDescent="0.2">
      <c r="A17" s="19" t="s">
        <v>56</v>
      </c>
      <c r="B17" s="19">
        <f>D17</f>
        <v>4.7725144904582968E-6</v>
      </c>
      <c r="C17">
        <f t="shared" si="3"/>
        <v>-12.252637245110511</v>
      </c>
      <c r="D17">
        <f>SUM(D6:D16)</f>
        <v>4.7725144904582968E-6</v>
      </c>
      <c r="E17">
        <f>SUM(E6:E16)</f>
        <v>1.0000000000000002</v>
      </c>
    </row>
    <row r="19" spans="1:15" x14ac:dyDescent="0.2">
      <c r="B19" t="s">
        <v>18</v>
      </c>
      <c r="C19" t="s">
        <v>22</v>
      </c>
      <c r="D19" t="s">
        <v>23</v>
      </c>
      <c r="E19" t="s">
        <v>74</v>
      </c>
      <c r="F19" t="s">
        <v>65</v>
      </c>
      <c r="G19" t="s">
        <v>75</v>
      </c>
      <c r="H19" t="s">
        <v>36</v>
      </c>
      <c r="I19" t="s">
        <v>63</v>
      </c>
      <c r="K19" s="17" t="s">
        <v>96</v>
      </c>
      <c r="L19" s="18"/>
      <c r="M19" s="49" t="s">
        <v>102</v>
      </c>
      <c r="N19" s="49" t="s">
        <v>100</v>
      </c>
      <c r="O19" s="56" t="s">
        <v>101</v>
      </c>
    </row>
    <row r="20" spans="1:15" x14ac:dyDescent="0.2">
      <c r="B20">
        <v>0</v>
      </c>
      <c r="C20">
        <v>0</v>
      </c>
      <c r="D20">
        <f>B20-C20</f>
        <v>0</v>
      </c>
      <c r="E20">
        <f t="shared" ref="E20:E51" si="10">VLOOKUP(C20,L$6:M$16,2)</f>
        <v>1</v>
      </c>
      <c r="F20">
        <f t="shared" ref="F20:F51" si="11">IF($D$2&gt;0,VLOOKUP(B20,$N$5:$P$16,2)/VLOOKUP(C20,$N$5:$P$16,2)/VLOOKUP(D20,$N$5:$P$16,3),EXP(-$C$2)/VLOOKUP(D20,$N$5:$P$16,3))</f>
        <v>1</v>
      </c>
      <c r="G20">
        <f>IF($D$2&gt;0, EXP(($C$2+C20)*$F$2+D20*$E$2), EXP($E$2*D20))</f>
        <v>0.86282340557857162</v>
      </c>
      <c r="H20">
        <f t="shared" ref="H20:H51" si="12">E20*F20*G20</f>
        <v>0.86282340557857162</v>
      </c>
      <c r="I20">
        <f>LN(H20)</f>
        <v>-0.1475452373680278</v>
      </c>
      <c r="K20" s="46" t="s">
        <v>98</v>
      </c>
      <c r="L20" s="47">
        <f>IF(D2=0,0,($F$4-$N$20)/$D$2-($N$20+$C$2/(1-$O$20))/(1-$D$2))</f>
        <v>4.1673181837429283</v>
      </c>
      <c r="M20" s="49">
        <f>'J6'!G6</f>
        <v>0</v>
      </c>
      <c r="N20" s="49">
        <f>'J6'!F4</f>
        <v>0</v>
      </c>
      <c r="O20" s="56">
        <f>L!$B$13</f>
        <v>0.47722707270232739</v>
      </c>
    </row>
    <row r="21" spans="1:15" x14ac:dyDescent="0.2">
      <c r="B21">
        <f>IF(C20=0,B20+1,B20)</f>
        <v>1</v>
      </c>
      <c r="C21">
        <f>IF(C20=0,B21,C20-1)</f>
        <v>1</v>
      </c>
      <c r="D21">
        <f t="shared" ref="D21:D84" si="13">B21-C21</f>
        <v>0</v>
      </c>
      <c r="E21">
        <f t="shared" si="10"/>
        <v>0</v>
      </c>
      <c r="F21">
        <f t="shared" si="11"/>
        <v>1</v>
      </c>
      <c r="G21">
        <f t="shared" ref="G21:G84" si="14">IF($D$2&gt;0, EXP(($C$2+C21)*$F$2+D21*$E$2), EXP($E$2*D21))</f>
        <v>0.64234116158202614</v>
      </c>
      <c r="H21">
        <f t="shared" si="12"/>
        <v>0</v>
      </c>
      <c r="I21" t="e">
        <f t="shared" ref="I21:I84" si="15">LN(H21)</f>
        <v>#NUM!</v>
      </c>
      <c r="K21" s="20" t="s">
        <v>99</v>
      </c>
      <c r="L21" s="21">
        <f>IF(D2&gt;0,SUM(L23:L33)+F2/(1-O20), (F4-N20)/C2-1/(1-O20))</f>
        <v>1.6394555936933357</v>
      </c>
      <c r="M21" s="49">
        <f>'J6'!G7</f>
        <v>0</v>
      </c>
    </row>
    <row r="22" spans="1:15" x14ac:dyDescent="0.2">
      <c r="B22">
        <f t="shared" ref="B22:B60" si="16">IF(C21=0,B21+1,B21)</f>
        <v>1</v>
      </c>
      <c r="C22">
        <f t="shared" ref="C22:C60" si="17">IF(C21=0,B22,C21-1)</f>
        <v>0</v>
      </c>
      <c r="D22">
        <f t="shared" si="13"/>
        <v>1</v>
      </c>
      <c r="E22">
        <f t="shared" si="10"/>
        <v>1</v>
      </c>
      <c r="F22">
        <f t="shared" si="11"/>
        <v>0.5</v>
      </c>
      <c r="G22">
        <f t="shared" si="14"/>
        <v>0.22048224399654556</v>
      </c>
      <c r="H22">
        <f t="shared" si="12"/>
        <v>0.11024112199827278</v>
      </c>
      <c r="I22">
        <f t="shared" si="15"/>
        <v>-2.2050852939903454</v>
      </c>
      <c r="M22" s="49">
        <f>'J6'!G8</f>
        <v>0</v>
      </c>
    </row>
    <row r="23" spans="1:15" x14ac:dyDescent="0.2">
      <c r="B23">
        <f t="shared" si="16"/>
        <v>2</v>
      </c>
      <c r="C23">
        <f t="shared" si="17"/>
        <v>2</v>
      </c>
      <c r="D23">
        <f t="shared" si="13"/>
        <v>0</v>
      </c>
      <c r="E23">
        <f t="shared" si="10"/>
        <v>0</v>
      </c>
      <c r="F23">
        <f t="shared" si="11"/>
        <v>1</v>
      </c>
      <c r="G23">
        <f t="shared" si="14"/>
        <v>0.47820001774971971</v>
      </c>
      <c r="H23">
        <f t="shared" si="12"/>
        <v>0</v>
      </c>
      <c r="I23" t="e">
        <f t="shared" si="15"/>
        <v>#NUM!</v>
      </c>
      <c r="K23">
        <v>0</v>
      </c>
      <c r="L23">
        <f>(G6-$M20)/($C$2+K23)</f>
        <v>1.9430318608406765</v>
      </c>
      <c r="M23" s="49">
        <f>'J6'!G9</f>
        <v>0</v>
      </c>
    </row>
    <row r="24" spans="1:15" x14ac:dyDescent="0.2">
      <c r="B24">
        <f t="shared" si="16"/>
        <v>2</v>
      </c>
      <c r="C24">
        <f t="shared" si="17"/>
        <v>1</v>
      </c>
      <c r="D24">
        <f t="shared" si="13"/>
        <v>1</v>
      </c>
      <c r="E24">
        <f t="shared" si="10"/>
        <v>0</v>
      </c>
      <c r="F24">
        <f t="shared" si="11"/>
        <v>1.5</v>
      </c>
      <c r="G24">
        <f t="shared" si="14"/>
        <v>0.16414114383230641</v>
      </c>
      <c r="H24">
        <f t="shared" si="12"/>
        <v>0</v>
      </c>
      <c r="I24" t="e">
        <f t="shared" si="15"/>
        <v>#NUM!</v>
      </c>
      <c r="K24">
        <f>K23+1</f>
        <v>1</v>
      </c>
      <c r="L24">
        <f>(G7-$M21)/($C$2+K24)</f>
        <v>0.23268944866012231</v>
      </c>
      <c r="M24" s="49">
        <f>'J6'!G10</f>
        <v>0</v>
      </c>
    </row>
    <row r="25" spans="1:15" x14ac:dyDescent="0.2">
      <c r="B25">
        <f t="shared" si="16"/>
        <v>2</v>
      </c>
      <c r="C25">
        <f t="shared" si="17"/>
        <v>0</v>
      </c>
      <c r="D25">
        <f t="shared" si="13"/>
        <v>2</v>
      </c>
      <c r="E25">
        <f t="shared" si="10"/>
        <v>1</v>
      </c>
      <c r="F25">
        <f t="shared" si="11"/>
        <v>0.375</v>
      </c>
      <c r="G25">
        <f t="shared" si="14"/>
        <v>5.6341100164239134E-2</v>
      </c>
      <c r="H25">
        <f t="shared" si="12"/>
        <v>2.1127912561589676E-2</v>
      </c>
      <c r="I25">
        <f t="shared" si="15"/>
        <v>-3.8571602425044991</v>
      </c>
      <c r="K25">
        <f t="shared" ref="K25:K33" si="18">K24+1</f>
        <v>2</v>
      </c>
      <c r="L25">
        <f t="shared" ref="L25:L33" si="19">(G8-$M22)/($C$2+K25)</f>
        <v>2.6168240352113709E-2</v>
      </c>
      <c r="M25" s="49">
        <f>'J6'!G11</f>
        <v>0</v>
      </c>
    </row>
    <row r="26" spans="1:15" x14ac:dyDescent="0.2">
      <c r="B26">
        <f t="shared" si="16"/>
        <v>3</v>
      </c>
      <c r="C26">
        <f t="shared" si="17"/>
        <v>3</v>
      </c>
      <c r="D26">
        <f t="shared" si="13"/>
        <v>0</v>
      </c>
      <c r="E26">
        <f t="shared" si="10"/>
        <v>0</v>
      </c>
      <c r="F26">
        <f t="shared" si="11"/>
        <v>1</v>
      </c>
      <c r="G26">
        <f t="shared" si="14"/>
        <v>0.3560028076242639</v>
      </c>
      <c r="H26">
        <f t="shared" si="12"/>
        <v>0</v>
      </c>
      <c r="I26" t="e">
        <f t="shared" si="15"/>
        <v>#NUM!</v>
      </c>
      <c r="K26">
        <f t="shared" si="18"/>
        <v>3</v>
      </c>
      <c r="L26">
        <f t="shared" si="19"/>
        <v>1.9481097498733385E-3</v>
      </c>
      <c r="M26" s="49">
        <f>'J6'!G12</f>
        <v>0</v>
      </c>
    </row>
    <row r="27" spans="1:15" x14ac:dyDescent="0.2">
      <c r="B27">
        <f t="shared" si="16"/>
        <v>3</v>
      </c>
      <c r="C27">
        <f t="shared" si="17"/>
        <v>2</v>
      </c>
      <c r="D27">
        <f t="shared" si="13"/>
        <v>1</v>
      </c>
      <c r="E27">
        <f t="shared" si="10"/>
        <v>0</v>
      </c>
      <c r="F27">
        <f t="shared" si="11"/>
        <v>2.5</v>
      </c>
      <c r="G27">
        <f t="shared" si="14"/>
        <v>0.12219721012545579</v>
      </c>
      <c r="H27">
        <f t="shared" si="12"/>
        <v>0</v>
      </c>
      <c r="I27" t="e">
        <f t="shared" si="15"/>
        <v>#NUM!</v>
      </c>
      <c r="K27">
        <f t="shared" si="18"/>
        <v>4</v>
      </c>
      <c r="L27">
        <f t="shared" si="19"/>
        <v>8.7341539698465337E-5</v>
      </c>
      <c r="M27" s="49">
        <f>'J6'!G13</f>
        <v>0</v>
      </c>
    </row>
    <row r="28" spans="1:15" x14ac:dyDescent="0.2">
      <c r="B28">
        <f t="shared" si="16"/>
        <v>3</v>
      </c>
      <c r="C28">
        <f t="shared" si="17"/>
        <v>1</v>
      </c>
      <c r="D28">
        <f t="shared" si="13"/>
        <v>2</v>
      </c>
      <c r="E28">
        <f t="shared" si="10"/>
        <v>0</v>
      </c>
      <c r="F28">
        <f t="shared" si="11"/>
        <v>1.875</v>
      </c>
      <c r="G28">
        <f t="shared" si="14"/>
        <v>4.1943933706850574E-2</v>
      </c>
      <c r="H28">
        <f t="shared" si="12"/>
        <v>0</v>
      </c>
      <c r="I28" t="e">
        <f t="shared" si="15"/>
        <v>#NUM!</v>
      </c>
      <c r="K28">
        <f t="shared" si="18"/>
        <v>5</v>
      </c>
      <c r="L28">
        <f t="shared" si="19"/>
        <v>2.173806152235801E-6</v>
      </c>
      <c r="M28" s="49">
        <f>'J6'!G14</f>
        <v>0</v>
      </c>
    </row>
    <row r="29" spans="1:15" x14ac:dyDescent="0.2">
      <c r="B29">
        <f t="shared" si="16"/>
        <v>3</v>
      </c>
      <c r="C29">
        <f t="shared" si="17"/>
        <v>0</v>
      </c>
      <c r="D29">
        <f t="shared" si="13"/>
        <v>3</v>
      </c>
      <c r="E29">
        <f t="shared" si="10"/>
        <v>1</v>
      </c>
      <c r="F29">
        <f t="shared" si="11"/>
        <v>0.3125</v>
      </c>
      <c r="G29">
        <f t="shared" si="14"/>
        <v>1.4397166457388576E-2</v>
      </c>
      <c r="H29">
        <f t="shared" si="12"/>
        <v>4.4991145179339304E-3</v>
      </c>
      <c r="I29">
        <f t="shared" si="15"/>
        <v>-5.403874675360826</v>
      </c>
      <c r="K29">
        <f t="shared" si="18"/>
        <v>6</v>
      </c>
      <c r="L29">
        <f t="shared" si="19"/>
        <v>2.6325096994238141E-8</v>
      </c>
      <c r="M29" s="49">
        <f>'J6'!G15</f>
        <v>0</v>
      </c>
    </row>
    <row r="30" spans="1:15" x14ac:dyDescent="0.2">
      <c r="B30">
        <f t="shared" si="16"/>
        <v>4</v>
      </c>
      <c r="C30">
        <f t="shared" si="17"/>
        <v>4</v>
      </c>
      <c r="D30">
        <f t="shared" si="13"/>
        <v>0</v>
      </c>
      <c r="E30">
        <f t="shared" si="10"/>
        <v>0</v>
      </c>
      <c r="F30">
        <f t="shared" si="11"/>
        <v>1</v>
      </c>
      <c r="G30">
        <f t="shared" si="14"/>
        <v>0.26503135577609027</v>
      </c>
      <c r="H30">
        <f t="shared" si="12"/>
        <v>0</v>
      </c>
      <c r="I30" t="e">
        <f t="shared" si="15"/>
        <v>#NUM!</v>
      </c>
      <c r="K30">
        <f t="shared" si="18"/>
        <v>7</v>
      </c>
      <c r="L30">
        <f t="shared" si="19"/>
        <v>1.2378194655784912E-10</v>
      </c>
      <c r="M30" s="49">
        <f>'J6'!G16</f>
        <v>0</v>
      </c>
    </row>
    <row r="31" spans="1:15" x14ac:dyDescent="0.2">
      <c r="B31">
        <f t="shared" si="16"/>
        <v>4</v>
      </c>
      <c r="C31">
        <f t="shared" si="17"/>
        <v>3</v>
      </c>
      <c r="D31">
        <f t="shared" si="13"/>
        <v>1</v>
      </c>
      <c r="E31">
        <f t="shared" si="10"/>
        <v>0</v>
      </c>
      <c r="F31">
        <f t="shared" si="11"/>
        <v>3.5</v>
      </c>
      <c r="G31">
        <f t="shared" si="14"/>
        <v>9.0971451848173623E-2</v>
      </c>
      <c r="H31">
        <f t="shared" si="12"/>
        <v>0</v>
      </c>
      <c r="I31" t="e">
        <f t="shared" si="15"/>
        <v>#NUM!</v>
      </c>
      <c r="K31">
        <f t="shared" si="18"/>
        <v>8</v>
      </c>
      <c r="L31">
        <f t="shared" si="19"/>
        <v>2.2597369875324867E-13</v>
      </c>
    </row>
    <row r="32" spans="1:15" x14ac:dyDescent="0.2">
      <c r="B32">
        <f t="shared" si="16"/>
        <v>4</v>
      </c>
      <c r="C32">
        <f t="shared" si="17"/>
        <v>2</v>
      </c>
      <c r="D32">
        <f t="shared" si="13"/>
        <v>2</v>
      </c>
      <c r="E32">
        <f t="shared" si="10"/>
        <v>0</v>
      </c>
      <c r="F32">
        <f t="shared" si="11"/>
        <v>4.375</v>
      </c>
      <c r="G32">
        <f t="shared" si="14"/>
        <v>3.1225758277282186E-2</v>
      </c>
      <c r="H32">
        <f t="shared" si="12"/>
        <v>0</v>
      </c>
      <c r="I32" t="e">
        <f t="shared" si="15"/>
        <v>#NUM!</v>
      </c>
      <c r="K32">
        <f t="shared" si="18"/>
        <v>9</v>
      </c>
      <c r="L32">
        <f t="shared" si="19"/>
        <v>1.4215117548671851E-16</v>
      </c>
    </row>
    <row r="33" spans="2:12" x14ac:dyDescent="0.2">
      <c r="B33">
        <f t="shared" si="16"/>
        <v>4</v>
      </c>
      <c r="C33">
        <f t="shared" si="17"/>
        <v>1</v>
      </c>
      <c r="D33">
        <f t="shared" si="13"/>
        <v>3</v>
      </c>
      <c r="E33">
        <f t="shared" si="10"/>
        <v>0</v>
      </c>
      <c r="F33">
        <f t="shared" si="11"/>
        <v>2.1875</v>
      </c>
      <c r="G33">
        <f t="shared" si="14"/>
        <v>1.0718175429568379E-2</v>
      </c>
      <c r="H33">
        <f t="shared" si="12"/>
        <v>0</v>
      </c>
      <c r="I33" t="e">
        <f t="shared" si="15"/>
        <v>#NUM!</v>
      </c>
      <c r="K33">
        <f t="shared" si="18"/>
        <v>10</v>
      </c>
      <c r="L33">
        <f t="shared" si="19"/>
        <v>0</v>
      </c>
    </row>
    <row r="34" spans="2:12" x14ac:dyDescent="0.2">
      <c r="B34">
        <f t="shared" si="16"/>
        <v>4</v>
      </c>
      <c r="C34">
        <f t="shared" si="17"/>
        <v>0</v>
      </c>
      <c r="D34">
        <f t="shared" si="13"/>
        <v>4</v>
      </c>
      <c r="E34">
        <f t="shared" si="10"/>
        <v>1</v>
      </c>
      <c r="F34">
        <f t="shared" si="11"/>
        <v>0.2734375</v>
      </c>
      <c r="G34">
        <f t="shared" si="14"/>
        <v>3.6789910278201936E-3</v>
      </c>
      <c r="H34">
        <f t="shared" si="12"/>
        <v>1.0059741091695842E-3</v>
      </c>
      <c r="I34">
        <f t="shared" si="15"/>
        <v>-6.9017989440477212</v>
      </c>
    </row>
    <row r="35" spans="2:12" x14ac:dyDescent="0.2">
      <c r="B35">
        <f t="shared" si="16"/>
        <v>5</v>
      </c>
      <c r="C35">
        <f t="shared" si="17"/>
        <v>5</v>
      </c>
      <c r="D35">
        <f t="shared" si="13"/>
        <v>0</v>
      </c>
      <c r="E35">
        <f t="shared" si="10"/>
        <v>0</v>
      </c>
      <c r="F35">
        <f t="shared" si="11"/>
        <v>1</v>
      </c>
      <c r="G35">
        <f t="shared" si="14"/>
        <v>0.1973063639954426</v>
      </c>
      <c r="H35">
        <f t="shared" si="12"/>
        <v>0</v>
      </c>
      <c r="I35" t="e">
        <f t="shared" si="15"/>
        <v>#NUM!</v>
      </c>
    </row>
    <row r="36" spans="2:12" x14ac:dyDescent="0.2">
      <c r="B36">
        <f t="shared" si="16"/>
        <v>5</v>
      </c>
      <c r="C36">
        <f t="shared" si="17"/>
        <v>4</v>
      </c>
      <c r="D36">
        <f t="shared" si="13"/>
        <v>1</v>
      </c>
      <c r="E36">
        <f t="shared" si="10"/>
        <v>0</v>
      </c>
      <c r="F36">
        <f t="shared" si="11"/>
        <v>4.5</v>
      </c>
      <c r="G36">
        <f t="shared" si="14"/>
        <v>6.7724991780647684E-2</v>
      </c>
      <c r="H36">
        <f t="shared" si="12"/>
        <v>0</v>
      </c>
      <c r="I36" t="e">
        <f t="shared" si="15"/>
        <v>#NUM!</v>
      </c>
    </row>
    <row r="37" spans="2:12" x14ac:dyDescent="0.2">
      <c r="B37">
        <f t="shared" si="16"/>
        <v>5</v>
      </c>
      <c r="C37">
        <f t="shared" si="17"/>
        <v>3</v>
      </c>
      <c r="D37">
        <f t="shared" si="13"/>
        <v>2</v>
      </c>
      <c r="E37">
        <f t="shared" si="10"/>
        <v>0</v>
      </c>
      <c r="F37">
        <f t="shared" si="11"/>
        <v>7.875</v>
      </c>
      <c r="G37">
        <f t="shared" si="14"/>
        <v>2.3246460067525947E-2</v>
      </c>
      <c r="H37">
        <f t="shared" si="12"/>
        <v>0</v>
      </c>
      <c r="I37" t="e">
        <f t="shared" si="15"/>
        <v>#NUM!</v>
      </c>
    </row>
    <row r="38" spans="2:12" x14ac:dyDescent="0.2">
      <c r="B38">
        <f t="shared" si="16"/>
        <v>5</v>
      </c>
      <c r="C38">
        <f t="shared" si="17"/>
        <v>2</v>
      </c>
      <c r="D38">
        <f t="shared" si="13"/>
        <v>3</v>
      </c>
      <c r="E38">
        <f t="shared" si="10"/>
        <v>0</v>
      </c>
      <c r="F38">
        <f t="shared" si="11"/>
        <v>6.5625</v>
      </c>
      <c r="G38">
        <f t="shared" si="14"/>
        <v>7.9792982097562446E-3</v>
      </c>
      <c r="H38">
        <f t="shared" si="12"/>
        <v>0</v>
      </c>
      <c r="I38" t="e">
        <f t="shared" si="15"/>
        <v>#NUM!</v>
      </c>
    </row>
    <row r="39" spans="2:12" x14ac:dyDescent="0.2">
      <c r="B39">
        <f t="shared" si="16"/>
        <v>5</v>
      </c>
      <c r="C39">
        <f t="shared" si="17"/>
        <v>1</v>
      </c>
      <c r="D39">
        <f t="shared" si="13"/>
        <v>4</v>
      </c>
      <c r="E39">
        <f t="shared" si="10"/>
        <v>0</v>
      </c>
      <c r="F39">
        <f t="shared" si="11"/>
        <v>2.4609375</v>
      </c>
      <c r="G39">
        <f t="shared" si="14"/>
        <v>2.7388772198121327E-3</v>
      </c>
      <c r="H39">
        <f t="shared" si="12"/>
        <v>0</v>
      </c>
      <c r="I39" t="e">
        <f t="shared" si="15"/>
        <v>#NUM!</v>
      </c>
    </row>
    <row r="40" spans="2:12" x14ac:dyDescent="0.2">
      <c r="B40">
        <f t="shared" si="16"/>
        <v>5</v>
      </c>
      <c r="C40">
        <f t="shared" si="17"/>
        <v>0</v>
      </c>
      <c r="D40">
        <f t="shared" si="13"/>
        <v>5</v>
      </c>
      <c r="E40">
        <f t="shared" si="10"/>
        <v>1</v>
      </c>
      <c r="F40">
        <f t="shared" si="11"/>
        <v>0.24609375</v>
      </c>
      <c r="G40">
        <f t="shared" si="14"/>
        <v>9.4011380800806E-4</v>
      </c>
      <c r="H40">
        <f t="shared" si="12"/>
        <v>2.3135613243948351E-4</v>
      </c>
      <c r="I40">
        <f t="shared" si="15"/>
        <v>-8.3715523357679196</v>
      </c>
    </row>
    <row r="41" spans="2:12" x14ac:dyDescent="0.2">
      <c r="B41">
        <f t="shared" si="16"/>
        <v>6</v>
      </c>
      <c r="C41">
        <f t="shared" si="17"/>
        <v>6</v>
      </c>
      <c r="D41">
        <f t="shared" si="13"/>
        <v>0</v>
      </c>
      <c r="E41">
        <f t="shared" si="10"/>
        <v>0</v>
      </c>
      <c r="F41">
        <f t="shared" si="11"/>
        <v>1</v>
      </c>
      <c r="G41">
        <f t="shared" si="14"/>
        <v>0.1468875301909244</v>
      </c>
      <c r="H41">
        <f t="shared" si="12"/>
        <v>0</v>
      </c>
      <c r="I41" t="e">
        <f t="shared" si="15"/>
        <v>#NUM!</v>
      </c>
    </row>
    <row r="42" spans="2:12" x14ac:dyDescent="0.2">
      <c r="B42">
        <f t="shared" si="16"/>
        <v>6</v>
      </c>
      <c r="C42">
        <f t="shared" si="17"/>
        <v>5</v>
      </c>
      <c r="D42">
        <f t="shared" si="13"/>
        <v>1</v>
      </c>
      <c r="E42">
        <f t="shared" si="10"/>
        <v>0</v>
      </c>
      <c r="F42">
        <f t="shared" si="11"/>
        <v>5.5</v>
      </c>
      <c r="G42">
        <f t="shared" si="14"/>
        <v>5.0418833804518184E-2</v>
      </c>
      <c r="H42">
        <f t="shared" si="12"/>
        <v>0</v>
      </c>
      <c r="I42" t="e">
        <f t="shared" si="15"/>
        <v>#NUM!</v>
      </c>
    </row>
    <row r="43" spans="2:12" x14ac:dyDescent="0.2">
      <c r="B43">
        <f t="shared" si="16"/>
        <v>6</v>
      </c>
      <c r="C43">
        <f t="shared" si="17"/>
        <v>4</v>
      </c>
      <c r="D43">
        <f t="shared" si="13"/>
        <v>2</v>
      </c>
      <c r="E43">
        <f t="shared" si="10"/>
        <v>0</v>
      </c>
      <c r="F43">
        <f t="shared" si="11"/>
        <v>12.375</v>
      </c>
      <c r="G43">
        <f t="shared" si="14"/>
        <v>1.7306157976129485E-2</v>
      </c>
      <c r="H43">
        <f t="shared" si="12"/>
        <v>0</v>
      </c>
      <c r="I43" t="e">
        <f t="shared" si="15"/>
        <v>#NUM!</v>
      </c>
    </row>
    <row r="44" spans="2:12" x14ac:dyDescent="0.2">
      <c r="B44">
        <f t="shared" si="16"/>
        <v>6</v>
      </c>
      <c r="C44">
        <f t="shared" si="17"/>
        <v>3</v>
      </c>
      <c r="D44">
        <f t="shared" si="13"/>
        <v>3</v>
      </c>
      <c r="E44">
        <f t="shared" si="10"/>
        <v>0</v>
      </c>
      <c r="F44">
        <f t="shared" si="11"/>
        <v>14.4375</v>
      </c>
      <c r="G44">
        <f t="shared" si="14"/>
        <v>5.9403020913964665E-3</v>
      </c>
      <c r="H44">
        <f t="shared" si="12"/>
        <v>0</v>
      </c>
      <c r="I44" t="e">
        <f t="shared" si="15"/>
        <v>#NUM!</v>
      </c>
    </row>
    <row r="45" spans="2:12" x14ac:dyDescent="0.2">
      <c r="B45">
        <f t="shared" si="16"/>
        <v>6</v>
      </c>
      <c r="C45">
        <f t="shared" si="17"/>
        <v>2</v>
      </c>
      <c r="D45">
        <f t="shared" si="13"/>
        <v>4</v>
      </c>
      <c r="E45">
        <f t="shared" si="10"/>
        <v>0</v>
      </c>
      <c r="F45">
        <f t="shared" si="11"/>
        <v>9.0234375</v>
      </c>
      <c r="G45">
        <f t="shared" si="14"/>
        <v>2.0389961183597816E-3</v>
      </c>
      <c r="H45">
        <f t="shared" si="12"/>
        <v>0</v>
      </c>
      <c r="I45" t="e">
        <f t="shared" si="15"/>
        <v>#NUM!</v>
      </c>
    </row>
    <row r="46" spans="2:12" x14ac:dyDescent="0.2">
      <c r="B46">
        <f t="shared" si="16"/>
        <v>6</v>
      </c>
      <c r="C46">
        <f t="shared" si="17"/>
        <v>1</v>
      </c>
      <c r="D46">
        <f t="shared" si="13"/>
        <v>5</v>
      </c>
      <c r="E46">
        <f t="shared" si="10"/>
        <v>0</v>
      </c>
      <c r="F46">
        <f t="shared" si="11"/>
        <v>2.70703125</v>
      </c>
      <c r="G46">
        <f t="shared" si="14"/>
        <v>6.9988110145235061E-4</v>
      </c>
      <c r="H46">
        <f t="shared" si="12"/>
        <v>0</v>
      </c>
      <c r="I46" t="e">
        <f t="shared" si="15"/>
        <v>#NUM!</v>
      </c>
    </row>
    <row r="47" spans="2:12" x14ac:dyDescent="0.2">
      <c r="B47">
        <f t="shared" si="16"/>
        <v>6</v>
      </c>
      <c r="C47">
        <f t="shared" si="17"/>
        <v>0</v>
      </c>
      <c r="D47">
        <f t="shared" si="13"/>
        <v>6</v>
      </c>
      <c r="E47">
        <f t="shared" si="10"/>
        <v>1</v>
      </c>
      <c r="F47">
        <f t="shared" si="11"/>
        <v>0.2255859375</v>
      </c>
      <c r="G47">
        <f t="shared" si="14"/>
        <v>2.4023270655570896E-4</v>
      </c>
      <c r="H47">
        <f t="shared" si="12"/>
        <v>5.4193120326532003E-5</v>
      </c>
      <c r="I47">
        <f t="shared" si="15"/>
        <v>-9.8229565888199222</v>
      </c>
    </row>
    <row r="48" spans="2:12" x14ac:dyDescent="0.2">
      <c r="B48">
        <f t="shared" si="16"/>
        <v>7</v>
      </c>
      <c r="C48">
        <f t="shared" si="17"/>
        <v>7</v>
      </c>
      <c r="D48">
        <f t="shared" si="13"/>
        <v>0</v>
      </c>
      <c r="E48">
        <f t="shared" si="10"/>
        <v>0</v>
      </c>
      <c r="F48">
        <f t="shared" si="11"/>
        <v>1</v>
      </c>
      <c r="G48">
        <f t="shared" si="14"/>
        <v>0.10935251194476471</v>
      </c>
      <c r="H48">
        <f t="shared" si="12"/>
        <v>0</v>
      </c>
      <c r="I48" t="e">
        <f t="shared" si="15"/>
        <v>#NUM!</v>
      </c>
    </row>
    <row r="49" spans="2:9" x14ac:dyDescent="0.2">
      <c r="B49">
        <f t="shared" si="16"/>
        <v>7</v>
      </c>
      <c r="C49">
        <f t="shared" si="17"/>
        <v>6</v>
      </c>
      <c r="D49">
        <f t="shared" si="13"/>
        <v>1</v>
      </c>
      <c r="E49">
        <f t="shared" si="10"/>
        <v>0</v>
      </c>
      <c r="F49">
        <f t="shared" si="11"/>
        <v>6.5</v>
      </c>
      <c r="G49">
        <f t="shared" si="14"/>
        <v>3.7535018246159707E-2</v>
      </c>
      <c r="H49">
        <f t="shared" si="12"/>
        <v>0</v>
      </c>
      <c r="I49" t="e">
        <f t="shared" si="15"/>
        <v>#NUM!</v>
      </c>
    </row>
    <row r="50" spans="2:9" x14ac:dyDescent="0.2">
      <c r="B50">
        <f t="shared" si="16"/>
        <v>7</v>
      </c>
      <c r="C50">
        <f t="shared" si="17"/>
        <v>5</v>
      </c>
      <c r="D50">
        <f t="shared" si="13"/>
        <v>2</v>
      </c>
      <c r="E50">
        <f t="shared" si="10"/>
        <v>0</v>
      </c>
      <c r="F50">
        <f t="shared" si="11"/>
        <v>17.875</v>
      </c>
      <c r="G50">
        <f t="shared" si="14"/>
        <v>1.2883815558358488E-2</v>
      </c>
      <c r="H50">
        <f t="shared" si="12"/>
        <v>0</v>
      </c>
      <c r="I50" t="e">
        <f t="shared" si="15"/>
        <v>#NUM!</v>
      </c>
    </row>
    <row r="51" spans="2:9" x14ac:dyDescent="0.2">
      <c r="B51">
        <f t="shared" si="16"/>
        <v>7</v>
      </c>
      <c r="C51">
        <f t="shared" si="17"/>
        <v>4</v>
      </c>
      <c r="D51">
        <f t="shared" si="13"/>
        <v>3</v>
      </c>
      <c r="E51">
        <f t="shared" si="10"/>
        <v>0</v>
      </c>
      <c r="F51">
        <f t="shared" si="11"/>
        <v>26.8125</v>
      </c>
      <c r="G51">
        <f t="shared" si="14"/>
        <v>4.422342417770995E-3</v>
      </c>
      <c r="H51">
        <f t="shared" si="12"/>
        <v>0</v>
      </c>
      <c r="I51" t="e">
        <f t="shared" si="15"/>
        <v>#NUM!</v>
      </c>
    </row>
    <row r="52" spans="2:9" x14ac:dyDescent="0.2">
      <c r="B52">
        <f t="shared" si="16"/>
        <v>7</v>
      </c>
      <c r="C52">
        <f t="shared" si="17"/>
        <v>3</v>
      </c>
      <c r="D52">
        <f t="shared" si="13"/>
        <v>4</v>
      </c>
      <c r="E52">
        <f t="shared" ref="E52:E85" si="20">VLOOKUP(C52,L$6:M$16,2)</f>
        <v>0</v>
      </c>
      <c r="F52">
        <f t="shared" ref="F52:F85" si="21">IF($D$2&gt;0,VLOOKUP(B52,$N$5:$P$16,2)/VLOOKUP(C52,$N$5:$P$16,2)/VLOOKUP(D52,$N$5:$P$16,3),EXP(-$C$2)/VLOOKUP(D52,$N$5:$P$16,3))</f>
        <v>23.4609375</v>
      </c>
      <c r="G52">
        <f t="shared" si="14"/>
        <v>1.5179596736254689E-3</v>
      </c>
      <c r="H52">
        <f t="shared" ref="H52:H83" si="22">E52*F52*G52</f>
        <v>0</v>
      </c>
      <c r="I52" t="e">
        <f t="shared" si="15"/>
        <v>#NUM!</v>
      </c>
    </row>
    <row r="53" spans="2:9" x14ac:dyDescent="0.2">
      <c r="B53">
        <f t="shared" si="16"/>
        <v>7</v>
      </c>
      <c r="C53">
        <f t="shared" si="17"/>
        <v>2</v>
      </c>
      <c r="D53">
        <f t="shared" si="13"/>
        <v>5</v>
      </c>
      <c r="E53">
        <f t="shared" si="20"/>
        <v>0</v>
      </c>
      <c r="F53">
        <f t="shared" si="21"/>
        <v>11.73046875</v>
      </c>
      <c r="G53">
        <f t="shared" si="14"/>
        <v>5.2103644473431242E-4</v>
      </c>
      <c r="H53">
        <f t="shared" si="22"/>
        <v>0</v>
      </c>
      <c r="I53" t="e">
        <f t="shared" si="15"/>
        <v>#NUM!</v>
      </c>
    </row>
    <row r="54" spans="2:9" x14ac:dyDescent="0.2">
      <c r="B54">
        <f t="shared" si="16"/>
        <v>7</v>
      </c>
      <c r="C54">
        <f t="shared" si="17"/>
        <v>1</v>
      </c>
      <c r="D54">
        <f t="shared" si="13"/>
        <v>6</v>
      </c>
      <c r="E54">
        <f t="shared" si="20"/>
        <v>0</v>
      </c>
      <c r="F54">
        <f t="shared" si="21"/>
        <v>2.9326171875</v>
      </c>
      <c r="G54">
        <f t="shared" si="14"/>
        <v>1.788446567180381E-4</v>
      </c>
      <c r="H54">
        <f t="shared" si="22"/>
        <v>0</v>
      </c>
      <c r="I54" t="e">
        <f t="shared" si="15"/>
        <v>#NUM!</v>
      </c>
    </row>
    <row r="55" spans="2:9" x14ac:dyDescent="0.2">
      <c r="B55">
        <f t="shared" si="16"/>
        <v>7</v>
      </c>
      <c r="C55">
        <f t="shared" si="17"/>
        <v>0</v>
      </c>
      <c r="D55">
        <f t="shared" si="13"/>
        <v>7</v>
      </c>
      <c r="E55">
        <f t="shared" si="20"/>
        <v>1</v>
      </c>
      <c r="F55">
        <f t="shared" si="21"/>
        <v>0.20947265625</v>
      </c>
      <c r="G55">
        <f t="shared" si="14"/>
        <v>6.1388049837670912E-5</v>
      </c>
      <c r="H55">
        <f t="shared" si="22"/>
        <v>1.2859117861504307E-5</v>
      </c>
      <c r="I55">
        <f t="shared" si="15"/>
        <v>-11.261457437036018</v>
      </c>
    </row>
    <row r="56" spans="2:9" x14ac:dyDescent="0.2">
      <c r="B56">
        <f t="shared" si="16"/>
        <v>8</v>
      </c>
      <c r="C56">
        <f t="shared" si="17"/>
        <v>8</v>
      </c>
      <c r="D56">
        <f t="shared" si="13"/>
        <v>0</v>
      </c>
      <c r="E56">
        <f t="shared" si="20"/>
        <v>0</v>
      </c>
      <c r="F56">
        <f t="shared" si="21"/>
        <v>1</v>
      </c>
      <c r="G56">
        <f t="shared" si="14"/>
        <v>8.1409033517596305E-2</v>
      </c>
      <c r="H56">
        <f t="shared" si="22"/>
        <v>0</v>
      </c>
      <c r="I56" t="e">
        <f t="shared" si="15"/>
        <v>#NUM!</v>
      </c>
    </row>
    <row r="57" spans="2:9" x14ac:dyDescent="0.2">
      <c r="B57">
        <f t="shared" si="16"/>
        <v>8</v>
      </c>
      <c r="C57">
        <f t="shared" si="17"/>
        <v>7</v>
      </c>
      <c r="D57">
        <f t="shared" si="13"/>
        <v>1</v>
      </c>
      <c r="E57">
        <f t="shared" si="20"/>
        <v>0</v>
      </c>
      <c r="F57">
        <f t="shared" si="21"/>
        <v>7.5</v>
      </c>
      <c r="G57">
        <f t="shared" si="14"/>
        <v>2.7943478427168385E-2</v>
      </c>
      <c r="H57">
        <f t="shared" si="22"/>
        <v>0</v>
      </c>
      <c r="I57" t="e">
        <f t="shared" si="15"/>
        <v>#NUM!</v>
      </c>
    </row>
    <row r="58" spans="2:9" x14ac:dyDescent="0.2">
      <c r="B58">
        <f t="shared" si="16"/>
        <v>8</v>
      </c>
      <c r="C58">
        <f t="shared" si="17"/>
        <v>6</v>
      </c>
      <c r="D58">
        <f t="shared" si="13"/>
        <v>2</v>
      </c>
      <c r="E58">
        <f t="shared" si="20"/>
        <v>0</v>
      </c>
      <c r="F58">
        <f t="shared" si="21"/>
        <v>24.375</v>
      </c>
      <c r="G58">
        <f t="shared" si="14"/>
        <v>9.5915398189913223E-3</v>
      </c>
      <c r="H58">
        <f t="shared" si="22"/>
        <v>0</v>
      </c>
      <c r="I58" t="e">
        <f t="shared" si="15"/>
        <v>#NUM!</v>
      </c>
    </row>
    <row r="59" spans="2:9" x14ac:dyDescent="0.2">
      <c r="B59">
        <f t="shared" si="16"/>
        <v>8</v>
      </c>
      <c r="C59">
        <f t="shared" si="17"/>
        <v>5</v>
      </c>
      <c r="D59">
        <f t="shared" si="13"/>
        <v>3</v>
      </c>
      <c r="E59">
        <f t="shared" si="20"/>
        <v>0</v>
      </c>
      <c r="F59">
        <f t="shared" si="21"/>
        <v>44.6875</v>
      </c>
      <c r="G59">
        <f t="shared" si="14"/>
        <v>3.2922757393671633E-3</v>
      </c>
      <c r="H59">
        <f t="shared" si="22"/>
        <v>0</v>
      </c>
      <c r="I59" t="e">
        <f t="shared" si="15"/>
        <v>#NUM!</v>
      </c>
    </row>
    <row r="60" spans="2:9" x14ac:dyDescent="0.2">
      <c r="B60">
        <f t="shared" si="16"/>
        <v>8</v>
      </c>
      <c r="C60">
        <f t="shared" si="17"/>
        <v>4</v>
      </c>
      <c r="D60">
        <f t="shared" si="13"/>
        <v>4</v>
      </c>
      <c r="E60">
        <f t="shared" si="20"/>
        <v>0</v>
      </c>
      <c r="F60">
        <f t="shared" si="21"/>
        <v>50.2734375</v>
      </c>
      <c r="G60">
        <f t="shared" si="14"/>
        <v>1.1300666784038306E-3</v>
      </c>
      <c r="H60">
        <f t="shared" si="22"/>
        <v>0</v>
      </c>
      <c r="I60" t="e">
        <f t="shared" si="15"/>
        <v>#NUM!</v>
      </c>
    </row>
    <row r="61" spans="2:9" x14ac:dyDescent="0.2">
      <c r="B61">
        <f>IF(C60=0,B60+1,B60)</f>
        <v>8</v>
      </c>
      <c r="C61">
        <f>IF(C60=0,B61,C60-1)</f>
        <v>3</v>
      </c>
      <c r="D61">
        <f t="shared" si="13"/>
        <v>5</v>
      </c>
      <c r="E61">
        <f t="shared" si="20"/>
        <v>0</v>
      </c>
      <c r="F61">
        <f t="shared" si="21"/>
        <v>35.19140625</v>
      </c>
      <c r="G61">
        <f t="shared" si="14"/>
        <v>3.8789299522163945E-4</v>
      </c>
      <c r="H61">
        <f t="shared" si="22"/>
        <v>0</v>
      </c>
      <c r="I61" t="e">
        <f t="shared" si="15"/>
        <v>#NUM!</v>
      </c>
    </row>
    <row r="62" spans="2:9" x14ac:dyDescent="0.2">
      <c r="B62">
        <f t="shared" ref="B62:B85" si="23">IF(C61=0,B61+1,B61)</f>
        <v>8</v>
      </c>
      <c r="C62">
        <f t="shared" ref="C62:C85" si="24">IF(C61=0,B62,C61-1)</f>
        <v>2</v>
      </c>
      <c r="D62">
        <f t="shared" si="13"/>
        <v>6</v>
      </c>
      <c r="E62">
        <f t="shared" si="20"/>
        <v>0</v>
      </c>
      <c r="F62">
        <f t="shared" si="21"/>
        <v>14.6630859375</v>
      </c>
      <c r="G62">
        <f t="shared" si="14"/>
        <v>1.331434495126733E-4</v>
      </c>
      <c r="H62">
        <f t="shared" si="22"/>
        <v>0</v>
      </c>
      <c r="I62" t="e">
        <f t="shared" si="15"/>
        <v>#NUM!</v>
      </c>
    </row>
    <row r="63" spans="2:9" x14ac:dyDescent="0.2">
      <c r="B63">
        <f t="shared" si="23"/>
        <v>8</v>
      </c>
      <c r="C63">
        <f t="shared" si="24"/>
        <v>1</v>
      </c>
      <c r="D63">
        <f t="shared" si="13"/>
        <v>7</v>
      </c>
      <c r="E63">
        <f t="shared" si="20"/>
        <v>0</v>
      </c>
      <c r="F63">
        <f t="shared" si="21"/>
        <v>3.14208984375</v>
      </c>
      <c r="G63">
        <f t="shared" si="14"/>
        <v>4.5701207205364867E-5</v>
      </c>
      <c r="H63">
        <f t="shared" si="22"/>
        <v>0</v>
      </c>
      <c r="I63" t="e">
        <f t="shared" si="15"/>
        <v>#NUM!</v>
      </c>
    </row>
    <row r="64" spans="2:9" x14ac:dyDescent="0.2">
      <c r="B64">
        <f t="shared" si="23"/>
        <v>8</v>
      </c>
      <c r="C64">
        <f t="shared" si="24"/>
        <v>0</v>
      </c>
      <c r="D64">
        <f t="shared" si="13"/>
        <v>8</v>
      </c>
      <c r="E64">
        <f t="shared" si="20"/>
        <v>1</v>
      </c>
      <c r="F64">
        <f t="shared" si="21"/>
        <v>0.196380615234375</v>
      </c>
      <c r="G64">
        <f t="shared" si="14"/>
        <v>1.5686842632306092E-5</v>
      </c>
      <c r="H64">
        <f t="shared" si="22"/>
        <v>3.0805918072170931E-6</v>
      </c>
      <c r="I64">
        <f t="shared" si="15"/>
        <v>-12.690388834235961</v>
      </c>
    </row>
    <row r="65" spans="2:9" x14ac:dyDescent="0.2">
      <c r="B65">
        <f t="shared" si="23"/>
        <v>9</v>
      </c>
      <c r="C65">
        <f t="shared" si="24"/>
        <v>9</v>
      </c>
      <c r="D65">
        <f t="shared" si="13"/>
        <v>0</v>
      </c>
      <c r="E65">
        <f t="shared" si="20"/>
        <v>0</v>
      </c>
      <c r="F65">
        <f t="shared" si="21"/>
        <v>1</v>
      </c>
      <c r="G65">
        <f t="shared" si="14"/>
        <v>6.0606113388750667E-2</v>
      </c>
      <c r="H65">
        <f t="shared" si="22"/>
        <v>0</v>
      </c>
      <c r="I65" t="e">
        <f t="shared" si="15"/>
        <v>#NUM!</v>
      </c>
    </row>
    <row r="66" spans="2:9" x14ac:dyDescent="0.2">
      <c r="B66">
        <f t="shared" si="23"/>
        <v>9</v>
      </c>
      <c r="C66">
        <f t="shared" si="24"/>
        <v>8</v>
      </c>
      <c r="D66">
        <f t="shared" si="13"/>
        <v>1</v>
      </c>
      <c r="E66">
        <f t="shared" si="20"/>
        <v>0</v>
      </c>
      <c r="F66">
        <f t="shared" si="21"/>
        <v>8.5</v>
      </c>
      <c r="G66">
        <f t="shared" si="14"/>
        <v>2.0802920128845652E-2</v>
      </c>
      <c r="H66">
        <f t="shared" si="22"/>
        <v>0</v>
      </c>
      <c r="I66" t="e">
        <f t="shared" si="15"/>
        <v>#NUM!</v>
      </c>
    </row>
    <row r="67" spans="2:9" x14ac:dyDescent="0.2">
      <c r="B67">
        <f t="shared" si="23"/>
        <v>9</v>
      </c>
      <c r="C67">
        <f t="shared" si="24"/>
        <v>7</v>
      </c>
      <c r="D67">
        <f t="shared" si="13"/>
        <v>2</v>
      </c>
      <c r="E67">
        <f t="shared" si="20"/>
        <v>0</v>
      </c>
      <c r="F67">
        <f t="shared" si="21"/>
        <v>31.875</v>
      </c>
      <c r="G67">
        <f t="shared" si="14"/>
        <v>7.1405582983227276E-3</v>
      </c>
      <c r="H67">
        <f t="shared" si="22"/>
        <v>0</v>
      </c>
      <c r="I67" t="e">
        <f t="shared" si="15"/>
        <v>#NUM!</v>
      </c>
    </row>
    <row r="68" spans="2:9" x14ac:dyDescent="0.2">
      <c r="B68">
        <f t="shared" si="23"/>
        <v>9</v>
      </c>
      <c r="C68">
        <f t="shared" si="24"/>
        <v>6</v>
      </c>
      <c r="D68">
        <f t="shared" si="13"/>
        <v>3</v>
      </c>
      <c r="E68">
        <f t="shared" si="20"/>
        <v>0</v>
      </c>
      <c r="F68">
        <f t="shared" si="21"/>
        <v>69.0625</v>
      </c>
      <c r="G68">
        <f t="shared" si="14"/>
        <v>2.4509815206686012E-3</v>
      </c>
      <c r="H68">
        <f t="shared" si="22"/>
        <v>0</v>
      </c>
      <c r="I68" t="e">
        <f t="shared" si="15"/>
        <v>#NUM!</v>
      </c>
    </row>
    <row r="69" spans="2:9" x14ac:dyDescent="0.2">
      <c r="B69">
        <f t="shared" si="23"/>
        <v>9</v>
      </c>
      <c r="C69">
        <f t="shared" si="24"/>
        <v>5</v>
      </c>
      <c r="D69">
        <f t="shared" si="13"/>
        <v>4</v>
      </c>
      <c r="E69">
        <f t="shared" si="20"/>
        <v>0</v>
      </c>
      <c r="F69">
        <f t="shared" si="21"/>
        <v>94.9609375</v>
      </c>
      <c r="G69">
        <f t="shared" si="14"/>
        <v>8.4129421869856352E-4</v>
      </c>
      <c r="H69">
        <f t="shared" si="22"/>
        <v>0</v>
      </c>
      <c r="I69" t="e">
        <f t="shared" si="15"/>
        <v>#NUM!</v>
      </c>
    </row>
    <row r="70" spans="2:9" x14ac:dyDescent="0.2">
      <c r="B70">
        <f t="shared" si="23"/>
        <v>9</v>
      </c>
      <c r="C70">
        <f t="shared" si="24"/>
        <v>4</v>
      </c>
      <c r="D70">
        <f t="shared" si="13"/>
        <v>5</v>
      </c>
      <c r="E70">
        <f t="shared" si="20"/>
        <v>0</v>
      </c>
      <c r="F70">
        <f t="shared" si="21"/>
        <v>85.46484375</v>
      </c>
      <c r="G70">
        <f t="shared" si="14"/>
        <v>2.8877245970526649E-4</v>
      </c>
      <c r="H70">
        <f t="shared" si="22"/>
        <v>0</v>
      </c>
      <c r="I70" t="e">
        <f t="shared" si="15"/>
        <v>#NUM!</v>
      </c>
    </row>
    <row r="71" spans="2:9" x14ac:dyDescent="0.2">
      <c r="B71">
        <f t="shared" si="23"/>
        <v>9</v>
      </c>
      <c r="C71">
        <f t="shared" si="24"/>
        <v>3</v>
      </c>
      <c r="D71">
        <f t="shared" si="13"/>
        <v>6</v>
      </c>
      <c r="E71">
        <f t="shared" si="20"/>
        <v>0</v>
      </c>
      <c r="F71">
        <f t="shared" si="21"/>
        <v>49.8544921875</v>
      </c>
      <c r="G71">
        <f t="shared" si="14"/>
        <v>9.9120535516372525E-5</v>
      </c>
      <c r="H71">
        <f t="shared" si="22"/>
        <v>0</v>
      </c>
      <c r="I71" t="e">
        <f t="shared" si="15"/>
        <v>#NUM!</v>
      </c>
    </row>
    <row r="72" spans="2:9" x14ac:dyDescent="0.2">
      <c r="B72">
        <f t="shared" si="23"/>
        <v>9</v>
      </c>
      <c r="C72">
        <f t="shared" si="24"/>
        <v>2</v>
      </c>
      <c r="D72">
        <f t="shared" si="13"/>
        <v>7</v>
      </c>
      <c r="E72">
        <f t="shared" si="20"/>
        <v>0</v>
      </c>
      <c r="F72">
        <f t="shared" si="21"/>
        <v>17.80517578125</v>
      </c>
      <c r="G72">
        <f t="shared" si="14"/>
        <v>3.4022913996300615E-5</v>
      </c>
      <c r="H72">
        <f t="shared" si="22"/>
        <v>0</v>
      </c>
      <c r="I72" t="e">
        <f t="shared" si="15"/>
        <v>#NUM!</v>
      </c>
    </row>
    <row r="73" spans="2:9" x14ac:dyDescent="0.2">
      <c r="B73">
        <f t="shared" si="23"/>
        <v>9</v>
      </c>
      <c r="C73">
        <f t="shared" si="24"/>
        <v>1</v>
      </c>
      <c r="D73">
        <f t="shared" si="13"/>
        <v>8</v>
      </c>
      <c r="E73">
        <f t="shared" si="20"/>
        <v>0</v>
      </c>
      <c r="F73">
        <f t="shared" si="21"/>
        <v>3.338470458984375</v>
      </c>
      <c r="G73">
        <f t="shared" si="14"/>
        <v>1.1678293209064283E-5</v>
      </c>
      <c r="H73">
        <f t="shared" si="22"/>
        <v>0</v>
      </c>
      <c r="I73" t="e">
        <f t="shared" si="15"/>
        <v>#NUM!</v>
      </c>
    </row>
    <row r="74" spans="2:9" x14ac:dyDescent="0.2">
      <c r="B74">
        <f t="shared" si="23"/>
        <v>9</v>
      </c>
      <c r="C74">
        <f t="shared" si="24"/>
        <v>0</v>
      </c>
      <c r="D74">
        <f t="shared" si="13"/>
        <v>9</v>
      </c>
      <c r="E74">
        <f t="shared" si="20"/>
        <v>1</v>
      </c>
      <c r="F74">
        <f t="shared" si="21"/>
        <v>0.1854705810546875</v>
      </c>
      <c r="G74">
        <f t="shared" si="14"/>
        <v>4.008549423241822E-6</v>
      </c>
      <c r="H74">
        <f t="shared" si="22"/>
        <v>7.4346799071509315E-7</v>
      </c>
      <c r="I74">
        <f t="shared" si="15"/>
        <v>-14.111940124138281</v>
      </c>
    </row>
    <row r="75" spans="2:9" x14ac:dyDescent="0.2">
      <c r="B75">
        <f t="shared" si="23"/>
        <v>10</v>
      </c>
      <c r="C75">
        <f t="shared" si="24"/>
        <v>10</v>
      </c>
      <c r="D75">
        <f t="shared" si="13"/>
        <v>0</v>
      </c>
      <c r="E75">
        <f t="shared" si="20"/>
        <v>0</v>
      </c>
      <c r="F75">
        <f t="shared" si="21"/>
        <v>1</v>
      </c>
      <c r="G75">
        <f t="shared" si="14"/>
        <v>4.5119083489624942E-2</v>
      </c>
      <c r="H75">
        <f t="shared" si="22"/>
        <v>0</v>
      </c>
      <c r="I75" t="e">
        <f t="shared" si="15"/>
        <v>#NUM!</v>
      </c>
    </row>
    <row r="76" spans="2:9" x14ac:dyDescent="0.2">
      <c r="B76">
        <f t="shared" si="23"/>
        <v>10</v>
      </c>
      <c r="C76">
        <f t="shared" si="24"/>
        <v>9</v>
      </c>
      <c r="D76">
        <f t="shared" si="13"/>
        <v>1</v>
      </c>
      <c r="E76">
        <f t="shared" si="20"/>
        <v>0</v>
      </c>
      <c r="F76">
        <f t="shared" si="21"/>
        <v>9.5</v>
      </c>
      <c r="G76">
        <f t="shared" si="14"/>
        <v>1.5487029899125742E-2</v>
      </c>
      <c r="H76">
        <f t="shared" si="22"/>
        <v>0</v>
      </c>
      <c r="I76" t="e">
        <f t="shared" si="15"/>
        <v>#NUM!</v>
      </c>
    </row>
    <row r="77" spans="2:9" x14ac:dyDescent="0.2">
      <c r="B77">
        <f t="shared" si="23"/>
        <v>10</v>
      </c>
      <c r="C77">
        <f t="shared" si="24"/>
        <v>8</v>
      </c>
      <c r="D77">
        <f t="shared" si="13"/>
        <v>2</v>
      </c>
      <c r="E77">
        <f t="shared" si="20"/>
        <v>0</v>
      </c>
      <c r="F77">
        <f t="shared" si="21"/>
        <v>40.375</v>
      </c>
      <c r="G77">
        <f t="shared" si="14"/>
        <v>5.3158902297199186E-3</v>
      </c>
      <c r="H77">
        <f t="shared" si="22"/>
        <v>0</v>
      </c>
      <c r="I77" t="e">
        <f t="shared" si="15"/>
        <v>#NUM!</v>
      </c>
    </row>
    <row r="78" spans="2:9" x14ac:dyDescent="0.2">
      <c r="B78">
        <f t="shared" si="23"/>
        <v>10</v>
      </c>
      <c r="C78">
        <f t="shared" si="24"/>
        <v>7</v>
      </c>
      <c r="D78">
        <f t="shared" si="13"/>
        <v>3</v>
      </c>
      <c r="E78">
        <f t="shared" si="20"/>
        <v>0</v>
      </c>
      <c r="F78">
        <f t="shared" si="21"/>
        <v>100.9375</v>
      </c>
      <c r="G78">
        <f t="shared" si="14"/>
        <v>1.8246680686028081E-3</v>
      </c>
      <c r="H78">
        <f t="shared" si="22"/>
        <v>0</v>
      </c>
      <c r="I78" t="e">
        <f t="shared" si="15"/>
        <v>#NUM!</v>
      </c>
    </row>
    <row r="79" spans="2:9" x14ac:dyDescent="0.2">
      <c r="B79">
        <f t="shared" si="23"/>
        <v>10</v>
      </c>
      <c r="C79">
        <f t="shared" si="24"/>
        <v>6</v>
      </c>
      <c r="D79">
        <f t="shared" si="13"/>
        <v>4</v>
      </c>
      <c r="E79">
        <f t="shared" si="20"/>
        <v>0</v>
      </c>
      <c r="F79">
        <f t="shared" si="21"/>
        <v>164.0234375</v>
      </c>
      <c r="G79">
        <f t="shared" si="14"/>
        <v>6.2631345206579211E-4</v>
      </c>
      <c r="H79">
        <f t="shared" si="22"/>
        <v>0</v>
      </c>
      <c r="I79" t="e">
        <f t="shared" si="15"/>
        <v>#NUM!</v>
      </c>
    </row>
    <row r="80" spans="2:9" x14ac:dyDescent="0.2">
      <c r="B80">
        <f t="shared" si="23"/>
        <v>10</v>
      </c>
      <c r="C80">
        <f t="shared" si="24"/>
        <v>5</v>
      </c>
      <c r="D80">
        <f t="shared" si="13"/>
        <v>5</v>
      </c>
      <c r="E80">
        <f t="shared" si="20"/>
        <v>0</v>
      </c>
      <c r="F80">
        <f t="shared" si="21"/>
        <v>180.42578125</v>
      </c>
      <c r="G80">
        <f t="shared" si="14"/>
        <v>2.1498076663277124E-4</v>
      </c>
      <c r="H80">
        <f t="shared" si="22"/>
        <v>0</v>
      </c>
      <c r="I80" t="e">
        <f t="shared" si="15"/>
        <v>#NUM!</v>
      </c>
    </row>
    <row r="81" spans="2:9" x14ac:dyDescent="0.2">
      <c r="B81">
        <f t="shared" si="23"/>
        <v>10</v>
      </c>
      <c r="C81">
        <f t="shared" si="24"/>
        <v>4</v>
      </c>
      <c r="D81">
        <f t="shared" si="13"/>
        <v>6</v>
      </c>
      <c r="E81">
        <f t="shared" si="20"/>
        <v>0</v>
      </c>
      <c r="F81">
        <f t="shared" si="21"/>
        <v>135.3193359375</v>
      </c>
      <c r="G81">
        <f t="shared" si="14"/>
        <v>7.3791693072495484E-5</v>
      </c>
      <c r="H81">
        <f t="shared" si="22"/>
        <v>0</v>
      </c>
      <c r="I81" t="e">
        <f t="shared" si="15"/>
        <v>#NUM!</v>
      </c>
    </row>
    <row r="82" spans="2:9" x14ac:dyDescent="0.2">
      <c r="B82">
        <f t="shared" si="23"/>
        <v>10</v>
      </c>
      <c r="C82">
        <f t="shared" si="24"/>
        <v>3</v>
      </c>
      <c r="D82">
        <f t="shared" si="13"/>
        <v>7</v>
      </c>
      <c r="E82">
        <f t="shared" si="20"/>
        <v>0</v>
      </c>
      <c r="F82">
        <f t="shared" si="21"/>
        <v>67.65966796875</v>
      </c>
      <c r="G82">
        <f t="shared" si="14"/>
        <v>2.5328842443877071E-5</v>
      </c>
      <c r="H82">
        <f t="shared" si="22"/>
        <v>0</v>
      </c>
      <c r="I82" t="e">
        <f t="shared" si="15"/>
        <v>#NUM!</v>
      </c>
    </row>
    <row r="83" spans="2:9" x14ac:dyDescent="0.2">
      <c r="B83">
        <f t="shared" si="23"/>
        <v>10</v>
      </c>
      <c r="C83">
        <f t="shared" si="24"/>
        <v>2</v>
      </c>
      <c r="D83">
        <f t="shared" si="13"/>
        <v>8</v>
      </c>
      <c r="E83">
        <f t="shared" si="20"/>
        <v>0</v>
      </c>
      <c r="F83">
        <f t="shared" si="21"/>
        <v>21.143646240234375</v>
      </c>
      <c r="G83">
        <f t="shared" si="14"/>
        <v>8.694071552423522E-6</v>
      </c>
      <c r="H83">
        <f t="shared" si="22"/>
        <v>0</v>
      </c>
      <c r="I83" t="e">
        <f t="shared" si="15"/>
        <v>#NUM!</v>
      </c>
    </row>
    <row r="84" spans="2:9" x14ac:dyDescent="0.2">
      <c r="B84">
        <f t="shared" si="23"/>
        <v>10</v>
      </c>
      <c r="C84">
        <f t="shared" si="24"/>
        <v>1</v>
      </c>
      <c r="D84">
        <f t="shared" si="13"/>
        <v>9</v>
      </c>
      <c r="E84">
        <f t="shared" si="20"/>
        <v>0</v>
      </c>
      <c r="F84">
        <f t="shared" si="21"/>
        <v>3.5239410400390625</v>
      </c>
      <c r="G84">
        <f t="shared" si="14"/>
        <v>2.9842216566407677E-6</v>
      </c>
      <c r="H84">
        <f t="shared" ref="H84:H85" si="25">E84*F84*G84</f>
        <v>0</v>
      </c>
      <c r="I84" t="e">
        <f t="shared" si="15"/>
        <v>#NUM!</v>
      </c>
    </row>
    <row r="85" spans="2:9" x14ac:dyDescent="0.2">
      <c r="B85">
        <f t="shared" si="23"/>
        <v>10</v>
      </c>
      <c r="C85">
        <f t="shared" si="24"/>
        <v>0</v>
      </c>
      <c r="D85">
        <f t="shared" ref="D85" si="26">B85-C85</f>
        <v>10</v>
      </c>
      <c r="E85">
        <f t="shared" si="20"/>
        <v>1</v>
      </c>
      <c r="F85">
        <f t="shared" si="21"/>
        <v>0.17619705200195312</v>
      </c>
      <c r="G85">
        <f t="shared" ref="G85" si="27">IF($D$2&gt;0, EXP(($C$2+C85)*$F$2+D85*$E$2), EXP($E$2*D85))</f>
        <v>1.0243277666010548E-6</v>
      </c>
      <c r="H85">
        <f t="shared" si="25"/>
        <v>1.8048353275885056E-7</v>
      </c>
      <c r="I85">
        <f t="shared" ref="I85" si="28">LN(H85)</f>
        <v>-15.527626294588204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F339-B279-6E4C-9EC6-B3B0410858BE}">
  <dimension ref="A1:R306"/>
  <sheetViews>
    <sheetView workbookViewId="0">
      <selection activeCell="Q6" sqref="Q6"/>
    </sheetView>
  </sheetViews>
  <sheetFormatPr baseColWidth="10" defaultRowHeight="16" x14ac:dyDescent="0.2"/>
  <cols>
    <col min="2" max="2" width="11.1640625" bestFit="1" customWidth="1"/>
    <col min="4" max="4" width="12.1640625" bestFit="1" customWidth="1"/>
    <col min="12" max="12" width="12.1640625" bestFit="1" customWidth="1"/>
    <col min="18" max="18" width="12.1640625" bestFit="1" customWidth="1"/>
  </cols>
  <sheetData>
    <row r="1" spans="1:18" x14ac:dyDescent="0.2">
      <c r="B1" s="5" t="s">
        <v>1</v>
      </c>
      <c r="C1" s="6" t="s">
        <v>80</v>
      </c>
      <c r="D1" s="6" t="s">
        <v>81</v>
      </c>
      <c r="E1" s="6" t="s">
        <v>82</v>
      </c>
      <c r="F1" s="60" t="s">
        <v>83</v>
      </c>
      <c r="G1" s="9" t="s">
        <v>38</v>
      </c>
      <c r="H1" s="9" t="s">
        <v>89</v>
      </c>
      <c r="I1" s="9" t="s">
        <v>55</v>
      </c>
    </row>
    <row r="2" spans="1:18" x14ac:dyDescent="0.2">
      <c r="B2" s="7">
        <f>L!A8</f>
        <v>5</v>
      </c>
      <c r="C2" s="8">
        <f>L!A9</f>
        <v>6</v>
      </c>
      <c r="D2" s="8">
        <f>L!A7</f>
        <v>4</v>
      </c>
      <c r="E2" s="8">
        <f>L!O8</f>
        <v>0.4469686594575446</v>
      </c>
      <c r="F2" s="61">
        <f>L!O7</f>
        <v>0.44541886269903502</v>
      </c>
      <c r="G2" s="4">
        <f>E2*F2</f>
        <v>0.1990882719576918</v>
      </c>
      <c r="H2" s="4">
        <f>(1-E2)/(1-G2)</f>
        <v>0.69050223786115106</v>
      </c>
      <c r="I2" s="4">
        <f>E2*(1-F2)/(1-G2)</f>
        <v>0.30949776213884905</v>
      </c>
    </row>
    <row r="4" spans="1:18" x14ac:dyDescent="0.2">
      <c r="F4" s="49">
        <f>SUM(F6:F16)</f>
        <v>1.075741111117589</v>
      </c>
    </row>
    <row r="5" spans="1:18" x14ac:dyDescent="0.2">
      <c r="A5" s="33" t="s">
        <v>22</v>
      </c>
      <c r="B5" s="34" t="s">
        <v>74</v>
      </c>
      <c r="C5" s="63" t="s">
        <v>85</v>
      </c>
      <c r="D5" s="64" t="s">
        <v>91</v>
      </c>
      <c r="E5" s="64" t="s">
        <v>79</v>
      </c>
      <c r="F5" s="65" t="s">
        <v>94</v>
      </c>
      <c r="G5" s="65" t="s">
        <v>95</v>
      </c>
      <c r="I5" t="s">
        <v>22</v>
      </c>
      <c r="J5" s="49" t="s">
        <v>35</v>
      </c>
      <c r="K5" t="s">
        <v>84</v>
      </c>
      <c r="L5" s="19" t="s">
        <v>76</v>
      </c>
      <c r="M5" s="49" t="s">
        <v>41</v>
      </c>
      <c r="O5" s="43" t="s">
        <v>96</v>
      </c>
      <c r="P5" s="67"/>
      <c r="Q5" s="19" t="s">
        <v>105</v>
      </c>
      <c r="R5" s="56" t="s">
        <v>101</v>
      </c>
    </row>
    <row r="6" spans="1:18" x14ac:dyDescent="0.2">
      <c r="A6" s="35">
        <v>0</v>
      </c>
      <c r="B6" s="36">
        <f>SUMIF(B$21:B$306,"=0",L$21:L$306)</f>
        <v>1.0892934758835659E-3</v>
      </c>
      <c r="C6" s="62">
        <f>LN(B6)</f>
        <v>-6.8222259801680538</v>
      </c>
      <c r="D6" s="49">
        <f>B6*J6</f>
        <v>1.7058953179179665E-7</v>
      </c>
      <c r="E6" s="49">
        <f>D6/D$17</f>
        <v>3.5744390938997353E-2</v>
      </c>
      <c r="F6">
        <f>E6*A6</f>
        <v>0</v>
      </c>
      <c r="G6" s="49">
        <f t="shared" ref="G6:G15" si="0">G7+E7</f>
        <v>0.96425560906100261</v>
      </c>
      <c r="I6">
        <f>K6</f>
        <v>0</v>
      </c>
      <c r="J6" s="49">
        <f>'K5'!B6</f>
        <v>1.5660566740604521E-4</v>
      </c>
      <c r="K6">
        <v>0</v>
      </c>
      <c r="L6" s="19">
        <f>'B6'!B6</f>
        <v>0.86282340557857162</v>
      </c>
      <c r="M6" s="49">
        <f>'K4'!B6</f>
        <v>1.0060507783165916E-3</v>
      </c>
      <c r="O6" s="37" t="s">
        <v>97</v>
      </c>
      <c r="P6" s="38">
        <f>(Q6-(1-G2)*F4)/E2-(1-G2)*F4/(1-E2)</f>
        <v>-0.36851993520057702</v>
      </c>
      <c r="Q6" s="19">
        <f>'B6'!F4</f>
        <v>1.3931942533212602</v>
      </c>
      <c r="R6" s="56">
        <f>L!B13</f>
        <v>0.47722707270232739</v>
      </c>
    </row>
    <row r="7" spans="1:18" x14ac:dyDescent="0.2">
      <c r="A7" s="35">
        <f>A6+1</f>
        <v>1</v>
      </c>
      <c r="B7" s="36">
        <f>SUMIF(B$21:B$306,"=1",L$21:L$306)</f>
        <v>3.7614098850432306E-4</v>
      </c>
      <c r="C7" s="62">
        <f t="shared" ref="C7:C17" si="1">LN(B7)</f>
        <v>-7.8855465154314546</v>
      </c>
      <c r="D7" s="49">
        <f t="shared" ref="D7:D16" si="2">B7*J7</f>
        <v>4.0824679042314254E-6</v>
      </c>
      <c r="E7" s="49">
        <f t="shared" ref="E7:E16" si="3">D7/D$17</f>
        <v>0.85541783972335506</v>
      </c>
      <c r="F7">
        <f t="shared" ref="F7:F16" si="4">E7*A7</f>
        <v>0.85541783972335506</v>
      </c>
      <c r="G7" s="49">
        <f t="shared" si="0"/>
        <v>0.10883776933764749</v>
      </c>
      <c r="I7">
        <f t="shared" ref="I7:I16" si="5">K7</f>
        <v>1</v>
      </c>
      <c r="J7" s="49">
        <f>'K5'!B7</f>
        <v>1.085355765258352E-2</v>
      </c>
      <c r="K7">
        <f>K6+1</f>
        <v>1</v>
      </c>
      <c r="L7" s="19">
        <f>'B6'!B7</f>
        <v>0.11024112199827278</v>
      </c>
      <c r="M7" s="49">
        <f>'K4'!B7</f>
        <v>5.6103268333196109E-3</v>
      </c>
    </row>
    <row r="8" spans="1:18" x14ac:dyDescent="0.2">
      <c r="A8" s="35">
        <f t="shared" ref="A8:A16" si="6">A7+1</f>
        <v>2</v>
      </c>
      <c r="B8" s="36">
        <f>SUMIF(B$21:B$306,"=2",L$21:L$306)</f>
        <v>1.0134039837293016E-4</v>
      </c>
      <c r="C8" s="62">
        <f t="shared" si="1"/>
        <v>-9.1970254268710487</v>
      </c>
      <c r="D8" s="49">
        <f t="shared" si="2"/>
        <v>5.0680533879272696E-7</v>
      </c>
      <c r="E8" s="49">
        <f t="shared" si="3"/>
        <v>0.10619319936869288</v>
      </c>
      <c r="F8">
        <f t="shared" si="4"/>
        <v>0.21238639873738577</v>
      </c>
      <c r="G8" s="49">
        <f t="shared" si="0"/>
        <v>2.644569968954613E-3</v>
      </c>
      <c r="I8">
        <f t="shared" si="5"/>
        <v>2</v>
      </c>
      <c r="J8" s="49">
        <f>'K5'!B8</f>
        <v>5.0010197998995014E-3</v>
      </c>
      <c r="K8">
        <f t="shared" ref="K8:K15" si="7">K7+1</f>
        <v>2</v>
      </c>
      <c r="L8" s="19">
        <f>'B6'!B8</f>
        <v>2.1127912561589676E-2</v>
      </c>
      <c r="M8" s="49">
        <f>'K4'!B8</f>
        <v>1.366636021482244E-2</v>
      </c>
    </row>
    <row r="9" spans="1:18" x14ac:dyDescent="0.2">
      <c r="A9" s="35">
        <f t="shared" si="6"/>
        <v>3</v>
      </c>
      <c r="B9" s="36">
        <f>SUMIF(B$21:B$306,"=3",L$21:L$306)</f>
        <v>2.1133822180109834E-5</v>
      </c>
      <c r="C9" s="62">
        <f t="shared" si="1"/>
        <v>-10.764635853905796</v>
      </c>
      <c r="D9" s="49">
        <f t="shared" si="2"/>
        <v>1.2606073538212845E-8</v>
      </c>
      <c r="E9" s="49">
        <f t="shared" si="3"/>
        <v>2.6414072189703845E-3</v>
      </c>
      <c r="F9">
        <f t="shared" si="4"/>
        <v>7.9242216569111526E-3</v>
      </c>
      <c r="G9" s="49">
        <f t="shared" si="0"/>
        <v>3.1627499842284798E-6</v>
      </c>
      <c r="I9">
        <f t="shared" si="5"/>
        <v>3</v>
      </c>
      <c r="J9" s="49">
        <f>'K5'!B9</f>
        <v>5.9648810474411448E-4</v>
      </c>
      <c r="K9">
        <f t="shared" si="7"/>
        <v>3</v>
      </c>
      <c r="L9" s="19">
        <f>'B6'!B9</f>
        <v>4.4991145179339304E-3</v>
      </c>
      <c r="M9" s="49">
        <f>'K4'!B9</f>
        <v>1.5760758006708203E-2</v>
      </c>
    </row>
    <row r="10" spans="1:18" x14ac:dyDescent="0.2">
      <c r="A10" s="35">
        <f t="shared" si="6"/>
        <v>4</v>
      </c>
      <c r="B10" s="36">
        <f>SUMIF(B$21:B$306,"=4",L$21:L$306)</f>
        <v>3.6698839551229186E-6</v>
      </c>
      <c r="C10" s="62">
        <f t="shared" si="1"/>
        <v>-12.515350516255229</v>
      </c>
      <c r="D10" s="49">
        <f t="shared" si="2"/>
        <v>1.509417351396008E-11</v>
      </c>
      <c r="E10" s="49">
        <f t="shared" si="3"/>
        <v>3.1627499842284798E-6</v>
      </c>
      <c r="F10">
        <f t="shared" si="4"/>
        <v>1.2650999936913919E-5</v>
      </c>
      <c r="G10" s="49">
        <f t="shared" si="0"/>
        <v>0</v>
      </c>
      <c r="I10">
        <f t="shared" si="5"/>
        <v>4</v>
      </c>
      <c r="J10" s="49">
        <f>'K5'!B10</f>
        <v>4.1129838704816809E-6</v>
      </c>
      <c r="K10">
        <f t="shared" si="7"/>
        <v>4</v>
      </c>
      <c r="L10" s="19">
        <f>'B6'!B10</f>
        <v>1.0059741091695842E-3</v>
      </c>
      <c r="M10" s="49">
        <f>'K4'!B10</f>
        <v>7.3377853935788773E-3</v>
      </c>
    </row>
    <row r="11" spans="1:18" x14ac:dyDescent="0.2">
      <c r="A11" s="35">
        <f t="shared" si="6"/>
        <v>5</v>
      </c>
      <c r="B11" s="36">
        <f>SUMIF(B$21:B$306,"=5",L$21:L$306)</f>
        <v>5.5929120219053926E-7</v>
      </c>
      <c r="C11" s="62">
        <f t="shared" si="1"/>
        <v>-14.396595565279171</v>
      </c>
      <c r="D11" s="49">
        <f t="shared" si="2"/>
        <v>0</v>
      </c>
      <c r="E11" s="49">
        <f t="shared" si="3"/>
        <v>0</v>
      </c>
      <c r="F11">
        <f t="shared" si="4"/>
        <v>0</v>
      </c>
      <c r="G11" s="49">
        <f t="shared" si="0"/>
        <v>0</v>
      </c>
      <c r="I11">
        <f t="shared" si="5"/>
        <v>5</v>
      </c>
      <c r="J11" s="49">
        <f>'K5'!B11</f>
        <v>0</v>
      </c>
      <c r="K11">
        <f t="shared" si="7"/>
        <v>5</v>
      </c>
      <c r="L11" s="19">
        <f>'B6'!B11</f>
        <v>2.3135613243948351E-4</v>
      </c>
      <c r="M11" s="49">
        <f>'K4'!B11</f>
        <v>3.9800208894922803E-4</v>
      </c>
    </row>
    <row r="12" spans="1:18" x14ac:dyDescent="0.2">
      <c r="A12" s="35">
        <f t="shared" si="6"/>
        <v>6</v>
      </c>
      <c r="B12" s="36">
        <f>SUMIF(B$21:B$306,"=6",L$21:L$306)</f>
        <v>7.7469331092822886E-8</v>
      </c>
      <c r="C12" s="62">
        <f t="shared" si="1"/>
        <v>-16.373383706742576</v>
      </c>
      <c r="D12" s="49">
        <f t="shared" si="2"/>
        <v>0</v>
      </c>
      <c r="E12" s="49">
        <f t="shared" si="3"/>
        <v>0</v>
      </c>
      <c r="F12">
        <f t="shared" si="4"/>
        <v>0</v>
      </c>
      <c r="G12" s="49">
        <f t="shared" si="0"/>
        <v>0</v>
      </c>
      <c r="I12">
        <f t="shared" si="5"/>
        <v>6</v>
      </c>
      <c r="J12" s="49">
        <f>'K5'!B12</f>
        <v>0</v>
      </c>
      <c r="K12">
        <f t="shared" si="7"/>
        <v>6</v>
      </c>
      <c r="L12" s="19">
        <f>'B6'!B12</f>
        <v>5.4193120326532003E-5</v>
      </c>
      <c r="M12" s="49">
        <f>'K4'!B12</f>
        <v>5.2568740596548721E-6</v>
      </c>
    </row>
    <row r="13" spans="1:18" x14ac:dyDescent="0.2">
      <c r="A13" s="35">
        <f t="shared" si="6"/>
        <v>7</v>
      </c>
      <c r="B13" s="36">
        <f>SUMIF(B$21:B$306,"=7",L$21:L$306)</f>
        <v>9.9831678479019165E-9</v>
      </c>
      <c r="C13" s="62">
        <f t="shared" si="1"/>
        <v>-18.422365377360542</v>
      </c>
      <c r="D13" s="49">
        <f t="shared" si="2"/>
        <v>0</v>
      </c>
      <c r="E13" s="49">
        <f t="shared" si="3"/>
        <v>0</v>
      </c>
      <c r="F13">
        <f t="shared" si="4"/>
        <v>0</v>
      </c>
      <c r="G13" s="49">
        <f t="shared" si="0"/>
        <v>0</v>
      </c>
      <c r="I13">
        <f t="shared" si="5"/>
        <v>7</v>
      </c>
      <c r="J13" s="49">
        <f>'K5'!B13</f>
        <v>0</v>
      </c>
      <c r="K13">
        <f t="shared" si="7"/>
        <v>7</v>
      </c>
      <c r="L13" s="19">
        <f>'B6'!B13</f>
        <v>1.2859117861504307E-5</v>
      </c>
      <c r="M13" s="49">
        <f>'K4'!B13</f>
        <v>0</v>
      </c>
    </row>
    <row r="14" spans="1:18" x14ac:dyDescent="0.2">
      <c r="A14" s="35">
        <f t="shared" si="6"/>
        <v>8</v>
      </c>
      <c r="B14" s="36">
        <f>SUMIF(B$21:B$306,"=8",L$21:L$306)</f>
        <v>1.2145256991211812E-9</v>
      </c>
      <c r="C14" s="62">
        <f t="shared" si="1"/>
        <v>-20.528912207462209</v>
      </c>
      <c r="D14" s="49">
        <f t="shared" si="2"/>
        <v>0</v>
      </c>
      <c r="E14" s="49">
        <f t="shared" si="3"/>
        <v>0</v>
      </c>
      <c r="F14">
        <f t="shared" si="4"/>
        <v>0</v>
      </c>
      <c r="G14" s="49">
        <f t="shared" si="0"/>
        <v>0</v>
      </c>
      <c r="I14">
        <f t="shared" si="5"/>
        <v>8</v>
      </c>
      <c r="J14" s="49">
        <f>'K5'!B14</f>
        <v>0</v>
      </c>
      <c r="K14">
        <f t="shared" si="7"/>
        <v>8</v>
      </c>
      <c r="L14" s="19">
        <f>'B6'!B14</f>
        <v>3.0805918072170931E-6</v>
      </c>
      <c r="M14" s="49">
        <f>'K4'!B14</f>
        <v>0</v>
      </c>
    </row>
    <row r="15" spans="1:18" x14ac:dyDescent="0.2">
      <c r="A15" s="35">
        <f t="shared" si="6"/>
        <v>9</v>
      </c>
      <c r="B15" s="36">
        <f>SUMIF(B$21:B$306,"=9",L$21:L$306)</f>
        <v>1.3771119914520231E-10</v>
      </c>
      <c r="C15" s="62">
        <f t="shared" si="1"/>
        <v>-22.705862383470528</v>
      </c>
      <c r="D15" s="49">
        <f t="shared" si="2"/>
        <v>0</v>
      </c>
      <c r="E15" s="49">
        <f t="shared" si="3"/>
        <v>0</v>
      </c>
      <c r="F15">
        <f t="shared" si="4"/>
        <v>0</v>
      </c>
      <c r="G15" s="49">
        <f t="shared" si="0"/>
        <v>0</v>
      </c>
      <c r="I15">
        <f t="shared" si="5"/>
        <v>9</v>
      </c>
      <c r="J15" s="49">
        <f>'K5'!B15</f>
        <v>0</v>
      </c>
      <c r="K15">
        <f t="shared" si="7"/>
        <v>9</v>
      </c>
      <c r="L15" s="19">
        <f>'B6'!B15</f>
        <v>7.4346799071509315E-7</v>
      </c>
      <c r="M15" s="49">
        <f>'K4'!B15</f>
        <v>0</v>
      </c>
    </row>
    <row r="16" spans="1:18" x14ac:dyDescent="0.2">
      <c r="A16" s="37">
        <f t="shared" si="6"/>
        <v>10</v>
      </c>
      <c r="B16" s="38">
        <f>SUMIF(B$21:B$306,"=10",L$21:L$306)</f>
        <v>1.1868512329104608E-11</v>
      </c>
      <c r="C16" s="62">
        <f t="shared" si="1"/>
        <v>-25.157132245481218</v>
      </c>
      <c r="D16" s="49">
        <f t="shared" si="2"/>
        <v>0</v>
      </c>
      <c r="E16" s="49">
        <f t="shared" si="3"/>
        <v>0</v>
      </c>
      <c r="F16">
        <f t="shared" si="4"/>
        <v>0</v>
      </c>
      <c r="G16" s="49">
        <v>0</v>
      </c>
      <c r="I16">
        <f t="shared" si="5"/>
        <v>10</v>
      </c>
      <c r="J16" s="49">
        <f>'K5'!B16</f>
        <v>0</v>
      </c>
      <c r="K16">
        <f>K15+1</f>
        <v>10</v>
      </c>
      <c r="L16" s="19">
        <f>'B6'!B16</f>
        <v>1.8048353275885056E-7</v>
      </c>
      <c r="M16" s="49">
        <f>'K4'!B16</f>
        <v>0</v>
      </c>
    </row>
    <row r="17" spans="1:13" x14ac:dyDescent="0.2">
      <c r="A17" t="s">
        <v>56</v>
      </c>
      <c r="B17">
        <f>D17</f>
        <v>4.7724839425276761E-6</v>
      </c>
      <c r="C17" s="62">
        <f t="shared" si="1"/>
        <v>-12.25264364593516</v>
      </c>
      <c r="D17">
        <f>SUM(D6:D16)</f>
        <v>4.7724839425276761E-6</v>
      </c>
      <c r="E17">
        <f>SUM(E6:E16)</f>
        <v>1</v>
      </c>
    </row>
    <row r="19" spans="1:13" x14ac:dyDescent="0.2">
      <c r="B19" t="s">
        <v>87</v>
      </c>
      <c r="E19" t="s">
        <v>86</v>
      </c>
    </row>
    <row r="20" spans="1:13" x14ac:dyDescent="0.2">
      <c r="B20" t="s">
        <v>22</v>
      </c>
      <c r="C20" t="s">
        <v>18</v>
      </c>
      <c r="D20" t="s">
        <v>23</v>
      </c>
      <c r="E20" t="s">
        <v>34</v>
      </c>
      <c r="F20" t="s">
        <v>48</v>
      </c>
      <c r="G20" t="s">
        <v>49</v>
      </c>
      <c r="H20" t="s">
        <v>19</v>
      </c>
      <c r="I20" t="s">
        <v>88</v>
      </c>
      <c r="J20" t="s">
        <v>47</v>
      </c>
      <c r="K20" t="s">
        <v>90</v>
      </c>
      <c r="L20" t="s">
        <v>36</v>
      </c>
      <c r="M20" t="s">
        <v>63</v>
      </c>
    </row>
    <row r="21" spans="1:13" x14ac:dyDescent="0.2">
      <c r="B21">
        <v>0</v>
      </c>
      <c r="C21">
        <v>10</v>
      </c>
      <c r="D21">
        <f>C21-B21</f>
        <v>10</v>
      </c>
      <c r="E21">
        <v>0</v>
      </c>
      <c r="F21">
        <f>D21+E21</f>
        <v>10</v>
      </c>
      <c r="G21">
        <f>B21-E21</f>
        <v>0</v>
      </c>
      <c r="H21">
        <f t="shared" ref="H21:H84" si="8">VLOOKUP(C21,K$6:M$16,2)</f>
        <v>1.8048353275885056E-7</v>
      </c>
      <c r="I21">
        <f t="shared" ref="I21:I84" si="9">_xlfn.BINOM.DIST(B21,C21,$H$2,FALSE)</f>
        <v>8.0644570168249791E-6</v>
      </c>
      <c r="J21">
        <f t="shared" ref="J21:J84" si="10">VLOOKUP(F21,K$6:M$16,3)</f>
        <v>0</v>
      </c>
      <c r="K21">
        <f>_xlfn.BINOM.DIST(G21,B21,$F$2,FALSE)</f>
        <v>1</v>
      </c>
      <c r="L21">
        <f>H21*I21*J21*K21</f>
        <v>0</v>
      </c>
      <c r="M21" t="e">
        <f>LN(L21)</f>
        <v>#NUM!</v>
      </c>
    </row>
    <row r="22" spans="1:13" x14ac:dyDescent="0.2">
      <c r="B22">
        <f>IF(E21=0,IF(C21=B21,B21+1,B21), B21)</f>
        <v>0</v>
      </c>
      <c r="C22">
        <f>IF(E21=0,IF(C21=B21,10,C21-1),C21)</f>
        <v>9</v>
      </c>
      <c r="D22">
        <f>C22-B22</f>
        <v>9</v>
      </c>
      <c r="E22">
        <f>IF(E21=0,B22,E21-1)</f>
        <v>0</v>
      </c>
      <c r="F22">
        <f t="shared" ref="F22:F85" si="11">D22+E22</f>
        <v>9</v>
      </c>
      <c r="G22">
        <f t="shared" ref="G22:G85" si="12">B22-E22</f>
        <v>0</v>
      </c>
      <c r="H22">
        <f t="shared" si="8"/>
        <v>7.4346799071509315E-7</v>
      </c>
      <c r="I22">
        <f t="shared" si="9"/>
        <v>2.6056592335575746E-5</v>
      </c>
      <c r="J22">
        <f t="shared" si="10"/>
        <v>0</v>
      </c>
      <c r="K22">
        <f t="shared" ref="K22:K85" si="13">_xlfn.BINOM.DIST(G22,B22,$F$2,FALSE)</f>
        <v>1</v>
      </c>
      <c r="L22">
        <f t="shared" ref="L22:L85" si="14">H22*I22*J22*K22</f>
        <v>0</v>
      </c>
      <c r="M22" t="e">
        <f t="shared" ref="M22:M85" si="15">LN(L22)</f>
        <v>#NUM!</v>
      </c>
    </row>
    <row r="23" spans="1:13" x14ac:dyDescent="0.2">
      <c r="B23">
        <f t="shared" ref="B23:B55" si="16">IF(E22=0,IF(C22=B22,B22+1,B22), B22)</f>
        <v>0</v>
      </c>
      <c r="C23">
        <f t="shared" ref="C23:C55" si="17">IF(E22=0,IF(C22=B22,10,C22-1),C22)</f>
        <v>8</v>
      </c>
      <c r="D23">
        <f t="shared" ref="D23:D55" si="18">C23-B23</f>
        <v>8</v>
      </c>
      <c r="E23">
        <f t="shared" ref="E23:E55" si="19">IF(E22=0,B23,E22-1)</f>
        <v>0</v>
      </c>
      <c r="F23">
        <f t="shared" si="11"/>
        <v>8</v>
      </c>
      <c r="G23">
        <f t="shared" si="12"/>
        <v>0</v>
      </c>
      <c r="H23">
        <f t="shared" si="8"/>
        <v>3.0805918072170931E-6</v>
      </c>
      <c r="I23">
        <f t="shared" si="9"/>
        <v>8.41899216185158E-5</v>
      </c>
      <c r="J23">
        <f t="shared" si="10"/>
        <v>0</v>
      </c>
      <c r="K23">
        <f t="shared" si="13"/>
        <v>1</v>
      </c>
      <c r="L23">
        <f t="shared" si="14"/>
        <v>0</v>
      </c>
      <c r="M23" t="e">
        <f t="shared" si="15"/>
        <v>#NUM!</v>
      </c>
    </row>
    <row r="24" spans="1:13" x14ac:dyDescent="0.2">
      <c r="B24">
        <f t="shared" si="16"/>
        <v>0</v>
      </c>
      <c r="C24">
        <f t="shared" si="17"/>
        <v>7</v>
      </c>
      <c r="D24">
        <f t="shared" si="18"/>
        <v>7</v>
      </c>
      <c r="E24">
        <f t="shared" si="19"/>
        <v>0</v>
      </c>
      <c r="F24">
        <f t="shared" si="11"/>
        <v>7</v>
      </c>
      <c r="G24">
        <f t="shared" si="12"/>
        <v>0</v>
      </c>
      <c r="H24">
        <f t="shared" si="8"/>
        <v>1.2859117861504307E-5</v>
      </c>
      <c r="I24">
        <f t="shared" si="9"/>
        <v>2.7202109972202621E-4</v>
      </c>
      <c r="J24">
        <f t="shared" si="10"/>
        <v>0</v>
      </c>
      <c r="K24">
        <f t="shared" si="13"/>
        <v>1</v>
      </c>
      <c r="L24">
        <f t="shared" si="14"/>
        <v>0</v>
      </c>
      <c r="M24" t="e">
        <f t="shared" si="15"/>
        <v>#NUM!</v>
      </c>
    </row>
    <row r="25" spans="1:13" x14ac:dyDescent="0.2">
      <c r="B25">
        <f t="shared" si="16"/>
        <v>0</v>
      </c>
      <c r="C25">
        <f t="shared" si="17"/>
        <v>6</v>
      </c>
      <c r="D25">
        <f t="shared" si="18"/>
        <v>6</v>
      </c>
      <c r="E25">
        <f t="shared" si="19"/>
        <v>0</v>
      </c>
      <c r="F25">
        <f t="shared" si="11"/>
        <v>6</v>
      </c>
      <c r="G25">
        <f t="shared" si="12"/>
        <v>0</v>
      </c>
      <c r="H25">
        <f t="shared" si="8"/>
        <v>5.4193120326532003E-5</v>
      </c>
      <c r="I25">
        <f t="shared" si="9"/>
        <v>8.7891136220878468E-4</v>
      </c>
      <c r="J25">
        <f t="shared" si="10"/>
        <v>5.2568740596548721E-6</v>
      </c>
      <c r="K25">
        <f t="shared" si="13"/>
        <v>1</v>
      </c>
      <c r="L25">
        <f t="shared" si="14"/>
        <v>2.5038990133109597E-13</v>
      </c>
      <c r="M25">
        <f t="shared" si="15"/>
        <v>-29.015757086645404</v>
      </c>
    </row>
    <row r="26" spans="1:13" x14ac:dyDescent="0.2">
      <c r="B26">
        <f t="shared" si="16"/>
        <v>0</v>
      </c>
      <c r="C26">
        <f t="shared" si="17"/>
        <v>5</v>
      </c>
      <c r="D26">
        <f t="shared" si="18"/>
        <v>5</v>
      </c>
      <c r="E26">
        <f t="shared" si="19"/>
        <v>0</v>
      </c>
      <c r="F26">
        <f t="shared" si="11"/>
        <v>5</v>
      </c>
      <c r="G26">
        <f t="shared" si="12"/>
        <v>0</v>
      </c>
      <c r="H26">
        <f t="shared" si="8"/>
        <v>2.3135613243948351E-4</v>
      </c>
      <c r="I26">
        <f t="shared" si="9"/>
        <v>2.8397987634381735E-3</v>
      </c>
      <c r="J26">
        <f t="shared" si="10"/>
        <v>3.9800208894922803E-4</v>
      </c>
      <c r="K26">
        <f t="shared" si="13"/>
        <v>1</v>
      </c>
      <c r="L26">
        <f t="shared" si="14"/>
        <v>2.6148930625835512E-10</v>
      </c>
      <c r="M26">
        <f t="shared" si="15"/>
        <v>-22.064627727109251</v>
      </c>
    </row>
    <row r="27" spans="1:13" x14ac:dyDescent="0.2">
      <c r="B27">
        <f t="shared" si="16"/>
        <v>0</v>
      </c>
      <c r="C27">
        <f t="shared" si="17"/>
        <v>4</v>
      </c>
      <c r="D27">
        <f t="shared" si="18"/>
        <v>4</v>
      </c>
      <c r="E27">
        <f t="shared" si="19"/>
        <v>0</v>
      </c>
      <c r="F27">
        <f t="shared" si="11"/>
        <v>4</v>
      </c>
      <c r="G27">
        <f t="shared" si="12"/>
        <v>0</v>
      </c>
      <c r="H27">
        <f t="shared" si="8"/>
        <v>1.0059741091695842E-3</v>
      </c>
      <c r="I27">
        <f t="shared" si="9"/>
        <v>9.1755066137252494E-3</v>
      </c>
      <c r="J27">
        <f t="shared" si="10"/>
        <v>7.3377853935788773E-3</v>
      </c>
      <c r="K27">
        <f t="shared" si="13"/>
        <v>1</v>
      </c>
      <c r="L27">
        <f t="shared" si="14"/>
        <v>6.7730122624132843E-8</v>
      </c>
      <c r="M27">
        <f t="shared" si="15"/>
        <v>-16.507734813236478</v>
      </c>
    </row>
    <row r="28" spans="1:13" x14ac:dyDescent="0.2">
      <c r="B28">
        <f t="shared" si="16"/>
        <v>0</v>
      </c>
      <c r="C28">
        <f t="shared" si="17"/>
        <v>3</v>
      </c>
      <c r="D28">
        <f t="shared" si="18"/>
        <v>3</v>
      </c>
      <c r="E28">
        <f t="shared" si="19"/>
        <v>0</v>
      </c>
      <c r="F28">
        <f t="shared" si="11"/>
        <v>3</v>
      </c>
      <c r="G28">
        <f t="shared" si="12"/>
        <v>0</v>
      </c>
      <c r="H28">
        <f t="shared" si="8"/>
        <v>4.4991145179339304E-3</v>
      </c>
      <c r="I28">
        <f t="shared" si="9"/>
        <v>2.964643928381256E-2</v>
      </c>
      <c r="J28">
        <f t="shared" si="10"/>
        <v>1.5760758006708203E-2</v>
      </c>
      <c r="K28">
        <f t="shared" si="13"/>
        <v>1</v>
      </c>
      <c r="L28">
        <f t="shared" si="14"/>
        <v>2.102212857097324E-6</v>
      </c>
      <c r="M28">
        <f t="shared" si="15"/>
        <v>-13.072520026555821</v>
      </c>
    </row>
    <row r="29" spans="1:13" x14ac:dyDescent="0.2">
      <c r="B29">
        <f t="shared" si="16"/>
        <v>0</v>
      </c>
      <c r="C29">
        <f t="shared" si="17"/>
        <v>2</v>
      </c>
      <c r="D29">
        <f t="shared" si="18"/>
        <v>2</v>
      </c>
      <c r="E29">
        <f t="shared" si="19"/>
        <v>0</v>
      </c>
      <c r="F29">
        <f t="shared" si="11"/>
        <v>2</v>
      </c>
      <c r="G29">
        <f t="shared" si="12"/>
        <v>0</v>
      </c>
      <c r="H29">
        <f t="shared" si="8"/>
        <v>2.1127912561589676E-2</v>
      </c>
      <c r="I29">
        <f t="shared" si="9"/>
        <v>9.5788864768955526E-2</v>
      </c>
      <c r="J29">
        <f t="shared" si="10"/>
        <v>1.366636021482244E-2</v>
      </c>
      <c r="K29">
        <f t="shared" si="13"/>
        <v>1</v>
      </c>
      <c r="L29">
        <f t="shared" si="14"/>
        <v>2.765823617291207E-5</v>
      </c>
      <c r="M29">
        <f t="shared" si="15"/>
        <v>-10.495587001913067</v>
      </c>
    </row>
    <row r="30" spans="1:13" x14ac:dyDescent="0.2">
      <c r="B30">
        <f t="shared" si="16"/>
        <v>0</v>
      </c>
      <c r="C30">
        <f t="shared" si="17"/>
        <v>1</v>
      </c>
      <c r="D30">
        <f t="shared" si="18"/>
        <v>1</v>
      </c>
      <c r="E30">
        <f t="shared" si="19"/>
        <v>0</v>
      </c>
      <c r="F30">
        <f t="shared" si="11"/>
        <v>1</v>
      </c>
      <c r="G30">
        <f t="shared" si="12"/>
        <v>0</v>
      </c>
      <c r="H30">
        <f t="shared" si="8"/>
        <v>0.11024112199827278</v>
      </c>
      <c r="I30">
        <f t="shared" si="9"/>
        <v>0.30949776213884894</v>
      </c>
      <c r="J30">
        <f t="shared" si="10"/>
        <v>5.6103268333196109E-3</v>
      </c>
      <c r="K30">
        <f t="shared" si="13"/>
        <v>1</v>
      </c>
      <c r="L30">
        <f t="shared" si="14"/>
        <v>1.9142087625914205E-4</v>
      </c>
      <c r="M30">
        <f t="shared" si="15"/>
        <v>-8.5610360135288897</v>
      </c>
    </row>
    <row r="31" spans="1:13" x14ac:dyDescent="0.2">
      <c r="B31">
        <f t="shared" si="16"/>
        <v>0</v>
      </c>
      <c r="C31">
        <f t="shared" si="17"/>
        <v>0</v>
      </c>
      <c r="D31">
        <f t="shared" si="18"/>
        <v>0</v>
      </c>
      <c r="E31">
        <f t="shared" si="19"/>
        <v>0</v>
      </c>
      <c r="F31">
        <f t="shared" si="11"/>
        <v>0</v>
      </c>
      <c r="G31">
        <f t="shared" si="12"/>
        <v>0</v>
      </c>
      <c r="H31">
        <f t="shared" si="8"/>
        <v>0.86282340557857162</v>
      </c>
      <c r="I31">
        <f t="shared" si="9"/>
        <v>1</v>
      </c>
      <c r="J31">
        <f t="shared" si="10"/>
        <v>1.0060507783165916E-3</v>
      </c>
      <c r="K31">
        <f t="shared" si="13"/>
        <v>1</v>
      </c>
      <c r="L31">
        <f t="shared" si="14"/>
        <v>8.680441587320942E-4</v>
      </c>
      <c r="M31">
        <f t="shared" si="15"/>
        <v>-7.049267970482652</v>
      </c>
    </row>
    <row r="32" spans="1:13" x14ac:dyDescent="0.2">
      <c r="B32">
        <f t="shared" si="16"/>
        <v>1</v>
      </c>
      <c r="C32">
        <f t="shared" si="17"/>
        <v>10</v>
      </c>
      <c r="D32">
        <f t="shared" si="18"/>
        <v>9</v>
      </c>
      <c r="E32">
        <f t="shared" si="19"/>
        <v>1</v>
      </c>
      <c r="F32">
        <f t="shared" si="11"/>
        <v>10</v>
      </c>
      <c r="G32">
        <f t="shared" si="12"/>
        <v>0</v>
      </c>
      <c r="H32">
        <f t="shared" si="8"/>
        <v>1.8048353275885056E-7</v>
      </c>
      <c r="I32">
        <f t="shared" si="9"/>
        <v>1.7992135318750706E-4</v>
      </c>
      <c r="J32">
        <f t="shared" si="10"/>
        <v>0</v>
      </c>
      <c r="K32">
        <f t="shared" si="13"/>
        <v>0.55458113730096503</v>
      </c>
      <c r="L32">
        <f t="shared" si="14"/>
        <v>0</v>
      </c>
      <c r="M32" t="e">
        <f t="shared" si="15"/>
        <v>#NUM!</v>
      </c>
    </row>
    <row r="33" spans="2:13" x14ac:dyDescent="0.2">
      <c r="B33">
        <f t="shared" si="16"/>
        <v>1</v>
      </c>
      <c r="C33">
        <f t="shared" si="17"/>
        <v>10</v>
      </c>
      <c r="D33">
        <f t="shared" si="18"/>
        <v>9</v>
      </c>
      <c r="E33">
        <f t="shared" si="19"/>
        <v>0</v>
      </c>
      <c r="F33">
        <f t="shared" si="11"/>
        <v>9</v>
      </c>
      <c r="G33">
        <f t="shared" si="12"/>
        <v>1</v>
      </c>
      <c r="H33">
        <f t="shared" si="8"/>
        <v>1.8048353275885056E-7</v>
      </c>
      <c r="I33">
        <f t="shared" si="9"/>
        <v>1.7992135318750706E-4</v>
      </c>
      <c r="J33">
        <f t="shared" si="10"/>
        <v>0</v>
      </c>
      <c r="K33">
        <f t="shared" si="13"/>
        <v>0.44541886269903502</v>
      </c>
      <c r="L33">
        <f t="shared" si="14"/>
        <v>0</v>
      </c>
      <c r="M33" t="e">
        <f t="shared" si="15"/>
        <v>#NUM!</v>
      </c>
    </row>
    <row r="34" spans="2:13" x14ac:dyDescent="0.2">
      <c r="B34">
        <f t="shared" si="16"/>
        <v>1</v>
      </c>
      <c r="C34">
        <f t="shared" si="17"/>
        <v>9</v>
      </c>
      <c r="D34">
        <f t="shared" si="18"/>
        <v>8</v>
      </c>
      <c r="E34">
        <f t="shared" si="19"/>
        <v>1</v>
      </c>
      <c r="F34">
        <f t="shared" si="11"/>
        <v>9</v>
      </c>
      <c r="G34">
        <f t="shared" si="12"/>
        <v>0</v>
      </c>
      <c r="H34">
        <f t="shared" si="8"/>
        <v>7.4346799071509315E-7</v>
      </c>
      <c r="I34">
        <f t="shared" si="9"/>
        <v>5.2319996354646052E-4</v>
      </c>
      <c r="J34">
        <f t="shared" si="10"/>
        <v>0</v>
      </c>
      <c r="K34">
        <f t="shared" si="13"/>
        <v>0.55458113730096503</v>
      </c>
      <c r="L34">
        <f t="shared" si="14"/>
        <v>0</v>
      </c>
      <c r="M34" t="e">
        <f t="shared" si="15"/>
        <v>#NUM!</v>
      </c>
    </row>
    <row r="35" spans="2:13" x14ac:dyDescent="0.2">
      <c r="B35">
        <f t="shared" si="16"/>
        <v>1</v>
      </c>
      <c r="C35">
        <f t="shared" si="17"/>
        <v>9</v>
      </c>
      <c r="D35">
        <f t="shared" si="18"/>
        <v>8</v>
      </c>
      <c r="E35">
        <f t="shared" si="19"/>
        <v>0</v>
      </c>
      <c r="F35">
        <f t="shared" si="11"/>
        <v>8</v>
      </c>
      <c r="G35">
        <f t="shared" si="12"/>
        <v>1</v>
      </c>
      <c r="H35">
        <f t="shared" si="8"/>
        <v>7.4346799071509315E-7</v>
      </c>
      <c r="I35">
        <f t="shared" si="9"/>
        <v>5.2319996354646052E-4</v>
      </c>
      <c r="J35">
        <f t="shared" si="10"/>
        <v>0</v>
      </c>
      <c r="K35">
        <f t="shared" si="13"/>
        <v>0.44541886269903502</v>
      </c>
      <c r="L35">
        <f t="shared" si="14"/>
        <v>0</v>
      </c>
      <c r="M35" t="e">
        <f t="shared" si="15"/>
        <v>#NUM!</v>
      </c>
    </row>
    <row r="36" spans="2:13" x14ac:dyDescent="0.2">
      <c r="B36">
        <f t="shared" si="16"/>
        <v>1</v>
      </c>
      <c r="C36">
        <f t="shared" si="17"/>
        <v>8</v>
      </c>
      <c r="D36">
        <f t="shared" si="18"/>
        <v>7</v>
      </c>
      <c r="E36">
        <f t="shared" si="19"/>
        <v>1</v>
      </c>
      <c r="F36">
        <f t="shared" si="11"/>
        <v>8</v>
      </c>
      <c r="G36">
        <f t="shared" si="12"/>
        <v>0</v>
      </c>
      <c r="H36">
        <f t="shared" si="8"/>
        <v>3.0805918072170931E-6</v>
      </c>
      <c r="I36">
        <f t="shared" si="9"/>
        <v>1.5026494248280827E-3</v>
      </c>
      <c r="J36">
        <f t="shared" si="10"/>
        <v>0</v>
      </c>
      <c r="K36">
        <f t="shared" si="13"/>
        <v>0.55458113730096503</v>
      </c>
      <c r="L36">
        <f t="shared" si="14"/>
        <v>0</v>
      </c>
      <c r="M36" t="e">
        <f t="shared" si="15"/>
        <v>#NUM!</v>
      </c>
    </row>
    <row r="37" spans="2:13" x14ac:dyDescent="0.2">
      <c r="B37">
        <f t="shared" si="16"/>
        <v>1</v>
      </c>
      <c r="C37">
        <f t="shared" si="17"/>
        <v>8</v>
      </c>
      <c r="D37">
        <f t="shared" si="18"/>
        <v>7</v>
      </c>
      <c r="E37">
        <f t="shared" si="19"/>
        <v>0</v>
      </c>
      <c r="F37">
        <f t="shared" si="11"/>
        <v>7</v>
      </c>
      <c r="G37">
        <f t="shared" si="12"/>
        <v>1</v>
      </c>
      <c r="H37">
        <f t="shared" si="8"/>
        <v>3.0805918072170931E-6</v>
      </c>
      <c r="I37">
        <f t="shared" si="9"/>
        <v>1.5026494248280827E-3</v>
      </c>
      <c r="J37">
        <f t="shared" si="10"/>
        <v>0</v>
      </c>
      <c r="K37">
        <f t="shared" si="13"/>
        <v>0.44541886269903502</v>
      </c>
      <c r="L37">
        <f t="shared" si="14"/>
        <v>0</v>
      </c>
      <c r="M37" t="e">
        <f t="shared" si="15"/>
        <v>#NUM!</v>
      </c>
    </row>
    <row r="38" spans="2:13" x14ac:dyDescent="0.2">
      <c r="B38">
        <f t="shared" si="16"/>
        <v>1</v>
      </c>
      <c r="C38">
        <f t="shared" si="17"/>
        <v>7</v>
      </c>
      <c r="D38">
        <f t="shared" si="18"/>
        <v>6</v>
      </c>
      <c r="E38">
        <f t="shared" si="19"/>
        <v>1</v>
      </c>
      <c r="F38">
        <f t="shared" si="11"/>
        <v>7</v>
      </c>
      <c r="G38">
        <f t="shared" si="12"/>
        <v>0</v>
      </c>
      <c r="H38">
        <f t="shared" si="8"/>
        <v>1.2859117861504307E-5</v>
      </c>
      <c r="I38">
        <f t="shared" si="9"/>
        <v>4.2482318374073092E-3</v>
      </c>
      <c r="J38">
        <f t="shared" si="10"/>
        <v>0</v>
      </c>
      <c r="K38">
        <f t="shared" si="13"/>
        <v>0.55458113730096503</v>
      </c>
      <c r="L38">
        <f t="shared" si="14"/>
        <v>0</v>
      </c>
      <c r="M38" t="e">
        <f t="shared" si="15"/>
        <v>#NUM!</v>
      </c>
    </row>
    <row r="39" spans="2:13" x14ac:dyDescent="0.2">
      <c r="B39">
        <f t="shared" si="16"/>
        <v>1</v>
      </c>
      <c r="C39">
        <f t="shared" si="17"/>
        <v>7</v>
      </c>
      <c r="D39">
        <f t="shared" si="18"/>
        <v>6</v>
      </c>
      <c r="E39">
        <f t="shared" si="19"/>
        <v>0</v>
      </c>
      <c r="F39">
        <f t="shared" si="11"/>
        <v>6</v>
      </c>
      <c r="G39">
        <f t="shared" si="12"/>
        <v>1</v>
      </c>
      <c r="H39">
        <f t="shared" si="8"/>
        <v>1.2859117861504307E-5</v>
      </c>
      <c r="I39">
        <f t="shared" si="9"/>
        <v>4.2482318374073092E-3</v>
      </c>
      <c r="J39">
        <f t="shared" si="10"/>
        <v>5.2568740596548721E-6</v>
      </c>
      <c r="K39">
        <f t="shared" si="13"/>
        <v>0.44541886269903502</v>
      </c>
      <c r="L39">
        <f t="shared" si="14"/>
        <v>1.279132588363513E-13</v>
      </c>
      <c r="M39">
        <f t="shared" si="15"/>
        <v>-29.687424026051019</v>
      </c>
    </row>
    <row r="40" spans="2:13" x14ac:dyDescent="0.2">
      <c r="B40">
        <f t="shared" si="16"/>
        <v>1</v>
      </c>
      <c r="C40">
        <f t="shared" si="17"/>
        <v>6</v>
      </c>
      <c r="D40">
        <f t="shared" si="18"/>
        <v>5</v>
      </c>
      <c r="E40">
        <f t="shared" si="19"/>
        <v>1</v>
      </c>
      <c r="F40">
        <f t="shared" si="11"/>
        <v>6</v>
      </c>
      <c r="G40">
        <f t="shared" si="12"/>
        <v>0</v>
      </c>
      <c r="H40">
        <f t="shared" si="8"/>
        <v>5.4193120326532003E-5</v>
      </c>
      <c r="I40">
        <f t="shared" si="9"/>
        <v>1.1765324407376336E-2</v>
      </c>
      <c r="J40">
        <f t="shared" si="10"/>
        <v>5.2568740596548721E-6</v>
      </c>
      <c r="K40">
        <f t="shared" si="13"/>
        <v>0.55458113730096503</v>
      </c>
      <c r="L40">
        <f t="shared" si="14"/>
        <v>1.858834527138683E-12</v>
      </c>
      <c r="M40">
        <f t="shared" si="15"/>
        <v>-27.011071422910742</v>
      </c>
    </row>
    <row r="41" spans="2:13" x14ac:dyDescent="0.2">
      <c r="B41">
        <f t="shared" si="16"/>
        <v>1</v>
      </c>
      <c r="C41">
        <f t="shared" si="17"/>
        <v>6</v>
      </c>
      <c r="D41">
        <f t="shared" si="18"/>
        <v>5</v>
      </c>
      <c r="E41">
        <f t="shared" si="19"/>
        <v>0</v>
      </c>
      <c r="F41">
        <f t="shared" si="11"/>
        <v>5</v>
      </c>
      <c r="G41">
        <f t="shared" si="12"/>
        <v>1</v>
      </c>
      <c r="H41">
        <f t="shared" si="8"/>
        <v>5.4193120326532003E-5</v>
      </c>
      <c r="I41">
        <f t="shared" si="9"/>
        <v>1.1765324407376336E-2</v>
      </c>
      <c r="J41">
        <f t="shared" si="10"/>
        <v>3.9800208894922803E-4</v>
      </c>
      <c r="K41">
        <f t="shared" si="13"/>
        <v>0.44541886269903502</v>
      </c>
      <c r="L41">
        <f t="shared" si="14"/>
        <v>1.1303215827735243E-10</v>
      </c>
      <c r="M41">
        <f t="shared" si="15"/>
        <v>-22.903348751178029</v>
      </c>
    </row>
    <row r="42" spans="2:13" x14ac:dyDescent="0.2">
      <c r="B42">
        <f t="shared" si="16"/>
        <v>1</v>
      </c>
      <c r="C42">
        <f t="shared" si="17"/>
        <v>5</v>
      </c>
      <c r="D42">
        <f t="shared" si="18"/>
        <v>4</v>
      </c>
      <c r="E42">
        <f t="shared" si="19"/>
        <v>1</v>
      </c>
      <c r="F42">
        <f t="shared" si="11"/>
        <v>5</v>
      </c>
      <c r="G42">
        <f t="shared" si="12"/>
        <v>0</v>
      </c>
      <c r="H42">
        <f t="shared" si="8"/>
        <v>2.3135613243948351E-4</v>
      </c>
      <c r="I42">
        <f t="shared" si="9"/>
        <v>3.1678539251435378E-2</v>
      </c>
      <c r="J42">
        <f t="shared" si="10"/>
        <v>3.9800208894922803E-4</v>
      </c>
      <c r="K42">
        <f t="shared" si="13"/>
        <v>0.55458113730096503</v>
      </c>
      <c r="L42">
        <f t="shared" si="14"/>
        <v>1.617694870967913E-9</v>
      </c>
      <c r="M42">
        <f t="shared" si="15"/>
        <v>-20.242263620168544</v>
      </c>
    </row>
    <row r="43" spans="2:13" x14ac:dyDescent="0.2">
      <c r="B43">
        <f t="shared" si="16"/>
        <v>1</v>
      </c>
      <c r="C43">
        <f t="shared" si="17"/>
        <v>5</v>
      </c>
      <c r="D43">
        <f t="shared" si="18"/>
        <v>4</v>
      </c>
      <c r="E43">
        <f t="shared" si="19"/>
        <v>0</v>
      </c>
      <c r="F43">
        <f t="shared" si="11"/>
        <v>4</v>
      </c>
      <c r="G43">
        <f t="shared" si="12"/>
        <v>1</v>
      </c>
      <c r="H43">
        <f t="shared" si="8"/>
        <v>2.3135613243948351E-4</v>
      </c>
      <c r="I43">
        <f t="shared" si="9"/>
        <v>3.1678539251435378E-2</v>
      </c>
      <c r="J43">
        <f t="shared" si="10"/>
        <v>7.3377853935788773E-3</v>
      </c>
      <c r="K43">
        <f t="shared" si="13"/>
        <v>0.44541886269903502</v>
      </c>
      <c r="L43">
        <f t="shared" si="14"/>
        <v>2.3954095328814141E-8</v>
      </c>
      <c r="M43">
        <f t="shared" si="15"/>
        <v>-17.547126532767408</v>
      </c>
    </row>
    <row r="44" spans="2:13" x14ac:dyDescent="0.2">
      <c r="B44">
        <f t="shared" si="16"/>
        <v>1</v>
      </c>
      <c r="C44">
        <f t="shared" si="17"/>
        <v>4</v>
      </c>
      <c r="D44">
        <f t="shared" si="18"/>
        <v>3</v>
      </c>
      <c r="E44">
        <f t="shared" si="19"/>
        <v>1</v>
      </c>
      <c r="F44">
        <f t="shared" si="11"/>
        <v>4</v>
      </c>
      <c r="G44">
        <f t="shared" si="12"/>
        <v>0</v>
      </c>
      <c r="H44">
        <f t="shared" si="8"/>
        <v>1.0059741091695842E-3</v>
      </c>
      <c r="I44">
        <f t="shared" si="9"/>
        <v>8.1883730680349209E-2</v>
      </c>
      <c r="J44">
        <f t="shared" si="10"/>
        <v>7.3377853935788773E-3</v>
      </c>
      <c r="K44">
        <f t="shared" si="13"/>
        <v>0.55458113730096503</v>
      </c>
      <c r="L44">
        <f t="shared" si="14"/>
        <v>3.3520811553443505E-7</v>
      </c>
      <c r="M44">
        <f t="shared" si="15"/>
        <v>-14.908514257609982</v>
      </c>
    </row>
    <row r="45" spans="2:13" x14ac:dyDescent="0.2">
      <c r="B45">
        <f t="shared" si="16"/>
        <v>1</v>
      </c>
      <c r="C45">
        <f t="shared" si="17"/>
        <v>4</v>
      </c>
      <c r="D45">
        <f t="shared" si="18"/>
        <v>3</v>
      </c>
      <c r="E45">
        <f t="shared" si="19"/>
        <v>0</v>
      </c>
      <c r="F45">
        <f t="shared" si="11"/>
        <v>3</v>
      </c>
      <c r="G45">
        <f t="shared" si="12"/>
        <v>1</v>
      </c>
      <c r="H45">
        <f t="shared" si="8"/>
        <v>1.0059741091695842E-3</v>
      </c>
      <c r="I45">
        <f t="shared" si="9"/>
        <v>8.1883730680349209E-2</v>
      </c>
      <c r="J45">
        <f t="shared" si="10"/>
        <v>1.5760758006708203E-2</v>
      </c>
      <c r="K45">
        <f t="shared" si="13"/>
        <v>0.44541886269903502</v>
      </c>
      <c r="L45">
        <f t="shared" si="14"/>
        <v>5.7826929159020665E-7</v>
      </c>
      <c r="M45">
        <f t="shared" si="15"/>
        <v>-14.363226174367659</v>
      </c>
    </row>
    <row r="46" spans="2:13" x14ac:dyDescent="0.2">
      <c r="B46">
        <f t="shared" si="16"/>
        <v>1</v>
      </c>
      <c r="C46">
        <f t="shared" si="17"/>
        <v>3</v>
      </c>
      <c r="D46">
        <f t="shared" si="18"/>
        <v>2</v>
      </c>
      <c r="E46">
        <f t="shared" si="19"/>
        <v>1</v>
      </c>
      <c r="F46">
        <f t="shared" si="11"/>
        <v>3</v>
      </c>
      <c r="G46">
        <f t="shared" si="12"/>
        <v>0</v>
      </c>
      <c r="H46">
        <f t="shared" si="8"/>
        <v>4.4991145179339304E-3</v>
      </c>
      <c r="I46">
        <f t="shared" si="9"/>
        <v>0.1984272764554289</v>
      </c>
      <c r="J46">
        <f t="shared" si="10"/>
        <v>1.5760758006708203E-2</v>
      </c>
      <c r="K46">
        <f t="shared" si="13"/>
        <v>0.55458113730096503</v>
      </c>
      <c r="L46">
        <f t="shared" si="14"/>
        <v>7.8031618315951383E-6</v>
      </c>
      <c r="M46">
        <f t="shared" si="15"/>
        <v>-11.760981543381105</v>
      </c>
    </row>
    <row r="47" spans="2:13" x14ac:dyDescent="0.2">
      <c r="B47">
        <f t="shared" si="16"/>
        <v>1</v>
      </c>
      <c r="C47">
        <f t="shared" si="17"/>
        <v>3</v>
      </c>
      <c r="D47">
        <f t="shared" si="18"/>
        <v>2</v>
      </c>
      <c r="E47">
        <f t="shared" si="19"/>
        <v>0</v>
      </c>
      <c r="F47">
        <f t="shared" si="11"/>
        <v>2</v>
      </c>
      <c r="G47">
        <f t="shared" si="12"/>
        <v>1</v>
      </c>
      <c r="H47">
        <f t="shared" si="8"/>
        <v>4.4991145179339304E-3</v>
      </c>
      <c r="I47">
        <f t="shared" si="9"/>
        <v>0.1984272764554289</v>
      </c>
      <c r="J47">
        <f t="shared" si="10"/>
        <v>1.366636021482244E-2</v>
      </c>
      <c r="K47">
        <f t="shared" si="13"/>
        <v>0.44541886269903502</v>
      </c>
      <c r="L47">
        <f t="shared" si="14"/>
        <v>5.4343785489613109E-6</v>
      </c>
      <c r="M47">
        <f t="shared" si="15"/>
        <v>-12.122765386346115</v>
      </c>
    </row>
    <row r="48" spans="2:13" x14ac:dyDescent="0.2">
      <c r="B48">
        <f t="shared" si="16"/>
        <v>1</v>
      </c>
      <c r="C48">
        <f t="shared" si="17"/>
        <v>2</v>
      </c>
      <c r="D48">
        <f t="shared" si="18"/>
        <v>1</v>
      </c>
      <c r="E48">
        <f t="shared" si="19"/>
        <v>1</v>
      </c>
      <c r="F48">
        <f t="shared" si="11"/>
        <v>2</v>
      </c>
      <c r="G48">
        <f t="shared" si="12"/>
        <v>0</v>
      </c>
      <c r="H48">
        <f t="shared" si="8"/>
        <v>2.1127912561589676E-2</v>
      </c>
      <c r="I48">
        <f t="shared" si="9"/>
        <v>0.4274177947397868</v>
      </c>
      <c r="J48">
        <f t="shared" si="10"/>
        <v>1.366636021482244E-2</v>
      </c>
      <c r="K48">
        <f t="shared" si="13"/>
        <v>0.55458113730096503</v>
      </c>
      <c r="L48">
        <f t="shared" si="14"/>
        <v>6.8442702207841373E-5</v>
      </c>
      <c r="M48">
        <f t="shared" si="15"/>
        <v>-9.5895136268465162</v>
      </c>
    </row>
    <row r="49" spans="2:13" x14ac:dyDescent="0.2">
      <c r="B49">
        <f t="shared" si="16"/>
        <v>1</v>
      </c>
      <c r="C49">
        <f t="shared" si="17"/>
        <v>2</v>
      </c>
      <c r="D49">
        <f t="shared" si="18"/>
        <v>1</v>
      </c>
      <c r="E49">
        <f t="shared" si="19"/>
        <v>0</v>
      </c>
      <c r="F49">
        <f t="shared" si="11"/>
        <v>1</v>
      </c>
      <c r="G49">
        <f t="shared" si="12"/>
        <v>1</v>
      </c>
      <c r="H49">
        <f t="shared" si="8"/>
        <v>2.1127912561589676E-2</v>
      </c>
      <c r="I49">
        <f t="shared" si="9"/>
        <v>0.4274177947397868</v>
      </c>
      <c r="J49">
        <f t="shared" si="10"/>
        <v>5.6103268333196109E-3</v>
      </c>
      <c r="K49">
        <f t="shared" si="13"/>
        <v>0.44541886269903502</v>
      </c>
      <c r="L49">
        <f t="shared" si="14"/>
        <v>2.2566590955316116E-5</v>
      </c>
      <c r="M49">
        <f t="shared" si="15"/>
        <v>-10.699040021727932</v>
      </c>
    </row>
    <row r="50" spans="2:13" x14ac:dyDescent="0.2">
      <c r="B50">
        <f t="shared" si="16"/>
        <v>1</v>
      </c>
      <c r="C50">
        <f t="shared" si="17"/>
        <v>1</v>
      </c>
      <c r="D50">
        <f t="shared" si="18"/>
        <v>0</v>
      </c>
      <c r="E50">
        <f t="shared" si="19"/>
        <v>1</v>
      </c>
      <c r="F50">
        <f t="shared" si="11"/>
        <v>1</v>
      </c>
      <c r="G50">
        <f t="shared" si="12"/>
        <v>0</v>
      </c>
      <c r="H50">
        <f t="shared" si="8"/>
        <v>0.11024112199827278</v>
      </c>
      <c r="I50">
        <f t="shared" si="9"/>
        <v>0.69050223786115106</v>
      </c>
      <c r="J50">
        <f t="shared" si="10"/>
        <v>5.6103268333196109E-3</v>
      </c>
      <c r="K50">
        <f t="shared" si="13"/>
        <v>0.55458113730096503</v>
      </c>
      <c r="L50">
        <f t="shared" si="14"/>
        <v>2.3684377319403558E-4</v>
      </c>
      <c r="M50">
        <f t="shared" si="15"/>
        <v>-8.3481098190222838</v>
      </c>
    </row>
    <row r="51" spans="2:13" x14ac:dyDescent="0.2">
      <c r="B51">
        <f t="shared" si="16"/>
        <v>1</v>
      </c>
      <c r="C51">
        <f t="shared" si="17"/>
        <v>1</v>
      </c>
      <c r="D51">
        <f t="shared" si="18"/>
        <v>0</v>
      </c>
      <c r="E51">
        <f t="shared" si="19"/>
        <v>0</v>
      </c>
      <c r="F51">
        <f t="shared" si="11"/>
        <v>0</v>
      </c>
      <c r="G51">
        <f t="shared" si="12"/>
        <v>1</v>
      </c>
      <c r="H51">
        <f t="shared" si="8"/>
        <v>0.11024112199827278</v>
      </c>
      <c r="I51">
        <f t="shared" si="9"/>
        <v>0.69050223786115106</v>
      </c>
      <c r="J51">
        <f t="shared" si="10"/>
        <v>1.0060507783165916E-3</v>
      </c>
      <c r="K51">
        <f t="shared" si="13"/>
        <v>0.44541886269903502</v>
      </c>
      <c r="L51">
        <f t="shared" si="14"/>
        <v>3.4111217550343062E-5</v>
      </c>
      <c r="M51">
        <f t="shared" si="15"/>
        <v>-10.285884267349802</v>
      </c>
    </row>
    <row r="52" spans="2:13" x14ac:dyDescent="0.2">
      <c r="B52">
        <f t="shared" si="16"/>
        <v>2</v>
      </c>
      <c r="C52">
        <f t="shared" si="17"/>
        <v>10</v>
      </c>
      <c r="D52">
        <f t="shared" si="18"/>
        <v>8</v>
      </c>
      <c r="E52">
        <f t="shared" si="19"/>
        <v>2</v>
      </c>
      <c r="F52">
        <f t="shared" si="11"/>
        <v>10</v>
      </c>
      <c r="G52">
        <f t="shared" si="12"/>
        <v>0</v>
      </c>
      <c r="H52">
        <f t="shared" si="8"/>
        <v>1.8048353275885056E-7</v>
      </c>
      <c r="I52">
        <f t="shared" si="9"/>
        <v>1.8063537283885193E-3</v>
      </c>
      <c r="J52">
        <f t="shared" si="10"/>
        <v>0</v>
      </c>
      <c r="K52">
        <f t="shared" si="13"/>
        <v>0.30756023785003184</v>
      </c>
      <c r="L52">
        <f t="shared" si="14"/>
        <v>0</v>
      </c>
      <c r="M52" t="e">
        <f t="shared" si="15"/>
        <v>#NUM!</v>
      </c>
    </row>
    <row r="53" spans="2:13" x14ac:dyDescent="0.2">
      <c r="B53">
        <f t="shared" si="16"/>
        <v>2</v>
      </c>
      <c r="C53">
        <f t="shared" si="17"/>
        <v>10</v>
      </c>
      <c r="D53">
        <f t="shared" si="18"/>
        <v>8</v>
      </c>
      <c r="E53">
        <f t="shared" si="19"/>
        <v>1</v>
      </c>
      <c r="F53">
        <f t="shared" si="11"/>
        <v>9</v>
      </c>
      <c r="G53">
        <f t="shared" si="12"/>
        <v>1</v>
      </c>
      <c r="H53">
        <f t="shared" si="8"/>
        <v>1.8048353275885056E-7</v>
      </c>
      <c r="I53">
        <f t="shared" si="9"/>
        <v>1.8063537283885193E-3</v>
      </c>
      <c r="J53">
        <f t="shared" si="10"/>
        <v>0</v>
      </c>
      <c r="K53">
        <f t="shared" si="13"/>
        <v>0.49404179890186645</v>
      </c>
      <c r="L53">
        <f t="shared" si="14"/>
        <v>0</v>
      </c>
      <c r="M53" t="e">
        <f t="shared" si="15"/>
        <v>#NUM!</v>
      </c>
    </row>
    <row r="54" spans="2:13" x14ac:dyDescent="0.2">
      <c r="B54">
        <f t="shared" si="16"/>
        <v>2</v>
      </c>
      <c r="C54">
        <f t="shared" si="17"/>
        <v>10</v>
      </c>
      <c r="D54">
        <f t="shared" si="18"/>
        <v>8</v>
      </c>
      <c r="E54">
        <f t="shared" si="19"/>
        <v>0</v>
      </c>
      <c r="F54">
        <f t="shared" si="11"/>
        <v>8</v>
      </c>
      <c r="G54">
        <f t="shared" si="12"/>
        <v>2</v>
      </c>
      <c r="H54">
        <f t="shared" si="8"/>
        <v>1.8048353275885056E-7</v>
      </c>
      <c r="I54">
        <f t="shared" si="9"/>
        <v>1.8063537283885193E-3</v>
      </c>
      <c r="J54">
        <f t="shared" si="10"/>
        <v>0</v>
      </c>
      <c r="K54">
        <f t="shared" si="13"/>
        <v>0.19839796324810183</v>
      </c>
      <c r="L54">
        <f t="shared" si="14"/>
        <v>0</v>
      </c>
      <c r="M54" t="e">
        <f t="shared" si="15"/>
        <v>#NUM!</v>
      </c>
    </row>
    <row r="55" spans="2:13" x14ac:dyDescent="0.2">
      <c r="B55">
        <f t="shared" si="16"/>
        <v>2</v>
      </c>
      <c r="C55">
        <f t="shared" si="17"/>
        <v>9</v>
      </c>
      <c r="D55">
        <f t="shared" si="18"/>
        <v>7</v>
      </c>
      <c r="E55">
        <f t="shared" si="19"/>
        <v>2</v>
      </c>
      <c r="F55">
        <f t="shared" si="11"/>
        <v>9</v>
      </c>
      <c r="G55">
        <f t="shared" si="12"/>
        <v>0</v>
      </c>
      <c r="H55">
        <f t="shared" si="8"/>
        <v>7.4346799071509315E-7</v>
      </c>
      <c r="I55">
        <f t="shared" si="9"/>
        <v>4.6691225575405289E-3</v>
      </c>
      <c r="J55">
        <f t="shared" si="10"/>
        <v>0</v>
      </c>
      <c r="K55">
        <f t="shared" si="13"/>
        <v>0.30756023785003184</v>
      </c>
      <c r="L55">
        <f t="shared" si="14"/>
        <v>0</v>
      </c>
      <c r="M55" t="e">
        <f t="shared" si="15"/>
        <v>#NUM!</v>
      </c>
    </row>
    <row r="56" spans="2:13" x14ac:dyDescent="0.2">
      <c r="B56">
        <f t="shared" ref="B56:B119" si="20">IF(E55=0,IF(C55=B55,B55+1,B55), B55)</f>
        <v>2</v>
      </c>
      <c r="C56">
        <f t="shared" ref="C56:C119" si="21">IF(E55=0,IF(C55=B55,10,C55-1),C55)</f>
        <v>9</v>
      </c>
      <c r="D56">
        <f t="shared" ref="D56:D119" si="22">C56-B56</f>
        <v>7</v>
      </c>
      <c r="E56">
        <f t="shared" ref="E56:E119" si="23">IF(E55=0,B56,E55-1)</f>
        <v>1</v>
      </c>
      <c r="F56">
        <f t="shared" si="11"/>
        <v>8</v>
      </c>
      <c r="G56">
        <f t="shared" si="12"/>
        <v>1</v>
      </c>
      <c r="H56">
        <f t="shared" si="8"/>
        <v>7.4346799071509315E-7</v>
      </c>
      <c r="I56">
        <f t="shared" si="9"/>
        <v>4.6691225575405289E-3</v>
      </c>
      <c r="J56">
        <f t="shared" si="10"/>
        <v>0</v>
      </c>
      <c r="K56">
        <f t="shared" si="13"/>
        <v>0.49404179890186645</v>
      </c>
      <c r="L56">
        <f t="shared" si="14"/>
        <v>0</v>
      </c>
      <c r="M56" t="e">
        <f t="shared" si="15"/>
        <v>#NUM!</v>
      </c>
    </row>
    <row r="57" spans="2:13" x14ac:dyDescent="0.2">
      <c r="B57">
        <f t="shared" si="20"/>
        <v>2</v>
      </c>
      <c r="C57">
        <f t="shared" si="21"/>
        <v>9</v>
      </c>
      <c r="D57">
        <f t="shared" si="22"/>
        <v>7</v>
      </c>
      <c r="E57">
        <f t="shared" si="23"/>
        <v>0</v>
      </c>
      <c r="F57">
        <f t="shared" si="11"/>
        <v>7</v>
      </c>
      <c r="G57">
        <f t="shared" si="12"/>
        <v>2</v>
      </c>
      <c r="H57">
        <f t="shared" si="8"/>
        <v>7.4346799071509315E-7</v>
      </c>
      <c r="I57">
        <f t="shared" si="9"/>
        <v>4.6691225575405289E-3</v>
      </c>
      <c r="J57">
        <f t="shared" si="10"/>
        <v>0</v>
      </c>
      <c r="K57">
        <f t="shared" si="13"/>
        <v>0.19839796324810183</v>
      </c>
      <c r="L57">
        <f t="shared" si="14"/>
        <v>0</v>
      </c>
      <c r="M57" t="e">
        <f t="shared" si="15"/>
        <v>#NUM!</v>
      </c>
    </row>
    <row r="58" spans="2:13" x14ac:dyDescent="0.2">
      <c r="B58">
        <f t="shared" si="20"/>
        <v>2</v>
      </c>
      <c r="C58">
        <f t="shared" si="21"/>
        <v>8</v>
      </c>
      <c r="D58">
        <f t="shared" si="22"/>
        <v>6</v>
      </c>
      <c r="E58">
        <f t="shared" si="23"/>
        <v>2</v>
      </c>
      <c r="F58">
        <f t="shared" si="11"/>
        <v>8</v>
      </c>
      <c r="G58">
        <f t="shared" si="12"/>
        <v>0</v>
      </c>
      <c r="H58">
        <f t="shared" si="8"/>
        <v>3.0805918072170931E-6</v>
      </c>
      <c r="I58">
        <f t="shared" si="9"/>
        <v>1.1733654362730935E-2</v>
      </c>
      <c r="J58">
        <f t="shared" si="10"/>
        <v>0</v>
      </c>
      <c r="K58">
        <f t="shared" si="13"/>
        <v>0.30756023785003184</v>
      </c>
      <c r="L58">
        <f t="shared" si="14"/>
        <v>0</v>
      </c>
      <c r="M58" t="e">
        <f t="shared" si="15"/>
        <v>#NUM!</v>
      </c>
    </row>
    <row r="59" spans="2:13" x14ac:dyDescent="0.2">
      <c r="B59">
        <f t="shared" si="20"/>
        <v>2</v>
      </c>
      <c r="C59">
        <f t="shared" si="21"/>
        <v>8</v>
      </c>
      <c r="D59">
        <f t="shared" si="22"/>
        <v>6</v>
      </c>
      <c r="E59">
        <f t="shared" si="23"/>
        <v>1</v>
      </c>
      <c r="F59">
        <f t="shared" si="11"/>
        <v>7</v>
      </c>
      <c r="G59">
        <f t="shared" si="12"/>
        <v>1</v>
      </c>
      <c r="H59">
        <f t="shared" si="8"/>
        <v>3.0805918072170931E-6</v>
      </c>
      <c r="I59">
        <f t="shared" si="9"/>
        <v>1.1733654362730935E-2</v>
      </c>
      <c r="J59">
        <f t="shared" si="10"/>
        <v>0</v>
      </c>
      <c r="K59">
        <f t="shared" si="13"/>
        <v>0.49404179890186645</v>
      </c>
      <c r="L59">
        <f t="shared" si="14"/>
        <v>0</v>
      </c>
      <c r="M59" t="e">
        <f t="shared" si="15"/>
        <v>#NUM!</v>
      </c>
    </row>
    <row r="60" spans="2:13" x14ac:dyDescent="0.2">
      <c r="B60">
        <f t="shared" si="20"/>
        <v>2</v>
      </c>
      <c r="C60">
        <f t="shared" si="21"/>
        <v>8</v>
      </c>
      <c r="D60">
        <f t="shared" si="22"/>
        <v>6</v>
      </c>
      <c r="E60">
        <f t="shared" si="23"/>
        <v>0</v>
      </c>
      <c r="F60">
        <f t="shared" si="11"/>
        <v>6</v>
      </c>
      <c r="G60">
        <f t="shared" si="12"/>
        <v>2</v>
      </c>
      <c r="H60">
        <f t="shared" si="8"/>
        <v>3.0805918072170931E-6</v>
      </c>
      <c r="I60">
        <f t="shared" si="9"/>
        <v>1.1733654362730935E-2</v>
      </c>
      <c r="J60">
        <f t="shared" si="10"/>
        <v>5.2568740596548721E-6</v>
      </c>
      <c r="K60">
        <f t="shared" si="13"/>
        <v>0.19839796324810183</v>
      </c>
      <c r="L60">
        <f t="shared" si="14"/>
        <v>3.7699208235961105E-14</v>
      </c>
      <c r="M60">
        <f t="shared" si="15"/>
        <v>-30.909137302375903</v>
      </c>
    </row>
    <row r="61" spans="2:13" x14ac:dyDescent="0.2">
      <c r="B61">
        <f t="shared" si="20"/>
        <v>2</v>
      </c>
      <c r="C61">
        <f t="shared" si="21"/>
        <v>7</v>
      </c>
      <c r="D61">
        <f t="shared" si="22"/>
        <v>5</v>
      </c>
      <c r="E61">
        <f t="shared" si="23"/>
        <v>2</v>
      </c>
      <c r="F61">
        <f t="shared" si="11"/>
        <v>7</v>
      </c>
      <c r="G61">
        <f t="shared" si="12"/>
        <v>0</v>
      </c>
      <c r="H61">
        <f t="shared" si="8"/>
        <v>1.2859117861504307E-5</v>
      </c>
      <c r="I61">
        <f t="shared" si="9"/>
        <v>2.8433939913595194E-2</v>
      </c>
      <c r="J61">
        <f t="shared" si="10"/>
        <v>0</v>
      </c>
      <c r="K61">
        <f t="shared" si="13"/>
        <v>0.30756023785003184</v>
      </c>
      <c r="L61">
        <f t="shared" si="14"/>
        <v>0</v>
      </c>
      <c r="M61" t="e">
        <f t="shared" si="15"/>
        <v>#NUM!</v>
      </c>
    </row>
    <row r="62" spans="2:13" x14ac:dyDescent="0.2">
      <c r="B62">
        <f t="shared" si="20"/>
        <v>2</v>
      </c>
      <c r="C62">
        <f t="shared" si="21"/>
        <v>7</v>
      </c>
      <c r="D62">
        <f t="shared" si="22"/>
        <v>5</v>
      </c>
      <c r="E62">
        <f t="shared" si="23"/>
        <v>1</v>
      </c>
      <c r="F62">
        <f t="shared" si="11"/>
        <v>6</v>
      </c>
      <c r="G62">
        <f t="shared" si="12"/>
        <v>1</v>
      </c>
      <c r="H62">
        <f t="shared" si="8"/>
        <v>1.2859117861504307E-5</v>
      </c>
      <c r="I62">
        <f t="shared" si="9"/>
        <v>2.8433939913595194E-2</v>
      </c>
      <c r="J62">
        <f t="shared" si="10"/>
        <v>5.2568740596548721E-6</v>
      </c>
      <c r="K62">
        <f t="shared" si="13"/>
        <v>0.49404179890186645</v>
      </c>
      <c r="L62">
        <f t="shared" si="14"/>
        <v>9.4959733096195797E-13</v>
      </c>
      <c r="M62">
        <f t="shared" si="15"/>
        <v>-27.682738362316357</v>
      </c>
    </row>
    <row r="63" spans="2:13" x14ac:dyDescent="0.2">
      <c r="B63">
        <f t="shared" si="20"/>
        <v>2</v>
      </c>
      <c r="C63">
        <f t="shared" si="21"/>
        <v>7</v>
      </c>
      <c r="D63">
        <f t="shared" si="22"/>
        <v>5</v>
      </c>
      <c r="E63">
        <f t="shared" si="23"/>
        <v>0</v>
      </c>
      <c r="F63">
        <f t="shared" si="11"/>
        <v>5</v>
      </c>
      <c r="G63">
        <f t="shared" si="12"/>
        <v>2</v>
      </c>
      <c r="H63">
        <f t="shared" si="8"/>
        <v>1.2859117861504307E-5</v>
      </c>
      <c r="I63">
        <f t="shared" si="9"/>
        <v>2.8433939913595194E-2</v>
      </c>
      <c r="J63">
        <f t="shared" si="10"/>
        <v>3.9800208894922803E-4</v>
      </c>
      <c r="K63">
        <f t="shared" si="13"/>
        <v>0.19839796324810183</v>
      </c>
      <c r="L63">
        <f t="shared" si="14"/>
        <v>2.8871595143615346E-11</v>
      </c>
      <c r="M63">
        <f t="shared" si="15"/>
        <v>-24.268162871143588</v>
      </c>
    </row>
    <row r="64" spans="2:13" x14ac:dyDescent="0.2">
      <c r="B64">
        <f t="shared" si="20"/>
        <v>2</v>
      </c>
      <c r="C64">
        <f t="shared" si="21"/>
        <v>6</v>
      </c>
      <c r="D64">
        <f t="shared" si="22"/>
        <v>4</v>
      </c>
      <c r="E64">
        <f t="shared" si="23"/>
        <v>2</v>
      </c>
      <c r="F64">
        <f t="shared" si="11"/>
        <v>6</v>
      </c>
      <c r="G64">
        <f t="shared" si="12"/>
        <v>0</v>
      </c>
      <c r="H64">
        <f t="shared" si="8"/>
        <v>5.4193120326532003E-5</v>
      </c>
      <c r="I64">
        <f t="shared" si="9"/>
        <v>6.562230673586536E-2</v>
      </c>
      <c r="J64">
        <f t="shared" si="10"/>
        <v>5.2568740596548721E-6</v>
      </c>
      <c r="K64">
        <f t="shared" si="13"/>
        <v>0.30756023785003184</v>
      </c>
      <c r="L64">
        <f t="shared" si="14"/>
        <v>5.7498088995641936E-12</v>
      </c>
      <c r="M64">
        <f t="shared" si="15"/>
        <v>-25.881854496529982</v>
      </c>
    </row>
    <row r="65" spans="2:13" x14ac:dyDescent="0.2">
      <c r="B65">
        <f t="shared" si="20"/>
        <v>2</v>
      </c>
      <c r="C65">
        <f t="shared" si="21"/>
        <v>6</v>
      </c>
      <c r="D65">
        <f t="shared" si="22"/>
        <v>4</v>
      </c>
      <c r="E65">
        <f t="shared" si="23"/>
        <v>1</v>
      </c>
      <c r="F65">
        <f t="shared" si="11"/>
        <v>5</v>
      </c>
      <c r="G65">
        <f t="shared" si="12"/>
        <v>1</v>
      </c>
      <c r="H65">
        <f t="shared" si="8"/>
        <v>5.4193120326532003E-5</v>
      </c>
      <c r="I65">
        <f t="shared" si="9"/>
        <v>6.562230673586536E-2</v>
      </c>
      <c r="J65">
        <f t="shared" si="10"/>
        <v>3.9800208894922803E-4</v>
      </c>
      <c r="K65">
        <f t="shared" si="13"/>
        <v>0.49404179890186645</v>
      </c>
      <c r="L65">
        <f t="shared" si="14"/>
        <v>6.9926967689855167E-10</v>
      </c>
      <c r="M65">
        <f t="shared" si="15"/>
        <v>-21.080984644237322</v>
      </c>
    </row>
    <row r="66" spans="2:13" x14ac:dyDescent="0.2">
      <c r="B66">
        <f t="shared" si="20"/>
        <v>2</v>
      </c>
      <c r="C66">
        <f t="shared" si="21"/>
        <v>6</v>
      </c>
      <c r="D66">
        <f t="shared" si="22"/>
        <v>4</v>
      </c>
      <c r="E66">
        <f t="shared" si="23"/>
        <v>0</v>
      </c>
      <c r="F66">
        <f t="shared" si="11"/>
        <v>4</v>
      </c>
      <c r="G66">
        <f t="shared" si="12"/>
        <v>2</v>
      </c>
      <c r="H66">
        <f t="shared" si="8"/>
        <v>5.4193120326532003E-5</v>
      </c>
      <c r="I66">
        <f t="shared" si="9"/>
        <v>6.562230673586536E-2</v>
      </c>
      <c r="J66">
        <f t="shared" si="10"/>
        <v>7.3377853935788773E-3</v>
      </c>
      <c r="K66">
        <f t="shared" si="13"/>
        <v>0.19839796324810183</v>
      </c>
      <c r="L66">
        <f t="shared" si="14"/>
        <v>5.1772348424875525E-9</v>
      </c>
      <c r="M66">
        <f t="shared" si="15"/>
        <v>-19.078994737396133</v>
      </c>
    </row>
    <row r="67" spans="2:13" x14ac:dyDescent="0.2">
      <c r="B67">
        <f t="shared" si="20"/>
        <v>2</v>
      </c>
      <c r="C67">
        <f t="shared" si="21"/>
        <v>5</v>
      </c>
      <c r="D67">
        <f t="shared" si="22"/>
        <v>3</v>
      </c>
      <c r="E67">
        <f t="shared" si="23"/>
        <v>2</v>
      </c>
      <c r="F67">
        <f t="shared" si="11"/>
        <v>5</v>
      </c>
      <c r="G67">
        <f t="shared" si="12"/>
        <v>0</v>
      </c>
      <c r="H67">
        <f t="shared" si="8"/>
        <v>2.3135613243948351E-4</v>
      </c>
      <c r="I67">
        <f t="shared" si="9"/>
        <v>0.14135224819800235</v>
      </c>
      <c r="J67">
        <f t="shared" si="10"/>
        <v>3.9800208894922803E-4</v>
      </c>
      <c r="K67">
        <f t="shared" si="13"/>
        <v>0.30756023785003184</v>
      </c>
      <c r="L67">
        <f t="shared" si="14"/>
        <v>4.0031261438589367E-9</v>
      </c>
      <c r="M67">
        <f t="shared" si="15"/>
        <v>-19.336190245101992</v>
      </c>
    </row>
    <row r="68" spans="2:13" x14ac:dyDescent="0.2">
      <c r="B68">
        <f t="shared" si="20"/>
        <v>2</v>
      </c>
      <c r="C68">
        <f t="shared" si="21"/>
        <v>5</v>
      </c>
      <c r="D68">
        <f t="shared" si="22"/>
        <v>3</v>
      </c>
      <c r="E68">
        <f t="shared" si="23"/>
        <v>1</v>
      </c>
      <c r="F68">
        <f t="shared" si="11"/>
        <v>4</v>
      </c>
      <c r="G68">
        <f t="shared" si="12"/>
        <v>1</v>
      </c>
      <c r="H68">
        <f t="shared" si="8"/>
        <v>2.3135613243948351E-4</v>
      </c>
      <c r="I68">
        <f t="shared" si="9"/>
        <v>0.14135224819800235</v>
      </c>
      <c r="J68">
        <f t="shared" si="10"/>
        <v>7.3377853935788773E-3</v>
      </c>
      <c r="K68">
        <f t="shared" si="13"/>
        <v>0.49404179890186645</v>
      </c>
      <c r="L68">
        <f t="shared" si="14"/>
        <v>1.1855296939390135E-7</v>
      </c>
      <c r="M68">
        <f t="shared" si="15"/>
        <v>-15.947905977140911</v>
      </c>
    </row>
    <row r="69" spans="2:13" x14ac:dyDescent="0.2">
      <c r="B69">
        <f t="shared" si="20"/>
        <v>2</v>
      </c>
      <c r="C69">
        <f t="shared" si="21"/>
        <v>5</v>
      </c>
      <c r="D69">
        <f t="shared" si="22"/>
        <v>3</v>
      </c>
      <c r="E69">
        <f t="shared" si="23"/>
        <v>0</v>
      </c>
      <c r="F69">
        <f t="shared" si="11"/>
        <v>3</v>
      </c>
      <c r="G69">
        <f t="shared" si="12"/>
        <v>2</v>
      </c>
      <c r="H69">
        <f t="shared" si="8"/>
        <v>2.3135613243948351E-4</v>
      </c>
      <c r="I69">
        <f t="shared" si="9"/>
        <v>0.14135224819800235</v>
      </c>
      <c r="J69">
        <f t="shared" si="10"/>
        <v>1.5760758006708203E-2</v>
      </c>
      <c r="K69">
        <f t="shared" si="13"/>
        <v>0.19839796324810183</v>
      </c>
      <c r="L69">
        <f t="shared" si="14"/>
        <v>1.0225817701046122E-7</v>
      </c>
      <c r="M69">
        <f t="shared" si="15"/>
        <v>-16.095765074458534</v>
      </c>
    </row>
    <row r="70" spans="2:13" x14ac:dyDescent="0.2">
      <c r="B70">
        <f t="shared" si="20"/>
        <v>2</v>
      </c>
      <c r="C70">
        <f t="shared" si="21"/>
        <v>4</v>
      </c>
      <c r="D70">
        <f t="shared" si="22"/>
        <v>2</v>
      </c>
      <c r="E70">
        <f t="shared" si="23"/>
        <v>2</v>
      </c>
      <c r="F70">
        <f t="shared" si="11"/>
        <v>4</v>
      </c>
      <c r="G70">
        <f t="shared" si="12"/>
        <v>0</v>
      </c>
      <c r="H70">
        <f t="shared" si="8"/>
        <v>1.0059741091695842E-3</v>
      </c>
      <c r="I70">
        <f t="shared" si="9"/>
        <v>0.27402895689033385</v>
      </c>
      <c r="J70">
        <f t="shared" si="10"/>
        <v>7.3377853935788773E-3</v>
      </c>
      <c r="K70">
        <f t="shared" si="13"/>
        <v>0.30756023785003184</v>
      </c>
      <c r="L70">
        <f t="shared" si="14"/>
        <v>6.2212614768014017E-7</v>
      </c>
      <c r="M70">
        <f t="shared" si="15"/>
        <v>-14.290122954995208</v>
      </c>
    </row>
    <row r="71" spans="2:13" x14ac:dyDescent="0.2">
      <c r="B71">
        <f t="shared" si="20"/>
        <v>2</v>
      </c>
      <c r="C71">
        <f t="shared" si="21"/>
        <v>4</v>
      </c>
      <c r="D71">
        <f t="shared" si="22"/>
        <v>2</v>
      </c>
      <c r="E71">
        <f t="shared" si="23"/>
        <v>1</v>
      </c>
      <c r="F71">
        <f t="shared" si="11"/>
        <v>3</v>
      </c>
      <c r="G71">
        <f t="shared" si="12"/>
        <v>1</v>
      </c>
      <c r="H71">
        <f t="shared" si="8"/>
        <v>1.0059741091695842E-3</v>
      </c>
      <c r="I71">
        <f t="shared" si="9"/>
        <v>0.27402895689033385</v>
      </c>
      <c r="J71">
        <f t="shared" si="10"/>
        <v>1.5760758006708203E-2</v>
      </c>
      <c r="K71">
        <f t="shared" si="13"/>
        <v>0.49404179890186645</v>
      </c>
      <c r="L71">
        <f t="shared" si="14"/>
        <v>2.146466210253684E-6</v>
      </c>
      <c r="M71">
        <f t="shared" si="15"/>
        <v>-13.051687691192942</v>
      </c>
    </row>
    <row r="72" spans="2:13" x14ac:dyDescent="0.2">
      <c r="B72">
        <f t="shared" si="20"/>
        <v>2</v>
      </c>
      <c r="C72">
        <f t="shared" si="21"/>
        <v>4</v>
      </c>
      <c r="D72">
        <f t="shared" si="22"/>
        <v>2</v>
      </c>
      <c r="E72">
        <f t="shared" si="23"/>
        <v>0</v>
      </c>
      <c r="F72">
        <f t="shared" si="11"/>
        <v>2</v>
      </c>
      <c r="G72">
        <f t="shared" si="12"/>
        <v>2</v>
      </c>
      <c r="H72">
        <f t="shared" si="8"/>
        <v>1.0059741091695842E-3</v>
      </c>
      <c r="I72">
        <f t="shared" si="9"/>
        <v>0.27402895689033385</v>
      </c>
      <c r="J72">
        <f t="shared" si="10"/>
        <v>1.366636021482244E-2</v>
      </c>
      <c r="K72">
        <f t="shared" si="13"/>
        <v>0.19839796324810183</v>
      </c>
      <c r="L72">
        <f t="shared" si="14"/>
        <v>7.4743483352109168E-7</v>
      </c>
      <c r="M72">
        <f t="shared" si="15"/>
        <v>-14.106618714717898</v>
      </c>
    </row>
    <row r="73" spans="2:13" x14ac:dyDescent="0.2">
      <c r="B73">
        <f t="shared" si="20"/>
        <v>2</v>
      </c>
      <c r="C73">
        <f t="shared" si="21"/>
        <v>3</v>
      </c>
      <c r="D73">
        <f t="shared" si="22"/>
        <v>1</v>
      </c>
      <c r="E73">
        <f t="shared" si="23"/>
        <v>2</v>
      </c>
      <c r="F73">
        <f t="shared" si="11"/>
        <v>3</v>
      </c>
      <c r="G73">
        <f t="shared" si="12"/>
        <v>0</v>
      </c>
      <c r="H73">
        <f t="shared" si="8"/>
        <v>4.4991145179339304E-3</v>
      </c>
      <c r="I73">
        <f t="shared" si="9"/>
        <v>0.44269941565425147</v>
      </c>
      <c r="J73">
        <f t="shared" si="10"/>
        <v>1.5760758006708203E-2</v>
      </c>
      <c r="K73">
        <f t="shared" si="13"/>
        <v>0.30756023785003184</v>
      </c>
      <c r="L73">
        <f t="shared" si="14"/>
        <v>9.6548000780056488E-6</v>
      </c>
      <c r="M73">
        <f t="shared" si="15"/>
        <v>-11.548055348874499</v>
      </c>
    </row>
    <row r="74" spans="2:13" x14ac:dyDescent="0.2">
      <c r="B74">
        <f t="shared" si="20"/>
        <v>2</v>
      </c>
      <c r="C74">
        <f t="shared" si="21"/>
        <v>3</v>
      </c>
      <c r="D74">
        <f t="shared" si="22"/>
        <v>1</v>
      </c>
      <c r="E74">
        <f t="shared" si="23"/>
        <v>1</v>
      </c>
      <c r="F74">
        <f t="shared" si="11"/>
        <v>2</v>
      </c>
      <c r="G74">
        <f t="shared" si="12"/>
        <v>1</v>
      </c>
      <c r="H74">
        <f t="shared" si="8"/>
        <v>4.4991145179339304E-3</v>
      </c>
      <c r="I74">
        <f t="shared" si="9"/>
        <v>0.44269941565425147</v>
      </c>
      <c r="J74">
        <f t="shared" si="10"/>
        <v>1.366636021482244E-2</v>
      </c>
      <c r="K74">
        <f t="shared" si="13"/>
        <v>0.49404179890186645</v>
      </c>
      <c r="L74">
        <f t="shared" si="14"/>
        <v>1.3447840649922364E-5</v>
      </c>
      <c r="M74">
        <f t="shared" si="15"/>
        <v>-11.216692011279564</v>
      </c>
    </row>
    <row r="75" spans="2:13" x14ac:dyDescent="0.2">
      <c r="B75">
        <f t="shared" si="20"/>
        <v>2</v>
      </c>
      <c r="C75">
        <f t="shared" si="21"/>
        <v>3</v>
      </c>
      <c r="D75">
        <f t="shared" si="22"/>
        <v>1</v>
      </c>
      <c r="E75">
        <f t="shared" si="23"/>
        <v>0</v>
      </c>
      <c r="F75">
        <f t="shared" si="11"/>
        <v>1</v>
      </c>
      <c r="G75">
        <f t="shared" si="12"/>
        <v>2</v>
      </c>
      <c r="H75">
        <f t="shared" si="8"/>
        <v>4.4991145179339304E-3</v>
      </c>
      <c r="I75">
        <f t="shared" si="9"/>
        <v>0.44269941565425147</v>
      </c>
      <c r="J75">
        <f t="shared" si="10"/>
        <v>5.6103268333196109E-3</v>
      </c>
      <c r="K75">
        <f t="shared" si="13"/>
        <v>0.19839796324810183</v>
      </c>
      <c r="L75">
        <f t="shared" si="14"/>
        <v>2.2169779201404923E-6</v>
      </c>
      <c r="M75">
        <f t="shared" si="15"/>
        <v>-13.019365586720925</v>
      </c>
    </row>
    <row r="76" spans="2:13" x14ac:dyDescent="0.2">
      <c r="B76">
        <f t="shared" si="20"/>
        <v>2</v>
      </c>
      <c r="C76">
        <f t="shared" si="21"/>
        <v>2</v>
      </c>
      <c r="D76">
        <f t="shared" si="22"/>
        <v>0</v>
      </c>
      <c r="E76">
        <f t="shared" si="23"/>
        <v>2</v>
      </c>
      <c r="F76">
        <f t="shared" si="11"/>
        <v>2</v>
      </c>
      <c r="G76">
        <f t="shared" si="12"/>
        <v>0</v>
      </c>
      <c r="H76">
        <f t="shared" si="8"/>
        <v>2.1127912561589676E-2</v>
      </c>
      <c r="I76">
        <f t="shared" si="9"/>
        <v>0.47679334049125766</v>
      </c>
      <c r="J76">
        <f t="shared" si="10"/>
        <v>1.366636021482244E-2</v>
      </c>
      <c r="K76">
        <f t="shared" si="13"/>
        <v>0.30756023785003184</v>
      </c>
      <c r="L76">
        <f t="shared" si="14"/>
        <v>4.2341849424395588E-5</v>
      </c>
      <c r="M76">
        <f t="shared" si="15"/>
        <v>-10.069734612899854</v>
      </c>
    </row>
    <row r="77" spans="2:13" x14ac:dyDescent="0.2">
      <c r="B77">
        <f t="shared" si="20"/>
        <v>2</v>
      </c>
      <c r="C77">
        <f t="shared" si="21"/>
        <v>2</v>
      </c>
      <c r="D77">
        <f t="shared" si="22"/>
        <v>0</v>
      </c>
      <c r="E77">
        <f t="shared" si="23"/>
        <v>1</v>
      </c>
      <c r="F77">
        <f t="shared" si="11"/>
        <v>1</v>
      </c>
      <c r="G77">
        <f t="shared" si="12"/>
        <v>1</v>
      </c>
      <c r="H77">
        <f t="shared" si="8"/>
        <v>2.1127912561589676E-2</v>
      </c>
      <c r="I77">
        <f t="shared" si="9"/>
        <v>0.47679334049125766</v>
      </c>
      <c r="J77">
        <f t="shared" si="10"/>
        <v>5.6103268333196109E-3</v>
      </c>
      <c r="K77">
        <f t="shared" si="13"/>
        <v>0.49404179890186645</v>
      </c>
      <c r="L77">
        <f t="shared" si="14"/>
        <v>2.7921492443425209E-5</v>
      </c>
      <c r="M77">
        <f t="shared" si="15"/>
        <v>-10.486113827221324</v>
      </c>
    </row>
    <row r="78" spans="2:13" x14ac:dyDescent="0.2">
      <c r="B78">
        <f t="shared" si="20"/>
        <v>2</v>
      </c>
      <c r="C78">
        <f t="shared" si="21"/>
        <v>2</v>
      </c>
      <c r="D78">
        <f t="shared" si="22"/>
        <v>0</v>
      </c>
      <c r="E78">
        <f t="shared" si="23"/>
        <v>0</v>
      </c>
      <c r="F78">
        <f t="shared" si="11"/>
        <v>0</v>
      </c>
      <c r="G78">
        <f t="shared" si="12"/>
        <v>2</v>
      </c>
      <c r="H78">
        <f t="shared" si="8"/>
        <v>2.1127912561589676E-2</v>
      </c>
      <c r="I78">
        <f t="shared" si="9"/>
        <v>0.47679334049125766</v>
      </c>
      <c r="J78">
        <f t="shared" si="10"/>
        <v>1.0060507783165916E-3</v>
      </c>
      <c r="K78">
        <f t="shared" si="13"/>
        <v>0.19839796324810183</v>
      </c>
      <c r="L78">
        <f t="shared" si="14"/>
        <v>2.0106842798177526E-6</v>
      </c>
      <c r="M78">
        <f t="shared" si="15"/>
        <v>-13.117035456108788</v>
      </c>
    </row>
    <row r="79" spans="2:13" x14ac:dyDescent="0.2">
      <c r="B79">
        <f t="shared" si="20"/>
        <v>3</v>
      </c>
      <c r="C79">
        <f t="shared" si="21"/>
        <v>10</v>
      </c>
      <c r="D79">
        <f t="shared" si="22"/>
        <v>7</v>
      </c>
      <c r="E79">
        <f t="shared" si="23"/>
        <v>3</v>
      </c>
      <c r="F79">
        <f t="shared" si="11"/>
        <v>10</v>
      </c>
      <c r="G79">
        <f t="shared" si="12"/>
        <v>0</v>
      </c>
      <c r="H79">
        <f t="shared" si="8"/>
        <v>1.8048353275885056E-7</v>
      </c>
      <c r="I79">
        <f t="shared" si="9"/>
        <v>1.074679858276573E-2</v>
      </c>
      <c r="J79">
        <f t="shared" si="10"/>
        <v>0</v>
      </c>
      <c r="K79">
        <f t="shared" si="13"/>
        <v>0.17056710649542597</v>
      </c>
      <c r="L79">
        <f t="shared" si="14"/>
        <v>0</v>
      </c>
      <c r="M79" t="e">
        <f t="shared" si="15"/>
        <v>#NUM!</v>
      </c>
    </row>
    <row r="80" spans="2:13" x14ac:dyDescent="0.2">
      <c r="B80">
        <f t="shared" si="20"/>
        <v>3</v>
      </c>
      <c r="C80">
        <f t="shared" si="21"/>
        <v>10</v>
      </c>
      <c r="D80">
        <f t="shared" si="22"/>
        <v>7</v>
      </c>
      <c r="E80">
        <f t="shared" si="23"/>
        <v>2</v>
      </c>
      <c r="F80">
        <f t="shared" si="11"/>
        <v>9</v>
      </c>
      <c r="G80">
        <f t="shared" si="12"/>
        <v>1</v>
      </c>
      <c r="H80">
        <f t="shared" si="8"/>
        <v>1.8048353275885056E-7</v>
      </c>
      <c r="I80">
        <f t="shared" si="9"/>
        <v>1.074679858276573E-2</v>
      </c>
      <c r="J80">
        <f t="shared" si="10"/>
        <v>0</v>
      </c>
      <c r="K80">
        <f t="shared" si="13"/>
        <v>0.41097939406381762</v>
      </c>
      <c r="L80">
        <f t="shared" si="14"/>
        <v>0</v>
      </c>
      <c r="M80" t="e">
        <f t="shared" si="15"/>
        <v>#NUM!</v>
      </c>
    </row>
    <row r="81" spans="2:13" x14ac:dyDescent="0.2">
      <c r="B81">
        <f t="shared" si="20"/>
        <v>3</v>
      </c>
      <c r="C81">
        <f t="shared" si="21"/>
        <v>10</v>
      </c>
      <c r="D81">
        <f t="shared" si="22"/>
        <v>7</v>
      </c>
      <c r="E81">
        <f t="shared" si="23"/>
        <v>1</v>
      </c>
      <c r="F81">
        <f t="shared" si="11"/>
        <v>8</v>
      </c>
      <c r="G81">
        <f t="shared" si="12"/>
        <v>2</v>
      </c>
      <c r="H81">
        <f t="shared" si="8"/>
        <v>1.8048353275885056E-7</v>
      </c>
      <c r="I81">
        <f t="shared" si="9"/>
        <v>1.074679858276573E-2</v>
      </c>
      <c r="J81">
        <f t="shared" si="10"/>
        <v>0</v>
      </c>
      <c r="K81">
        <f t="shared" si="13"/>
        <v>0.33008330428898208</v>
      </c>
      <c r="L81">
        <f t="shared" si="14"/>
        <v>0</v>
      </c>
      <c r="M81" t="e">
        <f t="shared" si="15"/>
        <v>#NUM!</v>
      </c>
    </row>
    <row r="82" spans="2:13" x14ac:dyDescent="0.2">
      <c r="B82">
        <f t="shared" si="20"/>
        <v>3</v>
      </c>
      <c r="C82">
        <f t="shared" si="21"/>
        <v>10</v>
      </c>
      <c r="D82">
        <f t="shared" si="22"/>
        <v>7</v>
      </c>
      <c r="E82">
        <f t="shared" si="23"/>
        <v>0</v>
      </c>
      <c r="F82">
        <f t="shared" si="11"/>
        <v>7</v>
      </c>
      <c r="G82">
        <f t="shared" si="12"/>
        <v>3</v>
      </c>
      <c r="H82">
        <f t="shared" si="8"/>
        <v>1.8048353275885056E-7</v>
      </c>
      <c r="I82">
        <f t="shared" si="9"/>
        <v>1.074679858276573E-2</v>
      </c>
      <c r="J82">
        <f t="shared" si="10"/>
        <v>0</v>
      </c>
      <c r="K82">
        <f t="shared" si="13"/>
        <v>8.8370195151774494E-2</v>
      </c>
      <c r="L82">
        <f t="shared" si="14"/>
        <v>0</v>
      </c>
      <c r="M82" t="e">
        <f t="shared" si="15"/>
        <v>#NUM!</v>
      </c>
    </row>
    <row r="83" spans="2:13" x14ac:dyDescent="0.2">
      <c r="B83">
        <f t="shared" si="20"/>
        <v>3</v>
      </c>
      <c r="C83">
        <f t="shared" si="21"/>
        <v>9</v>
      </c>
      <c r="D83">
        <f t="shared" si="22"/>
        <v>6</v>
      </c>
      <c r="E83">
        <f t="shared" si="23"/>
        <v>3</v>
      </c>
      <c r="F83">
        <f t="shared" si="11"/>
        <v>9</v>
      </c>
      <c r="G83">
        <f t="shared" si="12"/>
        <v>0</v>
      </c>
      <c r="H83">
        <f t="shared" si="8"/>
        <v>7.4346799071509315E-7</v>
      </c>
      <c r="I83">
        <f t="shared" si="9"/>
        <v>2.4306343787264931E-2</v>
      </c>
      <c r="J83">
        <f t="shared" si="10"/>
        <v>0</v>
      </c>
      <c r="K83">
        <f t="shared" si="13"/>
        <v>0.17056710649542597</v>
      </c>
      <c r="L83">
        <f t="shared" si="14"/>
        <v>0</v>
      </c>
      <c r="M83" t="e">
        <f t="shared" si="15"/>
        <v>#NUM!</v>
      </c>
    </row>
    <row r="84" spans="2:13" x14ac:dyDescent="0.2">
      <c r="B84">
        <f t="shared" si="20"/>
        <v>3</v>
      </c>
      <c r="C84">
        <f t="shared" si="21"/>
        <v>9</v>
      </c>
      <c r="D84">
        <f t="shared" si="22"/>
        <v>6</v>
      </c>
      <c r="E84">
        <f t="shared" si="23"/>
        <v>2</v>
      </c>
      <c r="F84">
        <f t="shared" si="11"/>
        <v>8</v>
      </c>
      <c r="G84">
        <f t="shared" si="12"/>
        <v>1</v>
      </c>
      <c r="H84">
        <f t="shared" si="8"/>
        <v>7.4346799071509315E-7</v>
      </c>
      <c r="I84">
        <f t="shared" si="9"/>
        <v>2.4306343787264931E-2</v>
      </c>
      <c r="J84">
        <f t="shared" si="10"/>
        <v>0</v>
      </c>
      <c r="K84">
        <f t="shared" si="13"/>
        <v>0.41097939406381762</v>
      </c>
      <c r="L84">
        <f t="shared" si="14"/>
        <v>0</v>
      </c>
      <c r="M84" t="e">
        <f t="shared" si="15"/>
        <v>#NUM!</v>
      </c>
    </row>
    <row r="85" spans="2:13" x14ac:dyDescent="0.2">
      <c r="B85">
        <f t="shared" si="20"/>
        <v>3</v>
      </c>
      <c r="C85">
        <f t="shared" si="21"/>
        <v>9</v>
      </c>
      <c r="D85">
        <f t="shared" si="22"/>
        <v>6</v>
      </c>
      <c r="E85">
        <f t="shared" si="23"/>
        <v>1</v>
      </c>
      <c r="F85">
        <f t="shared" si="11"/>
        <v>7</v>
      </c>
      <c r="G85">
        <f t="shared" si="12"/>
        <v>2</v>
      </c>
      <c r="H85">
        <f t="shared" ref="H85:H148" si="24">VLOOKUP(C85,K$6:M$16,2)</f>
        <v>7.4346799071509315E-7</v>
      </c>
      <c r="I85">
        <f t="shared" ref="I85:I148" si="25">_xlfn.BINOM.DIST(B85,C85,$H$2,FALSE)</f>
        <v>2.4306343787264931E-2</v>
      </c>
      <c r="J85">
        <f t="shared" ref="J85:J148" si="26">VLOOKUP(F85,K$6:M$16,3)</f>
        <v>0</v>
      </c>
      <c r="K85">
        <f t="shared" si="13"/>
        <v>0.33008330428898208</v>
      </c>
      <c r="L85">
        <f t="shared" si="14"/>
        <v>0</v>
      </c>
      <c r="M85" t="e">
        <f t="shared" si="15"/>
        <v>#NUM!</v>
      </c>
    </row>
    <row r="86" spans="2:13" x14ac:dyDescent="0.2">
      <c r="B86">
        <f t="shared" si="20"/>
        <v>3</v>
      </c>
      <c r="C86">
        <f t="shared" si="21"/>
        <v>9</v>
      </c>
      <c r="D86">
        <f t="shared" si="22"/>
        <v>6</v>
      </c>
      <c r="E86">
        <f t="shared" si="23"/>
        <v>0</v>
      </c>
      <c r="F86">
        <f t="shared" ref="F86:F149" si="27">D86+E86</f>
        <v>6</v>
      </c>
      <c r="G86">
        <f t="shared" ref="G86:G149" si="28">B86-E86</f>
        <v>3</v>
      </c>
      <c r="H86">
        <f t="shared" si="24"/>
        <v>7.4346799071509315E-7</v>
      </c>
      <c r="I86">
        <f t="shared" si="25"/>
        <v>2.4306343787264931E-2</v>
      </c>
      <c r="J86">
        <f t="shared" si="26"/>
        <v>5.2568740596548721E-6</v>
      </c>
      <c r="K86">
        <f t="shared" ref="K86:K149" si="29">_xlfn.BINOM.DIST(G86,B86,$F$2,FALSE)</f>
        <v>8.8370195151774494E-2</v>
      </c>
      <c r="L86">
        <f t="shared" ref="L86:L149" si="30">H86*I86*J86*K86</f>
        <v>8.3948955712672798E-15</v>
      </c>
      <c r="M86">
        <f t="shared" ref="M86:M149" si="31">LN(L86)</f>
        <v>-32.411152543854946</v>
      </c>
    </row>
    <row r="87" spans="2:13" x14ac:dyDescent="0.2">
      <c r="B87">
        <f t="shared" si="20"/>
        <v>3</v>
      </c>
      <c r="C87">
        <f t="shared" si="21"/>
        <v>8</v>
      </c>
      <c r="D87">
        <f t="shared" si="22"/>
        <v>5</v>
      </c>
      <c r="E87">
        <f t="shared" si="23"/>
        <v>3</v>
      </c>
      <c r="F87">
        <f t="shared" si="27"/>
        <v>8</v>
      </c>
      <c r="G87">
        <f t="shared" si="28"/>
        <v>0</v>
      </c>
      <c r="H87">
        <f t="shared" si="24"/>
        <v>3.0805918072170931E-6</v>
      </c>
      <c r="I87">
        <f t="shared" si="25"/>
        <v>5.2356531044125305E-2</v>
      </c>
      <c r="J87">
        <f t="shared" si="26"/>
        <v>0</v>
      </c>
      <c r="K87">
        <f t="shared" si="29"/>
        <v>0.17056710649542597</v>
      </c>
      <c r="L87">
        <f t="shared" si="30"/>
        <v>0</v>
      </c>
      <c r="M87" t="e">
        <f t="shared" si="31"/>
        <v>#NUM!</v>
      </c>
    </row>
    <row r="88" spans="2:13" x14ac:dyDescent="0.2">
      <c r="B88">
        <f t="shared" si="20"/>
        <v>3</v>
      </c>
      <c r="C88">
        <f t="shared" si="21"/>
        <v>8</v>
      </c>
      <c r="D88">
        <f t="shared" si="22"/>
        <v>5</v>
      </c>
      <c r="E88">
        <f t="shared" si="23"/>
        <v>2</v>
      </c>
      <c r="F88">
        <f t="shared" si="27"/>
        <v>7</v>
      </c>
      <c r="G88">
        <f t="shared" si="28"/>
        <v>1</v>
      </c>
      <c r="H88">
        <f t="shared" si="24"/>
        <v>3.0805918072170931E-6</v>
      </c>
      <c r="I88">
        <f t="shared" si="25"/>
        <v>5.2356531044125305E-2</v>
      </c>
      <c r="J88">
        <f t="shared" si="26"/>
        <v>0</v>
      </c>
      <c r="K88">
        <f t="shared" si="29"/>
        <v>0.41097939406381762</v>
      </c>
      <c r="L88">
        <f t="shared" si="30"/>
        <v>0</v>
      </c>
      <c r="M88" t="e">
        <f t="shared" si="31"/>
        <v>#NUM!</v>
      </c>
    </row>
    <row r="89" spans="2:13" x14ac:dyDescent="0.2">
      <c r="B89">
        <f t="shared" si="20"/>
        <v>3</v>
      </c>
      <c r="C89">
        <f t="shared" si="21"/>
        <v>8</v>
      </c>
      <c r="D89">
        <f t="shared" si="22"/>
        <v>5</v>
      </c>
      <c r="E89">
        <f t="shared" si="23"/>
        <v>1</v>
      </c>
      <c r="F89">
        <f t="shared" si="27"/>
        <v>6</v>
      </c>
      <c r="G89">
        <f t="shared" si="28"/>
        <v>2</v>
      </c>
      <c r="H89">
        <f t="shared" si="24"/>
        <v>3.0805918072170931E-6</v>
      </c>
      <c r="I89">
        <f t="shared" si="25"/>
        <v>5.2356531044125305E-2</v>
      </c>
      <c r="J89">
        <f t="shared" si="26"/>
        <v>5.2568740596548721E-6</v>
      </c>
      <c r="K89">
        <f t="shared" si="29"/>
        <v>0.33008330428898208</v>
      </c>
      <c r="L89">
        <f t="shared" si="30"/>
        <v>2.798698731149373E-13</v>
      </c>
      <c r="M89">
        <f t="shared" si="31"/>
        <v>-28.904451638641241</v>
      </c>
    </row>
    <row r="90" spans="2:13" x14ac:dyDescent="0.2">
      <c r="B90">
        <f t="shared" si="20"/>
        <v>3</v>
      </c>
      <c r="C90">
        <f t="shared" si="21"/>
        <v>8</v>
      </c>
      <c r="D90">
        <f t="shared" si="22"/>
        <v>5</v>
      </c>
      <c r="E90">
        <f t="shared" si="23"/>
        <v>0</v>
      </c>
      <c r="F90">
        <f t="shared" si="27"/>
        <v>5</v>
      </c>
      <c r="G90">
        <f t="shared" si="28"/>
        <v>3</v>
      </c>
      <c r="H90">
        <f t="shared" si="24"/>
        <v>3.0805918072170931E-6</v>
      </c>
      <c r="I90">
        <f t="shared" si="25"/>
        <v>5.2356531044125305E-2</v>
      </c>
      <c r="J90">
        <f t="shared" si="26"/>
        <v>3.9800208894922803E-4</v>
      </c>
      <c r="K90">
        <f t="shared" si="29"/>
        <v>8.8370195151774494E-2</v>
      </c>
      <c r="L90">
        <f t="shared" si="30"/>
        <v>5.6727831934714211E-12</v>
      </c>
      <c r="M90">
        <f t="shared" si="31"/>
        <v>-25.895341255576636</v>
      </c>
    </row>
    <row r="91" spans="2:13" x14ac:dyDescent="0.2">
      <c r="B91">
        <f t="shared" si="20"/>
        <v>3</v>
      </c>
      <c r="C91">
        <f t="shared" si="21"/>
        <v>7</v>
      </c>
      <c r="D91">
        <f t="shared" si="22"/>
        <v>4</v>
      </c>
      <c r="E91">
        <f t="shared" si="23"/>
        <v>3</v>
      </c>
      <c r="F91">
        <f t="shared" si="27"/>
        <v>7</v>
      </c>
      <c r="G91">
        <f t="shared" si="28"/>
        <v>0</v>
      </c>
      <c r="H91">
        <f t="shared" si="24"/>
        <v>1.2859117861504307E-5</v>
      </c>
      <c r="I91">
        <f t="shared" si="25"/>
        <v>0.10572881586102707</v>
      </c>
      <c r="J91">
        <f t="shared" si="26"/>
        <v>0</v>
      </c>
      <c r="K91">
        <f t="shared" si="29"/>
        <v>0.17056710649542597</v>
      </c>
      <c r="L91">
        <f t="shared" si="30"/>
        <v>0</v>
      </c>
      <c r="M91" t="e">
        <f t="shared" si="31"/>
        <v>#NUM!</v>
      </c>
    </row>
    <row r="92" spans="2:13" x14ac:dyDescent="0.2">
      <c r="B92">
        <f t="shared" si="20"/>
        <v>3</v>
      </c>
      <c r="C92">
        <f t="shared" si="21"/>
        <v>7</v>
      </c>
      <c r="D92">
        <f t="shared" si="22"/>
        <v>4</v>
      </c>
      <c r="E92">
        <f t="shared" si="23"/>
        <v>2</v>
      </c>
      <c r="F92">
        <f t="shared" si="27"/>
        <v>6</v>
      </c>
      <c r="G92">
        <f t="shared" si="28"/>
        <v>1</v>
      </c>
      <c r="H92">
        <f t="shared" si="24"/>
        <v>1.2859117861504307E-5</v>
      </c>
      <c r="I92">
        <f t="shared" si="25"/>
        <v>0.10572881586102707</v>
      </c>
      <c r="J92">
        <f t="shared" si="26"/>
        <v>5.2568740596548721E-6</v>
      </c>
      <c r="K92">
        <f t="shared" si="29"/>
        <v>0.41097939406381762</v>
      </c>
      <c r="L92">
        <f t="shared" si="30"/>
        <v>2.9373261066826073E-12</v>
      </c>
      <c r="M92">
        <f t="shared" si="31"/>
        <v>-26.553521435935597</v>
      </c>
    </row>
    <row r="93" spans="2:13" x14ac:dyDescent="0.2">
      <c r="B93">
        <f t="shared" si="20"/>
        <v>3</v>
      </c>
      <c r="C93">
        <f t="shared" si="21"/>
        <v>7</v>
      </c>
      <c r="D93">
        <f t="shared" si="22"/>
        <v>4</v>
      </c>
      <c r="E93">
        <f t="shared" si="23"/>
        <v>1</v>
      </c>
      <c r="F93">
        <f t="shared" si="27"/>
        <v>5</v>
      </c>
      <c r="G93">
        <f t="shared" si="28"/>
        <v>2</v>
      </c>
      <c r="H93">
        <f t="shared" si="24"/>
        <v>1.2859117861504307E-5</v>
      </c>
      <c r="I93">
        <f t="shared" si="25"/>
        <v>0.10572881586102707</v>
      </c>
      <c r="J93">
        <f t="shared" si="26"/>
        <v>3.9800208894922803E-4</v>
      </c>
      <c r="K93">
        <f t="shared" si="29"/>
        <v>0.33008330428898208</v>
      </c>
      <c r="L93">
        <f t="shared" si="30"/>
        <v>1.7861316031923335E-10</v>
      </c>
      <c r="M93">
        <f t="shared" si="31"/>
        <v>-22.44579876420288</v>
      </c>
    </row>
    <row r="94" spans="2:13" x14ac:dyDescent="0.2">
      <c r="B94">
        <f t="shared" si="20"/>
        <v>3</v>
      </c>
      <c r="C94">
        <f t="shared" si="21"/>
        <v>7</v>
      </c>
      <c r="D94">
        <f t="shared" si="22"/>
        <v>4</v>
      </c>
      <c r="E94">
        <f t="shared" si="23"/>
        <v>0</v>
      </c>
      <c r="F94">
        <f t="shared" si="27"/>
        <v>4</v>
      </c>
      <c r="G94">
        <f t="shared" si="28"/>
        <v>3</v>
      </c>
      <c r="H94">
        <f t="shared" si="24"/>
        <v>1.2859117861504307E-5</v>
      </c>
      <c r="I94">
        <f t="shared" si="25"/>
        <v>0.10572881586102707</v>
      </c>
      <c r="J94">
        <f t="shared" si="26"/>
        <v>7.3377853935788773E-3</v>
      </c>
      <c r="K94">
        <f t="shared" si="29"/>
        <v>8.8370195151774494E-2</v>
      </c>
      <c r="L94">
        <f t="shared" si="30"/>
        <v>8.8160768058558972E-10</v>
      </c>
      <c r="M94">
        <f t="shared" si="31"/>
        <v>-20.849273965469855</v>
      </c>
    </row>
    <row r="95" spans="2:13" x14ac:dyDescent="0.2">
      <c r="B95">
        <f t="shared" si="20"/>
        <v>3</v>
      </c>
      <c r="C95">
        <f t="shared" si="21"/>
        <v>6</v>
      </c>
      <c r="D95">
        <f t="shared" si="22"/>
        <v>3</v>
      </c>
      <c r="E95">
        <f t="shared" si="23"/>
        <v>3</v>
      </c>
      <c r="F95">
        <f t="shared" si="27"/>
        <v>6</v>
      </c>
      <c r="G95">
        <f t="shared" si="28"/>
        <v>0</v>
      </c>
      <c r="H95">
        <f t="shared" si="24"/>
        <v>5.4193120326532003E-5</v>
      </c>
      <c r="I95">
        <f t="shared" si="25"/>
        <v>0.19520808741485102</v>
      </c>
      <c r="J95">
        <f t="shared" si="26"/>
        <v>5.2568740596548721E-6</v>
      </c>
      <c r="K95">
        <f t="shared" si="29"/>
        <v>0.17056710649542597</v>
      </c>
      <c r="L95">
        <f t="shared" si="30"/>
        <v>9.4856002579630877E-12</v>
      </c>
      <c r="M95">
        <f t="shared" si="31"/>
        <v>-25.381246229571595</v>
      </c>
    </row>
    <row r="96" spans="2:13" x14ac:dyDescent="0.2">
      <c r="B96">
        <f t="shared" si="20"/>
        <v>3</v>
      </c>
      <c r="C96">
        <f t="shared" si="21"/>
        <v>6</v>
      </c>
      <c r="D96">
        <f t="shared" si="22"/>
        <v>3</v>
      </c>
      <c r="E96">
        <f t="shared" si="23"/>
        <v>2</v>
      </c>
      <c r="F96">
        <f t="shared" si="27"/>
        <v>5</v>
      </c>
      <c r="G96">
        <f t="shared" si="28"/>
        <v>1</v>
      </c>
      <c r="H96">
        <f t="shared" si="24"/>
        <v>5.4193120326532003E-5</v>
      </c>
      <c r="I96">
        <f t="shared" si="25"/>
        <v>0.19520808741485102</v>
      </c>
      <c r="J96">
        <f t="shared" si="26"/>
        <v>3.9800208894922803E-4</v>
      </c>
      <c r="K96">
        <f t="shared" si="29"/>
        <v>0.41097939406381762</v>
      </c>
      <c r="L96">
        <f t="shared" si="30"/>
        <v>1.7304034125579583E-9</v>
      </c>
      <c r="M96">
        <f t="shared" si="31"/>
        <v>-20.174911269170771</v>
      </c>
    </row>
    <row r="97" spans="2:13" x14ac:dyDescent="0.2">
      <c r="B97">
        <f t="shared" si="20"/>
        <v>3</v>
      </c>
      <c r="C97">
        <f t="shared" si="21"/>
        <v>6</v>
      </c>
      <c r="D97">
        <f t="shared" si="22"/>
        <v>3</v>
      </c>
      <c r="E97">
        <f t="shared" si="23"/>
        <v>1</v>
      </c>
      <c r="F97">
        <f t="shared" si="27"/>
        <v>4</v>
      </c>
      <c r="G97">
        <f t="shared" si="28"/>
        <v>2</v>
      </c>
      <c r="H97">
        <f t="shared" si="24"/>
        <v>5.4193120326532003E-5</v>
      </c>
      <c r="I97">
        <f t="shared" si="25"/>
        <v>0.19520808741485102</v>
      </c>
      <c r="J97">
        <f t="shared" si="26"/>
        <v>7.3377853935788773E-3</v>
      </c>
      <c r="K97">
        <f t="shared" si="29"/>
        <v>0.33008330428898208</v>
      </c>
      <c r="L97">
        <f t="shared" si="30"/>
        <v>2.5623032529563362E-8</v>
      </c>
      <c r="M97">
        <f t="shared" si="31"/>
        <v>-17.479774181769635</v>
      </c>
    </row>
    <row r="98" spans="2:13" x14ac:dyDescent="0.2">
      <c r="B98">
        <f t="shared" si="20"/>
        <v>3</v>
      </c>
      <c r="C98">
        <f t="shared" si="21"/>
        <v>6</v>
      </c>
      <c r="D98">
        <f t="shared" si="22"/>
        <v>3</v>
      </c>
      <c r="E98">
        <f t="shared" si="23"/>
        <v>0</v>
      </c>
      <c r="F98">
        <f t="shared" si="27"/>
        <v>3</v>
      </c>
      <c r="G98">
        <f t="shared" si="28"/>
        <v>3</v>
      </c>
      <c r="H98">
        <f t="shared" si="24"/>
        <v>5.4193120326532003E-5</v>
      </c>
      <c r="I98">
        <f t="shared" si="25"/>
        <v>0.19520808741485102</v>
      </c>
      <c r="J98">
        <f t="shared" si="26"/>
        <v>1.5760758006708203E-2</v>
      </c>
      <c r="K98">
        <f t="shared" si="29"/>
        <v>8.8370195151774494E-2</v>
      </c>
      <c r="L98">
        <f t="shared" si="30"/>
        <v>1.4734142942452435E-8</v>
      </c>
      <c r="M98">
        <f t="shared" si="31"/>
        <v>-18.033098387195423</v>
      </c>
    </row>
    <row r="99" spans="2:13" x14ac:dyDescent="0.2">
      <c r="B99">
        <f t="shared" si="20"/>
        <v>3</v>
      </c>
      <c r="C99">
        <f t="shared" si="21"/>
        <v>5</v>
      </c>
      <c r="D99">
        <f t="shared" si="22"/>
        <v>2</v>
      </c>
      <c r="E99">
        <f t="shared" si="23"/>
        <v>3</v>
      </c>
      <c r="F99">
        <f t="shared" si="27"/>
        <v>5</v>
      </c>
      <c r="G99">
        <f t="shared" si="28"/>
        <v>0</v>
      </c>
      <c r="H99">
        <f t="shared" si="24"/>
        <v>2.3135613243948351E-4</v>
      </c>
      <c r="I99">
        <f t="shared" si="25"/>
        <v>0.31536267995255396</v>
      </c>
      <c r="J99">
        <f t="shared" si="26"/>
        <v>3.9800208894922803E-4</v>
      </c>
      <c r="K99">
        <f t="shared" si="29"/>
        <v>0.17056710649542597</v>
      </c>
      <c r="L99">
        <f t="shared" si="30"/>
        <v>4.9530412722575738E-9</v>
      </c>
      <c r="M99">
        <f t="shared" si="31"/>
        <v>-19.123264050595385</v>
      </c>
    </row>
    <row r="100" spans="2:13" x14ac:dyDescent="0.2">
      <c r="B100">
        <f t="shared" si="20"/>
        <v>3</v>
      </c>
      <c r="C100">
        <f t="shared" si="21"/>
        <v>5</v>
      </c>
      <c r="D100">
        <f t="shared" si="22"/>
        <v>2</v>
      </c>
      <c r="E100">
        <f t="shared" si="23"/>
        <v>2</v>
      </c>
      <c r="F100">
        <f t="shared" si="27"/>
        <v>4</v>
      </c>
      <c r="G100">
        <f t="shared" si="28"/>
        <v>1</v>
      </c>
      <c r="H100">
        <f t="shared" si="24"/>
        <v>2.3135613243948351E-4</v>
      </c>
      <c r="I100">
        <f t="shared" si="25"/>
        <v>0.31536267995255396</v>
      </c>
      <c r="J100">
        <f t="shared" si="26"/>
        <v>7.3377853935788773E-3</v>
      </c>
      <c r="K100">
        <f t="shared" si="29"/>
        <v>0.41097939406381762</v>
      </c>
      <c r="L100">
        <f t="shared" si="30"/>
        <v>2.20027197215912E-7</v>
      </c>
      <c r="M100">
        <f t="shared" si="31"/>
        <v>-15.329514674526139</v>
      </c>
    </row>
    <row r="101" spans="2:13" x14ac:dyDescent="0.2">
      <c r="B101">
        <f t="shared" si="20"/>
        <v>3</v>
      </c>
      <c r="C101">
        <f t="shared" si="21"/>
        <v>5</v>
      </c>
      <c r="D101">
        <f t="shared" si="22"/>
        <v>2</v>
      </c>
      <c r="E101">
        <f t="shared" si="23"/>
        <v>1</v>
      </c>
      <c r="F101">
        <f t="shared" si="27"/>
        <v>3</v>
      </c>
      <c r="G101">
        <f t="shared" si="28"/>
        <v>2</v>
      </c>
      <c r="H101">
        <f t="shared" si="24"/>
        <v>2.3135613243948351E-4</v>
      </c>
      <c r="I101">
        <f t="shared" si="25"/>
        <v>0.31536267995255396</v>
      </c>
      <c r="J101">
        <f t="shared" si="26"/>
        <v>1.5760758006708203E-2</v>
      </c>
      <c r="K101">
        <f t="shared" si="29"/>
        <v>0.33008330428898208</v>
      </c>
      <c r="L101">
        <f t="shared" si="30"/>
        <v>3.7957008069977233E-7</v>
      </c>
      <c r="M101">
        <f t="shared" si="31"/>
        <v>-14.784226591283817</v>
      </c>
    </row>
    <row r="102" spans="2:13" x14ac:dyDescent="0.2">
      <c r="B102">
        <f t="shared" si="20"/>
        <v>3</v>
      </c>
      <c r="C102">
        <f t="shared" si="21"/>
        <v>5</v>
      </c>
      <c r="D102">
        <f t="shared" si="22"/>
        <v>2</v>
      </c>
      <c r="E102">
        <f t="shared" si="23"/>
        <v>0</v>
      </c>
      <c r="F102">
        <f t="shared" si="27"/>
        <v>2</v>
      </c>
      <c r="G102">
        <f t="shared" si="28"/>
        <v>3</v>
      </c>
      <c r="H102">
        <f t="shared" si="24"/>
        <v>2.3135613243948351E-4</v>
      </c>
      <c r="I102">
        <f t="shared" si="25"/>
        <v>0.31536267995255396</v>
      </c>
      <c r="J102">
        <f t="shared" si="26"/>
        <v>1.366636021482244E-2</v>
      </c>
      <c r="K102">
        <f t="shared" si="29"/>
        <v>8.8370195151774494E-2</v>
      </c>
      <c r="L102">
        <f t="shared" si="30"/>
        <v>8.8115029475630313E-8</v>
      </c>
      <c r="M102">
        <f t="shared" si="31"/>
        <v>-16.244622722916937</v>
      </c>
    </row>
    <row r="103" spans="2:13" x14ac:dyDescent="0.2">
      <c r="B103">
        <f t="shared" si="20"/>
        <v>3</v>
      </c>
      <c r="C103">
        <f t="shared" si="21"/>
        <v>4</v>
      </c>
      <c r="D103">
        <f t="shared" si="22"/>
        <v>1</v>
      </c>
      <c r="E103">
        <f t="shared" si="23"/>
        <v>3</v>
      </c>
      <c r="F103">
        <f t="shared" si="27"/>
        <v>4</v>
      </c>
      <c r="G103">
        <f t="shared" si="28"/>
        <v>0</v>
      </c>
      <c r="H103">
        <f t="shared" si="24"/>
        <v>1.0059741091695842E-3</v>
      </c>
      <c r="I103">
        <f t="shared" si="25"/>
        <v>0.40757991627877926</v>
      </c>
      <c r="J103">
        <f t="shared" si="26"/>
        <v>7.3377853935788773E-3</v>
      </c>
      <c r="K103">
        <f t="shared" si="29"/>
        <v>0.17056710649542597</v>
      </c>
      <c r="L103">
        <f t="shared" si="30"/>
        <v>5.1316835480980987E-7</v>
      </c>
      <c r="M103">
        <f t="shared" si="31"/>
        <v>-14.482661868596766</v>
      </c>
    </row>
    <row r="104" spans="2:13" x14ac:dyDescent="0.2">
      <c r="B104">
        <f t="shared" si="20"/>
        <v>3</v>
      </c>
      <c r="C104">
        <f t="shared" si="21"/>
        <v>4</v>
      </c>
      <c r="D104">
        <f t="shared" si="22"/>
        <v>1</v>
      </c>
      <c r="E104">
        <f t="shared" si="23"/>
        <v>2</v>
      </c>
      <c r="F104">
        <f t="shared" si="27"/>
        <v>3</v>
      </c>
      <c r="G104">
        <f t="shared" si="28"/>
        <v>1</v>
      </c>
      <c r="H104">
        <f t="shared" si="24"/>
        <v>1.0059741091695842E-3</v>
      </c>
      <c r="I104">
        <f t="shared" si="25"/>
        <v>0.40757991627877926</v>
      </c>
      <c r="J104">
        <f t="shared" si="26"/>
        <v>1.5760758006708203E-2</v>
      </c>
      <c r="K104">
        <f t="shared" si="29"/>
        <v>0.41097939406381762</v>
      </c>
      <c r="L104">
        <f t="shared" si="30"/>
        <v>2.6558083225037211E-6</v>
      </c>
      <c r="M104">
        <f t="shared" si="31"/>
        <v>-12.838761496686335</v>
      </c>
    </row>
    <row r="105" spans="2:13" x14ac:dyDescent="0.2">
      <c r="B105">
        <f t="shared" si="20"/>
        <v>3</v>
      </c>
      <c r="C105">
        <f t="shared" si="21"/>
        <v>4</v>
      </c>
      <c r="D105">
        <f t="shared" si="22"/>
        <v>1</v>
      </c>
      <c r="E105">
        <f t="shared" si="23"/>
        <v>1</v>
      </c>
      <c r="F105">
        <f t="shared" si="27"/>
        <v>2</v>
      </c>
      <c r="G105">
        <f t="shared" si="28"/>
        <v>2</v>
      </c>
      <c r="H105">
        <f t="shared" si="24"/>
        <v>1.0059741091695842E-3</v>
      </c>
      <c r="I105">
        <f t="shared" si="25"/>
        <v>0.40757991627877926</v>
      </c>
      <c r="J105">
        <f t="shared" si="26"/>
        <v>1.366636021482244E-2</v>
      </c>
      <c r="K105">
        <f t="shared" si="29"/>
        <v>0.33008330428898208</v>
      </c>
      <c r="L105">
        <f t="shared" si="30"/>
        <v>1.8495922665001028E-6</v>
      </c>
      <c r="M105">
        <f t="shared" si="31"/>
        <v>-13.200545339651347</v>
      </c>
    </row>
    <row r="106" spans="2:13" x14ac:dyDescent="0.2">
      <c r="B106">
        <f t="shared" si="20"/>
        <v>3</v>
      </c>
      <c r="C106">
        <f t="shared" si="21"/>
        <v>4</v>
      </c>
      <c r="D106">
        <f t="shared" si="22"/>
        <v>1</v>
      </c>
      <c r="E106">
        <f t="shared" si="23"/>
        <v>0</v>
      </c>
      <c r="F106">
        <f t="shared" si="27"/>
        <v>1</v>
      </c>
      <c r="G106">
        <f t="shared" si="28"/>
        <v>3</v>
      </c>
      <c r="H106">
        <f t="shared" si="24"/>
        <v>1.0059741091695842E-3</v>
      </c>
      <c r="I106">
        <f t="shared" si="25"/>
        <v>0.40757991627877926</v>
      </c>
      <c r="J106">
        <f t="shared" si="26"/>
        <v>5.6103268333196109E-3</v>
      </c>
      <c r="K106">
        <f t="shared" si="29"/>
        <v>8.8370195151774494E-2</v>
      </c>
      <c r="L106">
        <f t="shared" si="30"/>
        <v>2.0327948666450081E-7</v>
      </c>
      <c r="M106">
        <f t="shared" si="31"/>
        <v>-15.408684023200871</v>
      </c>
    </row>
    <row r="107" spans="2:13" x14ac:dyDescent="0.2">
      <c r="B107">
        <f t="shared" si="20"/>
        <v>3</v>
      </c>
      <c r="C107">
        <f t="shared" si="21"/>
        <v>3</v>
      </c>
      <c r="D107">
        <f t="shared" si="22"/>
        <v>0</v>
      </c>
      <c r="E107">
        <f t="shared" si="23"/>
        <v>3</v>
      </c>
      <c r="F107">
        <f t="shared" si="27"/>
        <v>3</v>
      </c>
      <c r="G107">
        <f t="shared" si="28"/>
        <v>0</v>
      </c>
      <c r="H107">
        <f t="shared" si="24"/>
        <v>4.4991145179339304E-3</v>
      </c>
      <c r="I107">
        <f t="shared" si="25"/>
        <v>0.32922686860650718</v>
      </c>
      <c r="J107">
        <f t="shared" si="26"/>
        <v>1.5760758006708203E-2</v>
      </c>
      <c r="K107">
        <f t="shared" si="29"/>
        <v>0.17056710649542597</v>
      </c>
      <c r="L107">
        <f t="shared" si="30"/>
        <v>3.9819399092313262E-6</v>
      </c>
      <c r="M107">
        <f t="shared" si="31"/>
        <v>-12.433741443036002</v>
      </c>
    </row>
    <row r="108" spans="2:13" x14ac:dyDescent="0.2">
      <c r="B108">
        <f t="shared" si="20"/>
        <v>3</v>
      </c>
      <c r="C108">
        <f t="shared" si="21"/>
        <v>3</v>
      </c>
      <c r="D108">
        <f t="shared" si="22"/>
        <v>0</v>
      </c>
      <c r="E108">
        <f t="shared" si="23"/>
        <v>2</v>
      </c>
      <c r="F108">
        <f t="shared" si="27"/>
        <v>2</v>
      </c>
      <c r="G108">
        <f t="shared" si="28"/>
        <v>1</v>
      </c>
      <c r="H108">
        <f t="shared" si="24"/>
        <v>4.4991145179339304E-3</v>
      </c>
      <c r="I108">
        <f t="shared" si="25"/>
        <v>0.32922686860650718</v>
      </c>
      <c r="J108">
        <f t="shared" si="26"/>
        <v>1.366636021482244E-2</v>
      </c>
      <c r="K108">
        <f t="shared" si="29"/>
        <v>0.41097939406381762</v>
      </c>
      <c r="L108">
        <f t="shared" si="30"/>
        <v>8.3194617616521097E-6</v>
      </c>
      <c r="M108">
        <f t="shared" si="31"/>
        <v>-11.696912997332904</v>
      </c>
    </row>
    <row r="109" spans="2:13" x14ac:dyDescent="0.2">
      <c r="B109">
        <f t="shared" si="20"/>
        <v>3</v>
      </c>
      <c r="C109">
        <f t="shared" si="21"/>
        <v>3</v>
      </c>
      <c r="D109">
        <f t="shared" si="22"/>
        <v>0</v>
      </c>
      <c r="E109">
        <f t="shared" si="23"/>
        <v>1</v>
      </c>
      <c r="F109">
        <f t="shared" si="27"/>
        <v>1</v>
      </c>
      <c r="G109">
        <f t="shared" si="28"/>
        <v>2</v>
      </c>
      <c r="H109">
        <f t="shared" si="24"/>
        <v>4.4991145179339304E-3</v>
      </c>
      <c r="I109">
        <f t="shared" si="25"/>
        <v>0.32922686860650718</v>
      </c>
      <c r="J109">
        <f t="shared" si="26"/>
        <v>5.6103268333196109E-3</v>
      </c>
      <c r="K109">
        <f t="shared" si="29"/>
        <v>0.33008330428898208</v>
      </c>
      <c r="L109">
        <f t="shared" si="30"/>
        <v>2.7430519907509948E-6</v>
      </c>
      <c r="M109">
        <f t="shared" si="31"/>
        <v>-12.806439392214319</v>
      </c>
    </row>
    <row r="110" spans="2:13" x14ac:dyDescent="0.2">
      <c r="B110">
        <f t="shared" si="20"/>
        <v>3</v>
      </c>
      <c r="C110">
        <f t="shared" si="21"/>
        <v>3</v>
      </c>
      <c r="D110">
        <f t="shared" si="22"/>
        <v>0</v>
      </c>
      <c r="E110">
        <f t="shared" si="23"/>
        <v>0</v>
      </c>
      <c r="F110">
        <f t="shared" si="27"/>
        <v>0</v>
      </c>
      <c r="G110">
        <f t="shared" si="28"/>
        <v>3</v>
      </c>
      <c r="H110">
        <f t="shared" si="24"/>
        <v>4.4991145179339304E-3</v>
      </c>
      <c r="I110">
        <f t="shared" si="25"/>
        <v>0.32922686860650718</v>
      </c>
      <c r="J110">
        <f t="shared" si="26"/>
        <v>1.0060507783165916E-3</v>
      </c>
      <c r="K110">
        <f t="shared" si="29"/>
        <v>8.8370195151774494E-2</v>
      </c>
      <c r="L110">
        <f t="shared" si="30"/>
        <v>1.31688555633889E-7</v>
      </c>
      <c r="M110">
        <f t="shared" si="31"/>
        <v>-15.842826129209945</v>
      </c>
    </row>
    <row r="111" spans="2:13" x14ac:dyDescent="0.2">
      <c r="B111">
        <f t="shared" si="20"/>
        <v>4</v>
      </c>
      <c r="C111">
        <f t="shared" si="21"/>
        <v>10</v>
      </c>
      <c r="D111">
        <f t="shared" si="22"/>
        <v>6</v>
      </c>
      <c r="E111">
        <f t="shared" si="23"/>
        <v>4</v>
      </c>
      <c r="F111">
        <f t="shared" si="27"/>
        <v>10</v>
      </c>
      <c r="G111">
        <f t="shared" si="28"/>
        <v>0</v>
      </c>
      <c r="H111">
        <f t="shared" si="24"/>
        <v>1.8048353275885056E-7</v>
      </c>
      <c r="I111">
        <f t="shared" si="25"/>
        <v>4.1958961948322292E-2</v>
      </c>
      <c r="J111">
        <f t="shared" si="26"/>
        <v>0</v>
      </c>
      <c r="K111">
        <f t="shared" si="29"/>
        <v>9.4593299906368153E-2</v>
      </c>
      <c r="L111">
        <f t="shared" si="30"/>
        <v>0</v>
      </c>
      <c r="M111" t="e">
        <f t="shared" si="31"/>
        <v>#NUM!</v>
      </c>
    </row>
    <row r="112" spans="2:13" x14ac:dyDescent="0.2">
      <c r="B112">
        <f t="shared" si="20"/>
        <v>4</v>
      </c>
      <c r="C112">
        <f t="shared" si="21"/>
        <v>10</v>
      </c>
      <c r="D112">
        <f t="shared" si="22"/>
        <v>6</v>
      </c>
      <c r="E112">
        <f t="shared" si="23"/>
        <v>3</v>
      </c>
      <c r="F112">
        <f t="shared" si="27"/>
        <v>9</v>
      </c>
      <c r="G112">
        <f t="shared" si="28"/>
        <v>1</v>
      </c>
      <c r="H112">
        <f t="shared" si="24"/>
        <v>1.8048353275885056E-7</v>
      </c>
      <c r="I112">
        <f t="shared" si="25"/>
        <v>4.1958961948322292E-2</v>
      </c>
      <c r="J112">
        <f t="shared" si="26"/>
        <v>0</v>
      </c>
      <c r="K112">
        <f t="shared" si="29"/>
        <v>0.30389522635623117</v>
      </c>
      <c r="L112">
        <f t="shared" si="30"/>
        <v>0</v>
      </c>
      <c r="M112" t="e">
        <f t="shared" si="31"/>
        <v>#NUM!</v>
      </c>
    </row>
    <row r="113" spans="2:13" x14ac:dyDescent="0.2">
      <c r="B113">
        <f t="shared" si="20"/>
        <v>4</v>
      </c>
      <c r="C113">
        <f t="shared" si="21"/>
        <v>10</v>
      </c>
      <c r="D113">
        <f t="shared" si="22"/>
        <v>6</v>
      </c>
      <c r="E113">
        <f t="shared" si="23"/>
        <v>2</v>
      </c>
      <c r="F113">
        <f t="shared" si="27"/>
        <v>8</v>
      </c>
      <c r="G113">
        <f t="shared" si="28"/>
        <v>2</v>
      </c>
      <c r="H113">
        <f t="shared" si="24"/>
        <v>1.8048353275885056E-7</v>
      </c>
      <c r="I113">
        <f t="shared" si="25"/>
        <v>4.1958961948322292E-2</v>
      </c>
      <c r="J113">
        <f t="shared" si="26"/>
        <v>0</v>
      </c>
      <c r="K113">
        <f t="shared" si="29"/>
        <v>0.36611594859328833</v>
      </c>
      <c r="L113">
        <f t="shared" si="30"/>
        <v>0</v>
      </c>
      <c r="M113" t="e">
        <f t="shared" si="31"/>
        <v>#NUM!</v>
      </c>
    </row>
    <row r="114" spans="2:13" x14ac:dyDescent="0.2">
      <c r="B114">
        <f t="shared" si="20"/>
        <v>4</v>
      </c>
      <c r="C114">
        <f t="shared" si="21"/>
        <v>10</v>
      </c>
      <c r="D114">
        <f t="shared" si="22"/>
        <v>6</v>
      </c>
      <c r="E114">
        <f t="shared" si="23"/>
        <v>1</v>
      </c>
      <c r="F114">
        <f t="shared" si="27"/>
        <v>7</v>
      </c>
      <c r="G114">
        <f t="shared" si="28"/>
        <v>3</v>
      </c>
      <c r="H114">
        <f t="shared" si="24"/>
        <v>1.8048353275885056E-7</v>
      </c>
      <c r="I114">
        <f t="shared" si="25"/>
        <v>4.1958961948322292E-2</v>
      </c>
      <c r="J114">
        <f t="shared" si="26"/>
        <v>0</v>
      </c>
      <c r="K114">
        <f t="shared" si="29"/>
        <v>0.19603377332311711</v>
      </c>
      <c r="L114">
        <f t="shared" si="30"/>
        <v>0</v>
      </c>
      <c r="M114" t="e">
        <f t="shared" si="31"/>
        <v>#NUM!</v>
      </c>
    </row>
    <row r="115" spans="2:13" x14ac:dyDescent="0.2">
      <c r="B115">
        <f t="shared" si="20"/>
        <v>4</v>
      </c>
      <c r="C115">
        <f t="shared" si="21"/>
        <v>10</v>
      </c>
      <c r="D115">
        <f t="shared" si="22"/>
        <v>6</v>
      </c>
      <c r="E115">
        <f t="shared" si="23"/>
        <v>0</v>
      </c>
      <c r="F115">
        <f t="shared" si="27"/>
        <v>6</v>
      </c>
      <c r="G115">
        <f t="shared" si="28"/>
        <v>4</v>
      </c>
      <c r="H115">
        <f t="shared" si="24"/>
        <v>1.8048353275885056E-7</v>
      </c>
      <c r="I115">
        <f t="shared" si="25"/>
        <v>4.1958961948322292E-2</v>
      </c>
      <c r="J115">
        <f t="shared" si="26"/>
        <v>5.2568740596548721E-6</v>
      </c>
      <c r="K115">
        <f t="shared" si="29"/>
        <v>3.9361751820995161E-2</v>
      </c>
      <c r="L115">
        <f t="shared" si="30"/>
        <v>1.5669830903768254E-15</v>
      </c>
      <c r="M115">
        <f t="shared" si="31"/>
        <v>-34.089624222675546</v>
      </c>
    </row>
    <row r="116" spans="2:13" x14ac:dyDescent="0.2">
      <c r="B116">
        <f t="shared" si="20"/>
        <v>4</v>
      </c>
      <c r="C116">
        <f t="shared" si="21"/>
        <v>9</v>
      </c>
      <c r="D116">
        <f t="shared" si="22"/>
        <v>5</v>
      </c>
      <c r="E116">
        <f t="shared" si="23"/>
        <v>4</v>
      </c>
      <c r="F116">
        <f t="shared" si="27"/>
        <v>9</v>
      </c>
      <c r="G116">
        <f t="shared" si="28"/>
        <v>0</v>
      </c>
      <c r="H116">
        <f t="shared" si="24"/>
        <v>7.4346799071509315E-7</v>
      </c>
      <c r="I116">
        <f t="shared" si="25"/>
        <v>8.1342679168384516E-2</v>
      </c>
      <c r="J116">
        <f t="shared" si="26"/>
        <v>0</v>
      </c>
      <c r="K116">
        <f t="shared" si="29"/>
        <v>9.4593299906368153E-2</v>
      </c>
      <c r="L116">
        <f t="shared" si="30"/>
        <v>0</v>
      </c>
      <c r="M116" t="e">
        <f t="shared" si="31"/>
        <v>#NUM!</v>
      </c>
    </row>
    <row r="117" spans="2:13" x14ac:dyDescent="0.2">
      <c r="B117">
        <f t="shared" si="20"/>
        <v>4</v>
      </c>
      <c r="C117">
        <f t="shared" si="21"/>
        <v>9</v>
      </c>
      <c r="D117">
        <f t="shared" si="22"/>
        <v>5</v>
      </c>
      <c r="E117">
        <f t="shared" si="23"/>
        <v>3</v>
      </c>
      <c r="F117">
        <f t="shared" si="27"/>
        <v>8</v>
      </c>
      <c r="G117">
        <f t="shared" si="28"/>
        <v>1</v>
      </c>
      <c r="H117">
        <f t="shared" si="24"/>
        <v>7.4346799071509315E-7</v>
      </c>
      <c r="I117">
        <f t="shared" si="25"/>
        <v>8.1342679168384516E-2</v>
      </c>
      <c r="J117">
        <f t="shared" si="26"/>
        <v>0</v>
      </c>
      <c r="K117">
        <f t="shared" si="29"/>
        <v>0.30389522635623117</v>
      </c>
      <c r="L117">
        <f t="shared" si="30"/>
        <v>0</v>
      </c>
      <c r="M117" t="e">
        <f t="shared" si="31"/>
        <v>#NUM!</v>
      </c>
    </row>
    <row r="118" spans="2:13" x14ac:dyDescent="0.2">
      <c r="B118">
        <f t="shared" si="20"/>
        <v>4</v>
      </c>
      <c r="C118">
        <f t="shared" si="21"/>
        <v>9</v>
      </c>
      <c r="D118">
        <f t="shared" si="22"/>
        <v>5</v>
      </c>
      <c r="E118">
        <f t="shared" si="23"/>
        <v>2</v>
      </c>
      <c r="F118">
        <f t="shared" si="27"/>
        <v>7</v>
      </c>
      <c r="G118">
        <f t="shared" si="28"/>
        <v>2</v>
      </c>
      <c r="H118">
        <f t="shared" si="24"/>
        <v>7.4346799071509315E-7</v>
      </c>
      <c r="I118">
        <f t="shared" si="25"/>
        <v>8.1342679168384516E-2</v>
      </c>
      <c r="J118">
        <f t="shared" si="26"/>
        <v>0</v>
      </c>
      <c r="K118">
        <f t="shared" si="29"/>
        <v>0.36611594859328833</v>
      </c>
      <c r="L118">
        <f t="shared" si="30"/>
        <v>0</v>
      </c>
      <c r="M118" t="e">
        <f t="shared" si="31"/>
        <v>#NUM!</v>
      </c>
    </row>
    <row r="119" spans="2:13" x14ac:dyDescent="0.2">
      <c r="B119">
        <f t="shared" si="20"/>
        <v>4</v>
      </c>
      <c r="C119">
        <f t="shared" si="21"/>
        <v>9</v>
      </c>
      <c r="D119">
        <f t="shared" si="22"/>
        <v>5</v>
      </c>
      <c r="E119">
        <f t="shared" si="23"/>
        <v>1</v>
      </c>
      <c r="F119">
        <f t="shared" si="27"/>
        <v>6</v>
      </c>
      <c r="G119">
        <f t="shared" si="28"/>
        <v>3</v>
      </c>
      <c r="H119">
        <f t="shared" si="24"/>
        <v>7.4346799071509315E-7</v>
      </c>
      <c r="I119">
        <f t="shared" si="25"/>
        <v>8.1342679168384516E-2</v>
      </c>
      <c r="J119">
        <f t="shared" si="26"/>
        <v>5.2568740596548721E-6</v>
      </c>
      <c r="K119">
        <f t="shared" si="29"/>
        <v>0.19603377332311711</v>
      </c>
      <c r="L119">
        <f t="shared" si="30"/>
        <v>6.2321689719270031E-14</v>
      </c>
      <c r="M119">
        <f t="shared" si="31"/>
        <v>-30.406466880120284</v>
      </c>
    </row>
    <row r="120" spans="2:13" x14ac:dyDescent="0.2">
      <c r="B120">
        <f t="shared" ref="B120:B183" si="32">IF(E119=0,IF(C119=B119,B119+1,B119), B119)</f>
        <v>4</v>
      </c>
      <c r="C120">
        <f t="shared" ref="C120:C183" si="33">IF(E119=0,IF(C119=B119,10,C119-1),C119)</f>
        <v>9</v>
      </c>
      <c r="D120">
        <f t="shared" ref="D120:D183" si="34">C120-B120</f>
        <v>5</v>
      </c>
      <c r="E120">
        <f t="shared" ref="E120:E183" si="35">IF(E119=0,B120,E119-1)</f>
        <v>0</v>
      </c>
      <c r="F120">
        <f t="shared" si="27"/>
        <v>5</v>
      </c>
      <c r="G120">
        <f t="shared" si="28"/>
        <v>4</v>
      </c>
      <c r="H120">
        <f t="shared" si="24"/>
        <v>7.4346799071509315E-7</v>
      </c>
      <c r="I120">
        <f t="shared" si="25"/>
        <v>8.1342679168384516E-2</v>
      </c>
      <c r="J120">
        <f t="shared" si="26"/>
        <v>3.9800208894922803E-4</v>
      </c>
      <c r="K120">
        <f t="shared" si="29"/>
        <v>3.9361751820995161E-2</v>
      </c>
      <c r="L120">
        <f t="shared" si="30"/>
        <v>9.4741557056506901E-13</v>
      </c>
      <c r="M120">
        <f t="shared" si="31"/>
        <v>-27.685038569507462</v>
      </c>
    </row>
    <row r="121" spans="2:13" x14ac:dyDescent="0.2">
      <c r="B121">
        <f t="shared" si="32"/>
        <v>4</v>
      </c>
      <c r="C121">
        <f t="shared" si="33"/>
        <v>8</v>
      </c>
      <c r="D121">
        <f t="shared" si="34"/>
        <v>4</v>
      </c>
      <c r="E121">
        <f t="shared" si="35"/>
        <v>4</v>
      </c>
      <c r="F121">
        <f t="shared" si="27"/>
        <v>8</v>
      </c>
      <c r="G121">
        <f t="shared" si="28"/>
        <v>0</v>
      </c>
      <c r="H121">
        <f t="shared" si="24"/>
        <v>3.0805918072170931E-6</v>
      </c>
      <c r="I121">
        <f t="shared" si="25"/>
        <v>0.14601196791689755</v>
      </c>
      <c r="J121">
        <f t="shared" si="26"/>
        <v>0</v>
      </c>
      <c r="K121">
        <f t="shared" si="29"/>
        <v>9.4593299906368153E-2</v>
      </c>
      <c r="L121">
        <f t="shared" si="30"/>
        <v>0</v>
      </c>
      <c r="M121" t="e">
        <f t="shared" si="31"/>
        <v>#NUM!</v>
      </c>
    </row>
    <row r="122" spans="2:13" x14ac:dyDescent="0.2">
      <c r="B122">
        <f t="shared" si="32"/>
        <v>4</v>
      </c>
      <c r="C122">
        <f t="shared" si="33"/>
        <v>8</v>
      </c>
      <c r="D122">
        <f t="shared" si="34"/>
        <v>4</v>
      </c>
      <c r="E122">
        <f t="shared" si="35"/>
        <v>3</v>
      </c>
      <c r="F122">
        <f t="shared" si="27"/>
        <v>7</v>
      </c>
      <c r="G122">
        <f t="shared" si="28"/>
        <v>1</v>
      </c>
      <c r="H122">
        <f t="shared" si="24"/>
        <v>3.0805918072170931E-6</v>
      </c>
      <c r="I122">
        <f t="shared" si="25"/>
        <v>0.14601196791689755</v>
      </c>
      <c r="J122">
        <f t="shared" si="26"/>
        <v>0</v>
      </c>
      <c r="K122">
        <f t="shared" si="29"/>
        <v>0.30389522635623117</v>
      </c>
      <c r="L122">
        <f t="shared" si="30"/>
        <v>0</v>
      </c>
      <c r="M122" t="e">
        <f t="shared" si="31"/>
        <v>#NUM!</v>
      </c>
    </row>
    <row r="123" spans="2:13" x14ac:dyDescent="0.2">
      <c r="B123">
        <f t="shared" si="32"/>
        <v>4</v>
      </c>
      <c r="C123">
        <f t="shared" si="33"/>
        <v>8</v>
      </c>
      <c r="D123">
        <f t="shared" si="34"/>
        <v>4</v>
      </c>
      <c r="E123">
        <f t="shared" si="35"/>
        <v>2</v>
      </c>
      <c r="F123">
        <f t="shared" si="27"/>
        <v>6</v>
      </c>
      <c r="G123">
        <f t="shared" si="28"/>
        <v>2</v>
      </c>
      <c r="H123">
        <f t="shared" si="24"/>
        <v>3.0805918072170931E-6</v>
      </c>
      <c r="I123">
        <f t="shared" si="25"/>
        <v>0.14601196791689755</v>
      </c>
      <c r="J123">
        <f t="shared" si="26"/>
        <v>5.2568740596548721E-6</v>
      </c>
      <c r="K123">
        <f t="shared" si="29"/>
        <v>0.36611594859328833</v>
      </c>
      <c r="L123">
        <f t="shared" si="30"/>
        <v>8.6570281736331808E-13</v>
      </c>
      <c r="M123">
        <f t="shared" si="31"/>
        <v>-27.775234712260477</v>
      </c>
    </row>
    <row r="124" spans="2:13" x14ac:dyDescent="0.2">
      <c r="B124">
        <f t="shared" si="32"/>
        <v>4</v>
      </c>
      <c r="C124">
        <f t="shared" si="33"/>
        <v>8</v>
      </c>
      <c r="D124">
        <f t="shared" si="34"/>
        <v>4</v>
      </c>
      <c r="E124">
        <f t="shared" si="35"/>
        <v>1</v>
      </c>
      <c r="F124">
        <f t="shared" si="27"/>
        <v>5</v>
      </c>
      <c r="G124">
        <f t="shared" si="28"/>
        <v>3</v>
      </c>
      <c r="H124">
        <f t="shared" si="24"/>
        <v>3.0805918072170931E-6</v>
      </c>
      <c r="I124">
        <f t="shared" si="25"/>
        <v>0.14601196791689755</v>
      </c>
      <c r="J124">
        <f t="shared" si="26"/>
        <v>3.9800208894922803E-4</v>
      </c>
      <c r="K124">
        <f t="shared" si="29"/>
        <v>0.19603377332311711</v>
      </c>
      <c r="L124">
        <f t="shared" si="30"/>
        <v>3.509448400587692E-11</v>
      </c>
      <c r="M124">
        <f t="shared" si="31"/>
        <v>-24.072977148635932</v>
      </c>
    </row>
    <row r="125" spans="2:13" x14ac:dyDescent="0.2">
      <c r="B125">
        <f t="shared" si="32"/>
        <v>4</v>
      </c>
      <c r="C125">
        <f t="shared" si="33"/>
        <v>8</v>
      </c>
      <c r="D125">
        <f t="shared" si="34"/>
        <v>4</v>
      </c>
      <c r="E125">
        <f t="shared" si="35"/>
        <v>0</v>
      </c>
      <c r="F125">
        <f t="shared" si="27"/>
        <v>4</v>
      </c>
      <c r="G125">
        <f t="shared" si="28"/>
        <v>4</v>
      </c>
      <c r="H125">
        <f t="shared" si="24"/>
        <v>3.0805918072170931E-6</v>
      </c>
      <c r="I125">
        <f t="shared" si="25"/>
        <v>0.14601196791689755</v>
      </c>
      <c r="J125">
        <f t="shared" si="26"/>
        <v>7.3377853935788773E-3</v>
      </c>
      <c r="K125">
        <f t="shared" si="29"/>
        <v>3.9361751820995161E-2</v>
      </c>
      <c r="L125">
        <f t="shared" si="30"/>
        <v>1.2991581887277212E-10</v>
      </c>
      <c r="M125">
        <f t="shared" si="31"/>
        <v>-22.764134422354687</v>
      </c>
    </row>
    <row r="126" spans="2:13" x14ac:dyDescent="0.2">
      <c r="B126">
        <f t="shared" si="32"/>
        <v>4</v>
      </c>
      <c r="C126">
        <f t="shared" si="33"/>
        <v>7</v>
      </c>
      <c r="D126">
        <f t="shared" si="34"/>
        <v>3</v>
      </c>
      <c r="E126">
        <f t="shared" si="35"/>
        <v>4</v>
      </c>
      <c r="F126">
        <f t="shared" si="27"/>
        <v>7</v>
      </c>
      <c r="G126">
        <f t="shared" si="28"/>
        <v>0</v>
      </c>
      <c r="H126">
        <f t="shared" si="24"/>
        <v>1.2859117861504307E-5</v>
      </c>
      <c r="I126">
        <f t="shared" si="25"/>
        <v>0.23588533711496221</v>
      </c>
      <c r="J126">
        <f t="shared" si="26"/>
        <v>0</v>
      </c>
      <c r="K126">
        <f t="shared" si="29"/>
        <v>9.4593299906368153E-2</v>
      </c>
      <c r="L126">
        <f t="shared" si="30"/>
        <v>0</v>
      </c>
      <c r="M126" t="e">
        <f t="shared" si="31"/>
        <v>#NUM!</v>
      </c>
    </row>
    <row r="127" spans="2:13" x14ac:dyDescent="0.2">
      <c r="B127">
        <f t="shared" si="32"/>
        <v>4</v>
      </c>
      <c r="C127">
        <f t="shared" si="33"/>
        <v>7</v>
      </c>
      <c r="D127">
        <f t="shared" si="34"/>
        <v>3</v>
      </c>
      <c r="E127">
        <f t="shared" si="35"/>
        <v>3</v>
      </c>
      <c r="F127">
        <f t="shared" si="27"/>
        <v>6</v>
      </c>
      <c r="G127">
        <f t="shared" si="28"/>
        <v>1</v>
      </c>
      <c r="H127">
        <f t="shared" si="24"/>
        <v>1.2859117861504307E-5</v>
      </c>
      <c r="I127">
        <f t="shared" si="25"/>
        <v>0.23588533711496221</v>
      </c>
      <c r="J127">
        <f t="shared" si="26"/>
        <v>5.2568740596548721E-6</v>
      </c>
      <c r="K127">
        <f t="shared" si="29"/>
        <v>0.30389522635623117</v>
      </c>
      <c r="L127">
        <f t="shared" si="30"/>
        <v>4.8457786618581511E-12</v>
      </c>
      <c r="M127">
        <f t="shared" si="31"/>
        <v>-26.052913168977209</v>
      </c>
    </row>
    <row r="128" spans="2:13" x14ac:dyDescent="0.2">
      <c r="B128">
        <f t="shared" si="32"/>
        <v>4</v>
      </c>
      <c r="C128">
        <f t="shared" si="33"/>
        <v>7</v>
      </c>
      <c r="D128">
        <f t="shared" si="34"/>
        <v>3</v>
      </c>
      <c r="E128">
        <f t="shared" si="35"/>
        <v>2</v>
      </c>
      <c r="F128">
        <f t="shared" si="27"/>
        <v>5</v>
      </c>
      <c r="G128">
        <f t="shared" si="28"/>
        <v>2</v>
      </c>
      <c r="H128">
        <f t="shared" si="24"/>
        <v>1.2859117861504307E-5</v>
      </c>
      <c r="I128">
        <f t="shared" si="25"/>
        <v>0.23588533711496221</v>
      </c>
      <c r="J128">
        <f t="shared" si="26"/>
        <v>3.9800208894922803E-4</v>
      </c>
      <c r="K128">
        <f t="shared" si="29"/>
        <v>0.36611594859328833</v>
      </c>
      <c r="L128">
        <f t="shared" si="30"/>
        <v>4.4199374340809978E-10</v>
      </c>
      <c r="M128">
        <f t="shared" si="31"/>
        <v>-21.539725389136329</v>
      </c>
    </row>
    <row r="129" spans="2:13" x14ac:dyDescent="0.2">
      <c r="B129">
        <f t="shared" si="32"/>
        <v>4</v>
      </c>
      <c r="C129">
        <f t="shared" si="33"/>
        <v>7</v>
      </c>
      <c r="D129">
        <f t="shared" si="34"/>
        <v>3</v>
      </c>
      <c r="E129">
        <f t="shared" si="35"/>
        <v>1</v>
      </c>
      <c r="F129">
        <f t="shared" si="27"/>
        <v>4</v>
      </c>
      <c r="G129">
        <f t="shared" si="28"/>
        <v>3</v>
      </c>
      <c r="H129">
        <f t="shared" si="24"/>
        <v>1.2859117861504307E-5</v>
      </c>
      <c r="I129">
        <f t="shared" si="25"/>
        <v>0.23588533711496221</v>
      </c>
      <c r="J129">
        <f t="shared" si="26"/>
        <v>7.3377853935788773E-3</v>
      </c>
      <c r="K129">
        <f t="shared" si="29"/>
        <v>0.19603377332311711</v>
      </c>
      <c r="L129">
        <f t="shared" si="30"/>
        <v>4.3632292073317867E-9</v>
      </c>
      <c r="M129">
        <f t="shared" si="31"/>
        <v>-19.25005340984336</v>
      </c>
    </row>
    <row r="130" spans="2:13" x14ac:dyDescent="0.2">
      <c r="B130">
        <f t="shared" si="32"/>
        <v>4</v>
      </c>
      <c r="C130">
        <f t="shared" si="33"/>
        <v>7</v>
      </c>
      <c r="D130">
        <f t="shared" si="34"/>
        <v>3</v>
      </c>
      <c r="E130">
        <f t="shared" si="35"/>
        <v>0</v>
      </c>
      <c r="F130">
        <f t="shared" si="27"/>
        <v>3</v>
      </c>
      <c r="G130">
        <f t="shared" si="28"/>
        <v>4</v>
      </c>
      <c r="H130">
        <f t="shared" si="24"/>
        <v>1.2859117861504307E-5</v>
      </c>
      <c r="I130">
        <f t="shared" si="25"/>
        <v>0.23588533711496221</v>
      </c>
      <c r="J130">
        <f t="shared" si="26"/>
        <v>1.5760758006708203E-2</v>
      </c>
      <c r="K130">
        <f t="shared" si="29"/>
        <v>3.9361751820995161E-2</v>
      </c>
      <c r="L130">
        <f t="shared" si="30"/>
        <v>1.8817574410055254E-9</v>
      </c>
      <c r="M130">
        <f t="shared" si="31"/>
        <v>-20.091059687720929</v>
      </c>
    </row>
    <row r="131" spans="2:13" x14ac:dyDescent="0.2">
      <c r="B131">
        <f t="shared" si="32"/>
        <v>4</v>
      </c>
      <c r="C131">
        <f t="shared" si="33"/>
        <v>6</v>
      </c>
      <c r="D131">
        <f t="shared" si="34"/>
        <v>2</v>
      </c>
      <c r="E131">
        <f t="shared" si="35"/>
        <v>4</v>
      </c>
      <c r="F131">
        <f t="shared" si="27"/>
        <v>6</v>
      </c>
      <c r="G131">
        <f t="shared" si="28"/>
        <v>0</v>
      </c>
      <c r="H131">
        <f t="shared" si="24"/>
        <v>5.4193120326532003E-5</v>
      </c>
      <c r="I131">
        <f t="shared" si="25"/>
        <v>0.32663795436769283</v>
      </c>
      <c r="J131">
        <f t="shared" si="26"/>
        <v>5.2568740596548721E-6</v>
      </c>
      <c r="K131">
        <f t="shared" si="29"/>
        <v>9.4593299906368153E-2</v>
      </c>
      <c r="L131">
        <f t="shared" si="30"/>
        <v>8.8023524393371901E-12</v>
      </c>
      <c r="M131">
        <f t="shared" si="31"/>
        <v>-25.456002107516767</v>
      </c>
    </row>
    <row r="132" spans="2:13" x14ac:dyDescent="0.2">
      <c r="B132">
        <f t="shared" si="32"/>
        <v>4</v>
      </c>
      <c r="C132">
        <f t="shared" si="33"/>
        <v>6</v>
      </c>
      <c r="D132">
        <f t="shared" si="34"/>
        <v>2</v>
      </c>
      <c r="E132">
        <f t="shared" si="35"/>
        <v>3</v>
      </c>
      <c r="F132">
        <f t="shared" si="27"/>
        <v>5</v>
      </c>
      <c r="G132">
        <f t="shared" si="28"/>
        <v>1</v>
      </c>
      <c r="H132">
        <f t="shared" si="24"/>
        <v>5.4193120326532003E-5</v>
      </c>
      <c r="I132">
        <f t="shared" si="25"/>
        <v>0.32663795436769283</v>
      </c>
      <c r="J132">
        <f t="shared" si="26"/>
        <v>3.9800208894922803E-4</v>
      </c>
      <c r="K132">
        <f t="shared" si="29"/>
        <v>0.30389522635623117</v>
      </c>
      <c r="L132">
        <f t="shared" si="30"/>
        <v>2.141016598540876E-9</v>
      </c>
      <c r="M132">
        <f t="shared" si="31"/>
        <v>-19.961985074664163</v>
      </c>
    </row>
    <row r="133" spans="2:13" x14ac:dyDescent="0.2">
      <c r="B133">
        <f t="shared" si="32"/>
        <v>4</v>
      </c>
      <c r="C133">
        <f t="shared" si="33"/>
        <v>6</v>
      </c>
      <c r="D133">
        <f t="shared" si="34"/>
        <v>2</v>
      </c>
      <c r="E133">
        <f t="shared" si="35"/>
        <v>2</v>
      </c>
      <c r="F133">
        <f t="shared" si="27"/>
        <v>4</v>
      </c>
      <c r="G133">
        <f t="shared" si="28"/>
        <v>2</v>
      </c>
      <c r="H133">
        <f t="shared" si="24"/>
        <v>5.4193120326532003E-5</v>
      </c>
      <c r="I133">
        <f t="shared" si="25"/>
        <v>0.32663795436769283</v>
      </c>
      <c r="J133">
        <f t="shared" si="26"/>
        <v>7.3377853935788773E-3</v>
      </c>
      <c r="K133">
        <f t="shared" si="29"/>
        <v>0.36611594859328833</v>
      </c>
      <c r="L133">
        <f t="shared" si="30"/>
        <v>4.7554810819795329E-8</v>
      </c>
      <c r="M133">
        <f t="shared" si="31"/>
        <v>-16.861382879154863</v>
      </c>
    </row>
    <row r="134" spans="2:13" x14ac:dyDescent="0.2">
      <c r="B134">
        <f t="shared" si="32"/>
        <v>4</v>
      </c>
      <c r="C134">
        <f t="shared" si="33"/>
        <v>6</v>
      </c>
      <c r="D134">
        <f t="shared" si="34"/>
        <v>2</v>
      </c>
      <c r="E134">
        <f t="shared" si="35"/>
        <v>1</v>
      </c>
      <c r="F134">
        <f t="shared" si="27"/>
        <v>3</v>
      </c>
      <c r="G134">
        <f t="shared" si="28"/>
        <v>3</v>
      </c>
      <c r="H134">
        <f t="shared" si="24"/>
        <v>5.4193120326532003E-5</v>
      </c>
      <c r="I134">
        <f t="shared" si="25"/>
        <v>0.32663795436769283</v>
      </c>
      <c r="J134">
        <f t="shared" si="26"/>
        <v>1.5760758006708203E-2</v>
      </c>
      <c r="K134">
        <f t="shared" si="29"/>
        <v>0.19603377332311711</v>
      </c>
      <c r="L134">
        <f t="shared" si="30"/>
        <v>5.4691370306127278E-8</v>
      </c>
      <c r="M134">
        <f t="shared" si="31"/>
        <v>-16.721559904020708</v>
      </c>
    </row>
    <row r="135" spans="2:13" x14ac:dyDescent="0.2">
      <c r="B135">
        <f t="shared" si="32"/>
        <v>4</v>
      </c>
      <c r="C135">
        <f t="shared" si="33"/>
        <v>6</v>
      </c>
      <c r="D135">
        <f t="shared" si="34"/>
        <v>2</v>
      </c>
      <c r="E135">
        <f t="shared" si="35"/>
        <v>0</v>
      </c>
      <c r="F135">
        <f t="shared" si="27"/>
        <v>2</v>
      </c>
      <c r="G135">
        <f t="shared" si="28"/>
        <v>4</v>
      </c>
      <c r="H135">
        <f t="shared" si="24"/>
        <v>5.4193120326532003E-5</v>
      </c>
      <c r="I135">
        <f t="shared" si="25"/>
        <v>0.32663795436769283</v>
      </c>
      <c r="J135">
        <f t="shared" si="26"/>
        <v>1.366636021482244E-2</v>
      </c>
      <c r="K135">
        <f t="shared" si="29"/>
        <v>3.9361751820995161E-2</v>
      </c>
      <c r="L135">
        <f t="shared" si="30"/>
        <v>9.5222172761269279E-9</v>
      </c>
      <c r="M135">
        <f t="shared" si="31"/>
        <v>-18.46963810810561</v>
      </c>
    </row>
    <row r="136" spans="2:13" x14ac:dyDescent="0.2">
      <c r="B136">
        <f t="shared" si="32"/>
        <v>4</v>
      </c>
      <c r="C136">
        <f t="shared" si="33"/>
        <v>5</v>
      </c>
      <c r="D136">
        <f t="shared" si="34"/>
        <v>1</v>
      </c>
      <c r="E136">
        <f t="shared" si="35"/>
        <v>4</v>
      </c>
      <c r="F136">
        <f t="shared" si="27"/>
        <v>5</v>
      </c>
      <c r="G136">
        <f t="shared" si="28"/>
        <v>0</v>
      </c>
      <c r="H136">
        <f t="shared" si="24"/>
        <v>2.3135613243948351E-4</v>
      </c>
      <c r="I136">
        <f t="shared" si="25"/>
        <v>0.3517935553721972</v>
      </c>
      <c r="J136">
        <f t="shared" si="26"/>
        <v>3.9800208894922803E-4</v>
      </c>
      <c r="K136">
        <f t="shared" si="29"/>
        <v>9.4593299906368153E-2</v>
      </c>
      <c r="L136">
        <f t="shared" si="30"/>
        <v>3.0641824617894695E-9</v>
      </c>
      <c r="M136">
        <f t="shared" si="31"/>
        <v>-19.603485036648724</v>
      </c>
    </row>
    <row r="137" spans="2:13" x14ac:dyDescent="0.2">
      <c r="B137">
        <f t="shared" si="32"/>
        <v>4</v>
      </c>
      <c r="C137">
        <f t="shared" si="33"/>
        <v>5</v>
      </c>
      <c r="D137">
        <f t="shared" si="34"/>
        <v>1</v>
      </c>
      <c r="E137">
        <f t="shared" si="35"/>
        <v>3</v>
      </c>
      <c r="F137">
        <f t="shared" si="27"/>
        <v>4</v>
      </c>
      <c r="G137">
        <f t="shared" si="28"/>
        <v>1</v>
      </c>
      <c r="H137">
        <f t="shared" si="24"/>
        <v>2.3135613243948351E-4</v>
      </c>
      <c r="I137">
        <f t="shared" si="25"/>
        <v>0.3517935553721972</v>
      </c>
      <c r="J137">
        <f t="shared" si="26"/>
        <v>7.3377853935788773E-3</v>
      </c>
      <c r="K137">
        <f t="shared" si="29"/>
        <v>0.30389522635623117</v>
      </c>
      <c r="L137">
        <f t="shared" si="30"/>
        <v>1.8149212218412531E-7</v>
      </c>
      <c r="M137">
        <f t="shared" si="31"/>
        <v>-15.522053588127697</v>
      </c>
    </row>
    <row r="138" spans="2:13" x14ac:dyDescent="0.2">
      <c r="B138">
        <f t="shared" si="32"/>
        <v>4</v>
      </c>
      <c r="C138">
        <f t="shared" si="33"/>
        <v>5</v>
      </c>
      <c r="D138">
        <f t="shared" si="34"/>
        <v>1</v>
      </c>
      <c r="E138">
        <f t="shared" si="35"/>
        <v>2</v>
      </c>
      <c r="F138">
        <f t="shared" si="27"/>
        <v>3</v>
      </c>
      <c r="G138">
        <f t="shared" si="28"/>
        <v>2</v>
      </c>
      <c r="H138">
        <f t="shared" si="24"/>
        <v>2.3135613243948351E-4</v>
      </c>
      <c r="I138">
        <f t="shared" si="25"/>
        <v>0.3517935553721972</v>
      </c>
      <c r="J138">
        <f t="shared" si="26"/>
        <v>1.5760758006708203E-2</v>
      </c>
      <c r="K138">
        <f t="shared" si="29"/>
        <v>0.36611594859328833</v>
      </c>
      <c r="L138">
        <f t="shared" si="30"/>
        <v>4.6963952867290886E-7</v>
      </c>
      <c r="M138">
        <f t="shared" si="31"/>
        <v>-14.571300396777211</v>
      </c>
    </row>
    <row r="139" spans="2:13" x14ac:dyDescent="0.2">
      <c r="B139">
        <f t="shared" si="32"/>
        <v>4</v>
      </c>
      <c r="C139">
        <f t="shared" si="33"/>
        <v>5</v>
      </c>
      <c r="D139">
        <f t="shared" si="34"/>
        <v>1</v>
      </c>
      <c r="E139">
        <f t="shared" si="35"/>
        <v>1</v>
      </c>
      <c r="F139">
        <f t="shared" si="27"/>
        <v>2</v>
      </c>
      <c r="G139">
        <f t="shared" si="28"/>
        <v>3</v>
      </c>
      <c r="H139">
        <f t="shared" si="24"/>
        <v>2.3135613243948351E-4</v>
      </c>
      <c r="I139">
        <f t="shared" si="25"/>
        <v>0.3517935553721972</v>
      </c>
      <c r="J139">
        <f t="shared" si="26"/>
        <v>1.366636021482244E-2</v>
      </c>
      <c r="K139">
        <f t="shared" si="29"/>
        <v>0.19603377332311711</v>
      </c>
      <c r="L139">
        <f t="shared" si="30"/>
        <v>2.1804827627953389E-7</v>
      </c>
      <c r="M139">
        <f t="shared" si="31"/>
        <v>-15.338549347850387</v>
      </c>
    </row>
    <row r="140" spans="2:13" x14ac:dyDescent="0.2">
      <c r="B140">
        <f t="shared" si="32"/>
        <v>4</v>
      </c>
      <c r="C140">
        <f t="shared" si="33"/>
        <v>5</v>
      </c>
      <c r="D140">
        <f t="shared" si="34"/>
        <v>1</v>
      </c>
      <c r="E140">
        <f t="shared" si="35"/>
        <v>0</v>
      </c>
      <c r="F140">
        <f t="shared" si="27"/>
        <v>1</v>
      </c>
      <c r="G140">
        <f t="shared" si="28"/>
        <v>4</v>
      </c>
      <c r="H140">
        <f t="shared" si="24"/>
        <v>2.3135613243948351E-4</v>
      </c>
      <c r="I140">
        <f t="shared" si="25"/>
        <v>0.3517935553721972</v>
      </c>
      <c r="J140">
        <f t="shared" si="26"/>
        <v>5.6103268333196109E-3</v>
      </c>
      <c r="K140">
        <f t="shared" si="29"/>
        <v>3.9361751820995161E-2</v>
      </c>
      <c r="L140">
        <f t="shared" si="30"/>
        <v>1.7973451151773256E-8</v>
      </c>
      <c r="M140">
        <f t="shared" si="31"/>
        <v>-17.834370103851693</v>
      </c>
    </row>
    <row r="141" spans="2:13" x14ac:dyDescent="0.2">
      <c r="B141">
        <f t="shared" si="32"/>
        <v>4</v>
      </c>
      <c r="C141">
        <f t="shared" si="33"/>
        <v>4</v>
      </c>
      <c r="D141">
        <f t="shared" si="34"/>
        <v>0</v>
      </c>
      <c r="E141">
        <f t="shared" si="35"/>
        <v>4</v>
      </c>
      <c r="F141">
        <f t="shared" si="27"/>
        <v>4</v>
      </c>
      <c r="G141">
        <f t="shared" si="28"/>
        <v>0</v>
      </c>
      <c r="H141">
        <f t="shared" si="24"/>
        <v>1.0059741091695842E-3</v>
      </c>
      <c r="I141">
        <f t="shared" si="25"/>
        <v>0.22733188953681233</v>
      </c>
      <c r="J141">
        <f t="shared" si="26"/>
        <v>7.3377853935788773E-3</v>
      </c>
      <c r="K141">
        <f t="shared" si="29"/>
        <v>9.4593299906368153E-2</v>
      </c>
      <c r="L141">
        <f t="shared" si="30"/>
        <v>1.5873494549308118E-7</v>
      </c>
      <c r="M141">
        <f t="shared" si="31"/>
        <v>-15.656030035210051</v>
      </c>
    </row>
    <row r="142" spans="2:13" x14ac:dyDescent="0.2">
      <c r="B142">
        <f t="shared" si="32"/>
        <v>4</v>
      </c>
      <c r="C142">
        <f t="shared" si="33"/>
        <v>4</v>
      </c>
      <c r="D142">
        <f t="shared" si="34"/>
        <v>0</v>
      </c>
      <c r="E142">
        <f t="shared" si="35"/>
        <v>3</v>
      </c>
      <c r="F142">
        <f t="shared" si="27"/>
        <v>3</v>
      </c>
      <c r="G142">
        <f t="shared" si="28"/>
        <v>1</v>
      </c>
      <c r="H142">
        <f t="shared" si="24"/>
        <v>1.0059741091695842E-3</v>
      </c>
      <c r="I142">
        <f t="shared" si="25"/>
        <v>0.22733188953681233</v>
      </c>
      <c r="J142">
        <f t="shared" si="26"/>
        <v>1.5760758006708203E-2</v>
      </c>
      <c r="K142">
        <f t="shared" si="29"/>
        <v>0.30389522635623117</v>
      </c>
      <c r="L142">
        <f t="shared" si="30"/>
        <v>1.095337973360786E-6</v>
      </c>
      <c r="M142">
        <f t="shared" si="31"/>
        <v>-13.72444759084784</v>
      </c>
    </row>
    <row r="143" spans="2:13" x14ac:dyDescent="0.2">
      <c r="B143">
        <f t="shared" si="32"/>
        <v>4</v>
      </c>
      <c r="C143">
        <f t="shared" si="33"/>
        <v>4</v>
      </c>
      <c r="D143">
        <f t="shared" si="34"/>
        <v>0</v>
      </c>
      <c r="E143">
        <f t="shared" si="35"/>
        <v>2</v>
      </c>
      <c r="F143">
        <f t="shared" si="27"/>
        <v>2</v>
      </c>
      <c r="G143">
        <f t="shared" si="28"/>
        <v>2</v>
      </c>
      <c r="H143">
        <f t="shared" si="24"/>
        <v>1.0059741091695842E-3</v>
      </c>
      <c r="I143">
        <f t="shared" si="25"/>
        <v>0.22733188953681233</v>
      </c>
      <c r="J143">
        <f t="shared" si="26"/>
        <v>1.366636021482244E-2</v>
      </c>
      <c r="K143">
        <f t="shared" si="29"/>
        <v>0.36611594859328833</v>
      </c>
      <c r="L143">
        <f t="shared" si="30"/>
        <v>1.1442440861971321E-6</v>
      </c>
      <c r="M143">
        <f t="shared" si="31"/>
        <v>-13.680766325704685</v>
      </c>
    </row>
    <row r="144" spans="2:13" x14ac:dyDescent="0.2">
      <c r="B144">
        <f t="shared" si="32"/>
        <v>4</v>
      </c>
      <c r="C144">
        <f t="shared" si="33"/>
        <v>4</v>
      </c>
      <c r="D144">
        <f t="shared" si="34"/>
        <v>0</v>
      </c>
      <c r="E144">
        <f t="shared" si="35"/>
        <v>1</v>
      </c>
      <c r="F144">
        <f t="shared" si="27"/>
        <v>1</v>
      </c>
      <c r="G144">
        <f t="shared" si="28"/>
        <v>3</v>
      </c>
      <c r="H144">
        <f t="shared" si="24"/>
        <v>1.0059741091695842E-3</v>
      </c>
      <c r="I144">
        <f t="shared" si="25"/>
        <v>0.22733188953681233</v>
      </c>
      <c r="J144">
        <f t="shared" si="26"/>
        <v>5.6103268333196109E-3</v>
      </c>
      <c r="K144">
        <f t="shared" si="29"/>
        <v>0.19603377332311711</v>
      </c>
      <c r="L144">
        <f t="shared" si="30"/>
        <v>2.5151635273776778E-7</v>
      </c>
      <c r="M144">
        <f t="shared" si="31"/>
        <v>-15.195757828694266</v>
      </c>
    </row>
    <row r="145" spans="2:13" x14ac:dyDescent="0.2">
      <c r="B145">
        <f t="shared" si="32"/>
        <v>4</v>
      </c>
      <c r="C145">
        <f t="shared" si="33"/>
        <v>4</v>
      </c>
      <c r="D145">
        <f t="shared" si="34"/>
        <v>0</v>
      </c>
      <c r="E145">
        <f t="shared" si="35"/>
        <v>0</v>
      </c>
      <c r="F145">
        <f t="shared" si="27"/>
        <v>0</v>
      </c>
      <c r="G145">
        <f t="shared" si="28"/>
        <v>4</v>
      </c>
      <c r="H145">
        <f t="shared" si="24"/>
        <v>1.0059741091695842E-3</v>
      </c>
      <c r="I145">
        <f t="shared" si="25"/>
        <v>0.22733188953681233</v>
      </c>
      <c r="J145">
        <f t="shared" si="26"/>
        <v>1.0060507783165916E-3</v>
      </c>
      <c r="K145">
        <f t="shared" si="29"/>
        <v>3.9361751820995161E-2</v>
      </c>
      <c r="L145">
        <f t="shared" si="30"/>
        <v>9.0561057506439055E-9</v>
      </c>
      <c r="M145">
        <f t="shared" si="31"/>
        <v>-18.519826638141673</v>
      </c>
    </row>
    <row r="146" spans="2:13" x14ac:dyDescent="0.2">
      <c r="B146">
        <f t="shared" si="32"/>
        <v>5</v>
      </c>
      <c r="C146">
        <f t="shared" si="33"/>
        <v>10</v>
      </c>
      <c r="D146">
        <f t="shared" si="34"/>
        <v>5</v>
      </c>
      <c r="E146">
        <f t="shared" si="35"/>
        <v>5</v>
      </c>
      <c r="F146">
        <f t="shared" si="27"/>
        <v>10</v>
      </c>
      <c r="G146">
        <f t="shared" si="28"/>
        <v>0</v>
      </c>
      <c r="H146">
        <f t="shared" si="24"/>
        <v>1.8048353275885056E-7</v>
      </c>
      <c r="I146">
        <f t="shared" si="25"/>
        <v>0.11233460399878233</v>
      </c>
      <c r="J146">
        <f t="shared" si="26"/>
        <v>0</v>
      </c>
      <c r="K146">
        <f t="shared" si="29"/>
        <v>5.2459659843124909E-2</v>
      </c>
      <c r="L146">
        <f t="shared" si="30"/>
        <v>0</v>
      </c>
      <c r="M146" t="e">
        <f t="shared" si="31"/>
        <v>#NUM!</v>
      </c>
    </row>
    <row r="147" spans="2:13" x14ac:dyDescent="0.2">
      <c r="B147">
        <f t="shared" si="32"/>
        <v>5</v>
      </c>
      <c r="C147">
        <f t="shared" si="33"/>
        <v>10</v>
      </c>
      <c r="D147">
        <f t="shared" si="34"/>
        <v>5</v>
      </c>
      <c r="E147">
        <f t="shared" si="35"/>
        <v>4</v>
      </c>
      <c r="F147">
        <f t="shared" si="27"/>
        <v>9</v>
      </c>
      <c r="G147">
        <f t="shared" si="28"/>
        <v>1</v>
      </c>
      <c r="H147">
        <f t="shared" si="24"/>
        <v>1.8048353275885056E-7</v>
      </c>
      <c r="I147">
        <f t="shared" si="25"/>
        <v>0.11233460399878233</v>
      </c>
      <c r="J147">
        <f t="shared" si="26"/>
        <v>0</v>
      </c>
      <c r="K147">
        <f t="shared" si="29"/>
        <v>0.21066820031621616</v>
      </c>
      <c r="L147">
        <f t="shared" si="30"/>
        <v>0</v>
      </c>
      <c r="M147" t="e">
        <f t="shared" si="31"/>
        <v>#NUM!</v>
      </c>
    </row>
    <row r="148" spans="2:13" x14ac:dyDescent="0.2">
      <c r="B148">
        <f t="shared" si="32"/>
        <v>5</v>
      </c>
      <c r="C148">
        <f t="shared" si="33"/>
        <v>10</v>
      </c>
      <c r="D148">
        <f t="shared" si="34"/>
        <v>5</v>
      </c>
      <c r="E148">
        <f t="shared" si="35"/>
        <v>3</v>
      </c>
      <c r="F148">
        <f t="shared" si="27"/>
        <v>8</v>
      </c>
      <c r="G148">
        <f t="shared" si="28"/>
        <v>2</v>
      </c>
      <c r="H148">
        <f t="shared" si="24"/>
        <v>1.8048353275885056E-7</v>
      </c>
      <c r="I148">
        <f t="shared" si="25"/>
        <v>0.11233460399878233</v>
      </c>
      <c r="J148">
        <f t="shared" si="26"/>
        <v>0</v>
      </c>
      <c r="K148">
        <f t="shared" si="29"/>
        <v>0.33840166525814575</v>
      </c>
      <c r="L148">
        <f t="shared" si="30"/>
        <v>0</v>
      </c>
      <c r="M148" t="e">
        <f t="shared" si="31"/>
        <v>#NUM!</v>
      </c>
    </row>
    <row r="149" spans="2:13" x14ac:dyDescent="0.2">
      <c r="B149">
        <f t="shared" si="32"/>
        <v>5</v>
      </c>
      <c r="C149">
        <f t="shared" si="33"/>
        <v>10</v>
      </c>
      <c r="D149">
        <f t="shared" si="34"/>
        <v>5</v>
      </c>
      <c r="E149">
        <f t="shared" si="35"/>
        <v>2</v>
      </c>
      <c r="F149">
        <f t="shared" si="27"/>
        <v>7</v>
      </c>
      <c r="G149">
        <f t="shared" si="28"/>
        <v>3</v>
      </c>
      <c r="H149">
        <f t="shared" ref="H149:H212" si="36">VLOOKUP(C149,K$6:M$16,2)</f>
        <v>1.8048353275885056E-7</v>
      </c>
      <c r="I149">
        <f t="shared" ref="I149:I212" si="37">_xlfn.BINOM.DIST(B149,C149,$H$2,FALSE)</f>
        <v>0.11233460399878233</v>
      </c>
      <c r="J149">
        <f t="shared" ref="J149:J212" si="38">VLOOKUP(F149,K$6:M$16,3)</f>
        <v>0</v>
      </c>
      <c r="K149">
        <f t="shared" si="29"/>
        <v>0.27179158239733475</v>
      </c>
      <c r="L149">
        <f t="shared" si="30"/>
        <v>0</v>
      </c>
      <c r="M149" t="e">
        <f t="shared" si="31"/>
        <v>#NUM!</v>
      </c>
    </row>
    <row r="150" spans="2:13" x14ac:dyDescent="0.2">
      <c r="B150">
        <f t="shared" si="32"/>
        <v>5</v>
      </c>
      <c r="C150">
        <f t="shared" si="33"/>
        <v>10</v>
      </c>
      <c r="D150">
        <f t="shared" si="34"/>
        <v>5</v>
      </c>
      <c r="E150">
        <f t="shared" si="35"/>
        <v>1</v>
      </c>
      <c r="F150">
        <f t="shared" ref="F150:F213" si="39">D150+E150</f>
        <v>6</v>
      </c>
      <c r="G150">
        <f t="shared" ref="G150:G213" si="40">B150-E150</f>
        <v>4</v>
      </c>
      <c r="H150">
        <f t="shared" si="36"/>
        <v>1.8048353275885056E-7</v>
      </c>
      <c r="I150">
        <f t="shared" si="37"/>
        <v>0.11233460399878233</v>
      </c>
      <c r="J150">
        <f t="shared" si="38"/>
        <v>5.2568740596548721E-6</v>
      </c>
      <c r="K150">
        <f t="shared" ref="K150:K213" si="41">_xlfn.BINOM.DIST(G150,B150,$F$2,FALSE)</f>
        <v>0.10914642545522912</v>
      </c>
      <c r="L150">
        <f t="shared" ref="L150:L213" si="42">H150*I150*J150*K150</f>
        <v>1.1632906344666462E-14</v>
      </c>
      <c r="M150">
        <f t="shared" ref="M150:M213" si="43">LN(L150)</f>
        <v>-32.084938558940884</v>
      </c>
    </row>
    <row r="151" spans="2:13" x14ac:dyDescent="0.2">
      <c r="B151">
        <f t="shared" si="32"/>
        <v>5</v>
      </c>
      <c r="C151">
        <f t="shared" si="33"/>
        <v>10</v>
      </c>
      <c r="D151">
        <f t="shared" si="34"/>
        <v>5</v>
      </c>
      <c r="E151">
        <f t="shared" si="35"/>
        <v>0</v>
      </c>
      <c r="F151">
        <f t="shared" si="39"/>
        <v>5</v>
      </c>
      <c r="G151">
        <f t="shared" si="40"/>
        <v>5</v>
      </c>
      <c r="H151">
        <f t="shared" si="36"/>
        <v>1.8048353275885056E-7</v>
      </c>
      <c r="I151">
        <f t="shared" si="37"/>
        <v>0.11233460399878233</v>
      </c>
      <c r="J151">
        <f t="shared" si="38"/>
        <v>3.9800208894922803E-4</v>
      </c>
      <c r="K151">
        <f t="shared" si="41"/>
        <v>1.7532466729949334E-2</v>
      </c>
      <c r="L151">
        <f t="shared" si="42"/>
        <v>1.414749394826424E-13</v>
      </c>
      <c r="M151">
        <f t="shared" si="43"/>
        <v>-29.586653799642271</v>
      </c>
    </row>
    <row r="152" spans="2:13" x14ac:dyDescent="0.2">
      <c r="B152">
        <f t="shared" si="32"/>
        <v>5</v>
      </c>
      <c r="C152">
        <f t="shared" si="33"/>
        <v>9</v>
      </c>
      <c r="D152">
        <f t="shared" si="34"/>
        <v>4</v>
      </c>
      <c r="E152">
        <f t="shared" si="35"/>
        <v>5</v>
      </c>
      <c r="F152">
        <f t="shared" si="39"/>
        <v>9</v>
      </c>
      <c r="G152">
        <f t="shared" si="40"/>
        <v>0</v>
      </c>
      <c r="H152">
        <f t="shared" si="36"/>
        <v>7.4346799071509315E-7</v>
      </c>
      <c r="I152">
        <f t="shared" si="37"/>
        <v>0.18147886308203101</v>
      </c>
      <c r="J152">
        <f t="shared" si="38"/>
        <v>0</v>
      </c>
      <c r="K152">
        <f t="shared" si="41"/>
        <v>5.2459659843124909E-2</v>
      </c>
      <c r="L152">
        <f t="shared" si="42"/>
        <v>0</v>
      </c>
      <c r="M152" t="e">
        <f t="shared" si="43"/>
        <v>#NUM!</v>
      </c>
    </row>
    <row r="153" spans="2:13" x14ac:dyDescent="0.2">
      <c r="B153">
        <f t="shared" si="32"/>
        <v>5</v>
      </c>
      <c r="C153">
        <f t="shared" si="33"/>
        <v>9</v>
      </c>
      <c r="D153">
        <f t="shared" si="34"/>
        <v>4</v>
      </c>
      <c r="E153">
        <f t="shared" si="35"/>
        <v>4</v>
      </c>
      <c r="F153">
        <f t="shared" si="39"/>
        <v>8</v>
      </c>
      <c r="G153">
        <f t="shared" si="40"/>
        <v>1</v>
      </c>
      <c r="H153">
        <f t="shared" si="36"/>
        <v>7.4346799071509315E-7</v>
      </c>
      <c r="I153">
        <f t="shared" si="37"/>
        <v>0.18147886308203101</v>
      </c>
      <c r="J153">
        <f t="shared" si="38"/>
        <v>0</v>
      </c>
      <c r="K153">
        <f t="shared" si="41"/>
        <v>0.21066820031621616</v>
      </c>
      <c r="L153">
        <f t="shared" si="42"/>
        <v>0</v>
      </c>
      <c r="M153" t="e">
        <f t="shared" si="43"/>
        <v>#NUM!</v>
      </c>
    </row>
    <row r="154" spans="2:13" x14ac:dyDescent="0.2">
      <c r="B154">
        <f t="shared" si="32"/>
        <v>5</v>
      </c>
      <c r="C154">
        <f t="shared" si="33"/>
        <v>9</v>
      </c>
      <c r="D154">
        <f t="shared" si="34"/>
        <v>4</v>
      </c>
      <c r="E154">
        <f t="shared" si="35"/>
        <v>3</v>
      </c>
      <c r="F154">
        <f t="shared" si="39"/>
        <v>7</v>
      </c>
      <c r="G154">
        <f t="shared" si="40"/>
        <v>2</v>
      </c>
      <c r="H154">
        <f t="shared" si="36"/>
        <v>7.4346799071509315E-7</v>
      </c>
      <c r="I154">
        <f t="shared" si="37"/>
        <v>0.18147886308203101</v>
      </c>
      <c r="J154">
        <f t="shared" si="38"/>
        <v>0</v>
      </c>
      <c r="K154">
        <f t="shared" si="41"/>
        <v>0.33840166525814575</v>
      </c>
      <c r="L154">
        <f t="shared" si="42"/>
        <v>0</v>
      </c>
      <c r="M154" t="e">
        <f t="shared" si="43"/>
        <v>#NUM!</v>
      </c>
    </row>
    <row r="155" spans="2:13" x14ac:dyDescent="0.2">
      <c r="B155">
        <f t="shared" si="32"/>
        <v>5</v>
      </c>
      <c r="C155">
        <f t="shared" si="33"/>
        <v>9</v>
      </c>
      <c r="D155">
        <f t="shared" si="34"/>
        <v>4</v>
      </c>
      <c r="E155">
        <f t="shared" si="35"/>
        <v>2</v>
      </c>
      <c r="F155">
        <f t="shared" si="39"/>
        <v>6</v>
      </c>
      <c r="G155">
        <f t="shared" si="40"/>
        <v>3</v>
      </c>
      <c r="H155">
        <f t="shared" si="36"/>
        <v>7.4346799071509315E-7</v>
      </c>
      <c r="I155">
        <f t="shared" si="37"/>
        <v>0.18147886308203101</v>
      </c>
      <c r="J155">
        <f t="shared" si="38"/>
        <v>5.2568740596548721E-6</v>
      </c>
      <c r="K155">
        <f t="shared" si="41"/>
        <v>0.27179158239733475</v>
      </c>
      <c r="L155">
        <f t="shared" si="42"/>
        <v>1.9277552732750745E-13</v>
      </c>
      <c r="M155">
        <f t="shared" si="43"/>
        <v>-29.277249953739521</v>
      </c>
    </row>
    <row r="156" spans="2:13" x14ac:dyDescent="0.2">
      <c r="B156">
        <f t="shared" si="32"/>
        <v>5</v>
      </c>
      <c r="C156">
        <f t="shared" si="33"/>
        <v>9</v>
      </c>
      <c r="D156">
        <f t="shared" si="34"/>
        <v>4</v>
      </c>
      <c r="E156">
        <f t="shared" si="35"/>
        <v>1</v>
      </c>
      <c r="F156">
        <f t="shared" si="39"/>
        <v>5</v>
      </c>
      <c r="G156">
        <f t="shared" si="40"/>
        <v>4</v>
      </c>
      <c r="H156">
        <f t="shared" si="36"/>
        <v>7.4346799071509315E-7</v>
      </c>
      <c r="I156">
        <f t="shared" si="37"/>
        <v>0.18147886308203101</v>
      </c>
      <c r="J156">
        <f t="shared" si="38"/>
        <v>3.9800208894922803E-4</v>
      </c>
      <c r="K156">
        <f t="shared" si="41"/>
        <v>0.10914642545522912</v>
      </c>
      <c r="L156">
        <f t="shared" si="42"/>
        <v>5.8611548254443469E-12</v>
      </c>
      <c r="M156">
        <f t="shared" si="43"/>
        <v>-25.862674462566755</v>
      </c>
    </row>
    <row r="157" spans="2:13" x14ac:dyDescent="0.2">
      <c r="B157">
        <f t="shared" si="32"/>
        <v>5</v>
      </c>
      <c r="C157">
        <f t="shared" si="33"/>
        <v>9</v>
      </c>
      <c r="D157">
        <f t="shared" si="34"/>
        <v>4</v>
      </c>
      <c r="E157">
        <f t="shared" si="35"/>
        <v>0</v>
      </c>
      <c r="F157">
        <f t="shared" si="39"/>
        <v>4</v>
      </c>
      <c r="G157">
        <f t="shared" si="40"/>
        <v>5</v>
      </c>
      <c r="H157">
        <f t="shared" si="36"/>
        <v>7.4346799071509315E-7</v>
      </c>
      <c r="I157">
        <f t="shared" si="37"/>
        <v>0.18147886308203101</v>
      </c>
      <c r="J157">
        <f t="shared" si="38"/>
        <v>7.3377853935788773E-3</v>
      </c>
      <c r="K157">
        <f t="shared" si="41"/>
        <v>1.7532466729949334E-2</v>
      </c>
      <c r="L157">
        <f t="shared" si="42"/>
        <v>1.735786691857759E-11</v>
      </c>
      <c r="M157">
        <f t="shared" si="43"/>
        <v>-24.776975287599718</v>
      </c>
    </row>
    <row r="158" spans="2:13" x14ac:dyDescent="0.2">
      <c r="B158">
        <f t="shared" si="32"/>
        <v>5</v>
      </c>
      <c r="C158">
        <f t="shared" si="33"/>
        <v>8</v>
      </c>
      <c r="D158">
        <f t="shared" si="34"/>
        <v>3</v>
      </c>
      <c r="E158">
        <f t="shared" si="35"/>
        <v>5</v>
      </c>
      <c r="F158">
        <f t="shared" si="39"/>
        <v>8</v>
      </c>
      <c r="G158">
        <f t="shared" si="40"/>
        <v>0</v>
      </c>
      <c r="H158">
        <f t="shared" si="36"/>
        <v>3.0805918072170931E-6</v>
      </c>
      <c r="I158">
        <f t="shared" si="37"/>
        <v>0.26060696505042147</v>
      </c>
      <c r="J158">
        <f t="shared" si="38"/>
        <v>0</v>
      </c>
      <c r="K158">
        <f t="shared" si="41"/>
        <v>5.2459659843124909E-2</v>
      </c>
      <c r="L158">
        <f t="shared" si="42"/>
        <v>0</v>
      </c>
      <c r="M158" t="e">
        <f t="shared" si="43"/>
        <v>#NUM!</v>
      </c>
    </row>
    <row r="159" spans="2:13" x14ac:dyDescent="0.2">
      <c r="B159">
        <f t="shared" si="32"/>
        <v>5</v>
      </c>
      <c r="C159">
        <f t="shared" si="33"/>
        <v>8</v>
      </c>
      <c r="D159">
        <f t="shared" si="34"/>
        <v>3</v>
      </c>
      <c r="E159">
        <f t="shared" si="35"/>
        <v>4</v>
      </c>
      <c r="F159">
        <f t="shared" si="39"/>
        <v>7</v>
      </c>
      <c r="G159">
        <f t="shared" si="40"/>
        <v>1</v>
      </c>
      <c r="H159">
        <f t="shared" si="36"/>
        <v>3.0805918072170931E-6</v>
      </c>
      <c r="I159">
        <f t="shared" si="37"/>
        <v>0.26060696505042147</v>
      </c>
      <c r="J159">
        <f t="shared" si="38"/>
        <v>0</v>
      </c>
      <c r="K159">
        <f t="shared" si="41"/>
        <v>0.21066820031621616</v>
      </c>
      <c r="L159">
        <f t="shared" si="42"/>
        <v>0</v>
      </c>
      <c r="M159" t="e">
        <f t="shared" si="43"/>
        <v>#NUM!</v>
      </c>
    </row>
    <row r="160" spans="2:13" x14ac:dyDescent="0.2">
      <c r="B160">
        <f t="shared" si="32"/>
        <v>5</v>
      </c>
      <c r="C160">
        <f t="shared" si="33"/>
        <v>8</v>
      </c>
      <c r="D160">
        <f t="shared" si="34"/>
        <v>3</v>
      </c>
      <c r="E160">
        <f t="shared" si="35"/>
        <v>3</v>
      </c>
      <c r="F160">
        <f t="shared" si="39"/>
        <v>6</v>
      </c>
      <c r="G160">
        <f t="shared" si="40"/>
        <v>2</v>
      </c>
      <c r="H160">
        <f t="shared" si="36"/>
        <v>3.0805918072170931E-6</v>
      </c>
      <c r="I160">
        <f t="shared" si="37"/>
        <v>0.26060696505042147</v>
      </c>
      <c r="J160">
        <f t="shared" si="38"/>
        <v>5.2568740596548721E-6</v>
      </c>
      <c r="K160">
        <f t="shared" si="41"/>
        <v>0.33840166525814575</v>
      </c>
      <c r="L160">
        <f t="shared" si="42"/>
        <v>1.4281710942294566E-12</v>
      </c>
      <c r="M160">
        <f t="shared" si="43"/>
        <v>-27.274626445302093</v>
      </c>
    </row>
    <row r="161" spans="2:13" x14ac:dyDescent="0.2">
      <c r="B161">
        <f t="shared" si="32"/>
        <v>5</v>
      </c>
      <c r="C161">
        <f t="shared" si="33"/>
        <v>8</v>
      </c>
      <c r="D161">
        <f t="shared" si="34"/>
        <v>3</v>
      </c>
      <c r="E161">
        <f t="shared" si="35"/>
        <v>2</v>
      </c>
      <c r="F161">
        <f t="shared" si="39"/>
        <v>5</v>
      </c>
      <c r="G161">
        <f t="shared" si="40"/>
        <v>3</v>
      </c>
      <c r="H161">
        <f t="shared" si="36"/>
        <v>3.0805918072170931E-6</v>
      </c>
      <c r="I161">
        <f t="shared" si="37"/>
        <v>0.26060696505042147</v>
      </c>
      <c r="J161">
        <f t="shared" si="38"/>
        <v>3.9800208894922803E-4</v>
      </c>
      <c r="K161">
        <f t="shared" si="41"/>
        <v>0.27179158239733475</v>
      </c>
      <c r="L161">
        <f t="shared" si="42"/>
        <v>8.6844341878334262E-11</v>
      </c>
      <c r="M161">
        <f t="shared" si="43"/>
        <v>-23.166903773569377</v>
      </c>
    </row>
    <row r="162" spans="2:13" x14ac:dyDescent="0.2">
      <c r="B162">
        <f t="shared" si="32"/>
        <v>5</v>
      </c>
      <c r="C162">
        <f t="shared" si="33"/>
        <v>8</v>
      </c>
      <c r="D162">
        <f t="shared" si="34"/>
        <v>3</v>
      </c>
      <c r="E162">
        <f t="shared" si="35"/>
        <v>1</v>
      </c>
      <c r="F162">
        <f t="shared" si="39"/>
        <v>4</v>
      </c>
      <c r="G162">
        <f t="shared" si="40"/>
        <v>4</v>
      </c>
      <c r="H162">
        <f t="shared" si="36"/>
        <v>3.0805918072170931E-6</v>
      </c>
      <c r="I162">
        <f t="shared" si="37"/>
        <v>0.26060696505042147</v>
      </c>
      <c r="J162">
        <f t="shared" si="38"/>
        <v>7.3377853935788773E-3</v>
      </c>
      <c r="K162">
        <f t="shared" si="41"/>
        <v>0.10914642545522912</v>
      </c>
      <c r="L162">
        <f t="shared" si="42"/>
        <v>6.4297590400254399E-10</v>
      </c>
      <c r="M162">
        <f t="shared" si="43"/>
        <v>-21.164913866728188</v>
      </c>
    </row>
    <row r="163" spans="2:13" x14ac:dyDescent="0.2">
      <c r="B163">
        <f t="shared" si="32"/>
        <v>5</v>
      </c>
      <c r="C163">
        <f t="shared" si="33"/>
        <v>8</v>
      </c>
      <c r="D163">
        <f t="shared" si="34"/>
        <v>3</v>
      </c>
      <c r="E163">
        <f t="shared" si="35"/>
        <v>0</v>
      </c>
      <c r="F163">
        <f t="shared" si="39"/>
        <v>3</v>
      </c>
      <c r="G163">
        <f t="shared" si="40"/>
        <v>5</v>
      </c>
      <c r="H163">
        <f t="shared" si="36"/>
        <v>3.0805918072170931E-6</v>
      </c>
      <c r="I163">
        <f t="shared" si="37"/>
        <v>0.26060696505042147</v>
      </c>
      <c r="J163">
        <f t="shared" si="38"/>
        <v>1.5760758006708203E-2</v>
      </c>
      <c r="K163">
        <f t="shared" si="41"/>
        <v>1.7532466729949334E-2</v>
      </c>
      <c r="L163">
        <f t="shared" si="42"/>
        <v>2.2184022598875796E-10</v>
      </c>
      <c r="M163">
        <f t="shared" si="43"/>
        <v>-22.229063695919965</v>
      </c>
    </row>
    <row r="164" spans="2:13" x14ac:dyDescent="0.2">
      <c r="B164">
        <f t="shared" si="32"/>
        <v>5</v>
      </c>
      <c r="C164">
        <f t="shared" si="33"/>
        <v>7</v>
      </c>
      <c r="D164">
        <f t="shared" si="34"/>
        <v>2</v>
      </c>
      <c r="E164">
        <f t="shared" si="35"/>
        <v>5</v>
      </c>
      <c r="F164">
        <f t="shared" si="39"/>
        <v>7</v>
      </c>
      <c r="G164">
        <f t="shared" si="40"/>
        <v>0</v>
      </c>
      <c r="H164">
        <f t="shared" si="36"/>
        <v>1.2859117861504307E-5</v>
      </c>
      <c r="I164">
        <f t="shared" si="37"/>
        <v>0.3157619338457926</v>
      </c>
      <c r="J164">
        <f t="shared" si="38"/>
        <v>0</v>
      </c>
      <c r="K164">
        <f t="shared" si="41"/>
        <v>5.2459659843124909E-2</v>
      </c>
      <c r="L164">
        <f t="shared" si="42"/>
        <v>0</v>
      </c>
      <c r="M164" t="e">
        <f t="shared" si="43"/>
        <v>#NUM!</v>
      </c>
    </row>
    <row r="165" spans="2:13" x14ac:dyDescent="0.2">
      <c r="B165">
        <f t="shared" si="32"/>
        <v>5</v>
      </c>
      <c r="C165">
        <f t="shared" si="33"/>
        <v>7</v>
      </c>
      <c r="D165">
        <f t="shared" si="34"/>
        <v>2</v>
      </c>
      <c r="E165">
        <f t="shared" si="35"/>
        <v>4</v>
      </c>
      <c r="F165">
        <f t="shared" si="39"/>
        <v>6</v>
      </c>
      <c r="G165">
        <f t="shared" si="40"/>
        <v>1</v>
      </c>
      <c r="H165">
        <f t="shared" si="36"/>
        <v>1.2859117861504307E-5</v>
      </c>
      <c r="I165">
        <f t="shared" si="37"/>
        <v>0.3157619338457926</v>
      </c>
      <c r="J165">
        <f t="shared" si="38"/>
        <v>5.2568740596548721E-6</v>
      </c>
      <c r="K165">
        <f t="shared" si="41"/>
        <v>0.21066820031621616</v>
      </c>
      <c r="L165">
        <f t="shared" si="42"/>
        <v>4.4967372084742134E-12</v>
      </c>
      <c r="M165">
        <f t="shared" si="43"/>
        <v>-26.127669046922382</v>
      </c>
    </row>
    <row r="166" spans="2:13" x14ac:dyDescent="0.2">
      <c r="B166">
        <f t="shared" si="32"/>
        <v>5</v>
      </c>
      <c r="C166">
        <f t="shared" si="33"/>
        <v>7</v>
      </c>
      <c r="D166">
        <f t="shared" si="34"/>
        <v>2</v>
      </c>
      <c r="E166">
        <f t="shared" si="35"/>
        <v>3</v>
      </c>
      <c r="F166">
        <f t="shared" si="39"/>
        <v>5</v>
      </c>
      <c r="G166">
        <f t="shared" si="40"/>
        <v>2</v>
      </c>
      <c r="H166">
        <f t="shared" si="36"/>
        <v>1.2859117861504307E-5</v>
      </c>
      <c r="I166">
        <f t="shared" si="37"/>
        <v>0.3157619338457926</v>
      </c>
      <c r="J166">
        <f t="shared" si="38"/>
        <v>3.9800208894922803E-4</v>
      </c>
      <c r="K166">
        <f t="shared" si="41"/>
        <v>0.33840166525814575</v>
      </c>
      <c r="L166">
        <f t="shared" si="42"/>
        <v>5.4687591010299314E-10</v>
      </c>
      <c r="M166">
        <f t="shared" si="43"/>
        <v>-21.326799194629725</v>
      </c>
    </row>
    <row r="167" spans="2:13" x14ac:dyDescent="0.2">
      <c r="B167">
        <f t="shared" si="32"/>
        <v>5</v>
      </c>
      <c r="C167">
        <f t="shared" si="33"/>
        <v>7</v>
      </c>
      <c r="D167">
        <f t="shared" si="34"/>
        <v>2</v>
      </c>
      <c r="E167">
        <f t="shared" si="35"/>
        <v>2</v>
      </c>
      <c r="F167">
        <f t="shared" si="39"/>
        <v>4</v>
      </c>
      <c r="G167">
        <f t="shared" si="40"/>
        <v>3</v>
      </c>
      <c r="H167">
        <f t="shared" si="36"/>
        <v>1.2859117861504307E-5</v>
      </c>
      <c r="I167">
        <f t="shared" si="37"/>
        <v>0.3157619338457926</v>
      </c>
      <c r="J167">
        <f t="shared" si="38"/>
        <v>7.3377853935788773E-3</v>
      </c>
      <c r="K167">
        <f t="shared" si="41"/>
        <v>0.27179158239733475</v>
      </c>
      <c r="L167">
        <f t="shared" si="42"/>
        <v>8.0978915855751192E-9</v>
      </c>
      <c r="M167">
        <f t="shared" si="43"/>
        <v>-18.631662107228589</v>
      </c>
    </row>
    <row r="168" spans="2:13" x14ac:dyDescent="0.2">
      <c r="B168">
        <f t="shared" si="32"/>
        <v>5</v>
      </c>
      <c r="C168">
        <f t="shared" si="33"/>
        <v>7</v>
      </c>
      <c r="D168">
        <f t="shared" si="34"/>
        <v>2</v>
      </c>
      <c r="E168">
        <f t="shared" si="35"/>
        <v>1</v>
      </c>
      <c r="F168">
        <f t="shared" si="39"/>
        <v>3</v>
      </c>
      <c r="G168">
        <f t="shared" si="40"/>
        <v>4</v>
      </c>
      <c r="H168">
        <f t="shared" si="36"/>
        <v>1.2859117861504307E-5</v>
      </c>
      <c r="I168">
        <f t="shared" si="37"/>
        <v>0.3157619338457926</v>
      </c>
      <c r="J168">
        <f t="shared" si="38"/>
        <v>1.5760758006708203E-2</v>
      </c>
      <c r="K168">
        <f t="shared" si="41"/>
        <v>0.10914642545522912</v>
      </c>
      <c r="L168">
        <f t="shared" si="42"/>
        <v>6.9848577846913307E-9</v>
      </c>
      <c r="M168">
        <f t="shared" si="43"/>
        <v>-18.77952120454621</v>
      </c>
    </row>
    <row r="169" spans="2:13" x14ac:dyDescent="0.2">
      <c r="B169">
        <f t="shared" si="32"/>
        <v>5</v>
      </c>
      <c r="C169">
        <f t="shared" si="33"/>
        <v>7</v>
      </c>
      <c r="D169">
        <f t="shared" si="34"/>
        <v>2</v>
      </c>
      <c r="E169">
        <f t="shared" si="35"/>
        <v>0</v>
      </c>
      <c r="F169">
        <f t="shared" si="39"/>
        <v>2</v>
      </c>
      <c r="G169">
        <f t="shared" si="40"/>
        <v>5</v>
      </c>
      <c r="H169">
        <f t="shared" si="36"/>
        <v>1.2859117861504307E-5</v>
      </c>
      <c r="I169">
        <f t="shared" si="37"/>
        <v>0.3157619338457926</v>
      </c>
      <c r="J169">
        <f t="shared" si="38"/>
        <v>1.366636021482244E-2</v>
      </c>
      <c r="K169">
        <f t="shared" si="41"/>
        <v>1.7532466729949334E-2</v>
      </c>
      <c r="L169">
        <f t="shared" si="42"/>
        <v>9.7289693926320814E-10</v>
      </c>
      <c r="M169">
        <f t="shared" si="43"/>
        <v>-20.750742959945324</v>
      </c>
    </row>
    <row r="170" spans="2:13" x14ac:dyDescent="0.2">
      <c r="B170">
        <f t="shared" si="32"/>
        <v>5</v>
      </c>
      <c r="C170">
        <f t="shared" si="33"/>
        <v>6</v>
      </c>
      <c r="D170">
        <f t="shared" si="34"/>
        <v>1</v>
      </c>
      <c r="E170">
        <f t="shared" si="35"/>
        <v>5</v>
      </c>
      <c r="F170">
        <f t="shared" si="39"/>
        <v>6</v>
      </c>
      <c r="G170">
        <f t="shared" si="40"/>
        <v>0</v>
      </c>
      <c r="H170">
        <f t="shared" si="36"/>
        <v>5.4193120326532003E-5</v>
      </c>
      <c r="I170">
        <f t="shared" si="37"/>
        <v>0.29149708469955948</v>
      </c>
      <c r="J170">
        <f t="shared" si="38"/>
        <v>5.2568740596548721E-6</v>
      </c>
      <c r="K170">
        <f t="shared" si="41"/>
        <v>5.2459659843124909E-2</v>
      </c>
      <c r="L170">
        <f t="shared" si="42"/>
        <v>4.3564367804773878E-12</v>
      </c>
      <c r="M170">
        <f t="shared" si="43"/>
        <v>-26.159366644884315</v>
      </c>
    </row>
    <row r="171" spans="2:13" x14ac:dyDescent="0.2">
      <c r="B171">
        <f t="shared" si="32"/>
        <v>5</v>
      </c>
      <c r="C171">
        <f t="shared" si="33"/>
        <v>6</v>
      </c>
      <c r="D171">
        <f t="shared" si="34"/>
        <v>1</v>
      </c>
      <c r="E171">
        <f t="shared" si="35"/>
        <v>4</v>
      </c>
      <c r="F171">
        <f t="shared" si="39"/>
        <v>5</v>
      </c>
      <c r="G171">
        <f t="shared" si="40"/>
        <v>1</v>
      </c>
      <c r="H171">
        <f t="shared" si="36"/>
        <v>5.4193120326532003E-5</v>
      </c>
      <c r="I171">
        <f t="shared" si="37"/>
        <v>0.29149708469955948</v>
      </c>
      <c r="J171">
        <f t="shared" si="38"/>
        <v>3.9800208894922803E-4</v>
      </c>
      <c r="K171">
        <f t="shared" si="41"/>
        <v>0.21066820031621616</v>
      </c>
      <c r="L171">
        <f t="shared" si="42"/>
        <v>1.3245327771433786E-9</v>
      </c>
      <c r="M171">
        <f t="shared" si="43"/>
        <v>-20.442206060717503</v>
      </c>
    </row>
    <row r="172" spans="2:13" x14ac:dyDescent="0.2">
      <c r="B172">
        <f t="shared" si="32"/>
        <v>5</v>
      </c>
      <c r="C172">
        <f t="shared" si="33"/>
        <v>6</v>
      </c>
      <c r="D172">
        <f t="shared" si="34"/>
        <v>1</v>
      </c>
      <c r="E172">
        <f t="shared" si="35"/>
        <v>3</v>
      </c>
      <c r="F172">
        <f t="shared" si="39"/>
        <v>4</v>
      </c>
      <c r="G172">
        <f t="shared" si="40"/>
        <v>2</v>
      </c>
      <c r="H172">
        <f t="shared" si="36"/>
        <v>5.4193120326532003E-5</v>
      </c>
      <c r="I172">
        <f t="shared" si="37"/>
        <v>0.29149708469955948</v>
      </c>
      <c r="J172">
        <f t="shared" si="38"/>
        <v>7.3377853935788773E-3</v>
      </c>
      <c r="K172">
        <f t="shared" si="41"/>
        <v>0.33840166525814575</v>
      </c>
      <c r="L172">
        <f t="shared" si="42"/>
        <v>3.9226166787371536E-8</v>
      </c>
      <c r="M172">
        <f t="shared" si="43"/>
        <v>-17.053921792756423</v>
      </c>
    </row>
    <row r="173" spans="2:13" x14ac:dyDescent="0.2">
      <c r="B173">
        <f t="shared" si="32"/>
        <v>5</v>
      </c>
      <c r="C173">
        <f t="shared" si="33"/>
        <v>6</v>
      </c>
      <c r="D173">
        <f t="shared" si="34"/>
        <v>1</v>
      </c>
      <c r="E173">
        <f t="shared" si="35"/>
        <v>2</v>
      </c>
      <c r="F173">
        <f t="shared" si="39"/>
        <v>3</v>
      </c>
      <c r="G173">
        <f t="shared" si="40"/>
        <v>3</v>
      </c>
      <c r="H173">
        <f t="shared" si="36"/>
        <v>5.4193120326532003E-5</v>
      </c>
      <c r="I173">
        <f t="shared" si="37"/>
        <v>0.29149708469955948</v>
      </c>
      <c r="J173">
        <f t="shared" si="38"/>
        <v>1.5760758006708203E-2</v>
      </c>
      <c r="K173">
        <f t="shared" si="41"/>
        <v>0.27179158239733475</v>
      </c>
      <c r="L173">
        <f t="shared" si="42"/>
        <v>6.7669267624287076E-8</v>
      </c>
      <c r="M173">
        <f t="shared" si="43"/>
        <v>-16.5086337095141</v>
      </c>
    </row>
    <row r="174" spans="2:13" x14ac:dyDescent="0.2">
      <c r="B174">
        <f t="shared" si="32"/>
        <v>5</v>
      </c>
      <c r="C174">
        <f t="shared" si="33"/>
        <v>6</v>
      </c>
      <c r="D174">
        <f t="shared" si="34"/>
        <v>1</v>
      </c>
      <c r="E174">
        <f t="shared" si="35"/>
        <v>1</v>
      </c>
      <c r="F174">
        <f t="shared" si="39"/>
        <v>2</v>
      </c>
      <c r="G174">
        <f t="shared" si="40"/>
        <v>4</v>
      </c>
      <c r="H174">
        <f t="shared" si="36"/>
        <v>5.4193120326532003E-5</v>
      </c>
      <c r="I174">
        <f t="shared" si="37"/>
        <v>0.29149708469955948</v>
      </c>
      <c r="J174">
        <f t="shared" si="38"/>
        <v>1.366636021482244E-2</v>
      </c>
      <c r="K174">
        <f t="shared" si="41"/>
        <v>0.10914642545522912</v>
      </c>
      <c r="L174">
        <f t="shared" si="42"/>
        <v>2.3563551822823962E-8</v>
      </c>
      <c r="M174">
        <f t="shared" si="43"/>
        <v>-17.563564733039055</v>
      </c>
    </row>
    <row r="175" spans="2:13" x14ac:dyDescent="0.2">
      <c r="B175">
        <f t="shared" si="32"/>
        <v>5</v>
      </c>
      <c r="C175">
        <f t="shared" si="33"/>
        <v>6</v>
      </c>
      <c r="D175">
        <f t="shared" si="34"/>
        <v>1</v>
      </c>
      <c r="E175">
        <f t="shared" si="35"/>
        <v>0</v>
      </c>
      <c r="F175">
        <f t="shared" si="39"/>
        <v>1</v>
      </c>
      <c r="G175">
        <f t="shared" si="40"/>
        <v>5</v>
      </c>
      <c r="H175">
        <f t="shared" si="36"/>
        <v>5.4193120326532003E-5</v>
      </c>
      <c r="I175">
        <f t="shared" si="37"/>
        <v>0.29149708469955948</v>
      </c>
      <c r="J175">
        <f t="shared" si="38"/>
        <v>5.6103268333196109E-3</v>
      </c>
      <c r="K175">
        <f t="shared" si="41"/>
        <v>1.7532466729949334E-2</v>
      </c>
      <c r="L175">
        <f t="shared" si="42"/>
        <v>1.5538516694600644E-9</v>
      </c>
      <c r="M175">
        <f t="shared" si="43"/>
        <v>-20.282529040354571</v>
      </c>
    </row>
    <row r="176" spans="2:13" x14ac:dyDescent="0.2">
      <c r="B176">
        <f t="shared" si="32"/>
        <v>5</v>
      </c>
      <c r="C176">
        <f t="shared" si="33"/>
        <v>5</v>
      </c>
      <c r="D176">
        <f t="shared" si="34"/>
        <v>0</v>
      </c>
      <c r="E176">
        <f t="shared" si="35"/>
        <v>5</v>
      </c>
      <c r="F176">
        <f t="shared" si="39"/>
        <v>5</v>
      </c>
      <c r="G176">
        <f t="shared" si="40"/>
        <v>0</v>
      </c>
      <c r="H176">
        <f t="shared" si="36"/>
        <v>2.3135613243948351E-4</v>
      </c>
      <c r="I176">
        <f t="shared" si="37"/>
        <v>0.15697317846237291</v>
      </c>
      <c r="J176">
        <f t="shared" si="38"/>
        <v>3.9800208894922803E-4</v>
      </c>
      <c r="K176">
        <f t="shared" si="41"/>
        <v>5.2459659843124909E-2</v>
      </c>
      <c r="L176">
        <f t="shared" si="42"/>
        <v>7.5825850365737873E-10</v>
      </c>
      <c r="M176">
        <f t="shared" si="43"/>
        <v>-20.999996754576216</v>
      </c>
    </row>
    <row r="177" spans="2:13" x14ac:dyDescent="0.2">
      <c r="B177">
        <f t="shared" si="32"/>
        <v>5</v>
      </c>
      <c r="C177">
        <f t="shared" si="33"/>
        <v>5</v>
      </c>
      <c r="D177">
        <f t="shared" si="34"/>
        <v>0</v>
      </c>
      <c r="E177">
        <f t="shared" si="35"/>
        <v>4</v>
      </c>
      <c r="F177">
        <f t="shared" si="39"/>
        <v>4</v>
      </c>
      <c r="G177">
        <f t="shared" si="40"/>
        <v>1</v>
      </c>
      <c r="H177">
        <f t="shared" si="36"/>
        <v>2.3135613243948351E-4</v>
      </c>
      <c r="I177">
        <f t="shared" si="37"/>
        <v>0.15697317846237291</v>
      </c>
      <c r="J177">
        <f t="shared" si="38"/>
        <v>7.3377853935788773E-3</v>
      </c>
      <c r="K177">
        <f t="shared" si="41"/>
        <v>0.21066820031621616</v>
      </c>
      <c r="L177">
        <f t="shared" si="42"/>
        <v>5.6139748003358443E-8</v>
      </c>
      <c r="M177">
        <f t="shared" si="43"/>
        <v>-16.69542175474098</v>
      </c>
    </row>
    <row r="178" spans="2:13" x14ac:dyDescent="0.2">
      <c r="B178">
        <f t="shared" si="32"/>
        <v>5</v>
      </c>
      <c r="C178">
        <f t="shared" si="33"/>
        <v>5</v>
      </c>
      <c r="D178">
        <f t="shared" si="34"/>
        <v>0</v>
      </c>
      <c r="E178">
        <f t="shared" si="35"/>
        <v>3</v>
      </c>
      <c r="F178">
        <f t="shared" si="39"/>
        <v>3</v>
      </c>
      <c r="G178">
        <f t="shared" si="40"/>
        <v>2</v>
      </c>
      <c r="H178">
        <f t="shared" si="36"/>
        <v>2.3135613243948351E-4</v>
      </c>
      <c r="I178">
        <f t="shared" si="37"/>
        <v>0.15697317846237291</v>
      </c>
      <c r="J178">
        <f t="shared" si="38"/>
        <v>1.5760758006708203E-2</v>
      </c>
      <c r="K178">
        <f t="shared" si="41"/>
        <v>0.33840166525814575</v>
      </c>
      <c r="L178">
        <f t="shared" si="42"/>
        <v>1.9369395192712663E-7</v>
      </c>
      <c r="M178">
        <f t="shared" si="43"/>
        <v>-15.456986490938714</v>
      </c>
    </row>
    <row r="179" spans="2:13" x14ac:dyDescent="0.2">
      <c r="B179">
        <f t="shared" si="32"/>
        <v>5</v>
      </c>
      <c r="C179">
        <f t="shared" si="33"/>
        <v>5</v>
      </c>
      <c r="D179">
        <f t="shared" si="34"/>
        <v>0</v>
      </c>
      <c r="E179">
        <f t="shared" si="35"/>
        <v>2</v>
      </c>
      <c r="F179">
        <f t="shared" si="39"/>
        <v>2</v>
      </c>
      <c r="G179">
        <f t="shared" si="40"/>
        <v>3</v>
      </c>
      <c r="H179">
        <f t="shared" si="36"/>
        <v>2.3135613243948351E-4</v>
      </c>
      <c r="I179">
        <f t="shared" si="37"/>
        <v>0.15697317846237291</v>
      </c>
      <c r="J179">
        <f t="shared" si="38"/>
        <v>1.366636021482244E-2</v>
      </c>
      <c r="K179">
        <f t="shared" si="41"/>
        <v>0.27179158239733475</v>
      </c>
      <c r="L179">
        <f t="shared" si="42"/>
        <v>1.3489483880166365E-7</v>
      </c>
      <c r="M179">
        <f t="shared" si="43"/>
        <v>-15.818770333903725</v>
      </c>
    </row>
    <row r="180" spans="2:13" x14ac:dyDescent="0.2">
      <c r="B180">
        <f t="shared" si="32"/>
        <v>5</v>
      </c>
      <c r="C180">
        <f t="shared" si="33"/>
        <v>5</v>
      </c>
      <c r="D180">
        <f t="shared" si="34"/>
        <v>0</v>
      </c>
      <c r="E180">
        <f t="shared" si="35"/>
        <v>1</v>
      </c>
      <c r="F180">
        <f t="shared" si="39"/>
        <v>1</v>
      </c>
      <c r="G180">
        <f t="shared" si="40"/>
        <v>4</v>
      </c>
      <c r="H180">
        <f t="shared" si="36"/>
        <v>2.3135613243948351E-4</v>
      </c>
      <c r="I180">
        <f t="shared" si="37"/>
        <v>0.15697317846237291</v>
      </c>
      <c r="J180">
        <f t="shared" si="38"/>
        <v>5.6103268333196109E-3</v>
      </c>
      <c r="K180">
        <f t="shared" si="41"/>
        <v>0.10914642545522912</v>
      </c>
      <c r="L180">
        <f t="shared" si="42"/>
        <v>2.2238431206122727E-8</v>
      </c>
      <c r="M180">
        <f t="shared" si="43"/>
        <v>-17.621443909345086</v>
      </c>
    </row>
    <row r="181" spans="2:13" x14ac:dyDescent="0.2">
      <c r="B181">
        <f t="shared" si="32"/>
        <v>5</v>
      </c>
      <c r="C181">
        <f t="shared" si="33"/>
        <v>5</v>
      </c>
      <c r="D181">
        <f t="shared" si="34"/>
        <v>0</v>
      </c>
      <c r="E181">
        <f t="shared" si="35"/>
        <v>0</v>
      </c>
      <c r="F181">
        <f t="shared" si="39"/>
        <v>0</v>
      </c>
      <c r="G181">
        <f t="shared" si="40"/>
        <v>5</v>
      </c>
      <c r="H181">
        <f t="shared" si="36"/>
        <v>2.3135613243948351E-4</v>
      </c>
      <c r="I181">
        <f t="shared" si="37"/>
        <v>0.15697317846237291</v>
      </c>
      <c r="J181">
        <f t="shared" si="38"/>
        <v>1.0060507783165916E-3</v>
      </c>
      <c r="K181">
        <f t="shared" si="41"/>
        <v>1.7532466729949334E-2</v>
      </c>
      <c r="L181">
        <f t="shared" si="42"/>
        <v>6.4057412582168189E-10</v>
      </c>
      <c r="M181">
        <f t="shared" si="43"/>
        <v>-21.168656270106702</v>
      </c>
    </row>
    <row r="182" spans="2:13" x14ac:dyDescent="0.2">
      <c r="B182">
        <f t="shared" si="32"/>
        <v>6</v>
      </c>
      <c r="C182">
        <f t="shared" si="33"/>
        <v>10</v>
      </c>
      <c r="D182">
        <f t="shared" si="34"/>
        <v>4</v>
      </c>
      <c r="E182">
        <f t="shared" si="35"/>
        <v>6</v>
      </c>
      <c r="F182">
        <f t="shared" si="39"/>
        <v>10</v>
      </c>
      <c r="G182">
        <f t="shared" si="40"/>
        <v>0</v>
      </c>
      <c r="H182">
        <f t="shared" si="36"/>
        <v>1.8048353275885056E-7</v>
      </c>
      <c r="I182">
        <f t="shared" si="37"/>
        <v>0.20885260180439974</v>
      </c>
      <c r="J182">
        <f t="shared" si="38"/>
        <v>0</v>
      </c>
      <c r="K182">
        <f t="shared" si="41"/>
        <v>2.9093137818221985E-2</v>
      </c>
      <c r="L182">
        <f t="shared" si="42"/>
        <v>0</v>
      </c>
      <c r="M182" t="e">
        <f t="shared" si="43"/>
        <v>#NUM!</v>
      </c>
    </row>
    <row r="183" spans="2:13" x14ac:dyDescent="0.2">
      <c r="B183">
        <f t="shared" si="32"/>
        <v>6</v>
      </c>
      <c r="C183">
        <f t="shared" si="33"/>
        <v>10</v>
      </c>
      <c r="D183">
        <f t="shared" si="34"/>
        <v>4</v>
      </c>
      <c r="E183">
        <f t="shared" si="35"/>
        <v>5</v>
      </c>
      <c r="F183">
        <f t="shared" si="39"/>
        <v>9</v>
      </c>
      <c r="G183">
        <f t="shared" si="40"/>
        <v>1</v>
      </c>
      <c r="H183">
        <f t="shared" si="36"/>
        <v>1.8048353275885056E-7</v>
      </c>
      <c r="I183">
        <f t="shared" si="37"/>
        <v>0.20885260180439974</v>
      </c>
      <c r="J183">
        <f t="shared" si="38"/>
        <v>0</v>
      </c>
      <c r="K183">
        <f t="shared" si="41"/>
        <v>0.14019913214941754</v>
      </c>
      <c r="L183">
        <f t="shared" si="42"/>
        <v>0</v>
      </c>
      <c r="M183" t="e">
        <f t="shared" si="43"/>
        <v>#NUM!</v>
      </c>
    </row>
    <row r="184" spans="2:13" x14ac:dyDescent="0.2">
      <c r="B184">
        <f t="shared" ref="B184:B247" si="44">IF(E183=0,IF(C183=B183,B183+1,B183), B183)</f>
        <v>6</v>
      </c>
      <c r="C184">
        <f t="shared" ref="C184:C247" si="45">IF(E183=0,IF(C183=B183,10,C183-1),C183)</f>
        <v>10</v>
      </c>
      <c r="D184">
        <f t="shared" ref="D184:D247" si="46">C184-B184</f>
        <v>4</v>
      </c>
      <c r="E184">
        <f t="shared" ref="E184:E247" si="47">IF(E183=0,B184,E183-1)</f>
        <v>4</v>
      </c>
      <c r="F184">
        <f t="shared" si="39"/>
        <v>8</v>
      </c>
      <c r="G184">
        <f t="shared" si="40"/>
        <v>2</v>
      </c>
      <c r="H184">
        <f t="shared" si="36"/>
        <v>1.8048353275885056E-7</v>
      </c>
      <c r="I184">
        <f t="shared" si="37"/>
        <v>0.20885260180439974</v>
      </c>
      <c r="J184">
        <f t="shared" si="38"/>
        <v>0</v>
      </c>
      <c r="K184">
        <f t="shared" si="41"/>
        <v>0.28150677057510443</v>
      </c>
      <c r="L184">
        <f t="shared" si="42"/>
        <v>0</v>
      </c>
      <c r="M184" t="e">
        <f t="shared" si="43"/>
        <v>#NUM!</v>
      </c>
    </row>
    <row r="185" spans="2:13" x14ac:dyDescent="0.2">
      <c r="B185">
        <f t="shared" si="44"/>
        <v>6</v>
      </c>
      <c r="C185">
        <f t="shared" si="45"/>
        <v>10</v>
      </c>
      <c r="D185">
        <f t="shared" si="46"/>
        <v>4</v>
      </c>
      <c r="E185">
        <f t="shared" si="47"/>
        <v>3</v>
      </c>
      <c r="F185">
        <f t="shared" si="39"/>
        <v>7</v>
      </c>
      <c r="G185">
        <f t="shared" si="40"/>
        <v>3</v>
      </c>
      <c r="H185">
        <f t="shared" si="36"/>
        <v>1.8048353275885056E-7</v>
      </c>
      <c r="I185">
        <f t="shared" si="37"/>
        <v>0.20885260180439974</v>
      </c>
      <c r="J185">
        <f t="shared" si="38"/>
        <v>0</v>
      </c>
      <c r="K185">
        <f t="shared" si="41"/>
        <v>0.30146096974948566</v>
      </c>
      <c r="L185">
        <f t="shared" si="42"/>
        <v>0</v>
      </c>
      <c r="M185" t="e">
        <f t="shared" si="43"/>
        <v>#NUM!</v>
      </c>
    </row>
    <row r="186" spans="2:13" x14ac:dyDescent="0.2">
      <c r="B186">
        <f t="shared" si="44"/>
        <v>6</v>
      </c>
      <c r="C186">
        <f t="shared" si="45"/>
        <v>10</v>
      </c>
      <c r="D186">
        <f t="shared" si="46"/>
        <v>4</v>
      </c>
      <c r="E186">
        <f t="shared" si="47"/>
        <v>2</v>
      </c>
      <c r="F186">
        <f t="shared" si="39"/>
        <v>6</v>
      </c>
      <c r="G186">
        <f t="shared" si="40"/>
        <v>4</v>
      </c>
      <c r="H186">
        <f t="shared" si="36"/>
        <v>1.8048353275885056E-7</v>
      </c>
      <c r="I186">
        <f t="shared" si="37"/>
        <v>0.20885260180439974</v>
      </c>
      <c r="J186">
        <f t="shared" si="38"/>
        <v>5.2568740596548721E-6</v>
      </c>
      <c r="K186">
        <f t="shared" si="41"/>
        <v>0.18159164628388788</v>
      </c>
      <c r="L186">
        <f t="shared" si="42"/>
        <v>3.5983293537870541E-14</v>
      </c>
      <c r="M186">
        <f t="shared" si="43"/>
        <v>-30.955721632560124</v>
      </c>
    </row>
    <row r="187" spans="2:13" x14ac:dyDescent="0.2">
      <c r="B187">
        <f t="shared" si="44"/>
        <v>6</v>
      </c>
      <c r="C187">
        <f t="shared" si="45"/>
        <v>10</v>
      </c>
      <c r="D187">
        <f t="shared" si="46"/>
        <v>4</v>
      </c>
      <c r="E187">
        <f t="shared" si="47"/>
        <v>1</v>
      </c>
      <c r="F187">
        <f t="shared" si="39"/>
        <v>5</v>
      </c>
      <c r="G187">
        <f t="shared" si="40"/>
        <v>5</v>
      </c>
      <c r="H187">
        <f t="shared" si="36"/>
        <v>1.8048353275885056E-7</v>
      </c>
      <c r="I187">
        <f t="shared" si="37"/>
        <v>0.20885260180439974</v>
      </c>
      <c r="J187">
        <f t="shared" si="38"/>
        <v>3.9800208894922803E-4</v>
      </c>
      <c r="K187">
        <f t="shared" si="41"/>
        <v>5.8339052032719767E-2</v>
      </c>
      <c r="L187">
        <f t="shared" si="42"/>
        <v>8.7522999409179048E-13</v>
      </c>
      <c r="M187">
        <f t="shared" si="43"/>
        <v>-27.764289692701563</v>
      </c>
    </row>
    <row r="188" spans="2:13" x14ac:dyDescent="0.2">
      <c r="B188">
        <f t="shared" si="44"/>
        <v>6</v>
      </c>
      <c r="C188">
        <f t="shared" si="45"/>
        <v>10</v>
      </c>
      <c r="D188">
        <f t="shared" si="46"/>
        <v>4</v>
      </c>
      <c r="E188">
        <f t="shared" si="47"/>
        <v>0</v>
      </c>
      <c r="F188">
        <f t="shared" si="39"/>
        <v>4</v>
      </c>
      <c r="G188">
        <f t="shared" si="40"/>
        <v>6</v>
      </c>
      <c r="H188">
        <f t="shared" si="36"/>
        <v>1.8048353275885056E-7</v>
      </c>
      <c r="I188">
        <f t="shared" si="37"/>
        <v>0.20885260180439974</v>
      </c>
      <c r="J188">
        <f t="shared" si="38"/>
        <v>7.3377853935788773E-3</v>
      </c>
      <c r="K188">
        <f t="shared" si="41"/>
        <v>7.8092913911627076E-3</v>
      </c>
      <c r="L188">
        <f t="shared" si="42"/>
        <v>2.1600017705613471E-12</v>
      </c>
      <c r="M188">
        <f t="shared" si="43"/>
        <v>-26.860912074528482</v>
      </c>
    </row>
    <row r="189" spans="2:13" x14ac:dyDescent="0.2">
      <c r="B189">
        <f t="shared" si="44"/>
        <v>6</v>
      </c>
      <c r="C189">
        <f t="shared" si="45"/>
        <v>9</v>
      </c>
      <c r="D189">
        <f t="shared" si="46"/>
        <v>3</v>
      </c>
      <c r="E189">
        <f t="shared" si="47"/>
        <v>6</v>
      </c>
      <c r="F189">
        <f t="shared" si="39"/>
        <v>9</v>
      </c>
      <c r="G189">
        <f t="shared" si="40"/>
        <v>0</v>
      </c>
      <c r="H189">
        <f t="shared" si="36"/>
        <v>7.4346799071509315E-7</v>
      </c>
      <c r="I189">
        <f t="shared" si="37"/>
        <v>0.26992453885427825</v>
      </c>
      <c r="J189">
        <f t="shared" si="38"/>
        <v>0</v>
      </c>
      <c r="K189">
        <f t="shared" si="41"/>
        <v>2.9093137818221985E-2</v>
      </c>
      <c r="L189">
        <f t="shared" si="42"/>
        <v>0</v>
      </c>
      <c r="M189" t="e">
        <f t="shared" si="43"/>
        <v>#NUM!</v>
      </c>
    </row>
    <row r="190" spans="2:13" x14ac:dyDescent="0.2">
      <c r="B190">
        <f t="shared" si="44"/>
        <v>6</v>
      </c>
      <c r="C190">
        <f t="shared" si="45"/>
        <v>9</v>
      </c>
      <c r="D190">
        <f t="shared" si="46"/>
        <v>3</v>
      </c>
      <c r="E190">
        <f t="shared" si="47"/>
        <v>5</v>
      </c>
      <c r="F190">
        <f t="shared" si="39"/>
        <v>8</v>
      </c>
      <c r="G190">
        <f t="shared" si="40"/>
        <v>1</v>
      </c>
      <c r="H190">
        <f t="shared" si="36"/>
        <v>7.4346799071509315E-7</v>
      </c>
      <c r="I190">
        <f t="shared" si="37"/>
        <v>0.26992453885427825</v>
      </c>
      <c r="J190">
        <f t="shared" si="38"/>
        <v>0</v>
      </c>
      <c r="K190">
        <f t="shared" si="41"/>
        <v>0.14019913214941754</v>
      </c>
      <c r="L190">
        <f t="shared" si="42"/>
        <v>0</v>
      </c>
      <c r="M190" t="e">
        <f t="shared" si="43"/>
        <v>#NUM!</v>
      </c>
    </row>
    <row r="191" spans="2:13" x14ac:dyDescent="0.2">
      <c r="B191">
        <f t="shared" si="44"/>
        <v>6</v>
      </c>
      <c r="C191">
        <f t="shared" si="45"/>
        <v>9</v>
      </c>
      <c r="D191">
        <f t="shared" si="46"/>
        <v>3</v>
      </c>
      <c r="E191">
        <f t="shared" si="47"/>
        <v>4</v>
      </c>
      <c r="F191">
        <f t="shared" si="39"/>
        <v>7</v>
      </c>
      <c r="G191">
        <f t="shared" si="40"/>
        <v>2</v>
      </c>
      <c r="H191">
        <f t="shared" si="36"/>
        <v>7.4346799071509315E-7</v>
      </c>
      <c r="I191">
        <f t="shared" si="37"/>
        <v>0.26992453885427825</v>
      </c>
      <c r="J191">
        <f t="shared" si="38"/>
        <v>0</v>
      </c>
      <c r="K191">
        <f t="shared" si="41"/>
        <v>0.28150677057510443</v>
      </c>
      <c r="L191">
        <f t="shared" si="42"/>
        <v>0</v>
      </c>
      <c r="M191" t="e">
        <f t="shared" si="43"/>
        <v>#NUM!</v>
      </c>
    </row>
    <row r="192" spans="2:13" x14ac:dyDescent="0.2">
      <c r="B192">
        <f t="shared" si="44"/>
        <v>6</v>
      </c>
      <c r="C192">
        <f t="shared" si="45"/>
        <v>9</v>
      </c>
      <c r="D192">
        <f t="shared" si="46"/>
        <v>3</v>
      </c>
      <c r="E192">
        <f t="shared" si="47"/>
        <v>3</v>
      </c>
      <c r="F192">
        <f t="shared" si="39"/>
        <v>6</v>
      </c>
      <c r="G192">
        <f t="shared" si="40"/>
        <v>3</v>
      </c>
      <c r="H192">
        <f t="shared" si="36"/>
        <v>7.4346799071509315E-7</v>
      </c>
      <c r="I192">
        <f t="shared" si="37"/>
        <v>0.26992453885427825</v>
      </c>
      <c r="J192">
        <f t="shared" si="38"/>
        <v>5.2568740596548721E-6</v>
      </c>
      <c r="K192">
        <f t="shared" si="41"/>
        <v>0.30146096974948566</v>
      </c>
      <c r="L192">
        <f t="shared" si="42"/>
        <v>3.1802649856508681E-13</v>
      </c>
      <c r="M192">
        <f t="shared" si="43"/>
        <v>-28.776641686781133</v>
      </c>
    </row>
    <row r="193" spans="2:13" x14ac:dyDescent="0.2">
      <c r="B193">
        <f t="shared" si="44"/>
        <v>6</v>
      </c>
      <c r="C193">
        <f t="shared" si="45"/>
        <v>9</v>
      </c>
      <c r="D193">
        <f t="shared" si="46"/>
        <v>3</v>
      </c>
      <c r="E193">
        <f t="shared" si="47"/>
        <v>2</v>
      </c>
      <c r="F193">
        <f t="shared" si="39"/>
        <v>5</v>
      </c>
      <c r="G193">
        <f t="shared" si="40"/>
        <v>4</v>
      </c>
      <c r="H193">
        <f t="shared" si="36"/>
        <v>7.4346799071509315E-7</v>
      </c>
      <c r="I193">
        <f t="shared" si="37"/>
        <v>0.26992453885427825</v>
      </c>
      <c r="J193">
        <f t="shared" si="38"/>
        <v>3.9800208894922803E-4</v>
      </c>
      <c r="K193">
        <f t="shared" si="41"/>
        <v>0.18159164628388788</v>
      </c>
      <c r="L193">
        <f t="shared" si="42"/>
        <v>1.4503935529512237E-11</v>
      </c>
      <c r="M193">
        <f t="shared" si="43"/>
        <v>-24.956601087500204</v>
      </c>
    </row>
    <row r="194" spans="2:13" x14ac:dyDescent="0.2">
      <c r="B194">
        <f t="shared" si="44"/>
        <v>6</v>
      </c>
      <c r="C194">
        <f t="shared" si="45"/>
        <v>9</v>
      </c>
      <c r="D194">
        <f t="shared" si="46"/>
        <v>3</v>
      </c>
      <c r="E194">
        <f t="shared" si="47"/>
        <v>1</v>
      </c>
      <c r="F194">
        <f t="shared" si="39"/>
        <v>4</v>
      </c>
      <c r="G194">
        <f t="shared" si="40"/>
        <v>5</v>
      </c>
      <c r="H194">
        <f t="shared" si="36"/>
        <v>7.4346799071509315E-7</v>
      </c>
      <c r="I194">
        <f t="shared" si="37"/>
        <v>0.26992453885427825</v>
      </c>
      <c r="J194">
        <f t="shared" si="38"/>
        <v>7.3377853935788773E-3</v>
      </c>
      <c r="K194">
        <f t="shared" si="41"/>
        <v>5.8339052032719767E-2</v>
      </c>
      <c r="L194">
        <f t="shared" si="42"/>
        <v>8.5907091764229659E-11</v>
      </c>
      <c r="M194">
        <f t="shared" si="43"/>
        <v>-23.177754731973224</v>
      </c>
    </row>
    <row r="195" spans="2:13" x14ac:dyDescent="0.2">
      <c r="B195">
        <f t="shared" si="44"/>
        <v>6</v>
      </c>
      <c r="C195">
        <f t="shared" si="45"/>
        <v>9</v>
      </c>
      <c r="D195">
        <f t="shared" si="46"/>
        <v>3</v>
      </c>
      <c r="E195">
        <f t="shared" si="47"/>
        <v>0</v>
      </c>
      <c r="F195">
        <f t="shared" si="39"/>
        <v>3</v>
      </c>
      <c r="G195">
        <f t="shared" si="40"/>
        <v>6</v>
      </c>
      <c r="H195">
        <f t="shared" si="36"/>
        <v>7.4346799071509315E-7</v>
      </c>
      <c r="I195">
        <f t="shared" si="37"/>
        <v>0.26992453885427825</v>
      </c>
      <c r="J195">
        <f t="shared" si="38"/>
        <v>1.5760758006708203E-2</v>
      </c>
      <c r="K195">
        <f t="shared" si="41"/>
        <v>7.8092913911627076E-3</v>
      </c>
      <c r="L195">
        <f t="shared" si="42"/>
        <v>2.4699796332930562E-11</v>
      </c>
      <c r="M195">
        <f t="shared" si="43"/>
        <v>-24.424226117958952</v>
      </c>
    </row>
    <row r="196" spans="2:13" x14ac:dyDescent="0.2">
      <c r="B196">
        <f t="shared" si="44"/>
        <v>6</v>
      </c>
      <c r="C196">
        <f t="shared" si="45"/>
        <v>8</v>
      </c>
      <c r="D196">
        <f t="shared" si="46"/>
        <v>2</v>
      </c>
      <c r="E196">
        <f t="shared" si="47"/>
        <v>6</v>
      </c>
      <c r="F196">
        <f t="shared" si="39"/>
        <v>8</v>
      </c>
      <c r="G196">
        <f t="shared" si="40"/>
        <v>0</v>
      </c>
      <c r="H196">
        <f t="shared" si="36"/>
        <v>3.0805918072170931E-6</v>
      </c>
      <c r="I196">
        <f t="shared" si="37"/>
        <v>0.29071242926917934</v>
      </c>
      <c r="J196">
        <f t="shared" si="38"/>
        <v>0</v>
      </c>
      <c r="K196">
        <f t="shared" si="41"/>
        <v>2.9093137818221985E-2</v>
      </c>
      <c r="L196">
        <f t="shared" si="42"/>
        <v>0</v>
      </c>
      <c r="M196" t="e">
        <f t="shared" si="43"/>
        <v>#NUM!</v>
      </c>
    </row>
    <row r="197" spans="2:13" x14ac:dyDescent="0.2">
      <c r="B197">
        <f t="shared" si="44"/>
        <v>6</v>
      </c>
      <c r="C197">
        <f t="shared" si="45"/>
        <v>8</v>
      </c>
      <c r="D197">
        <f t="shared" si="46"/>
        <v>2</v>
      </c>
      <c r="E197">
        <f t="shared" si="47"/>
        <v>5</v>
      </c>
      <c r="F197">
        <f t="shared" si="39"/>
        <v>7</v>
      </c>
      <c r="G197">
        <f t="shared" si="40"/>
        <v>1</v>
      </c>
      <c r="H197">
        <f t="shared" si="36"/>
        <v>3.0805918072170931E-6</v>
      </c>
      <c r="I197">
        <f t="shared" si="37"/>
        <v>0.29071242926917934</v>
      </c>
      <c r="J197">
        <f t="shared" si="38"/>
        <v>0</v>
      </c>
      <c r="K197">
        <f t="shared" si="41"/>
        <v>0.14019913214941754</v>
      </c>
      <c r="L197">
        <f t="shared" si="42"/>
        <v>0</v>
      </c>
      <c r="M197" t="e">
        <f t="shared" si="43"/>
        <v>#NUM!</v>
      </c>
    </row>
    <row r="198" spans="2:13" x14ac:dyDescent="0.2">
      <c r="B198">
        <f t="shared" si="44"/>
        <v>6</v>
      </c>
      <c r="C198">
        <f t="shared" si="45"/>
        <v>8</v>
      </c>
      <c r="D198">
        <f t="shared" si="46"/>
        <v>2</v>
      </c>
      <c r="E198">
        <f t="shared" si="47"/>
        <v>4</v>
      </c>
      <c r="F198">
        <f t="shared" si="39"/>
        <v>6</v>
      </c>
      <c r="G198">
        <f t="shared" si="40"/>
        <v>2</v>
      </c>
      <c r="H198">
        <f t="shared" si="36"/>
        <v>3.0805918072170931E-6</v>
      </c>
      <c r="I198">
        <f t="shared" si="37"/>
        <v>0.29071242926917934</v>
      </c>
      <c r="J198">
        <f t="shared" si="38"/>
        <v>5.2568740596548721E-6</v>
      </c>
      <c r="K198">
        <f t="shared" si="41"/>
        <v>0.28150677057510443</v>
      </c>
      <c r="L198">
        <f t="shared" si="42"/>
        <v>1.325299925487377E-12</v>
      </c>
      <c r="M198">
        <f t="shared" si="43"/>
        <v>-27.349382323247266</v>
      </c>
    </row>
    <row r="199" spans="2:13" x14ac:dyDescent="0.2">
      <c r="B199">
        <f t="shared" si="44"/>
        <v>6</v>
      </c>
      <c r="C199">
        <f t="shared" si="45"/>
        <v>8</v>
      </c>
      <c r="D199">
        <f t="shared" si="46"/>
        <v>2</v>
      </c>
      <c r="E199">
        <f t="shared" si="47"/>
        <v>3</v>
      </c>
      <c r="F199">
        <f t="shared" si="39"/>
        <v>5</v>
      </c>
      <c r="G199">
        <f t="shared" si="40"/>
        <v>3</v>
      </c>
      <c r="H199">
        <f t="shared" si="36"/>
        <v>3.0805918072170931E-6</v>
      </c>
      <c r="I199">
        <f t="shared" si="37"/>
        <v>0.29071242926917934</v>
      </c>
      <c r="J199">
        <f t="shared" si="38"/>
        <v>3.9800208894922803E-4</v>
      </c>
      <c r="K199">
        <f t="shared" si="41"/>
        <v>0.30146096974948566</v>
      </c>
      <c r="L199">
        <f t="shared" si="42"/>
        <v>1.0745192485260684E-10</v>
      </c>
      <c r="M199">
        <f t="shared" si="43"/>
        <v>-22.953977579062773</v>
      </c>
    </row>
    <row r="200" spans="2:13" x14ac:dyDescent="0.2">
      <c r="B200">
        <f t="shared" si="44"/>
        <v>6</v>
      </c>
      <c r="C200">
        <f t="shared" si="45"/>
        <v>8</v>
      </c>
      <c r="D200">
        <f t="shared" si="46"/>
        <v>2</v>
      </c>
      <c r="E200">
        <f t="shared" si="47"/>
        <v>2</v>
      </c>
      <c r="F200">
        <f t="shared" si="39"/>
        <v>4</v>
      </c>
      <c r="G200">
        <f t="shared" si="40"/>
        <v>4</v>
      </c>
      <c r="H200">
        <f t="shared" si="36"/>
        <v>3.0805918072170931E-6</v>
      </c>
      <c r="I200">
        <f t="shared" si="37"/>
        <v>0.29071242926917934</v>
      </c>
      <c r="J200">
        <f t="shared" si="38"/>
        <v>7.3377853935788773E-3</v>
      </c>
      <c r="K200">
        <f t="shared" si="41"/>
        <v>0.18159164628388788</v>
      </c>
      <c r="L200">
        <f t="shared" si="42"/>
        <v>1.1933246949302028E-9</v>
      </c>
      <c r="M200">
        <f t="shared" si="43"/>
        <v>-20.546522564113417</v>
      </c>
    </row>
    <row r="201" spans="2:13" x14ac:dyDescent="0.2">
      <c r="B201">
        <f t="shared" si="44"/>
        <v>6</v>
      </c>
      <c r="C201">
        <f t="shared" si="45"/>
        <v>8</v>
      </c>
      <c r="D201">
        <f t="shared" si="46"/>
        <v>2</v>
      </c>
      <c r="E201">
        <f t="shared" si="47"/>
        <v>1</v>
      </c>
      <c r="F201">
        <f t="shared" si="39"/>
        <v>3</v>
      </c>
      <c r="G201">
        <f t="shared" si="40"/>
        <v>5</v>
      </c>
      <c r="H201">
        <f t="shared" si="36"/>
        <v>3.0805918072170931E-6</v>
      </c>
      <c r="I201">
        <f t="shared" si="37"/>
        <v>0.29071242926917934</v>
      </c>
      <c r="J201">
        <f t="shared" si="38"/>
        <v>1.5760758006708203E-2</v>
      </c>
      <c r="K201">
        <f t="shared" si="41"/>
        <v>5.8339052032719767E-2</v>
      </c>
      <c r="L201">
        <f t="shared" si="42"/>
        <v>8.2344429504541543E-10</v>
      </c>
      <c r="M201">
        <f t="shared" si="43"/>
        <v>-20.91752521274525</v>
      </c>
    </row>
    <row r="202" spans="2:13" x14ac:dyDescent="0.2">
      <c r="B202">
        <f t="shared" si="44"/>
        <v>6</v>
      </c>
      <c r="C202">
        <f t="shared" si="45"/>
        <v>8</v>
      </c>
      <c r="D202">
        <f t="shared" si="46"/>
        <v>2</v>
      </c>
      <c r="E202">
        <f t="shared" si="47"/>
        <v>0</v>
      </c>
      <c r="F202">
        <f t="shared" si="39"/>
        <v>2</v>
      </c>
      <c r="G202">
        <f t="shared" si="40"/>
        <v>6</v>
      </c>
      <c r="H202">
        <f t="shared" si="36"/>
        <v>3.0805918072170931E-6</v>
      </c>
      <c r="I202">
        <f t="shared" si="37"/>
        <v>0.29071242926917934</v>
      </c>
      <c r="J202">
        <f t="shared" si="38"/>
        <v>1.366636021482244E-2</v>
      </c>
      <c r="K202">
        <f t="shared" si="41"/>
        <v>7.8092913911627076E-3</v>
      </c>
      <c r="L202">
        <f t="shared" si="42"/>
        <v>9.55789484193531E-11</v>
      </c>
      <c r="M202">
        <f t="shared" si="43"/>
        <v>-23.071068524938315</v>
      </c>
    </row>
    <row r="203" spans="2:13" x14ac:dyDescent="0.2">
      <c r="B203">
        <f t="shared" si="44"/>
        <v>6</v>
      </c>
      <c r="C203">
        <f t="shared" si="45"/>
        <v>7</v>
      </c>
      <c r="D203">
        <f t="shared" si="46"/>
        <v>1</v>
      </c>
      <c r="E203">
        <f t="shared" si="47"/>
        <v>6</v>
      </c>
      <c r="F203">
        <f t="shared" si="39"/>
        <v>7</v>
      </c>
      <c r="G203">
        <f t="shared" si="40"/>
        <v>0</v>
      </c>
      <c r="H203">
        <f t="shared" si="36"/>
        <v>1.2859117861504307E-5</v>
      </c>
      <c r="I203">
        <f t="shared" si="37"/>
        <v>0.23482595420088853</v>
      </c>
      <c r="J203">
        <f t="shared" si="38"/>
        <v>0</v>
      </c>
      <c r="K203">
        <f t="shared" si="41"/>
        <v>2.9093137818221985E-2</v>
      </c>
      <c r="L203">
        <f t="shared" si="42"/>
        <v>0</v>
      </c>
      <c r="M203" t="e">
        <f t="shared" si="43"/>
        <v>#NUM!</v>
      </c>
    </row>
    <row r="204" spans="2:13" x14ac:dyDescent="0.2">
      <c r="B204">
        <f t="shared" si="44"/>
        <v>6</v>
      </c>
      <c r="C204">
        <f t="shared" si="45"/>
        <v>7</v>
      </c>
      <c r="D204">
        <f t="shared" si="46"/>
        <v>1</v>
      </c>
      <c r="E204">
        <f t="shared" si="47"/>
        <v>5</v>
      </c>
      <c r="F204">
        <f t="shared" si="39"/>
        <v>6</v>
      </c>
      <c r="G204">
        <f t="shared" si="40"/>
        <v>1</v>
      </c>
      <c r="H204">
        <f t="shared" si="36"/>
        <v>1.2859117861504307E-5</v>
      </c>
      <c r="I204">
        <f t="shared" si="37"/>
        <v>0.23482595420088853</v>
      </c>
      <c r="J204">
        <f t="shared" si="38"/>
        <v>5.2568740596548721E-6</v>
      </c>
      <c r="K204">
        <f t="shared" si="41"/>
        <v>0.14019913214941754</v>
      </c>
      <c r="L204">
        <f t="shared" si="42"/>
        <v>2.2255131798168901E-12</v>
      </c>
      <c r="M204">
        <f t="shared" si="43"/>
        <v>-26.83103358428993</v>
      </c>
    </row>
    <row r="205" spans="2:13" x14ac:dyDescent="0.2">
      <c r="B205">
        <f t="shared" si="44"/>
        <v>6</v>
      </c>
      <c r="C205">
        <f t="shared" si="45"/>
        <v>7</v>
      </c>
      <c r="D205">
        <f t="shared" si="46"/>
        <v>1</v>
      </c>
      <c r="E205">
        <f t="shared" si="47"/>
        <v>4</v>
      </c>
      <c r="F205">
        <f t="shared" si="39"/>
        <v>5</v>
      </c>
      <c r="G205">
        <f t="shared" si="40"/>
        <v>2</v>
      </c>
      <c r="H205">
        <f t="shared" si="36"/>
        <v>1.2859117861504307E-5</v>
      </c>
      <c r="I205">
        <f t="shared" si="37"/>
        <v>0.23482595420088853</v>
      </c>
      <c r="J205">
        <f t="shared" si="38"/>
        <v>3.9800208894922803E-4</v>
      </c>
      <c r="K205">
        <f t="shared" si="41"/>
        <v>0.28150677057510443</v>
      </c>
      <c r="L205">
        <f t="shared" si="42"/>
        <v>3.3832295763385723E-10</v>
      </c>
      <c r="M205">
        <f t="shared" si="43"/>
        <v>-21.807020180683061</v>
      </c>
    </row>
    <row r="206" spans="2:13" x14ac:dyDescent="0.2">
      <c r="B206">
        <f t="shared" si="44"/>
        <v>6</v>
      </c>
      <c r="C206">
        <f t="shared" si="45"/>
        <v>7</v>
      </c>
      <c r="D206">
        <f t="shared" si="46"/>
        <v>1</v>
      </c>
      <c r="E206">
        <f t="shared" si="47"/>
        <v>3</v>
      </c>
      <c r="F206">
        <f t="shared" si="39"/>
        <v>4</v>
      </c>
      <c r="G206">
        <f t="shared" si="40"/>
        <v>3</v>
      </c>
      <c r="H206">
        <f t="shared" si="36"/>
        <v>1.2859117861504307E-5</v>
      </c>
      <c r="I206">
        <f t="shared" si="37"/>
        <v>0.23482595420088853</v>
      </c>
      <c r="J206">
        <f t="shared" si="38"/>
        <v>7.3377853935788773E-3</v>
      </c>
      <c r="K206">
        <f t="shared" si="41"/>
        <v>0.30146096974948566</v>
      </c>
      <c r="L206">
        <f t="shared" si="42"/>
        <v>6.67964482427499E-9</v>
      </c>
      <c r="M206">
        <f t="shared" si="43"/>
        <v>-18.824201020830145</v>
      </c>
    </row>
    <row r="207" spans="2:13" x14ac:dyDescent="0.2">
      <c r="B207">
        <f t="shared" si="44"/>
        <v>6</v>
      </c>
      <c r="C207">
        <f t="shared" si="45"/>
        <v>7</v>
      </c>
      <c r="D207">
        <f t="shared" si="46"/>
        <v>1</v>
      </c>
      <c r="E207">
        <f t="shared" si="47"/>
        <v>2</v>
      </c>
      <c r="F207">
        <f t="shared" si="39"/>
        <v>3</v>
      </c>
      <c r="G207">
        <f t="shared" si="40"/>
        <v>4</v>
      </c>
      <c r="H207">
        <f t="shared" si="36"/>
        <v>1.2859117861504307E-5</v>
      </c>
      <c r="I207">
        <f t="shared" si="37"/>
        <v>0.23482595420088853</v>
      </c>
      <c r="J207">
        <f t="shared" si="38"/>
        <v>1.5760758006708203E-2</v>
      </c>
      <c r="K207">
        <f t="shared" si="41"/>
        <v>0.18159164628388788</v>
      </c>
      <c r="L207">
        <f t="shared" si="42"/>
        <v>8.6423179398178039E-9</v>
      </c>
      <c r="M207">
        <f t="shared" si="43"/>
        <v>-18.566595010039606</v>
      </c>
    </row>
    <row r="208" spans="2:13" x14ac:dyDescent="0.2">
      <c r="B208">
        <f t="shared" si="44"/>
        <v>6</v>
      </c>
      <c r="C208">
        <f t="shared" si="45"/>
        <v>7</v>
      </c>
      <c r="D208">
        <f t="shared" si="46"/>
        <v>1</v>
      </c>
      <c r="E208">
        <f t="shared" si="47"/>
        <v>1</v>
      </c>
      <c r="F208">
        <f t="shared" si="39"/>
        <v>2</v>
      </c>
      <c r="G208">
        <f t="shared" si="40"/>
        <v>5</v>
      </c>
      <c r="H208">
        <f t="shared" si="36"/>
        <v>1.2859117861504307E-5</v>
      </c>
      <c r="I208">
        <f t="shared" si="37"/>
        <v>0.23482595420088853</v>
      </c>
      <c r="J208">
        <f t="shared" si="38"/>
        <v>1.366636021482244E-2</v>
      </c>
      <c r="K208">
        <f t="shared" si="41"/>
        <v>5.8339052032719767E-2</v>
      </c>
      <c r="L208">
        <f t="shared" si="42"/>
        <v>2.4075177851770149E-9</v>
      </c>
      <c r="M208">
        <f t="shared" si="43"/>
        <v>-19.844669584878773</v>
      </c>
    </row>
    <row r="209" spans="2:13" x14ac:dyDescent="0.2">
      <c r="B209">
        <f t="shared" si="44"/>
        <v>6</v>
      </c>
      <c r="C209">
        <f t="shared" si="45"/>
        <v>7</v>
      </c>
      <c r="D209">
        <f t="shared" si="46"/>
        <v>1</v>
      </c>
      <c r="E209">
        <f t="shared" si="47"/>
        <v>0</v>
      </c>
      <c r="F209">
        <f t="shared" si="39"/>
        <v>1</v>
      </c>
      <c r="G209">
        <f t="shared" si="40"/>
        <v>6</v>
      </c>
      <c r="H209">
        <f t="shared" si="36"/>
        <v>1.2859117861504307E-5</v>
      </c>
      <c r="I209">
        <f t="shared" si="37"/>
        <v>0.23482595420088853</v>
      </c>
      <c r="J209">
        <f t="shared" si="38"/>
        <v>5.6103268333196109E-3</v>
      </c>
      <c r="K209">
        <f t="shared" si="41"/>
        <v>7.8092913911627076E-3</v>
      </c>
      <c r="L209">
        <f t="shared" si="42"/>
        <v>1.3229915272961939E-10</v>
      </c>
      <c r="M209">
        <f t="shared" si="43"/>
        <v>-22.745955448988241</v>
      </c>
    </row>
    <row r="210" spans="2:13" x14ac:dyDescent="0.2">
      <c r="B210">
        <f t="shared" si="44"/>
        <v>6</v>
      </c>
      <c r="C210">
        <f t="shared" si="45"/>
        <v>6</v>
      </c>
      <c r="D210">
        <f t="shared" si="46"/>
        <v>0</v>
      </c>
      <c r="E210">
        <f t="shared" si="47"/>
        <v>6</v>
      </c>
      <c r="F210">
        <f t="shared" si="39"/>
        <v>6</v>
      </c>
      <c r="G210">
        <f t="shared" si="40"/>
        <v>0</v>
      </c>
      <c r="H210">
        <f t="shared" si="36"/>
        <v>5.4193120326532003E-5</v>
      </c>
      <c r="I210">
        <f t="shared" si="37"/>
        <v>0.10839033101244633</v>
      </c>
      <c r="J210">
        <f t="shared" si="38"/>
        <v>5.2568740596548721E-6</v>
      </c>
      <c r="K210">
        <f t="shared" si="41"/>
        <v>2.9093137818221985E-2</v>
      </c>
      <c r="L210">
        <f t="shared" si="42"/>
        <v>8.9836502765831756E-13</v>
      </c>
      <c r="M210">
        <f t="shared" si="43"/>
        <v>-27.738199919605766</v>
      </c>
    </row>
    <row r="211" spans="2:13" x14ac:dyDescent="0.2">
      <c r="B211">
        <f t="shared" si="44"/>
        <v>6</v>
      </c>
      <c r="C211">
        <f t="shared" si="45"/>
        <v>6</v>
      </c>
      <c r="D211">
        <f t="shared" si="46"/>
        <v>0</v>
      </c>
      <c r="E211">
        <f t="shared" si="47"/>
        <v>5</v>
      </c>
      <c r="F211">
        <f t="shared" si="39"/>
        <v>5</v>
      </c>
      <c r="G211">
        <f t="shared" si="40"/>
        <v>1</v>
      </c>
      <c r="H211">
        <f t="shared" si="36"/>
        <v>5.4193120326532003E-5</v>
      </c>
      <c r="I211">
        <f t="shared" si="37"/>
        <v>0.10839033101244633</v>
      </c>
      <c r="J211">
        <f t="shared" si="38"/>
        <v>3.9800208894922803E-4</v>
      </c>
      <c r="K211">
        <f t="shared" si="41"/>
        <v>0.14019913214941754</v>
      </c>
      <c r="L211">
        <f t="shared" si="42"/>
        <v>3.2776711379496671E-10</v>
      </c>
      <c r="M211">
        <f t="shared" si="43"/>
        <v>-21.838717778644998</v>
      </c>
    </row>
    <row r="212" spans="2:13" x14ac:dyDescent="0.2">
      <c r="B212">
        <f t="shared" si="44"/>
        <v>6</v>
      </c>
      <c r="C212">
        <f t="shared" si="45"/>
        <v>6</v>
      </c>
      <c r="D212">
        <f t="shared" si="46"/>
        <v>0</v>
      </c>
      <c r="E212">
        <f t="shared" si="47"/>
        <v>4</v>
      </c>
      <c r="F212">
        <f t="shared" si="39"/>
        <v>4</v>
      </c>
      <c r="G212">
        <f t="shared" si="40"/>
        <v>2</v>
      </c>
      <c r="H212">
        <f t="shared" si="36"/>
        <v>5.4193120326532003E-5</v>
      </c>
      <c r="I212">
        <f t="shared" si="37"/>
        <v>0.10839033101244633</v>
      </c>
      <c r="J212">
        <f t="shared" si="38"/>
        <v>7.3377853935788773E-3</v>
      </c>
      <c r="K212">
        <f t="shared" si="41"/>
        <v>0.28150677057510443</v>
      </c>
      <c r="L212">
        <f t="shared" si="42"/>
        <v>1.2133568620387001E-8</v>
      </c>
      <c r="M212">
        <f t="shared" si="43"/>
        <v>-18.227289959369706</v>
      </c>
    </row>
    <row r="213" spans="2:13" x14ac:dyDescent="0.2">
      <c r="B213">
        <f t="shared" si="44"/>
        <v>6</v>
      </c>
      <c r="C213">
        <f t="shared" si="45"/>
        <v>6</v>
      </c>
      <c r="D213">
        <f t="shared" si="46"/>
        <v>0</v>
      </c>
      <c r="E213">
        <f t="shared" si="47"/>
        <v>3</v>
      </c>
      <c r="F213">
        <f t="shared" si="39"/>
        <v>3</v>
      </c>
      <c r="G213">
        <f t="shared" si="40"/>
        <v>3</v>
      </c>
      <c r="H213">
        <f t="shared" ref="H213:H276" si="48">VLOOKUP(C213,K$6:M$16,2)</f>
        <v>5.4193120326532003E-5</v>
      </c>
      <c r="I213">
        <f t="shared" ref="I213:I276" si="49">_xlfn.BINOM.DIST(B213,C213,$H$2,FALSE)</f>
        <v>0.10839033101244633</v>
      </c>
      <c r="J213">
        <f t="shared" ref="J213:J276" si="50">VLOOKUP(F213,K$6:M$16,3)</f>
        <v>1.5760758006708203E-2</v>
      </c>
      <c r="K213">
        <f t="shared" si="41"/>
        <v>0.30146096974948566</v>
      </c>
      <c r="L213">
        <f t="shared" si="42"/>
        <v>2.7908911132757929E-8</v>
      </c>
      <c r="M213">
        <f t="shared" si="43"/>
        <v>-17.394319803675604</v>
      </c>
    </row>
    <row r="214" spans="2:13" x14ac:dyDescent="0.2">
      <c r="B214">
        <f t="shared" si="44"/>
        <v>6</v>
      </c>
      <c r="C214">
        <f t="shared" si="45"/>
        <v>6</v>
      </c>
      <c r="D214">
        <f t="shared" si="46"/>
        <v>0</v>
      </c>
      <c r="E214">
        <f t="shared" si="47"/>
        <v>2</v>
      </c>
      <c r="F214">
        <f t="shared" ref="F214:F277" si="51">D214+E214</f>
        <v>2</v>
      </c>
      <c r="G214">
        <f t="shared" ref="G214:G277" si="52">B214-E214</f>
        <v>4</v>
      </c>
      <c r="H214">
        <f t="shared" si="48"/>
        <v>5.4193120326532003E-5</v>
      </c>
      <c r="I214">
        <f t="shared" si="49"/>
        <v>0.10839033101244633</v>
      </c>
      <c r="J214">
        <f t="shared" si="50"/>
        <v>1.366636021482244E-2</v>
      </c>
      <c r="K214">
        <f t="shared" ref="K214:K277" si="53">_xlfn.BINOM.DIST(G214,B214,$F$2,FALSE)</f>
        <v>0.18159164628388788</v>
      </c>
      <c r="L214">
        <f t="shared" ref="L214:L277" si="54">H214*I214*J214*K214</f>
        <v>1.4577512736948103E-8</v>
      </c>
      <c r="M214">
        <f t="shared" ref="M214:M277" si="55">LN(L214)</f>
        <v>-18.043785719092394</v>
      </c>
    </row>
    <row r="215" spans="2:13" x14ac:dyDescent="0.2">
      <c r="B215">
        <f t="shared" si="44"/>
        <v>6</v>
      </c>
      <c r="C215">
        <f t="shared" si="45"/>
        <v>6</v>
      </c>
      <c r="D215">
        <f t="shared" si="46"/>
        <v>0</v>
      </c>
      <c r="E215">
        <f t="shared" si="47"/>
        <v>1</v>
      </c>
      <c r="F215">
        <f t="shared" si="51"/>
        <v>1</v>
      </c>
      <c r="G215">
        <f t="shared" si="52"/>
        <v>5</v>
      </c>
      <c r="H215">
        <f t="shared" si="48"/>
        <v>5.4193120326532003E-5</v>
      </c>
      <c r="I215">
        <f t="shared" si="49"/>
        <v>0.10839033101244633</v>
      </c>
      <c r="J215">
        <f t="shared" si="50"/>
        <v>5.6103268333196109E-3</v>
      </c>
      <c r="K215">
        <f t="shared" si="53"/>
        <v>5.8339052032719767E-2</v>
      </c>
      <c r="L215">
        <f t="shared" si="54"/>
        <v>1.9225703046127218E-9</v>
      </c>
      <c r="M215">
        <f t="shared" si="55"/>
        <v>-20.069602845847967</v>
      </c>
    </row>
    <row r="216" spans="2:13" x14ac:dyDescent="0.2">
      <c r="B216">
        <f t="shared" si="44"/>
        <v>6</v>
      </c>
      <c r="C216">
        <f t="shared" si="45"/>
        <v>6</v>
      </c>
      <c r="D216">
        <f t="shared" si="46"/>
        <v>0</v>
      </c>
      <c r="E216">
        <f t="shared" si="47"/>
        <v>0</v>
      </c>
      <c r="F216">
        <f t="shared" si="51"/>
        <v>0</v>
      </c>
      <c r="G216">
        <f t="shared" si="52"/>
        <v>6</v>
      </c>
      <c r="H216">
        <f t="shared" si="48"/>
        <v>5.4193120326532003E-5</v>
      </c>
      <c r="I216">
        <f t="shared" si="49"/>
        <v>0.10839033101244633</v>
      </c>
      <c r="J216">
        <f t="shared" si="50"/>
        <v>1.0060507783165916E-3</v>
      </c>
      <c r="K216">
        <f t="shared" si="53"/>
        <v>7.8092913911627076E-3</v>
      </c>
      <c r="L216">
        <f t="shared" si="54"/>
        <v>4.6149418124907572E-11</v>
      </c>
      <c r="M216">
        <f t="shared" si="55"/>
        <v>-23.799136763403538</v>
      </c>
    </row>
    <row r="217" spans="2:13" x14ac:dyDescent="0.2">
      <c r="B217">
        <f t="shared" si="44"/>
        <v>7</v>
      </c>
      <c r="C217">
        <f t="shared" si="45"/>
        <v>10</v>
      </c>
      <c r="D217">
        <f t="shared" si="46"/>
        <v>3</v>
      </c>
      <c r="E217">
        <f t="shared" si="47"/>
        <v>7</v>
      </c>
      <c r="F217">
        <f t="shared" si="51"/>
        <v>10</v>
      </c>
      <c r="G217">
        <f t="shared" si="52"/>
        <v>0</v>
      </c>
      <c r="H217">
        <f t="shared" si="48"/>
        <v>1.8048353275885056E-7</v>
      </c>
      <c r="I217">
        <f t="shared" si="49"/>
        <v>0.26626214018931194</v>
      </c>
      <c r="J217">
        <f t="shared" si="50"/>
        <v>0</v>
      </c>
      <c r="K217">
        <f t="shared" si="53"/>
        <v>1.6134505458883269E-2</v>
      </c>
      <c r="L217">
        <f t="shared" si="54"/>
        <v>0</v>
      </c>
      <c r="M217" t="e">
        <f t="shared" si="55"/>
        <v>#NUM!</v>
      </c>
    </row>
    <row r="218" spans="2:13" x14ac:dyDescent="0.2">
      <c r="B218">
        <f t="shared" si="44"/>
        <v>7</v>
      </c>
      <c r="C218">
        <f t="shared" si="45"/>
        <v>10</v>
      </c>
      <c r="D218">
        <f t="shared" si="46"/>
        <v>3</v>
      </c>
      <c r="E218">
        <f t="shared" si="47"/>
        <v>6</v>
      </c>
      <c r="F218">
        <f t="shared" si="51"/>
        <v>9</v>
      </c>
      <c r="G218">
        <f t="shared" si="52"/>
        <v>1</v>
      </c>
      <c r="H218">
        <f t="shared" si="48"/>
        <v>1.8048353275885056E-7</v>
      </c>
      <c r="I218">
        <f t="shared" si="49"/>
        <v>0.26626214018931194</v>
      </c>
      <c r="J218">
        <f t="shared" si="50"/>
        <v>0</v>
      </c>
      <c r="K218">
        <f t="shared" si="53"/>
        <v>9.0710426515371007E-2</v>
      </c>
      <c r="L218">
        <f t="shared" si="54"/>
        <v>0</v>
      </c>
      <c r="M218" t="e">
        <f t="shared" si="55"/>
        <v>#NUM!</v>
      </c>
    </row>
    <row r="219" spans="2:13" x14ac:dyDescent="0.2">
      <c r="B219">
        <f t="shared" si="44"/>
        <v>7</v>
      </c>
      <c r="C219">
        <f t="shared" si="45"/>
        <v>10</v>
      </c>
      <c r="D219">
        <f t="shared" si="46"/>
        <v>3</v>
      </c>
      <c r="E219">
        <f t="shared" si="47"/>
        <v>5</v>
      </c>
      <c r="F219">
        <f t="shared" si="51"/>
        <v>8</v>
      </c>
      <c r="G219">
        <f t="shared" si="52"/>
        <v>2</v>
      </c>
      <c r="H219">
        <f t="shared" si="48"/>
        <v>1.8048353275885056E-7</v>
      </c>
      <c r="I219">
        <f t="shared" si="49"/>
        <v>0.26626214018931194</v>
      </c>
      <c r="J219">
        <f t="shared" si="50"/>
        <v>0</v>
      </c>
      <c r="K219">
        <f t="shared" si="53"/>
        <v>0.21856568297684856</v>
      </c>
      <c r="L219">
        <f t="shared" si="54"/>
        <v>0</v>
      </c>
      <c r="M219" t="e">
        <f t="shared" si="55"/>
        <v>#NUM!</v>
      </c>
    </row>
    <row r="220" spans="2:13" x14ac:dyDescent="0.2">
      <c r="B220">
        <f t="shared" si="44"/>
        <v>7</v>
      </c>
      <c r="C220">
        <f t="shared" si="45"/>
        <v>10</v>
      </c>
      <c r="D220">
        <f t="shared" si="46"/>
        <v>3</v>
      </c>
      <c r="E220">
        <f t="shared" si="47"/>
        <v>4</v>
      </c>
      <c r="F220">
        <f t="shared" si="51"/>
        <v>7</v>
      </c>
      <c r="G220">
        <f t="shared" si="52"/>
        <v>3</v>
      </c>
      <c r="H220">
        <f t="shared" si="48"/>
        <v>1.8048353275885056E-7</v>
      </c>
      <c r="I220">
        <f t="shared" si="49"/>
        <v>0.26626214018931194</v>
      </c>
      <c r="J220">
        <f t="shared" si="50"/>
        <v>0</v>
      </c>
      <c r="K220">
        <f t="shared" si="53"/>
        <v>0.29257299304716272</v>
      </c>
      <c r="L220">
        <f t="shared" si="54"/>
        <v>0</v>
      </c>
      <c r="M220" t="e">
        <f t="shared" si="55"/>
        <v>#NUM!</v>
      </c>
    </row>
    <row r="221" spans="2:13" x14ac:dyDescent="0.2">
      <c r="B221">
        <f t="shared" si="44"/>
        <v>7</v>
      </c>
      <c r="C221">
        <f t="shared" si="45"/>
        <v>10</v>
      </c>
      <c r="D221">
        <f t="shared" si="46"/>
        <v>3</v>
      </c>
      <c r="E221">
        <f t="shared" si="47"/>
        <v>3</v>
      </c>
      <c r="F221">
        <f t="shared" si="51"/>
        <v>6</v>
      </c>
      <c r="G221">
        <f t="shared" si="52"/>
        <v>4</v>
      </c>
      <c r="H221">
        <f t="shared" si="48"/>
        <v>1.8048353275885056E-7</v>
      </c>
      <c r="I221">
        <f t="shared" si="49"/>
        <v>0.26626214018931194</v>
      </c>
      <c r="J221">
        <f t="shared" si="50"/>
        <v>5.2568740596548721E-6</v>
      </c>
      <c r="K221">
        <f t="shared" si="53"/>
        <v>0.23498370401443713</v>
      </c>
      <c r="L221">
        <f t="shared" si="54"/>
        <v>5.9362518724936565E-14</v>
      </c>
      <c r="M221">
        <f t="shared" si="55"/>
        <v>-30.455113365601736</v>
      </c>
    </row>
    <row r="222" spans="2:13" x14ac:dyDescent="0.2">
      <c r="B222">
        <f t="shared" si="44"/>
        <v>7</v>
      </c>
      <c r="C222">
        <f t="shared" si="45"/>
        <v>10</v>
      </c>
      <c r="D222">
        <f t="shared" si="46"/>
        <v>3</v>
      </c>
      <c r="E222">
        <f t="shared" si="47"/>
        <v>2</v>
      </c>
      <c r="F222">
        <f t="shared" si="51"/>
        <v>5</v>
      </c>
      <c r="G222">
        <f t="shared" si="52"/>
        <v>5</v>
      </c>
      <c r="H222">
        <f t="shared" si="48"/>
        <v>1.8048353275885056E-7</v>
      </c>
      <c r="I222">
        <f t="shared" si="49"/>
        <v>0.26626214018931194</v>
      </c>
      <c r="J222">
        <f t="shared" si="50"/>
        <v>3.9800208894922803E-4</v>
      </c>
      <c r="K222">
        <f t="shared" si="53"/>
        <v>0.11323808238878071</v>
      </c>
      <c r="L222">
        <f t="shared" si="54"/>
        <v>2.1658324657616144E-12</v>
      </c>
      <c r="M222">
        <f t="shared" si="55"/>
        <v>-26.858216317635012</v>
      </c>
    </row>
    <row r="223" spans="2:13" x14ac:dyDescent="0.2">
      <c r="B223">
        <f t="shared" si="44"/>
        <v>7</v>
      </c>
      <c r="C223">
        <f t="shared" si="45"/>
        <v>10</v>
      </c>
      <c r="D223">
        <f t="shared" si="46"/>
        <v>3</v>
      </c>
      <c r="E223">
        <f t="shared" si="47"/>
        <v>1</v>
      </c>
      <c r="F223">
        <f t="shared" si="51"/>
        <v>4</v>
      </c>
      <c r="G223">
        <f t="shared" si="52"/>
        <v>6</v>
      </c>
      <c r="H223">
        <f t="shared" si="48"/>
        <v>1.8048353275885056E-7</v>
      </c>
      <c r="I223">
        <f t="shared" si="49"/>
        <v>0.26626214018931194</v>
      </c>
      <c r="J223">
        <f t="shared" si="50"/>
        <v>7.3377853935788773E-3</v>
      </c>
      <c r="K223">
        <f t="shared" si="53"/>
        <v>3.0316199908579519E-2</v>
      </c>
      <c r="L223">
        <f t="shared" si="54"/>
        <v>1.0690223123897416E-11</v>
      </c>
      <c r="M223">
        <f t="shared" si="55"/>
        <v>-25.261691518901987</v>
      </c>
    </row>
    <row r="224" spans="2:13" x14ac:dyDescent="0.2">
      <c r="B224">
        <f t="shared" si="44"/>
        <v>7</v>
      </c>
      <c r="C224">
        <f t="shared" si="45"/>
        <v>10</v>
      </c>
      <c r="D224">
        <f t="shared" si="46"/>
        <v>3</v>
      </c>
      <c r="E224">
        <f t="shared" si="47"/>
        <v>0</v>
      </c>
      <c r="F224">
        <f t="shared" si="51"/>
        <v>3</v>
      </c>
      <c r="G224">
        <f t="shared" si="52"/>
        <v>7</v>
      </c>
      <c r="H224">
        <f t="shared" si="48"/>
        <v>1.8048353275885056E-7</v>
      </c>
      <c r="I224">
        <f t="shared" si="49"/>
        <v>0.26626214018931194</v>
      </c>
      <c r="J224">
        <f t="shared" si="50"/>
        <v>1.5760758006708203E-2</v>
      </c>
      <c r="K224">
        <f t="shared" si="53"/>
        <v>3.4784056899370575E-3</v>
      </c>
      <c r="L224">
        <f t="shared" si="54"/>
        <v>2.6345372008420527E-12</v>
      </c>
      <c r="M224">
        <f t="shared" si="55"/>
        <v>-26.662313584714976</v>
      </c>
    </row>
    <row r="225" spans="2:13" x14ac:dyDescent="0.2">
      <c r="B225">
        <f t="shared" si="44"/>
        <v>7</v>
      </c>
      <c r="C225">
        <f t="shared" si="45"/>
        <v>9</v>
      </c>
      <c r="D225">
        <f t="shared" si="46"/>
        <v>2</v>
      </c>
      <c r="E225">
        <f t="shared" si="47"/>
        <v>7</v>
      </c>
      <c r="F225">
        <f t="shared" si="51"/>
        <v>9</v>
      </c>
      <c r="G225">
        <f t="shared" si="52"/>
        <v>0</v>
      </c>
      <c r="H225">
        <f t="shared" si="48"/>
        <v>7.4346799071509315E-7</v>
      </c>
      <c r="I225">
        <f t="shared" si="49"/>
        <v>0.25809117812282562</v>
      </c>
      <c r="J225">
        <f t="shared" si="50"/>
        <v>0</v>
      </c>
      <c r="K225">
        <f t="shared" si="53"/>
        <v>1.6134505458883269E-2</v>
      </c>
      <c r="L225">
        <f t="shared" si="54"/>
        <v>0</v>
      </c>
      <c r="M225" t="e">
        <f t="shared" si="55"/>
        <v>#NUM!</v>
      </c>
    </row>
    <row r="226" spans="2:13" x14ac:dyDescent="0.2">
      <c r="B226">
        <f t="shared" si="44"/>
        <v>7</v>
      </c>
      <c r="C226">
        <f t="shared" si="45"/>
        <v>9</v>
      </c>
      <c r="D226">
        <f t="shared" si="46"/>
        <v>2</v>
      </c>
      <c r="E226">
        <f t="shared" si="47"/>
        <v>6</v>
      </c>
      <c r="F226">
        <f t="shared" si="51"/>
        <v>8</v>
      </c>
      <c r="G226">
        <f t="shared" si="52"/>
        <v>1</v>
      </c>
      <c r="H226">
        <f t="shared" si="48"/>
        <v>7.4346799071509315E-7</v>
      </c>
      <c r="I226">
        <f t="shared" si="49"/>
        <v>0.25809117812282562</v>
      </c>
      <c r="J226">
        <f t="shared" si="50"/>
        <v>0</v>
      </c>
      <c r="K226">
        <f t="shared" si="53"/>
        <v>9.0710426515371007E-2</v>
      </c>
      <c r="L226">
        <f t="shared" si="54"/>
        <v>0</v>
      </c>
      <c r="M226" t="e">
        <f t="shared" si="55"/>
        <v>#NUM!</v>
      </c>
    </row>
    <row r="227" spans="2:13" x14ac:dyDescent="0.2">
      <c r="B227">
        <f t="shared" si="44"/>
        <v>7</v>
      </c>
      <c r="C227">
        <f t="shared" si="45"/>
        <v>9</v>
      </c>
      <c r="D227">
        <f t="shared" si="46"/>
        <v>2</v>
      </c>
      <c r="E227">
        <f t="shared" si="47"/>
        <v>5</v>
      </c>
      <c r="F227">
        <f t="shared" si="51"/>
        <v>7</v>
      </c>
      <c r="G227">
        <f t="shared" si="52"/>
        <v>2</v>
      </c>
      <c r="H227">
        <f t="shared" si="48"/>
        <v>7.4346799071509315E-7</v>
      </c>
      <c r="I227">
        <f t="shared" si="49"/>
        <v>0.25809117812282562</v>
      </c>
      <c r="J227">
        <f t="shared" si="50"/>
        <v>0</v>
      </c>
      <c r="K227">
        <f t="shared" si="53"/>
        <v>0.21856568297684856</v>
      </c>
      <c r="L227">
        <f t="shared" si="54"/>
        <v>0</v>
      </c>
      <c r="M227" t="e">
        <f t="shared" si="55"/>
        <v>#NUM!</v>
      </c>
    </row>
    <row r="228" spans="2:13" x14ac:dyDescent="0.2">
      <c r="B228">
        <f t="shared" si="44"/>
        <v>7</v>
      </c>
      <c r="C228">
        <f t="shared" si="45"/>
        <v>9</v>
      </c>
      <c r="D228">
        <f t="shared" si="46"/>
        <v>2</v>
      </c>
      <c r="E228">
        <f t="shared" si="47"/>
        <v>4</v>
      </c>
      <c r="F228">
        <f t="shared" si="51"/>
        <v>6</v>
      </c>
      <c r="G228">
        <f t="shared" si="52"/>
        <v>3</v>
      </c>
      <c r="H228">
        <f t="shared" si="48"/>
        <v>7.4346799071509315E-7</v>
      </c>
      <c r="I228">
        <f t="shared" si="49"/>
        <v>0.25809117812282562</v>
      </c>
      <c r="J228">
        <f t="shared" si="50"/>
        <v>5.2568740596548721E-6</v>
      </c>
      <c r="K228">
        <f t="shared" si="53"/>
        <v>0.29257299304716272</v>
      </c>
      <c r="L228">
        <f t="shared" si="54"/>
        <v>2.9511904879906761E-13</v>
      </c>
      <c r="M228">
        <f t="shared" si="55"/>
        <v>-28.851397564726309</v>
      </c>
    </row>
    <row r="229" spans="2:13" x14ac:dyDescent="0.2">
      <c r="B229">
        <f t="shared" si="44"/>
        <v>7</v>
      </c>
      <c r="C229">
        <f t="shared" si="45"/>
        <v>9</v>
      </c>
      <c r="D229">
        <f t="shared" si="46"/>
        <v>2</v>
      </c>
      <c r="E229">
        <f t="shared" si="47"/>
        <v>3</v>
      </c>
      <c r="F229">
        <f t="shared" si="51"/>
        <v>5</v>
      </c>
      <c r="G229">
        <f t="shared" si="52"/>
        <v>4</v>
      </c>
      <c r="H229">
        <f t="shared" si="48"/>
        <v>7.4346799071509315E-7</v>
      </c>
      <c r="I229">
        <f t="shared" si="49"/>
        <v>0.25809117812282562</v>
      </c>
      <c r="J229">
        <f t="shared" si="50"/>
        <v>3.9800208894922803E-4</v>
      </c>
      <c r="K229">
        <f t="shared" si="53"/>
        <v>0.23498370401443713</v>
      </c>
      <c r="L229">
        <f t="shared" si="54"/>
        <v>1.7945622672431214E-11</v>
      </c>
      <c r="M229">
        <f t="shared" si="55"/>
        <v>-24.743674892993596</v>
      </c>
    </row>
    <row r="230" spans="2:13" x14ac:dyDescent="0.2">
      <c r="B230">
        <f t="shared" si="44"/>
        <v>7</v>
      </c>
      <c r="C230">
        <f t="shared" si="45"/>
        <v>9</v>
      </c>
      <c r="D230">
        <f t="shared" si="46"/>
        <v>2</v>
      </c>
      <c r="E230">
        <f t="shared" si="47"/>
        <v>2</v>
      </c>
      <c r="F230">
        <f t="shared" si="51"/>
        <v>4</v>
      </c>
      <c r="G230">
        <f t="shared" si="52"/>
        <v>5</v>
      </c>
      <c r="H230">
        <f t="shared" si="48"/>
        <v>7.4346799071509315E-7</v>
      </c>
      <c r="I230">
        <f t="shared" si="49"/>
        <v>0.25809117812282562</v>
      </c>
      <c r="J230">
        <f t="shared" si="50"/>
        <v>7.3377853935788773E-3</v>
      </c>
      <c r="K230">
        <f t="shared" si="53"/>
        <v>0.11323808238878071</v>
      </c>
      <c r="L230">
        <f t="shared" si="54"/>
        <v>1.5943840730847159E-10</v>
      </c>
      <c r="M230">
        <f t="shared" si="55"/>
        <v>-22.559363429358452</v>
      </c>
    </row>
    <row r="231" spans="2:13" x14ac:dyDescent="0.2">
      <c r="B231">
        <f t="shared" si="44"/>
        <v>7</v>
      </c>
      <c r="C231">
        <f t="shared" si="45"/>
        <v>9</v>
      </c>
      <c r="D231">
        <f t="shared" si="46"/>
        <v>2</v>
      </c>
      <c r="E231">
        <f t="shared" si="47"/>
        <v>1</v>
      </c>
      <c r="F231">
        <f t="shared" si="51"/>
        <v>3</v>
      </c>
      <c r="G231">
        <f t="shared" si="52"/>
        <v>6</v>
      </c>
      <c r="H231">
        <f t="shared" si="48"/>
        <v>7.4346799071509315E-7</v>
      </c>
      <c r="I231">
        <f t="shared" si="49"/>
        <v>0.25809117812282562</v>
      </c>
      <c r="J231">
        <f t="shared" si="50"/>
        <v>1.5760758006708203E-2</v>
      </c>
      <c r="K231">
        <f t="shared" si="53"/>
        <v>3.0316199908579519E-2</v>
      </c>
      <c r="L231">
        <f t="shared" si="54"/>
        <v>9.1682679678508949E-11</v>
      </c>
      <c r="M231">
        <f t="shared" si="55"/>
        <v>-23.112687634784237</v>
      </c>
    </row>
    <row r="232" spans="2:13" x14ac:dyDescent="0.2">
      <c r="B232">
        <f t="shared" si="44"/>
        <v>7</v>
      </c>
      <c r="C232">
        <f t="shared" si="45"/>
        <v>9</v>
      </c>
      <c r="D232">
        <f t="shared" si="46"/>
        <v>2</v>
      </c>
      <c r="E232">
        <f t="shared" si="47"/>
        <v>0</v>
      </c>
      <c r="F232">
        <f t="shared" si="51"/>
        <v>2</v>
      </c>
      <c r="G232">
        <f t="shared" si="52"/>
        <v>7</v>
      </c>
      <c r="H232">
        <f t="shared" si="48"/>
        <v>7.4346799071509315E-7</v>
      </c>
      <c r="I232">
        <f t="shared" si="49"/>
        <v>0.25809117812282562</v>
      </c>
      <c r="J232">
        <f t="shared" si="50"/>
        <v>1.366636021482244E-2</v>
      </c>
      <c r="K232">
        <f t="shared" si="53"/>
        <v>3.4784056899370575E-3</v>
      </c>
      <c r="L232">
        <f t="shared" si="54"/>
        <v>9.1215476588478081E-12</v>
      </c>
      <c r="M232">
        <f t="shared" si="55"/>
        <v>-25.420381626804563</v>
      </c>
    </row>
    <row r="233" spans="2:13" x14ac:dyDescent="0.2">
      <c r="B233">
        <f t="shared" si="44"/>
        <v>7</v>
      </c>
      <c r="C233">
        <f t="shared" si="45"/>
        <v>8</v>
      </c>
      <c r="D233">
        <f t="shared" si="46"/>
        <v>1</v>
      </c>
      <c r="E233">
        <f t="shared" si="47"/>
        <v>7</v>
      </c>
      <c r="F233">
        <f t="shared" si="51"/>
        <v>8</v>
      </c>
      <c r="G233">
        <f t="shared" si="52"/>
        <v>0</v>
      </c>
      <c r="H233">
        <f t="shared" si="48"/>
        <v>3.0805918072170931E-6</v>
      </c>
      <c r="I233">
        <f t="shared" si="49"/>
        <v>0.18531182500982138</v>
      </c>
      <c r="J233">
        <f t="shared" si="50"/>
        <v>0</v>
      </c>
      <c r="K233">
        <f t="shared" si="53"/>
        <v>1.6134505458883269E-2</v>
      </c>
      <c r="L233">
        <f t="shared" si="54"/>
        <v>0</v>
      </c>
      <c r="M233" t="e">
        <f t="shared" si="55"/>
        <v>#NUM!</v>
      </c>
    </row>
    <row r="234" spans="2:13" x14ac:dyDescent="0.2">
      <c r="B234">
        <f t="shared" si="44"/>
        <v>7</v>
      </c>
      <c r="C234">
        <f t="shared" si="45"/>
        <v>8</v>
      </c>
      <c r="D234">
        <f t="shared" si="46"/>
        <v>1</v>
      </c>
      <c r="E234">
        <f t="shared" si="47"/>
        <v>6</v>
      </c>
      <c r="F234">
        <f t="shared" si="51"/>
        <v>7</v>
      </c>
      <c r="G234">
        <f t="shared" si="52"/>
        <v>1</v>
      </c>
      <c r="H234">
        <f t="shared" si="48"/>
        <v>3.0805918072170931E-6</v>
      </c>
      <c r="I234">
        <f t="shared" si="49"/>
        <v>0.18531182500982138</v>
      </c>
      <c r="J234">
        <f t="shared" si="50"/>
        <v>0</v>
      </c>
      <c r="K234">
        <f t="shared" si="53"/>
        <v>9.0710426515371007E-2</v>
      </c>
      <c r="L234">
        <f t="shared" si="54"/>
        <v>0</v>
      </c>
      <c r="M234" t="e">
        <f t="shared" si="55"/>
        <v>#NUM!</v>
      </c>
    </row>
    <row r="235" spans="2:13" x14ac:dyDescent="0.2">
      <c r="B235">
        <f t="shared" si="44"/>
        <v>7</v>
      </c>
      <c r="C235">
        <f t="shared" si="45"/>
        <v>8</v>
      </c>
      <c r="D235">
        <f t="shared" si="46"/>
        <v>1</v>
      </c>
      <c r="E235">
        <f t="shared" si="47"/>
        <v>5</v>
      </c>
      <c r="F235">
        <f t="shared" si="51"/>
        <v>6</v>
      </c>
      <c r="G235">
        <f t="shared" si="52"/>
        <v>2</v>
      </c>
      <c r="H235">
        <f t="shared" si="48"/>
        <v>3.0805918072170931E-6</v>
      </c>
      <c r="I235">
        <f t="shared" si="49"/>
        <v>0.18531182500982138</v>
      </c>
      <c r="J235">
        <f t="shared" si="50"/>
        <v>5.2568740596548721E-6</v>
      </c>
      <c r="K235">
        <f t="shared" si="53"/>
        <v>0.21856568297684856</v>
      </c>
      <c r="L235">
        <f t="shared" si="54"/>
        <v>6.5591390260123444E-13</v>
      </c>
      <c r="M235">
        <f t="shared" si="55"/>
        <v>-28.052746860614814</v>
      </c>
    </row>
    <row r="236" spans="2:13" x14ac:dyDescent="0.2">
      <c r="B236">
        <f t="shared" si="44"/>
        <v>7</v>
      </c>
      <c r="C236">
        <f t="shared" si="45"/>
        <v>8</v>
      </c>
      <c r="D236">
        <f t="shared" si="46"/>
        <v>1</v>
      </c>
      <c r="E236">
        <f t="shared" si="47"/>
        <v>4</v>
      </c>
      <c r="F236">
        <f t="shared" si="51"/>
        <v>5</v>
      </c>
      <c r="G236">
        <f t="shared" si="52"/>
        <v>3</v>
      </c>
      <c r="H236">
        <f t="shared" si="48"/>
        <v>3.0805918072170931E-6</v>
      </c>
      <c r="I236">
        <f t="shared" si="49"/>
        <v>0.18531182500982138</v>
      </c>
      <c r="J236">
        <f t="shared" si="50"/>
        <v>3.9800208894922803E-4</v>
      </c>
      <c r="K236">
        <f t="shared" si="53"/>
        <v>0.29257299304716272</v>
      </c>
      <c r="L236">
        <f t="shared" si="54"/>
        <v>6.6474774894982068E-11</v>
      </c>
      <c r="M236">
        <f t="shared" si="55"/>
        <v>-23.434198565116112</v>
      </c>
    </row>
    <row r="237" spans="2:13" x14ac:dyDescent="0.2">
      <c r="B237">
        <f t="shared" si="44"/>
        <v>7</v>
      </c>
      <c r="C237">
        <f t="shared" si="45"/>
        <v>8</v>
      </c>
      <c r="D237">
        <f t="shared" si="46"/>
        <v>1</v>
      </c>
      <c r="E237">
        <f t="shared" si="47"/>
        <v>3</v>
      </c>
      <c r="F237">
        <f t="shared" si="51"/>
        <v>4</v>
      </c>
      <c r="G237">
        <f t="shared" si="52"/>
        <v>4</v>
      </c>
      <c r="H237">
        <f t="shared" si="48"/>
        <v>3.0805918072170931E-6</v>
      </c>
      <c r="I237">
        <f t="shared" si="49"/>
        <v>0.18531182500982138</v>
      </c>
      <c r="J237">
        <f t="shared" si="50"/>
        <v>7.3377853935788773E-3</v>
      </c>
      <c r="K237">
        <f t="shared" si="53"/>
        <v>0.23498370401443713</v>
      </c>
      <c r="L237">
        <f t="shared" si="54"/>
        <v>9.8432845610935084E-10</v>
      </c>
      <c r="M237">
        <f t="shared" si="55"/>
        <v>-20.739061477714976</v>
      </c>
    </row>
    <row r="238" spans="2:13" x14ac:dyDescent="0.2">
      <c r="B238">
        <f t="shared" si="44"/>
        <v>7</v>
      </c>
      <c r="C238">
        <f t="shared" si="45"/>
        <v>8</v>
      </c>
      <c r="D238">
        <f t="shared" si="46"/>
        <v>1</v>
      </c>
      <c r="E238">
        <f t="shared" si="47"/>
        <v>2</v>
      </c>
      <c r="F238">
        <f t="shared" si="51"/>
        <v>3</v>
      </c>
      <c r="G238">
        <f t="shared" si="52"/>
        <v>5</v>
      </c>
      <c r="H238">
        <f t="shared" si="48"/>
        <v>3.0805918072170931E-6</v>
      </c>
      <c r="I238">
        <f t="shared" si="49"/>
        <v>0.18531182500982138</v>
      </c>
      <c r="J238">
        <f t="shared" si="50"/>
        <v>1.5760758006708203E-2</v>
      </c>
      <c r="K238">
        <f t="shared" si="53"/>
        <v>0.11323808238878071</v>
      </c>
      <c r="L238">
        <f t="shared" si="54"/>
        <v>1.0188421329219815E-9</v>
      </c>
      <c r="M238">
        <f t="shared" si="55"/>
        <v>-20.704599018238643</v>
      </c>
    </row>
    <row r="239" spans="2:13" x14ac:dyDescent="0.2">
      <c r="B239">
        <f t="shared" si="44"/>
        <v>7</v>
      </c>
      <c r="C239">
        <f t="shared" si="45"/>
        <v>8</v>
      </c>
      <c r="D239">
        <f t="shared" si="46"/>
        <v>1</v>
      </c>
      <c r="E239">
        <f t="shared" si="47"/>
        <v>1</v>
      </c>
      <c r="F239">
        <f t="shared" si="51"/>
        <v>2</v>
      </c>
      <c r="G239">
        <f t="shared" si="52"/>
        <v>6</v>
      </c>
      <c r="H239">
        <f t="shared" si="48"/>
        <v>3.0805918072170931E-6</v>
      </c>
      <c r="I239">
        <f t="shared" si="49"/>
        <v>0.18531182500982138</v>
      </c>
      <c r="J239">
        <f t="shared" si="50"/>
        <v>1.366636021482244E-2</v>
      </c>
      <c r="K239">
        <f t="shared" si="53"/>
        <v>3.0316199908579519E-2</v>
      </c>
      <c r="L239">
        <f t="shared" si="54"/>
        <v>2.365183905115108E-10</v>
      </c>
      <c r="M239">
        <f t="shared" si="55"/>
        <v>-22.164995149871764</v>
      </c>
    </row>
    <row r="240" spans="2:13" x14ac:dyDescent="0.2">
      <c r="B240">
        <f t="shared" si="44"/>
        <v>7</v>
      </c>
      <c r="C240">
        <f t="shared" si="45"/>
        <v>8</v>
      </c>
      <c r="D240">
        <f t="shared" si="46"/>
        <v>1</v>
      </c>
      <c r="E240">
        <f t="shared" si="47"/>
        <v>0</v>
      </c>
      <c r="F240">
        <f t="shared" si="51"/>
        <v>1</v>
      </c>
      <c r="G240">
        <f t="shared" si="52"/>
        <v>7</v>
      </c>
      <c r="H240">
        <f t="shared" si="48"/>
        <v>3.0805918072170931E-6</v>
      </c>
      <c r="I240">
        <f t="shared" si="49"/>
        <v>0.18531182500982138</v>
      </c>
      <c r="J240">
        <f t="shared" si="50"/>
        <v>5.6103268333196109E-3</v>
      </c>
      <c r="K240">
        <f t="shared" si="53"/>
        <v>3.4784056899370575E-3</v>
      </c>
      <c r="L240">
        <f t="shared" si="54"/>
        <v>1.114052568249978E-11</v>
      </c>
      <c r="M240">
        <f t="shared" si="55"/>
        <v>-25.220431693808493</v>
      </c>
    </row>
    <row r="241" spans="2:13" x14ac:dyDescent="0.2">
      <c r="B241">
        <f t="shared" si="44"/>
        <v>7</v>
      </c>
      <c r="C241">
        <f t="shared" si="45"/>
        <v>7</v>
      </c>
      <c r="D241">
        <f t="shared" si="46"/>
        <v>0</v>
      </c>
      <c r="E241">
        <f t="shared" si="47"/>
        <v>7</v>
      </c>
      <c r="F241">
        <f t="shared" si="51"/>
        <v>7</v>
      </c>
      <c r="G241">
        <f t="shared" si="52"/>
        <v>0</v>
      </c>
      <c r="H241">
        <f t="shared" si="48"/>
        <v>1.2859117861504307E-5</v>
      </c>
      <c r="I241">
        <f t="shared" si="49"/>
        <v>7.4843766126605135E-2</v>
      </c>
      <c r="J241">
        <f t="shared" si="50"/>
        <v>0</v>
      </c>
      <c r="K241">
        <f t="shared" si="53"/>
        <v>1.6134505458883269E-2</v>
      </c>
      <c r="L241">
        <f t="shared" si="54"/>
        <v>0</v>
      </c>
      <c r="M241" t="e">
        <f t="shared" si="55"/>
        <v>#NUM!</v>
      </c>
    </row>
    <row r="242" spans="2:13" x14ac:dyDescent="0.2">
      <c r="B242">
        <f t="shared" si="44"/>
        <v>7</v>
      </c>
      <c r="C242">
        <f t="shared" si="45"/>
        <v>7</v>
      </c>
      <c r="D242">
        <f t="shared" si="46"/>
        <v>0</v>
      </c>
      <c r="E242">
        <f t="shared" si="47"/>
        <v>6</v>
      </c>
      <c r="F242">
        <f t="shared" si="51"/>
        <v>6</v>
      </c>
      <c r="G242">
        <f t="shared" si="52"/>
        <v>1</v>
      </c>
      <c r="H242">
        <f t="shared" si="48"/>
        <v>1.2859117861504307E-5</v>
      </c>
      <c r="I242">
        <f t="shared" si="49"/>
        <v>7.4843766126605135E-2</v>
      </c>
      <c r="J242">
        <f t="shared" si="50"/>
        <v>5.2568740596548721E-6</v>
      </c>
      <c r="K242">
        <f t="shared" si="53"/>
        <v>9.0710426515371007E-2</v>
      </c>
      <c r="L242">
        <f t="shared" si="54"/>
        <v>4.5893543510140448E-13</v>
      </c>
      <c r="M242">
        <f t="shared" si="55"/>
        <v>-28.40986685901138</v>
      </c>
    </row>
    <row r="243" spans="2:13" x14ac:dyDescent="0.2">
      <c r="B243">
        <f t="shared" si="44"/>
        <v>7</v>
      </c>
      <c r="C243">
        <f t="shared" si="45"/>
        <v>7</v>
      </c>
      <c r="D243">
        <f t="shared" si="46"/>
        <v>0</v>
      </c>
      <c r="E243">
        <f t="shared" si="47"/>
        <v>5</v>
      </c>
      <c r="F243">
        <f t="shared" si="51"/>
        <v>5</v>
      </c>
      <c r="G243">
        <f t="shared" si="52"/>
        <v>2</v>
      </c>
      <c r="H243">
        <f t="shared" si="48"/>
        <v>1.2859117861504307E-5</v>
      </c>
      <c r="I243">
        <f t="shared" si="49"/>
        <v>7.4843766126605135E-2</v>
      </c>
      <c r="J243">
        <f t="shared" si="50"/>
        <v>3.9800208894922803E-4</v>
      </c>
      <c r="K243">
        <f t="shared" si="53"/>
        <v>0.21856568297684856</v>
      </c>
      <c r="L243">
        <f t="shared" si="54"/>
        <v>8.3720947694012786E-11</v>
      </c>
      <c r="M243">
        <f t="shared" si="55"/>
        <v>-23.203531898610557</v>
      </c>
    </row>
    <row r="244" spans="2:13" x14ac:dyDescent="0.2">
      <c r="B244">
        <f t="shared" si="44"/>
        <v>7</v>
      </c>
      <c r="C244">
        <f t="shared" si="45"/>
        <v>7</v>
      </c>
      <c r="D244">
        <f t="shared" si="46"/>
        <v>0</v>
      </c>
      <c r="E244">
        <f t="shared" si="47"/>
        <v>4</v>
      </c>
      <c r="F244">
        <f t="shared" si="51"/>
        <v>4</v>
      </c>
      <c r="G244">
        <f t="shared" si="52"/>
        <v>3</v>
      </c>
      <c r="H244">
        <f t="shared" si="48"/>
        <v>1.2859117861504307E-5</v>
      </c>
      <c r="I244">
        <f t="shared" si="49"/>
        <v>7.4843766126605135E-2</v>
      </c>
      <c r="J244">
        <f t="shared" si="50"/>
        <v>7.3377853935788773E-3</v>
      </c>
      <c r="K244">
        <f t="shared" si="53"/>
        <v>0.29257299304716272</v>
      </c>
      <c r="L244">
        <f t="shared" si="54"/>
        <v>2.0661699950056304E-9</v>
      </c>
      <c r="M244">
        <f t="shared" si="55"/>
        <v>-19.997569187443432</v>
      </c>
    </row>
    <row r="245" spans="2:13" x14ac:dyDescent="0.2">
      <c r="B245">
        <f t="shared" si="44"/>
        <v>7</v>
      </c>
      <c r="C245">
        <f t="shared" si="45"/>
        <v>7</v>
      </c>
      <c r="D245">
        <f t="shared" si="46"/>
        <v>0</v>
      </c>
      <c r="E245">
        <f t="shared" si="47"/>
        <v>3</v>
      </c>
      <c r="F245">
        <f t="shared" si="51"/>
        <v>3</v>
      </c>
      <c r="G245">
        <f t="shared" si="52"/>
        <v>4</v>
      </c>
      <c r="H245">
        <f t="shared" si="48"/>
        <v>1.2859117861504307E-5</v>
      </c>
      <c r="I245">
        <f t="shared" si="49"/>
        <v>7.4843766126605135E-2</v>
      </c>
      <c r="J245">
        <f t="shared" si="50"/>
        <v>1.5760758006708203E-2</v>
      </c>
      <c r="K245">
        <f t="shared" si="53"/>
        <v>0.23498370401443713</v>
      </c>
      <c r="L245">
        <f t="shared" si="54"/>
        <v>3.5643607775185492E-9</v>
      </c>
      <c r="M245">
        <f t="shared" si="55"/>
        <v>-19.452281104201109</v>
      </c>
    </row>
    <row r="246" spans="2:13" x14ac:dyDescent="0.2">
      <c r="B246">
        <f t="shared" si="44"/>
        <v>7</v>
      </c>
      <c r="C246">
        <f t="shared" si="45"/>
        <v>7</v>
      </c>
      <c r="D246">
        <f t="shared" si="46"/>
        <v>0</v>
      </c>
      <c r="E246">
        <f t="shared" si="47"/>
        <v>2</v>
      </c>
      <c r="F246">
        <f t="shared" si="51"/>
        <v>2</v>
      </c>
      <c r="G246">
        <f t="shared" si="52"/>
        <v>5</v>
      </c>
      <c r="H246">
        <f t="shared" si="48"/>
        <v>1.2859117861504307E-5</v>
      </c>
      <c r="I246">
        <f t="shared" si="49"/>
        <v>7.4843766126605135E-2</v>
      </c>
      <c r="J246">
        <f t="shared" si="50"/>
        <v>1.366636021482244E-2</v>
      </c>
      <c r="K246">
        <f t="shared" si="53"/>
        <v>0.11323808238878071</v>
      </c>
      <c r="L246">
        <f t="shared" si="54"/>
        <v>1.489402847318331E-9</v>
      </c>
      <c r="M246">
        <f t="shared" si="55"/>
        <v>-20.324890570932109</v>
      </c>
    </row>
    <row r="247" spans="2:13" x14ac:dyDescent="0.2">
      <c r="B247">
        <f t="shared" si="44"/>
        <v>7</v>
      </c>
      <c r="C247">
        <f t="shared" si="45"/>
        <v>7</v>
      </c>
      <c r="D247">
        <f t="shared" si="46"/>
        <v>0</v>
      </c>
      <c r="E247">
        <f t="shared" si="47"/>
        <v>1</v>
      </c>
      <c r="F247">
        <f t="shared" si="51"/>
        <v>1</v>
      </c>
      <c r="G247">
        <f t="shared" si="52"/>
        <v>6</v>
      </c>
      <c r="H247">
        <f t="shared" si="48"/>
        <v>1.2859117861504307E-5</v>
      </c>
      <c r="I247">
        <f t="shared" si="49"/>
        <v>7.4843766126605135E-2</v>
      </c>
      <c r="J247">
        <f t="shared" si="50"/>
        <v>5.6103268333196109E-3</v>
      </c>
      <c r="K247">
        <f t="shared" si="53"/>
        <v>3.0316199908579519E-2</v>
      </c>
      <c r="L247">
        <f t="shared" si="54"/>
        <v>1.6369285908208528E-10</v>
      </c>
      <c r="M247">
        <f t="shared" si="55"/>
        <v>-22.533029254481633</v>
      </c>
    </row>
    <row r="248" spans="2:13" x14ac:dyDescent="0.2">
      <c r="B248">
        <f t="shared" ref="B248:B306" si="56">IF(E247=0,IF(C247=B247,B247+1,B247), B247)</f>
        <v>7</v>
      </c>
      <c r="C248">
        <f t="shared" ref="C248:C306" si="57">IF(E247=0,IF(C247=B247,10,C247-1),C247)</f>
        <v>7</v>
      </c>
      <c r="D248">
        <f t="shared" ref="D248:D306" si="58">C248-B248</f>
        <v>0</v>
      </c>
      <c r="E248">
        <f t="shared" ref="E248:E306" si="59">IF(E247=0,B248,E247-1)</f>
        <v>0</v>
      </c>
      <c r="F248">
        <f t="shared" si="51"/>
        <v>0</v>
      </c>
      <c r="G248">
        <f t="shared" si="52"/>
        <v>7</v>
      </c>
      <c r="H248">
        <f t="shared" si="48"/>
        <v>1.2859117861504307E-5</v>
      </c>
      <c r="I248">
        <f t="shared" si="49"/>
        <v>7.4843766126605135E-2</v>
      </c>
      <c r="J248">
        <f t="shared" si="50"/>
        <v>1.0060507783165916E-3</v>
      </c>
      <c r="K248">
        <f t="shared" si="53"/>
        <v>3.4784056899370575E-3</v>
      </c>
      <c r="L248">
        <f t="shared" si="54"/>
        <v>3.3679601489954887E-12</v>
      </c>
      <c r="M248">
        <f t="shared" si="55"/>
        <v>-26.416713851864465</v>
      </c>
    </row>
    <row r="249" spans="2:13" x14ac:dyDescent="0.2">
      <c r="B249">
        <f t="shared" si="56"/>
        <v>8</v>
      </c>
      <c r="C249">
        <f t="shared" si="57"/>
        <v>10</v>
      </c>
      <c r="D249">
        <f t="shared" si="58"/>
        <v>2</v>
      </c>
      <c r="E249">
        <f t="shared" si="59"/>
        <v>8</v>
      </c>
      <c r="F249">
        <f t="shared" si="51"/>
        <v>10</v>
      </c>
      <c r="G249">
        <f t="shared" si="52"/>
        <v>0</v>
      </c>
      <c r="H249">
        <f t="shared" si="48"/>
        <v>1.8048353275885056E-7</v>
      </c>
      <c r="I249">
        <f t="shared" si="49"/>
        <v>0.22276567008254014</v>
      </c>
      <c r="J249">
        <f t="shared" si="50"/>
        <v>0</v>
      </c>
      <c r="K249">
        <f t="shared" si="53"/>
        <v>8.9478923871761096E-3</v>
      </c>
      <c r="L249">
        <f t="shared" si="54"/>
        <v>0</v>
      </c>
      <c r="M249" t="e">
        <f t="shared" si="55"/>
        <v>#NUM!</v>
      </c>
    </row>
    <row r="250" spans="2:13" x14ac:dyDescent="0.2">
      <c r="B250">
        <f t="shared" si="56"/>
        <v>8</v>
      </c>
      <c r="C250">
        <f t="shared" si="57"/>
        <v>10</v>
      </c>
      <c r="D250">
        <f t="shared" si="58"/>
        <v>2</v>
      </c>
      <c r="E250">
        <f t="shared" si="59"/>
        <v>7</v>
      </c>
      <c r="F250">
        <f t="shared" si="51"/>
        <v>9</v>
      </c>
      <c r="G250">
        <f t="shared" si="52"/>
        <v>1</v>
      </c>
      <c r="H250">
        <f t="shared" si="48"/>
        <v>1.8048353275885056E-7</v>
      </c>
      <c r="I250">
        <f t="shared" si="49"/>
        <v>0.22276567008254014</v>
      </c>
      <c r="J250">
        <f t="shared" si="50"/>
        <v>0</v>
      </c>
      <c r="K250">
        <f t="shared" si="53"/>
        <v>5.7492904573657223E-2</v>
      </c>
      <c r="L250">
        <f t="shared" si="54"/>
        <v>0</v>
      </c>
      <c r="M250" t="e">
        <f t="shared" si="55"/>
        <v>#NUM!</v>
      </c>
    </row>
    <row r="251" spans="2:13" x14ac:dyDescent="0.2">
      <c r="B251">
        <f t="shared" si="56"/>
        <v>8</v>
      </c>
      <c r="C251">
        <f t="shared" si="57"/>
        <v>10</v>
      </c>
      <c r="D251">
        <f t="shared" si="58"/>
        <v>2</v>
      </c>
      <c r="E251">
        <f t="shared" si="59"/>
        <v>6</v>
      </c>
      <c r="F251">
        <f t="shared" si="51"/>
        <v>8</v>
      </c>
      <c r="G251">
        <f t="shared" si="52"/>
        <v>2</v>
      </c>
      <c r="H251">
        <f t="shared" si="48"/>
        <v>1.8048353275885056E-7</v>
      </c>
      <c r="I251">
        <f t="shared" si="49"/>
        <v>0.22276567008254014</v>
      </c>
      <c r="J251">
        <f t="shared" si="50"/>
        <v>0</v>
      </c>
      <c r="K251">
        <f t="shared" si="53"/>
        <v>0.16161654005368378</v>
      </c>
      <c r="L251">
        <f t="shared" si="54"/>
        <v>0</v>
      </c>
      <c r="M251" t="e">
        <f t="shared" si="55"/>
        <v>#NUM!</v>
      </c>
    </row>
    <row r="252" spans="2:13" x14ac:dyDescent="0.2">
      <c r="B252">
        <f t="shared" si="56"/>
        <v>8</v>
      </c>
      <c r="C252">
        <f t="shared" si="57"/>
        <v>10</v>
      </c>
      <c r="D252">
        <f t="shared" si="58"/>
        <v>2</v>
      </c>
      <c r="E252">
        <f t="shared" si="59"/>
        <v>5</v>
      </c>
      <c r="F252">
        <f t="shared" si="51"/>
        <v>7</v>
      </c>
      <c r="G252">
        <f t="shared" si="52"/>
        <v>3</v>
      </c>
      <c r="H252">
        <f t="shared" si="48"/>
        <v>1.8048353275885056E-7</v>
      </c>
      <c r="I252">
        <f t="shared" si="49"/>
        <v>0.22276567008254014</v>
      </c>
      <c r="J252">
        <f t="shared" si="50"/>
        <v>0</v>
      </c>
      <c r="K252">
        <f t="shared" si="53"/>
        <v>0.25960874116422855</v>
      </c>
      <c r="L252">
        <f t="shared" si="54"/>
        <v>0</v>
      </c>
      <c r="M252" t="e">
        <f t="shared" si="55"/>
        <v>#NUM!</v>
      </c>
    </row>
    <row r="253" spans="2:13" x14ac:dyDescent="0.2">
      <c r="B253">
        <f t="shared" si="56"/>
        <v>8</v>
      </c>
      <c r="C253">
        <f t="shared" si="57"/>
        <v>10</v>
      </c>
      <c r="D253">
        <f t="shared" si="58"/>
        <v>2</v>
      </c>
      <c r="E253">
        <f t="shared" si="59"/>
        <v>4</v>
      </c>
      <c r="F253">
        <f t="shared" si="51"/>
        <v>6</v>
      </c>
      <c r="G253">
        <f t="shared" si="52"/>
        <v>4</v>
      </c>
      <c r="H253">
        <f t="shared" si="48"/>
        <v>1.8048353275885056E-7</v>
      </c>
      <c r="I253">
        <f t="shared" si="49"/>
        <v>0.22276567008254014</v>
      </c>
      <c r="J253">
        <f t="shared" si="50"/>
        <v>5.2568740596548721E-6</v>
      </c>
      <c r="K253">
        <f t="shared" si="53"/>
        <v>0.26063505963903988</v>
      </c>
      <c r="L253">
        <f t="shared" si="54"/>
        <v>5.5086636300637442E-14</v>
      </c>
      <c r="M253">
        <f t="shared" si="55"/>
        <v>-30.529869243546909</v>
      </c>
    </row>
    <row r="254" spans="2:13" x14ac:dyDescent="0.2">
      <c r="B254">
        <f t="shared" si="56"/>
        <v>8</v>
      </c>
      <c r="C254">
        <f t="shared" si="57"/>
        <v>10</v>
      </c>
      <c r="D254">
        <f t="shared" si="58"/>
        <v>2</v>
      </c>
      <c r="E254">
        <f t="shared" si="59"/>
        <v>3</v>
      </c>
      <c r="F254">
        <f t="shared" si="51"/>
        <v>5</v>
      </c>
      <c r="G254">
        <f t="shared" si="52"/>
        <v>5</v>
      </c>
      <c r="H254">
        <f t="shared" si="48"/>
        <v>1.8048353275885056E-7</v>
      </c>
      <c r="I254">
        <f t="shared" si="49"/>
        <v>0.22276567008254014</v>
      </c>
      <c r="J254">
        <f t="shared" si="50"/>
        <v>3.9800208894922803E-4</v>
      </c>
      <c r="K254">
        <f t="shared" si="53"/>
        <v>0.16746587871186766</v>
      </c>
      <c r="L254">
        <f t="shared" si="54"/>
        <v>2.6797700612480828E-12</v>
      </c>
      <c r="M254">
        <f t="shared" si="55"/>
        <v>-26.645290123128405</v>
      </c>
    </row>
    <row r="255" spans="2:13" x14ac:dyDescent="0.2">
      <c r="B255">
        <f t="shared" si="56"/>
        <v>8</v>
      </c>
      <c r="C255">
        <f t="shared" si="57"/>
        <v>10</v>
      </c>
      <c r="D255">
        <f t="shared" si="58"/>
        <v>2</v>
      </c>
      <c r="E255">
        <f t="shared" si="59"/>
        <v>2</v>
      </c>
      <c r="F255">
        <f t="shared" si="51"/>
        <v>4</v>
      </c>
      <c r="G255">
        <f t="shared" si="52"/>
        <v>6</v>
      </c>
      <c r="H255">
        <f t="shared" si="48"/>
        <v>1.8048353275885056E-7</v>
      </c>
      <c r="I255">
        <f t="shared" si="49"/>
        <v>0.22276567008254014</v>
      </c>
      <c r="J255">
        <f t="shared" si="50"/>
        <v>7.3377853935788773E-3</v>
      </c>
      <c r="K255">
        <f t="shared" si="53"/>
        <v>6.7251170495773741E-2</v>
      </c>
      <c r="L255">
        <f t="shared" si="54"/>
        <v>1.9840412632337478E-11</v>
      </c>
      <c r="M255">
        <f t="shared" si="55"/>
        <v>-24.643300216287216</v>
      </c>
    </row>
    <row r="256" spans="2:13" x14ac:dyDescent="0.2">
      <c r="B256">
        <f t="shared" si="56"/>
        <v>8</v>
      </c>
      <c r="C256">
        <f t="shared" si="57"/>
        <v>10</v>
      </c>
      <c r="D256">
        <f t="shared" si="58"/>
        <v>2</v>
      </c>
      <c r="E256">
        <f t="shared" si="59"/>
        <v>1</v>
      </c>
      <c r="F256">
        <f t="shared" si="51"/>
        <v>3</v>
      </c>
      <c r="G256">
        <f t="shared" si="52"/>
        <v>7</v>
      </c>
      <c r="H256">
        <f t="shared" si="48"/>
        <v>1.8048353275885056E-7</v>
      </c>
      <c r="I256">
        <f t="shared" si="49"/>
        <v>0.22276567008254014</v>
      </c>
      <c r="J256">
        <f t="shared" si="50"/>
        <v>1.5760758006708203E-2</v>
      </c>
      <c r="K256">
        <f t="shared" si="53"/>
        <v>1.5432465468155507E-2</v>
      </c>
      <c r="L256">
        <f t="shared" si="54"/>
        <v>9.7790859094609879E-12</v>
      </c>
      <c r="M256">
        <f t="shared" si="55"/>
        <v>-25.350775101540261</v>
      </c>
    </row>
    <row r="257" spans="2:13" x14ac:dyDescent="0.2">
      <c r="B257">
        <f t="shared" si="56"/>
        <v>8</v>
      </c>
      <c r="C257">
        <f t="shared" si="57"/>
        <v>10</v>
      </c>
      <c r="D257">
        <f t="shared" si="58"/>
        <v>2</v>
      </c>
      <c r="E257">
        <f t="shared" si="59"/>
        <v>0</v>
      </c>
      <c r="F257">
        <f t="shared" si="51"/>
        <v>2</v>
      </c>
      <c r="G257">
        <f t="shared" si="52"/>
        <v>8</v>
      </c>
      <c r="H257">
        <f t="shared" si="48"/>
        <v>1.8048353275885056E-7</v>
      </c>
      <c r="I257">
        <f t="shared" si="49"/>
        <v>0.22276567008254014</v>
      </c>
      <c r="J257">
        <f t="shared" si="50"/>
        <v>1.366636021482244E-2</v>
      </c>
      <c r="K257">
        <f t="shared" si="53"/>
        <v>1.5493475064176161E-3</v>
      </c>
      <c r="L257">
        <f t="shared" si="54"/>
        <v>8.5130963322532136E-13</v>
      </c>
      <c r="M257">
        <f t="shared" si="55"/>
        <v>-27.792000486185106</v>
      </c>
    </row>
    <row r="258" spans="2:13" x14ac:dyDescent="0.2">
      <c r="B258">
        <f t="shared" si="56"/>
        <v>8</v>
      </c>
      <c r="C258">
        <f t="shared" si="57"/>
        <v>9</v>
      </c>
      <c r="D258">
        <f t="shared" si="58"/>
        <v>1</v>
      </c>
      <c r="E258">
        <f t="shared" si="59"/>
        <v>8</v>
      </c>
      <c r="F258">
        <f t="shared" si="51"/>
        <v>9</v>
      </c>
      <c r="G258">
        <f t="shared" si="52"/>
        <v>0</v>
      </c>
      <c r="H258">
        <f t="shared" si="48"/>
        <v>7.4346799071509315E-7</v>
      </c>
      <c r="I258">
        <f t="shared" si="49"/>
        <v>0.1439530086053426</v>
      </c>
      <c r="J258">
        <f t="shared" si="50"/>
        <v>0</v>
      </c>
      <c r="K258">
        <f t="shared" si="53"/>
        <v>8.9478923871761096E-3</v>
      </c>
      <c r="L258">
        <f t="shared" si="54"/>
        <v>0</v>
      </c>
      <c r="M258" t="e">
        <f t="shared" si="55"/>
        <v>#NUM!</v>
      </c>
    </row>
    <row r="259" spans="2:13" x14ac:dyDescent="0.2">
      <c r="B259">
        <f t="shared" si="56"/>
        <v>8</v>
      </c>
      <c r="C259">
        <f t="shared" si="57"/>
        <v>9</v>
      </c>
      <c r="D259">
        <f t="shared" si="58"/>
        <v>1</v>
      </c>
      <c r="E259">
        <f t="shared" si="59"/>
        <v>7</v>
      </c>
      <c r="F259">
        <f t="shared" si="51"/>
        <v>8</v>
      </c>
      <c r="G259">
        <f t="shared" si="52"/>
        <v>1</v>
      </c>
      <c r="H259">
        <f t="shared" si="48"/>
        <v>7.4346799071509315E-7</v>
      </c>
      <c r="I259">
        <f t="shared" si="49"/>
        <v>0.1439530086053426</v>
      </c>
      <c r="J259">
        <f t="shared" si="50"/>
        <v>0</v>
      </c>
      <c r="K259">
        <f t="shared" si="53"/>
        <v>5.7492904573657223E-2</v>
      </c>
      <c r="L259">
        <f t="shared" si="54"/>
        <v>0</v>
      </c>
      <c r="M259" t="e">
        <f t="shared" si="55"/>
        <v>#NUM!</v>
      </c>
    </row>
    <row r="260" spans="2:13" x14ac:dyDescent="0.2">
      <c r="B260">
        <f t="shared" si="56"/>
        <v>8</v>
      </c>
      <c r="C260">
        <f t="shared" si="57"/>
        <v>9</v>
      </c>
      <c r="D260">
        <f t="shared" si="58"/>
        <v>1</v>
      </c>
      <c r="E260">
        <f t="shared" si="59"/>
        <v>6</v>
      </c>
      <c r="F260">
        <f t="shared" si="51"/>
        <v>7</v>
      </c>
      <c r="G260">
        <f t="shared" si="52"/>
        <v>2</v>
      </c>
      <c r="H260">
        <f t="shared" si="48"/>
        <v>7.4346799071509315E-7</v>
      </c>
      <c r="I260">
        <f t="shared" si="49"/>
        <v>0.1439530086053426</v>
      </c>
      <c r="J260">
        <f t="shared" si="50"/>
        <v>0</v>
      </c>
      <c r="K260">
        <f t="shared" si="53"/>
        <v>0.16161654005368378</v>
      </c>
      <c r="L260">
        <f t="shared" si="54"/>
        <v>0</v>
      </c>
      <c r="M260" t="e">
        <f t="shared" si="55"/>
        <v>#NUM!</v>
      </c>
    </row>
    <row r="261" spans="2:13" x14ac:dyDescent="0.2">
      <c r="B261">
        <f t="shared" si="56"/>
        <v>8</v>
      </c>
      <c r="C261">
        <f t="shared" si="57"/>
        <v>9</v>
      </c>
      <c r="D261">
        <f t="shared" si="58"/>
        <v>1</v>
      </c>
      <c r="E261">
        <f t="shared" si="59"/>
        <v>5</v>
      </c>
      <c r="F261">
        <f t="shared" si="51"/>
        <v>6</v>
      </c>
      <c r="G261">
        <f t="shared" si="52"/>
        <v>3</v>
      </c>
      <c r="H261">
        <f t="shared" si="48"/>
        <v>7.4346799071509315E-7</v>
      </c>
      <c r="I261">
        <f t="shared" si="49"/>
        <v>0.1439530086053426</v>
      </c>
      <c r="J261">
        <f t="shared" si="50"/>
        <v>5.2568740596548721E-6</v>
      </c>
      <c r="K261">
        <f t="shared" si="53"/>
        <v>0.25960874116422855</v>
      </c>
      <c r="L261">
        <f t="shared" si="54"/>
        <v>1.4605953211577711E-13</v>
      </c>
      <c r="M261">
        <f t="shared" si="55"/>
        <v>-29.554762102093857</v>
      </c>
    </row>
    <row r="262" spans="2:13" x14ac:dyDescent="0.2">
      <c r="B262">
        <f t="shared" si="56"/>
        <v>8</v>
      </c>
      <c r="C262">
        <f t="shared" si="57"/>
        <v>9</v>
      </c>
      <c r="D262">
        <f t="shared" si="58"/>
        <v>1</v>
      </c>
      <c r="E262">
        <f t="shared" si="59"/>
        <v>4</v>
      </c>
      <c r="F262">
        <f t="shared" si="51"/>
        <v>5</v>
      </c>
      <c r="G262">
        <f t="shared" si="52"/>
        <v>4</v>
      </c>
      <c r="H262">
        <f t="shared" si="48"/>
        <v>7.4346799071509315E-7</v>
      </c>
      <c r="I262">
        <f t="shared" si="49"/>
        <v>0.1439530086053426</v>
      </c>
      <c r="J262">
        <f t="shared" si="50"/>
        <v>3.9800208894922803E-4</v>
      </c>
      <c r="K262">
        <f t="shared" si="53"/>
        <v>0.26063505963903988</v>
      </c>
      <c r="L262">
        <f t="shared" si="54"/>
        <v>1.1101999607140688E-11</v>
      </c>
      <c r="M262">
        <f t="shared" si="55"/>
        <v>-25.223895879046935</v>
      </c>
    </row>
    <row r="263" spans="2:13" x14ac:dyDescent="0.2">
      <c r="B263">
        <f t="shared" si="56"/>
        <v>8</v>
      </c>
      <c r="C263">
        <f t="shared" si="57"/>
        <v>9</v>
      </c>
      <c r="D263">
        <f t="shared" si="58"/>
        <v>1</v>
      </c>
      <c r="E263">
        <f t="shared" si="59"/>
        <v>3</v>
      </c>
      <c r="F263">
        <f t="shared" si="51"/>
        <v>4</v>
      </c>
      <c r="G263">
        <f t="shared" si="52"/>
        <v>5</v>
      </c>
      <c r="H263">
        <f t="shared" si="48"/>
        <v>7.4346799071509315E-7</v>
      </c>
      <c r="I263">
        <f t="shared" si="49"/>
        <v>0.1439530086053426</v>
      </c>
      <c r="J263">
        <f t="shared" si="50"/>
        <v>7.3377853935788773E-3</v>
      </c>
      <c r="K263">
        <f t="shared" si="53"/>
        <v>0.16746587871186766</v>
      </c>
      <c r="L263">
        <f t="shared" si="54"/>
        <v>1.3151471848126049E-10</v>
      </c>
      <c r="M263">
        <f t="shared" si="55"/>
        <v>-22.751902342960008</v>
      </c>
    </row>
    <row r="264" spans="2:13" x14ac:dyDescent="0.2">
      <c r="B264">
        <f t="shared" si="56"/>
        <v>8</v>
      </c>
      <c r="C264">
        <f t="shared" si="57"/>
        <v>9</v>
      </c>
      <c r="D264">
        <f t="shared" si="58"/>
        <v>1</v>
      </c>
      <c r="E264">
        <f t="shared" si="59"/>
        <v>2</v>
      </c>
      <c r="F264">
        <f t="shared" si="51"/>
        <v>3</v>
      </c>
      <c r="G264">
        <f t="shared" si="52"/>
        <v>6</v>
      </c>
      <c r="H264">
        <f t="shared" si="48"/>
        <v>7.4346799071509315E-7</v>
      </c>
      <c r="I264">
        <f t="shared" si="49"/>
        <v>0.1439530086053426</v>
      </c>
      <c r="J264">
        <f t="shared" si="50"/>
        <v>1.5760758006708203E-2</v>
      </c>
      <c r="K264">
        <f t="shared" si="53"/>
        <v>6.7251170495773741E-2</v>
      </c>
      <c r="L264">
        <f t="shared" si="54"/>
        <v>1.1343836793538404E-10</v>
      </c>
      <c r="M264">
        <f t="shared" si="55"/>
        <v>-22.899761440277633</v>
      </c>
    </row>
    <row r="265" spans="2:13" x14ac:dyDescent="0.2">
      <c r="B265">
        <f t="shared" si="56"/>
        <v>8</v>
      </c>
      <c r="C265">
        <f t="shared" si="57"/>
        <v>9</v>
      </c>
      <c r="D265">
        <f t="shared" si="58"/>
        <v>1</v>
      </c>
      <c r="E265">
        <f t="shared" si="59"/>
        <v>1</v>
      </c>
      <c r="F265">
        <f t="shared" si="51"/>
        <v>2</v>
      </c>
      <c r="G265">
        <f t="shared" si="52"/>
        <v>7</v>
      </c>
      <c r="H265">
        <f t="shared" si="48"/>
        <v>7.4346799071509315E-7</v>
      </c>
      <c r="I265">
        <f t="shared" si="49"/>
        <v>0.1439530086053426</v>
      </c>
      <c r="J265">
        <f t="shared" si="50"/>
        <v>1.366636021482244E-2</v>
      </c>
      <c r="K265">
        <f t="shared" si="53"/>
        <v>1.5432465468155507E-2</v>
      </c>
      <c r="L265">
        <f t="shared" si="54"/>
        <v>2.2572060133776088E-11</v>
      </c>
      <c r="M265">
        <f t="shared" si="55"/>
        <v>-24.514308251738012</v>
      </c>
    </row>
    <row r="266" spans="2:13" x14ac:dyDescent="0.2">
      <c r="B266">
        <f t="shared" si="56"/>
        <v>8</v>
      </c>
      <c r="C266">
        <f t="shared" si="57"/>
        <v>9</v>
      </c>
      <c r="D266">
        <f t="shared" si="58"/>
        <v>1</v>
      </c>
      <c r="E266">
        <f t="shared" si="59"/>
        <v>0</v>
      </c>
      <c r="F266">
        <f t="shared" si="51"/>
        <v>1</v>
      </c>
      <c r="G266">
        <f t="shared" si="52"/>
        <v>8</v>
      </c>
      <c r="H266">
        <f t="shared" si="48"/>
        <v>7.4346799071509315E-7</v>
      </c>
      <c r="I266">
        <f t="shared" si="49"/>
        <v>0.1439530086053426</v>
      </c>
      <c r="J266">
        <f t="shared" si="50"/>
        <v>5.6103268333196109E-3</v>
      </c>
      <c r="K266">
        <f t="shared" si="53"/>
        <v>1.5493475064176161E-3</v>
      </c>
      <c r="L266">
        <f t="shared" si="54"/>
        <v>9.3029357335807628E-13</v>
      </c>
      <c r="M266">
        <f t="shared" si="55"/>
        <v>-27.703276188299263</v>
      </c>
    </row>
    <row r="267" spans="2:13" x14ac:dyDescent="0.2">
      <c r="B267">
        <f t="shared" si="56"/>
        <v>8</v>
      </c>
      <c r="C267">
        <f t="shared" si="57"/>
        <v>8</v>
      </c>
      <c r="D267">
        <f t="shared" si="58"/>
        <v>0</v>
      </c>
      <c r="E267">
        <f t="shared" si="59"/>
        <v>8</v>
      </c>
      <c r="F267">
        <f t="shared" si="51"/>
        <v>8</v>
      </c>
      <c r="G267">
        <f t="shared" si="52"/>
        <v>0</v>
      </c>
      <c r="H267">
        <f t="shared" si="48"/>
        <v>3.0805918072170931E-6</v>
      </c>
      <c r="I267">
        <f t="shared" si="49"/>
        <v>5.1679788000377445E-2</v>
      </c>
      <c r="J267">
        <f t="shared" si="50"/>
        <v>0</v>
      </c>
      <c r="K267">
        <f t="shared" si="53"/>
        <v>8.9478923871761096E-3</v>
      </c>
      <c r="L267">
        <f t="shared" si="54"/>
        <v>0</v>
      </c>
      <c r="M267" t="e">
        <f t="shared" si="55"/>
        <v>#NUM!</v>
      </c>
    </row>
    <row r="268" spans="2:13" x14ac:dyDescent="0.2">
      <c r="B268">
        <f t="shared" si="56"/>
        <v>8</v>
      </c>
      <c r="C268">
        <f t="shared" si="57"/>
        <v>8</v>
      </c>
      <c r="D268">
        <f t="shared" si="58"/>
        <v>0</v>
      </c>
      <c r="E268">
        <f t="shared" si="59"/>
        <v>7</v>
      </c>
      <c r="F268">
        <f t="shared" si="51"/>
        <v>7</v>
      </c>
      <c r="G268">
        <f t="shared" si="52"/>
        <v>1</v>
      </c>
      <c r="H268">
        <f t="shared" si="48"/>
        <v>3.0805918072170931E-6</v>
      </c>
      <c r="I268">
        <f t="shared" si="49"/>
        <v>5.1679788000377445E-2</v>
      </c>
      <c r="J268">
        <f t="shared" si="50"/>
        <v>0</v>
      </c>
      <c r="K268">
        <f t="shared" si="53"/>
        <v>5.7492904573657223E-2</v>
      </c>
      <c r="L268">
        <f t="shared" si="54"/>
        <v>0</v>
      </c>
      <c r="M268" t="e">
        <f t="shared" si="55"/>
        <v>#NUM!</v>
      </c>
    </row>
    <row r="269" spans="2:13" x14ac:dyDescent="0.2">
      <c r="B269">
        <f t="shared" si="56"/>
        <v>8</v>
      </c>
      <c r="C269">
        <f t="shared" si="57"/>
        <v>8</v>
      </c>
      <c r="D269">
        <f t="shared" si="58"/>
        <v>0</v>
      </c>
      <c r="E269">
        <f t="shared" si="59"/>
        <v>6</v>
      </c>
      <c r="F269">
        <f t="shared" si="51"/>
        <v>6</v>
      </c>
      <c r="G269">
        <f t="shared" si="52"/>
        <v>2</v>
      </c>
      <c r="H269">
        <f t="shared" si="48"/>
        <v>3.0805918072170931E-6</v>
      </c>
      <c r="I269">
        <f t="shared" si="49"/>
        <v>5.1679788000377445E-2</v>
      </c>
      <c r="J269">
        <f t="shared" si="50"/>
        <v>5.2568740596548721E-6</v>
      </c>
      <c r="K269">
        <f t="shared" si="53"/>
        <v>0.16161654005368378</v>
      </c>
      <c r="L269">
        <f t="shared" si="54"/>
        <v>1.352596493291156E-13</v>
      </c>
      <c r="M269">
        <f t="shared" si="55"/>
        <v>-29.631580135336264</v>
      </c>
    </row>
    <row r="270" spans="2:13" x14ac:dyDescent="0.2">
      <c r="B270">
        <f t="shared" si="56"/>
        <v>8</v>
      </c>
      <c r="C270">
        <f t="shared" si="57"/>
        <v>8</v>
      </c>
      <c r="D270">
        <f t="shared" si="58"/>
        <v>0</v>
      </c>
      <c r="E270">
        <f t="shared" si="59"/>
        <v>5</v>
      </c>
      <c r="F270">
        <f t="shared" si="51"/>
        <v>5</v>
      </c>
      <c r="G270">
        <f t="shared" si="52"/>
        <v>3</v>
      </c>
      <c r="H270">
        <f t="shared" si="48"/>
        <v>3.0805918072170931E-6</v>
      </c>
      <c r="I270">
        <f t="shared" si="49"/>
        <v>5.1679788000377445E-2</v>
      </c>
      <c r="J270">
        <f t="shared" si="50"/>
        <v>3.9800208894922803E-4</v>
      </c>
      <c r="K270">
        <f t="shared" si="53"/>
        <v>0.25960874116422855</v>
      </c>
      <c r="L270">
        <f t="shared" si="54"/>
        <v>1.6449759102593995E-11</v>
      </c>
      <c r="M270">
        <f t="shared" si="55"/>
        <v>-24.830710283043604</v>
      </c>
    </row>
    <row r="271" spans="2:13" x14ac:dyDescent="0.2">
      <c r="B271">
        <f t="shared" si="56"/>
        <v>8</v>
      </c>
      <c r="C271">
        <f t="shared" si="57"/>
        <v>8</v>
      </c>
      <c r="D271">
        <f t="shared" si="58"/>
        <v>0</v>
      </c>
      <c r="E271">
        <f t="shared" si="59"/>
        <v>4</v>
      </c>
      <c r="F271">
        <f t="shared" si="51"/>
        <v>4</v>
      </c>
      <c r="G271">
        <f t="shared" si="52"/>
        <v>4</v>
      </c>
      <c r="H271">
        <f t="shared" si="48"/>
        <v>3.0805918072170931E-6</v>
      </c>
      <c r="I271">
        <f t="shared" si="49"/>
        <v>5.1679788000377445E-2</v>
      </c>
      <c r="J271">
        <f t="shared" si="50"/>
        <v>7.3377853935788773E-3</v>
      </c>
      <c r="K271">
        <f t="shared" si="53"/>
        <v>0.26063505963903988</v>
      </c>
      <c r="L271">
        <f t="shared" si="54"/>
        <v>3.0447575803015928E-10</v>
      </c>
      <c r="M271">
        <f t="shared" si="55"/>
        <v>-21.91242964432826</v>
      </c>
    </row>
    <row r="272" spans="2:13" x14ac:dyDescent="0.2">
      <c r="B272">
        <f t="shared" si="56"/>
        <v>8</v>
      </c>
      <c r="C272">
        <f t="shared" si="57"/>
        <v>8</v>
      </c>
      <c r="D272">
        <f t="shared" si="58"/>
        <v>0</v>
      </c>
      <c r="E272">
        <f t="shared" si="59"/>
        <v>3</v>
      </c>
      <c r="F272">
        <f t="shared" si="51"/>
        <v>3</v>
      </c>
      <c r="G272">
        <f t="shared" si="52"/>
        <v>5</v>
      </c>
      <c r="H272">
        <f t="shared" si="48"/>
        <v>3.0805918072170931E-6</v>
      </c>
      <c r="I272">
        <f t="shared" si="49"/>
        <v>5.1679788000377445E-2</v>
      </c>
      <c r="J272">
        <f t="shared" si="50"/>
        <v>1.5760758006708203E-2</v>
      </c>
      <c r="K272">
        <f t="shared" si="53"/>
        <v>0.16746587871186766</v>
      </c>
      <c r="L272">
        <f t="shared" si="54"/>
        <v>4.2020219139808794E-10</v>
      </c>
      <c r="M272">
        <f t="shared" si="55"/>
        <v>-21.590285112400146</v>
      </c>
    </row>
    <row r="273" spans="2:13" x14ac:dyDescent="0.2">
      <c r="B273">
        <f t="shared" si="56"/>
        <v>8</v>
      </c>
      <c r="C273">
        <f t="shared" si="57"/>
        <v>8</v>
      </c>
      <c r="D273">
        <f t="shared" si="58"/>
        <v>0</v>
      </c>
      <c r="E273">
        <f t="shared" si="59"/>
        <v>2</v>
      </c>
      <c r="F273">
        <f t="shared" si="51"/>
        <v>2</v>
      </c>
      <c r="G273">
        <f t="shared" si="52"/>
        <v>6</v>
      </c>
      <c r="H273">
        <f t="shared" si="48"/>
        <v>3.0805918072170931E-6</v>
      </c>
      <c r="I273">
        <f t="shared" si="49"/>
        <v>5.1679788000377445E-2</v>
      </c>
      <c r="J273">
        <f t="shared" si="50"/>
        <v>1.366636021482244E-2</v>
      </c>
      <c r="K273">
        <f t="shared" si="53"/>
        <v>6.7251170495773741E-2</v>
      </c>
      <c r="L273">
        <f t="shared" si="54"/>
        <v>1.4632131336263075E-10</v>
      </c>
      <c r="M273">
        <f t="shared" si="55"/>
        <v>-22.645216135925104</v>
      </c>
    </row>
    <row r="274" spans="2:13" x14ac:dyDescent="0.2">
      <c r="B274">
        <f t="shared" si="56"/>
        <v>8</v>
      </c>
      <c r="C274">
        <f t="shared" si="57"/>
        <v>8</v>
      </c>
      <c r="D274">
        <f t="shared" si="58"/>
        <v>0</v>
      </c>
      <c r="E274">
        <f t="shared" si="59"/>
        <v>1</v>
      </c>
      <c r="F274">
        <f t="shared" si="51"/>
        <v>1</v>
      </c>
      <c r="G274">
        <f t="shared" si="52"/>
        <v>7</v>
      </c>
      <c r="H274">
        <f t="shared" si="48"/>
        <v>3.0805918072170931E-6</v>
      </c>
      <c r="I274">
        <f t="shared" si="49"/>
        <v>5.1679788000377445E-2</v>
      </c>
      <c r="J274">
        <f t="shared" si="50"/>
        <v>5.6103268333196109E-3</v>
      </c>
      <c r="K274">
        <f t="shared" si="53"/>
        <v>1.5432465468155507E-2</v>
      </c>
      <c r="L274">
        <f t="shared" si="54"/>
        <v>1.3784098106604958E-11</v>
      </c>
      <c r="M274">
        <f t="shared" si="55"/>
        <v>-25.007505499301889</v>
      </c>
    </row>
    <row r="275" spans="2:13" x14ac:dyDescent="0.2">
      <c r="B275">
        <f t="shared" si="56"/>
        <v>8</v>
      </c>
      <c r="C275">
        <f t="shared" si="57"/>
        <v>8</v>
      </c>
      <c r="D275">
        <f t="shared" si="58"/>
        <v>0</v>
      </c>
      <c r="E275">
        <f t="shared" si="59"/>
        <v>0</v>
      </c>
      <c r="F275">
        <f t="shared" si="51"/>
        <v>0</v>
      </c>
      <c r="G275">
        <f t="shared" si="52"/>
        <v>8</v>
      </c>
      <c r="H275">
        <f t="shared" si="48"/>
        <v>3.0805918072170931E-6</v>
      </c>
      <c r="I275">
        <f t="shared" si="49"/>
        <v>5.1679788000377445E-2</v>
      </c>
      <c r="J275">
        <f t="shared" si="50"/>
        <v>1.0060507783165916E-3</v>
      </c>
      <c r="K275">
        <f t="shared" si="53"/>
        <v>1.5493475064176161E-3</v>
      </c>
      <c r="L275">
        <f t="shared" si="54"/>
        <v>2.4815533616777126E-13</v>
      </c>
      <c r="M275">
        <f t="shared" si="55"/>
        <v>-29.02472148930924</v>
      </c>
    </row>
    <row r="276" spans="2:13" x14ac:dyDescent="0.2">
      <c r="B276">
        <f t="shared" si="56"/>
        <v>9</v>
      </c>
      <c r="C276">
        <f t="shared" si="57"/>
        <v>10</v>
      </c>
      <c r="D276">
        <f t="shared" si="58"/>
        <v>1</v>
      </c>
      <c r="E276">
        <f t="shared" si="59"/>
        <v>9</v>
      </c>
      <c r="F276">
        <f t="shared" si="51"/>
        <v>10</v>
      </c>
      <c r="G276">
        <f t="shared" si="52"/>
        <v>0</v>
      </c>
      <c r="H276">
        <f t="shared" si="48"/>
        <v>1.8048353275885056E-7</v>
      </c>
      <c r="I276">
        <f t="shared" si="49"/>
        <v>0.11044430509870516</v>
      </c>
      <c r="J276">
        <f t="shared" si="50"/>
        <v>0</v>
      </c>
      <c r="K276">
        <f t="shared" si="53"/>
        <v>4.9623323365267724E-3</v>
      </c>
      <c r="L276">
        <f t="shared" si="54"/>
        <v>0</v>
      </c>
      <c r="M276" t="e">
        <f t="shared" si="55"/>
        <v>#NUM!</v>
      </c>
    </row>
    <row r="277" spans="2:13" x14ac:dyDescent="0.2">
      <c r="B277">
        <f t="shared" si="56"/>
        <v>9</v>
      </c>
      <c r="C277">
        <f t="shared" si="57"/>
        <v>10</v>
      </c>
      <c r="D277">
        <f t="shared" si="58"/>
        <v>1</v>
      </c>
      <c r="E277">
        <f t="shared" si="59"/>
        <v>8</v>
      </c>
      <c r="F277">
        <f t="shared" si="51"/>
        <v>9</v>
      </c>
      <c r="G277">
        <f t="shared" si="52"/>
        <v>1</v>
      </c>
      <c r="H277">
        <f t="shared" ref="H277:H306" si="60">VLOOKUP(C277,K$6:M$16,2)</f>
        <v>1.8048353275885056E-7</v>
      </c>
      <c r="I277">
        <f t="shared" ref="I277:I306" si="61">_xlfn.BINOM.DIST(B277,C277,$H$2,FALSE)</f>
        <v>0.11044430509870516</v>
      </c>
      <c r="J277">
        <f t="shared" ref="J277:J306" si="62">VLOOKUP(F277,K$6:M$16,3)</f>
        <v>0</v>
      </c>
      <c r="K277">
        <f t="shared" si="53"/>
        <v>3.5870040455844E-2</v>
      </c>
      <c r="L277">
        <f t="shared" si="54"/>
        <v>0</v>
      </c>
      <c r="M277" t="e">
        <f t="shared" si="55"/>
        <v>#NUM!</v>
      </c>
    </row>
    <row r="278" spans="2:13" x14ac:dyDescent="0.2">
      <c r="B278">
        <f t="shared" si="56"/>
        <v>9</v>
      </c>
      <c r="C278">
        <f t="shared" si="57"/>
        <v>10</v>
      </c>
      <c r="D278">
        <f t="shared" si="58"/>
        <v>1</v>
      </c>
      <c r="E278">
        <f t="shared" si="59"/>
        <v>7</v>
      </c>
      <c r="F278">
        <f t="shared" ref="F278:F306" si="63">D278+E278</f>
        <v>8</v>
      </c>
      <c r="G278">
        <f t="shared" ref="G278:G306" si="64">B278-E278</f>
        <v>2</v>
      </c>
      <c r="H278">
        <f t="shared" si="60"/>
        <v>1.8048353275885056E-7</v>
      </c>
      <c r="I278">
        <f t="shared" si="61"/>
        <v>0.11044430509870516</v>
      </c>
      <c r="J278">
        <f t="shared" si="62"/>
        <v>0</v>
      </c>
      <c r="K278">
        <f t="shared" ref="K278:K306" si="65">_xlfn.BINOM.DIST(G278,B278,$F$2,FALSE)</f>
        <v>0.11523790875808142</v>
      </c>
      <c r="L278">
        <f t="shared" ref="L278:L306" si="66">H278*I278*J278*K278</f>
        <v>0</v>
      </c>
      <c r="M278" t="e">
        <f t="shared" ref="M278:M306" si="67">LN(L278)</f>
        <v>#NUM!</v>
      </c>
    </row>
    <row r="279" spans="2:13" x14ac:dyDescent="0.2">
      <c r="B279">
        <f t="shared" si="56"/>
        <v>9</v>
      </c>
      <c r="C279">
        <f t="shared" si="57"/>
        <v>10</v>
      </c>
      <c r="D279">
        <f t="shared" si="58"/>
        <v>1</v>
      </c>
      <c r="E279">
        <f t="shared" si="59"/>
        <v>6</v>
      </c>
      <c r="F279">
        <f t="shared" si="63"/>
        <v>7</v>
      </c>
      <c r="G279">
        <f t="shared" si="64"/>
        <v>3</v>
      </c>
      <c r="H279">
        <f t="shared" si="60"/>
        <v>1.8048353275885056E-7</v>
      </c>
      <c r="I279">
        <f t="shared" si="61"/>
        <v>0.11044430509870516</v>
      </c>
      <c r="J279">
        <f t="shared" si="62"/>
        <v>0</v>
      </c>
      <c r="K279">
        <f t="shared" si="65"/>
        <v>0.21596116639219459</v>
      </c>
      <c r="L279">
        <f t="shared" si="66"/>
        <v>0</v>
      </c>
      <c r="M279" t="e">
        <f t="shared" si="67"/>
        <v>#NUM!</v>
      </c>
    </row>
    <row r="280" spans="2:13" x14ac:dyDescent="0.2">
      <c r="B280">
        <f t="shared" si="56"/>
        <v>9</v>
      </c>
      <c r="C280">
        <f t="shared" si="57"/>
        <v>10</v>
      </c>
      <c r="D280">
        <f t="shared" si="58"/>
        <v>1</v>
      </c>
      <c r="E280">
        <f t="shared" si="59"/>
        <v>5</v>
      </c>
      <c r="F280">
        <f t="shared" si="63"/>
        <v>6</v>
      </c>
      <c r="G280">
        <f t="shared" si="64"/>
        <v>4</v>
      </c>
      <c r="H280">
        <f t="shared" si="60"/>
        <v>1.8048353275885056E-7</v>
      </c>
      <c r="I280">
        <f t="shared" si="61"/>
        <v>0.11044430509870516</v>
      </c>
      <c r="J280">
        <f t="shared" si="62"/>
        <v>5.2568740596548721E-6</v>
      </c>
      <c r="K280">
        <f t="shared" si="65"/>
        <v>0.26017791803122242</v>
      </c>
      <c r="L280">
        <f t="shared" si="66"/>
        <v>2.7263331040962977E-14</v>
      </c>
      <c r="M280">
        <f t="shared" si="67"/>
        <v>-31.233233780914457</v>
      </c>
    </row>
    <row r="281" spans="2:13" x14ac:dyDescent="0.2">
      <c r="B281">
        <f t="shared" si="56"/>
        <v>9</v>
      </c>
      <c r="C281">
        <f t="shared" si="57"/>
        <v>10</v>
      </c>
      <c r="D281">
        <f t="shared" si="58"/>
        <v>1</v>
      </c>
      <c r="E281">
        <f t="shared" si="59"/>
        <v>4</v>
      </c>
      <c r="F281">
        <f t="shared" si="63"/>
        <v>5</v>
      </c>
      <c r="G281">
        <f t="shared" si="64"/>
        <v>5</v>
      </c>
      <c r="H281">
        <f t="shared" si="60"/>
        <v>1.8048353275885056E-7</v>
      </c>
      <c r="I281">
        <f t="shared" si="61"/>
        <v>0.11044430509870516</v>
      </c>
      <c r="J281">
        <f t="shared" si="62"/>
        <v>3.9800208894922803E-4</v>
      </c>
      <c r="K281">
        <f t="shared" si="65"/>
        <v>0.20896518931904939</v>
      </c>
      <c r="L281">
        <f t="shared" si="66"/>
        <v>1.6578308097889506E-12</v>
      </c>
      <c r="M281">
        <f t="shared" si="67"/>
        <v>-27.125511109181744</v>
      </c>
    </row>
    <row r="282" spans="2:13" x14ac:dyDescent="0.2">
      <c r="B282">
        <f t="shared" si="56"/>
        <v>9</v>
      </c>
      <c r="C282">
        <f t="shared" si="57"/>
        <v>10</v>
      </c>
      <c r="D282">
        <f t="shared" si="58"/>
        <v>1</v>
      </c>
      <c r="E282">
        <f t="shared" si="59"/>
        <v>3</v>
      </c>
      <c r="F282">
        <f t="shared" si="63"/>
        <v>4</v>
      </c>
      <c r="G282">
        <f t="shared" si="64"/>
        <v>6</v>
      </c>
      <c r="H282">
        <f t="shared" si="60"/>
        <v>1.8048353275885056E-7</v>
      </c>
      <c r="I282">
        <f t="shared" si="61"/>
        <v>0.11044430509870516</v>
      </c>
      <c r="J282">
        <f t="shared" si="62"/>
        <v>7.3377853935788773E-3</v>
      </c>
      <c r="K282">
        <f t="shared" si="65"/>
        <v>0.11188869185510196</v>
      </c>
      <c r="L282">
        <f t="shared" si="66"/>
        <v>1.6365606794137032E-11</v>
      </c>
      <c r="M282">
        <f t="shared" si="67"/>
        <v>-24.835839129888772</v>
      </c>
    </row>
    <row r="283" spans="2:13" x14ac:dyDescent="0.2">
      <c r="B283">
        <f t="shared" si="56"/>
        <v>9</v>
      </c>
      <c r="C283">
        <f t="shared" si="57"/>
        <v>10</v>
      </c>
      <c r="D283">
        <f t="shared" si="58"/>
        <v>1</v>
      </c>
      <c r="E283">
        <f t="shared" si="59"/>
        <v>2</v>
      </c>
      <c r="F283">
        <f t="shared" si="63"/>
        <v>3</v>
      </c>
      <c r="G283">
        <f t="shared" si="64"/>
        <v>7</v>
      </c>
      <c r="H283">
        <f t="shared" si="60"/>
        <v>1.8048353275885056E-7</v>
      </c>
      <c r="I283">
        <f t="shared" si="61"/>
        <v>0.11044430509870516</v>
      </c>
      <c r="J283">
        <f t="shared" si="62"/>
        <v>1.5760758006708203E-2</v>
      </c>
      <c r="K283">
        <f t="shared" si="65"/>
        <v>3.8513494128093996E-2</v>
      </c>
      <c r="L283">
        <f t="shared" si="66"/>
        <v>1.2099597757821637E-11</v>
      </c>
      <c r="M283">
        <f t="shared" si="67"/>
        <v>-25.137848907033657</v>
      </c>
    </row>
    <row r="284" spans="2:13" x14ac:dyDescent="0.2">
      <c r="B284">
        <f t="shared" si="56"/>
        <v>9</v>
      </c>
      <c r="C284">
        <f t="shared" si="57"/>
        <v>10</v>
      </c>
      <c r="D284">
        <f t="shared" si="58"/>
        <v>1</v>
      </c>
      <c r="E284">
        <f t="shared" si="59"/>
        <v>1</v>
      </c>
      <c r="F284">
        <f t="shared" si="63"/>
        <v>2</v>
      </c>
      <c r="G284">
        <f t="shared" si="64"/>
        <v>8</v>
      </c>
      <c r="H284">
        <f t="shared" si="60"/>
        <v>1.8048353275885056E-7</v>
      </c>
      <c r="I284">
        <f t="shared" si="61"/>
        <v>0.11044430509870516</v>
      </c>
      <c r="J284">
        <f t="shared" si="62"/>
        <v>1.366636021482244E-2</v>
      </c>
      <c r="K284">
        <f t="shared" si="65"/>
        <v>7.7331501196514617E-3</v>
      </c>
      <c r="L284">
        <f t="shared" si="66"/>
        <v>2.1066394599150845E-12</v>
      </c>
      <c r="M284">
        <f t="shared" si="67"/>
        <v>-26.885927111118555</v>
      </c>
    </row>
    <row r="285" spans="2:13" x14ac:dyDescent="0.2">
      <c r="B285">
        <f t="shared" si="56"/>
        <v>9</v>
      </c>
      <c r="C285">
        <f t="shared" si="57"/>
        <v>10</v>
      </c>
      <c r="D285">
        <f t="shared" si="58"/>
        <v>1</v>
      </c>
      <c r="E285">
        <f t="shared" si="59"/>
        <v>0</v>
      </c>
      <c r="F285">
        <f t="shared" si="63"/>
        <v>1</v>
      </c>
      <c r="G285">
        <f t="shared" si="64"/>
        <v>9</v>
      </c>
      <c r="H285">
        <f t="shared" si="60"/>
        <v>1.8048353275885056E-7</v>
      </c>
      <c r="I285">
        <f t="shared" si="61"/>
        <v>0.11044430509870516</v>
      </c>
      <c r="J285">
        <f t="shared" si="62"/>
        <v>5.6103268333196109E-3</v>
      </c>
      <c r="K285">
        <f t="shared" si="65"/>
        <v>6.9010860423412035E-4</v>
      </c>
      <c r="L285">
        <f t="shared" si="66"/>
        <v>7.7176755071006635E-14</v>
      </c>
      <c r="M285">
        <f t="shared" si="67"/>
        <v>-30.19267808333619</v>
      </c>
    </row>
    <row r="286" spans="2:13" x14ac:dyDescent="0.2">
      <c r="B286">
        <f t="shared" si="56"/>
        <v>9</v>
      </c>
      <c r="C286">
        <f t="shared" si="57"/>
        <v>9</v>
      </c>
      <c r="D286">
        <f t="shared" si="58"/>
        <v>0</v>
      </c>
      <c r="E286">
        <f t="shared" si="59"/>
        <v>9</v>
      </c>
      <c r="F286">
        <f t="shared" si="63"/>
        <v>9</v>
      </c>
      <c r="G286">
        <f t="shared" si="64"/>
        <v>0</v>
      </c>
      <c r="H286">
        <f t="shared" si="60"/>
        <v>7.4346799071509315E-7</v>
      </c>
      <c r="I286">
        <f t="shared" si="61"/>
        <v>3.5685009266450483E-2</v>
      </c>
      <c r="J286">
        <f t="shared" si="62"/>
        <v>0</v>
      </c>
      <c r="K286">
        <f t="shared" si="65"/>
        <v>4.9623323365267724E-3</v>
      </c>
      <c r="L286">
        <f t="shared" si="66"/>
        <v>0</v>
      </c>
      <c r="M286" t="e">
        <f t="shared" si="67"/>
        <v>#NUM!</v>
      </c>
    </row>
    <row r="287" spans="2:13" x14ac:dyDescent="0.2">
      <c r="B287">
        <f t="shared" si="56"/>
        <v>9</v>
      </c>
      <c r="C287">
        <f t="shared" si="57"/>
        <v>9</v>
      </c>
      <c r="D287">
        <f t="shared" si="58"/>
        <v>0</v>
      </c>
      <c r="E287">
        <f t="shared" si="59"/>
        <v>8</v>
      </c>
      <c r="F287">
        <f t="shared" si="63"/>
        <v>8</v>
      </c>
      <c r="G287">
        <f t="shared" si="64"/>
        <v>1</v>
      </c>
      <c r="H287">
        <f t="shared" si="60"/>
        <v>7.4346799071509315E-7</v>
      </c>
      <c r="I287">
        <f t="shared" si="61"/>
        <v>3.5685009266450483E-2</v>
      </c>
      <c r="J287">
        <f t="shared" si="62"/>
        <v>0</v>
      </c>
      <c r="K287">
        <f t="shared" si="65"/>
        <v>3.5870040455844E-2</v>
      </c>
      <c r="L287">
        <f t="shared" si="66"/>
        <v>0</v>
      </c>
      <c r="M287" t="e">
        <f t="shared" si="67"/>
        <v>#NUM!</v>
      </c>
    </row>
    <row r="288" spans="2:13" x14ac:dyDescent="0.2">
      <c r="B288">
        <f t="shared" si="56"/>
        <v>9</v>
      </c>
      <c r="C288">
        <f t="shared" si="57"/>
        <v>9</v>
      </c>
      <c r="D288">
        <f t="shared" si="58"/>
        <v>0</v>
      </c>
      <c r="E288">
        <f t="shared" si="59"/>
        <v>7</v>
      </c>
      <c r="F288">
        <f t="shared" si="63"/>
        <v>7</v>
      </c>
      <c r="G288">
        <f t="shared" si="64"/>
        <v>2</v>
      </c>
      <c r="H288">
        <f t="shared" si="60"/>
        <v>7.4346799071509315E-7</v>
      </c>
      <c r="I288">
        <f t="shared" si="61"/>
        <v>3.5685009266450483E-2</v>
      </c>
      <c r="J288">
        <f t="shared" si="62"/>
        <v>0</v>
      </c>
      <c r="K288">
        <f t="shared" si="65"/>
        <v>0.11523790875808142</v>
      </c>
      <c r="L288">
        <f t="shared" si="66"/>
        <v>0</v>
      </c>
      <c r="M288" t="e">
        <f t="shared" si="67"/>
        <v>#NUM!</v>
      </c>
    </row>
    <row r="289" spans="2:13" x14ac:dyDescent="0.2">
      <c r="B289">
        <f t="shared" si="56"/>
        <v>9</v>
      </c>
      <c r="C289">
        <f t="shared" si="57"/>
        <v>9</v>
      </c>
      <c r="D289">
        <f t="shared" si="58"/>
        <v>0</v>
      </c>
      <c r="E289">
        <f t="shared" si="59"/>
        <v>6</v>
      </c>
      <c r="F289">
        <f t="shared" si="63"/>
        <v>6</v>
      </c>
      <c r="G289">
        <f t="shared" si="64"/>
        <v>3</v>
      </c>
      <c r="H289">
        <f t="shared" si="60"/>
        <v>7.4346799071509315E-7</v>
      </c>
      <c r="I289">
        <f t="shared" si="61"/>
        <v>3.5685009266450483E-2</v>
      </c>
      <c r="J289">
        <f t="shared" si="62"/>
        <v>5.2568740596548721E-6</v>
      </c>
      <c r="K289">
        <f t="shared" si="65"/>
        <v>0.21596116639219459</v>
      </c>
      <c r="L289">
        <f t="shared" si="66"/>
        <v>3.0119747449789054E-14</v>
      </c>
      <c r="M289">
        <f t="shared" si="67"/>
        <v>-31.133595376815304</v>
      </c>
    </row>
    <row r="290" spans="2:13" x14ac:dyDescent="0.2">
      <c r="B290">
        <f t="shared" si="56"/>
        <v>9</v>
      </c>
      <c r="C290">
        <f t="shared" si="57"/>
        <v>9</v>
      </c>
      <c r="D290">
        <f t="shared" si="58"/>
        <v>0</v>
      </c>
      <c r="E290">
        <f t="shared" si="59"/>
        <v>5</v>
      </c>
      <c r="F290">
        <f t="shared" si="63"/>
        <v>5</v>
      </c>
      <c r="G290">
        <f t="shared" si="64"/>
        <v>4</v>
      </c>
      <c r="H290">
        <f t="shared" si="60"/>
        <v>7.4346799071509315E-7</v>
      </c>
      <c r="I290">
        <f t="shared" si="61"/>
        <v>3.5685009266450483E-2</v>
      </c>
      <c r="J290">
        <f t="shared" si="62"/>
        <v>3.9800208894922803E-4</v>
      </c>
      <c r="K290">
        <f t="shared" si="65"/>
        <v>0.26017791803122242</v>
      </c>
      <c r="L290">
        <f t="shared" si="66"/>
        <v>2.7472860101154429E-12</v>
      </c>
      <c r="M290">
        <f t="shared" si="67"/>
        <v>-26.620407596974427</v>
      </c>
    </row>
    <row r="291" spans="2:13" x14ac:dyDescent="0.2">
      <c r="B291">
        <f t="shared" si="56"/>
        <v>9</v>
      </c>
      <c r="C291">
        <f t="shared" si="57"/>
        <v>9</v>
      </c>
      <c r="D291">
        <f t="shared" si="58"/>
        <v>0</v>
      </c>
      <c r="E291">
        <f t="shared" si="59"/>
        <v>4</v>
      </c>
      <c r="F291">
        <f t="shared" si="63"/>
        <v>4</v>
      </c>
      <c r="G291">
        <f t="shared" si="64"/>
        <v>5</v>
      </c>
      <c r="H291">
        <f t="shared" si="60"/>
        <v>7.4346799071509315E-7</v>
      </c>
      <c r="I291">
        <f t="shared" si="61"/>
        <v>3.5685009266450483E-2</v>
      </c>
      <c r="J291">
        <f t="shared" si="62"/>
        <v>7.3377853935788773E-3</v>
      </c>
      <c r="K291">
        <f t="shared" si="65"/>
        <v>0.20896518931904939</v>
      </c>
      <c r="L291">
        <f t="shared" si="66"/>
        <v>4.0680570954921509E-11</v>
      </c>
      <c r="M291">
        <f t="shared" si="67"/>
        <v>-23.925270509573291</v>
      </c>
    </row>
    <row r="292" spans="2:13" x14ac:dyDescent="0.2">
      <c r="B292">
        <f t="shared" si="56"/>
        <v>9</v>
      </c>
      <c r="C292">
        <f t="shared" si="57"/>
        <v>9</v>
      </c>
      <c r="D292">
        <f t="shared" si="58"/>
        <v>0</v>
      </c>
      <c r="E292">
        <f t="shared" si="59"/>
        <v>3</v>
      </c>
      <c r="F292">
        <f t="shared" si="63"/>
        <v>3</v>
      </c>
      <c r="G292">
        <f t="shared" si="64"/>
        <v>6</v>
      </c>
      <c r="H292">
        <f t="shared" si="60"/>
        <v>7.4346799071509315E-7</v>
      </c>
      <c r="I292">
        <f t="shared" si="61"/>
        <v>3.5685009266450483E-2</v>
      </c>
      <c r="J292">
        <f t="shared" si="62"/>
        <v>1.5760758006708203E-2</v>
      </c>
      <c r="K292">
        <f t="shared" si="65"/>
        <v>0.11188869185510196</v>
      </c>
      <c r="L292">
        <f t="shared" si="66"/>
        <v>4.6785511959899629E-11</v>
      </c>
      <c r="M292">
        <f t="shared" si="67"/>
        <v>-23.785447534439136</v>
      </c>
    </row>
    <row r="293" spans="2:13" x14ac:dyDescent="0.2">
      <c r="B293">
        <f t="shared" si="56"/>
        <v>9</v>
      </c>
      <c r="C293">
        <f t="shared" si="57"/>
        <v>9</v>
      </c>
      <c r="D293">
        <f t="shared" si="58"/>
        <v>0</v>
      </c>
      <c r="E293">
        <f t="shared" si="59"/>
        <v>2</v>
      </c>
      <c r="F293">
        <f t="shared" si="63"/>
        <v>2</v>
      </c>
      <c r="G293">
        <f t="shared" si="64"/>
        <v>7</v>
      </c>
      <c r="H293">
        <f t="shared" si="60"/>
        <v>7.4346799071509315E-7</v>
      </c>
      <c r="I293">
        <f t="shared" si="61"/>
        <v>3.5685009266450483E-2</v>
      </c>
      <c r="J293">
        <f t="shared" si="62"/>
        <v>1.366636021482244E-2</v>
      </c>
      <c r="K293">
        <f t="shared" si="65"/>
        <v>3.8513494128093996E-2</v>
      </c>
      <c r="L293">
        <f t="shared" si="66"/>
        <v>1.3964129710723958E-11</v>
      </c>
      <c r="M293">
        <f t="shared" si="67"/>
        <v>-24.994529237791351</v>
      </c>
    </row>
    <row r="294" spans="2:13" x14ac:dyDescent="0.2">
      <c r="B294">
        <f t="shared" si="56"/>
        <v>9</v>
      </c>
      <c r="C294">
        <f t="shared" si="57"/>
        <v>9</v>
      </c>
      <c r="D294">
        <f t="shared" si="58"/>
        <v>0</v>
      </c>
      <c r="E294">
        <f t="shared" si="59"/>
        <v>1</v>
      </c>
      <c r="F294">
        <f t="shared" si="63"/>
        <v>1</v>
      </c>
      <c r="G294">
        <f t="shared" si="64"/>
        <v>8</v>
      </c>
      <c r="H294">
        <f t="shared" si="60"/>
        <v>7.4346799071509315E-7</v>
      </c>
      <c r="I294">
        <f t="shared" si="61"/>
        <v>3.5685009266450483E-2</v>
      </c>
      <c r="J294">
        <f t="shared" si="62"/>
        <v>5.6103268333196109E-3</v>
      </c>
      <c r="K294">
        <f t="shared" si="65"/>
        <v>7.7331501196514617E-3</v>
      </c>
      <c r="L294">
        <f t="shared" si="66"/>
        <v>1.1510460321684283E-12</v>
      </c>
      <c r="M294">
        <f t="shared" si="67"/>
        <v>-27.490349993792655</v>
      </c>
    </row>
    <row r="295" spans="2:13" x14ac:dyDescent="0.2">
      <c r="B295">
        <f t="shared" si="56"/>
        <v>9</v>
      </c>
      <c r="C295">
        <f t="shared" si="57"/>
        <v>9</v>
      </c>
      <c r="D295">
        <f t="shared" si="58"/>
        <v>0</v>
      </c>
      <c r="E295">
        <f t="shared" si="59"/>
        <v>0</v>
      </c>
      <c r="F295">
        <f t="shared" si="63"/>
        <v>0</v>
      </c>
      <c r="G295">
        <f t="shared" si="64"/>
        <v>9</v>
      </c>
      <c r="H295">
        <f t="shared" si="60"/>
        <v>7.4346799071509315E-7</v>
      </c>
      <c r="I295">
        <f t="shared" si="61"/>
        <v>3.5685009266450483E-2</v>
      </c>
      <c r="J295">
        <f t="shared" si="62"/>
        <v>1.0060507783165916E-3</v>
      </c>
      <c r="K295">
        <f t="shared" si="65"/>
        <v>6.9010860423412035E-4</v>
      </c>
      <c r="L295">
        <f t="shared" si="66"/>
        <v>1.8419822148890395E-14</v>
      </c>
      <c r="M295">
        <f t="shared" si="67"/>
        <v>-31.62534901945639</v>
      </c>
    </row>
    <row r="296" spans="2:13" x14ac:dyDescent="0.2">
      <c r="B296">
        <f t="shared" si="56"/>
        <v>10</v>
      </c>
      <c r="C296">
        <f t="shared" si="57"/>
        <v>10</v>
      </c>
      <c r="D296">
        <f t="shared" si="58"/>
        <v>0</v>
      </c>
      <c r="E296">
        <f t="shared" si="59"/>
        <v>10</v>
      </c>
      <c r="F296">
        <f t="shared" si="63"/>
        <v>10</v>
      </c>
      <c r="G296">
        <f t="shared" si="64"/>
        <v>0</v>
      </c>
      <c r="H296">
        <f t="shared" si="60"/>
        <v>1.8048353275885056E-7</v>
      </c>
      <c r="I296">
        <f t="shared" si="61"/>
        <v>2.4640578756579976E-2</v>
      </c>
      <c r="J296">
        <f t="shared" si="62"/>
        <v>0</v>
      </c>
      <c r="K296">
        <f t="shared" si="65"/>
        <v>2.7520159108563721E-3</v>
      </c>
      <c r="L296">
        <f t="shared" si="66"/>
        <v>0</v>
      </c>
      <c r="M296" t="e">
        <f t="shared" si="67"/>
        <v>#NUM!</v>
      </c>
    </row>
    <row r="297" spans="2:13" x14ac:dyDescent="0.2">
      <c r="B297">
        <f t="shared" si="56"/>
        <v>10</v>
      </c>
      <c r="C297">
        <f t="shared" si="57"/>
        <v>10</v>
      </c>
      <c r="D297">
        <f t="shared" si="58"/>
        <v>0</v>
      </c>
      <c r="E297">
        <f t="shared" si="59"/>
        <v>9</v>
      </c>
      <c r="F297">
        <f t="shared" si="63"/>
        <v>9</v>
      </c>
      <c r="G297">
        <f t="shared" si="64"/>
        <v>1</v>
      </c>
      <c r="H297">
        <f t="shared" si="60"/>
        <v>1.8048353275885056E-7</v>
      </c>
      <c r="I297">
        <f t="shared" si="61"/>
        <v>2.4640578756579976E-2</v>
      </c>
      <c r="J297">
        <f t="shared" si="62"/>
        <v>0</v>
      </c>
      <c r="K297">
        <f t="shared" si="65"/>
        <v>2.2103164256703986E-2</v>
      </c>
      <c r="L297">
        <f t="shared" si="66"/>
        <v>0</v>
      </c>
      <c r="M297" t="e">
        <f t="shared" si="67"/>
        <v>#NUM!</v>
      </c>
    </row>
    <row r="298" spans="2:13" x14ac:dyDescent="0.2">
      <c r="B298">
        <f t="shared" si="56"/>
        <v>10</v>
      </c>
      <c r="C298">
        <f t="shared" si="57"/>
        <v>10</v>
      </c>
      <c r="D298">
        <f t="shared" si="58"/>
        <v>0</v>
      </c>
      <c r="E298">
        <f t="shared" si="59"/>
        <v>8</v>
      </c>
      <c r="F298">
        <f t="shared" si="63"/>
        <v>8</v>
      </c>
      <c r="G298">
        <f t="shared" si="64"/>
        <v>2</v>
      </c>
      <c r="H298">
        <f t="shared" si="60"/>
        <v>1.8048353275885056E-7</v>
      </c>
      <c r="I298">
        <f t="shared" si="61"/>
        <v>2.4640578756579976E-2</v>
      </c>
      <c r="J298">
        <f t="shared" si="62"/>
        <v>0</v>
      </c>
      <c r="K298">
        <f t="shared" si="65"/>
        <v>7.9885963124052106E-2</v>
      </c>
      <c r="L298">
        <f t="shared" si="66"/>
        <v>0</v>
      </c>
      <c r="M298" t="e">
        <f t="shared" si="67"/>
        <v>#NUM!</v>
      </c>
    </row>
    <row r="299" spans="2:13" x14ac:dyDescent="0.2">
      <c r="B299">
        <f t="shared" si="56"/>
        <v>10</v>
      </c>
      <c r="C299">
        <f t="shared" si="57"/>
        <v>10</v>
      </c>
      <c r="D299">
        <f t="shared" si="58"/>
        <v>0</v>
      </c>
      <c r="E299">
        <f t="shared" si="59"/>
        <v>7</v>
      </c>
      <c r="F299">
        <f t="shared" si="63"/>
        <v>7</v>
      </c>
      <c r="G299">
        <f t="shared" si="64"/>
        <v>3</v>
      </c>
      <c r="H299">
        <f t="shared" si="60"/>
        <v>1.8048353275885056E-7</v>
      </c>
      <c r="I299">
        <f t="shared" si="61"/>
        <v>2.4640578756579976E-2</v>
      </c>
      <c r="J299">
        <f t="shared" si="62"/>
        <v>0</v>
      </c>
      <c r="K299">
        <f t="shared" si="65"/>
        <v>0.17109712752946599</v>
      </c>
      <c r="L299">
        <f t="shared" si="66"/>
        <v>0</v>
      </c>
      <c r="M299" t="e">
        <f t="shared" si="67"/>
        <v>#NUM!</v>
      </c>
    </row>
    <row r="300" spans="2:13" x14ac:dyDescent="0.2">
      <c r="B300">
        <f t="shared" si="56"/>
        <v>10</v>
      </c>
      <c r="C300">
        <f t="shared" si="57"/>
        <v>10</v>
      </c>
      <c r="D300">
        <f t="shared" si="58"/>
        <v>0</v>
      </c>
      <c r="E300">
        <f t="shared" si="59"/>
        <v>6</v>
      </c>
      <c r="F300">
        <f t="shared" si="63"/>
        <v>6</v>
      </c>
      <c r="G300">
        <f t="shared" si="64"/>
        <v>4</v>
      </c>
      <c r="H300">
        <f t="shared" si="60"/>
        <v>1.8048353275885056E-7</v>
      </c>
      <c r="I300">
        <f t="shared" si="61"/>
        <v>2.4640578756579976E-2</v>
      </c>
      <c r="J300">
        <f t="shared" si="62"/>
        <v>5.2568740596548721E-6</v>
      </c>
      <c r="K300">
        <f t="shared" si="65"/>
        <v>0.24048294280392096</v>
      </c>
      <c r="L300">
        <f t="shared" si="66"/>
        <v>5.6221229364399569E-15</v>
      </c>
      <c r="M300">
        <f t="shared" si="67"/>
        <v>-32.812067055635907</v>
      </c>
    </row>
    <row r="301" spans="2:13" x14ac:dyDescent="0.2">
      <c r="B301">
        <f t="shared" si="56"/>
        <v>10</v>
      </c>
      <c r="C301">
        <f t="shared" si="57"/>
        <v>10</v>
      </c>
      <c r="D301">
        <f t="shared" si="58"/>
        <v>0</v>
      </c>
      <c r="E301">
        <f t="shared" si="59"/>
        <v>5</v>
      </c>
      <c r="F301">
        <f t="shared" si="63"/>
        <v>5</v>
      </c>
      <c r="G301">
        <f t="shared" si="64"/>
        <v>5</v>
      </c>
      <c r="H301">
        <f t="shared" si="60"/>
        <v>1.8048353275885056E-7</v>
      </c>
      <c r="I301">
        <f t="shared" si="61"/>
        <v>2.4640578756579976E-2</v>
      </c>
      <c r="J301">
        <f t="shared" si="62"/>
        <v>3.9800208894922803E-4</v>
      </c>
      <c r="K301">
        <f t="shared" si="65"/>
        <v>0.23177630469773974</v>
      </c>
      <c r="L301">
        <f t="shared" si="66"/>
        <v>4.1024460025580526E-13</v>
      </c>
      <c r="M301">
        <f t="shared" si="67"/>
        <v>-28.52202282710924</v>
      </c>
    </row>
    <row r="302" spans="2:13" x14ac:dyDescent="0.2">
      <c r="B302">
        <f t="shared" si="56"/>
        <v>10</v>
      </c>
      <c r="C302">
        <f t="shared" si="57"/>
        <v>10</v>
      </c>
      <c r="D302">
        <f t="shared" si="58"/>
        <v>0</v>
      </c>
      <c r="E302">
        <f t="shared" si="59"/>
        <v>4</v>
      </c>
      <c r="F302">
        <f t="shared" si="63"/>
        <v>4</v>
      </c>
      <c r="G302">
        <f t="shared" si="64"/>
        <v>6</v>
      </c>
      <c r="H302">
        <f t="shared" si="60"/>
        <v>1.8048353275885056E-7</v>
      </c>
      <c r="I302">
        <f t="shared" si="61"/>
        <v>2.4640578756579976E-2</v>
      </c>
      <c r="J302">
        <f t="shared" si="62"/>
        <v>7.3377853935788773E-3</v>
      </c>
      <c r="K302">
        <f t="shared" si="65"/>
        <v>0.15512839495029923</v>
      </c>
      <c r="L302">
        <f t="shared" si="66"/>
        <v>5.0622640271560259E-12</v>
      </c>
      <c r="M302">
        <f t="shared" si="67"/>
        <v>-26.009207296502058</v>
      </c>
    </row>
    <row r="303" spans="2:13" x14ac:dyDescent="0.2">
      <c r="B303">
        <f t="shared" si="56"/>
        <v>10</v>
      </c>
      <c r="C303">
        <f t="shared" si="57"/>
        <v>10</v>
      </c>
      <c r="D303">
        <f t="shared" si="58"/>
        <v>0</v>
      </c>
      <c r="E303">
        <f t="shared" si="59"/>
        <v>3</v>
      </c>
      <c r="F303">
        <f t="shared" si="63"/>
        <v>3</v>
      </c>
      <c r="G303">
        <f t="shared" si="64"/>
        <v>7</v>
      </c>
      <c r="H303">
        <f t="shared" si="60"/>
        <v>1.8048353275885056E-7</v>
      </c>
      <c r="I303">
        <f t="shared" si="61"/>
        <v>2.4640578756579976E-2</v>
      </c>
      <c r="J303">
        <f t="shared" si="62"/>
        <v>1.5760758006708203E-2</v>
      </c>
      <c r="K303">
        <f t="shared" si="65"/>
        <v>7.1196191249974658E-2</v>
      </c>
      <c r="L303">
        <f t="shared" si="66"/>
        <v>4.9902505290889601E-12</v>
      </c>
      <c r="M303">
        <f t="shared" si="67"/>
        <v>-26.02353500119516</v>
      </c>
    </row>
    <row r="304" spans="2:13" x14ac:dyDescent="0.2">
      <c r="B304">
        <f t="shared" si="56"/>
        <v>10</v>
      </c>
      <c r="C304">
        <f t="shared" si="57"/>
        <v>10</v>
      </c>
      <c r="D304">
        <f t="shared" si="58"/>
        <v>0</v>
      </c>
      <c r="E304">
        <f t="shared" si="59"/>
        <v>2</v>
      </c>
      <c r="F304">
        <f t="shared" si="63"/>
        <v>2</v>
      </c>
      <c r="G304">
        <f t="shared" si="64"/>
        <v>8</v>
      </c>
      <c r="H304">
        <f t="shared" si="60"/>
        <v>1.8048353275885056E-7</v>
      </c>
      <c r="I304">
        <f t="shared" si="61"/>
        <v>2.4640578756579976E-2</v>
      </c>
      <c r="J304">
        <f t="shared" si="62"/>
        <v>1.366636021482244E-2</v>
      </c>
      <c r="K304">
        <f t="shared" si="65"/>
        <v>2.1443295941377009E-2</v>
      </c>
      <c r="L304">
        <f t="shared" si="66"/>
        <v>1.3032654750004176E-12</v>
      </c>
      <c r="M304">
        <f t="shared" si="67"/>
        <v>-27.366148097171894</v>
      </c>
    </row>
    <row r="305" spans="2:13" x14ac:dyDescent="0.2">
      <c r="B305">
        <f t="shared" si="56"/>
        <v>10</v>
      </c>
      <c r="C305">
        <f t="shared" si="57"/>
        <v>10</v>
      </c>
      <c r="D305">
        <f t="shared" si="58"/>
        <v>0</v>
      </c>
      <c r="E305">
        <f t="shared" si="59"/>
        <v>1</v>
      </c>
      <c r="F305">
        <f t="shared" si="63"/>
        <v>1</v>
      </c>
      <c r="G305">
        <f t="shared" si="64"/>
        <v>9</v>
      </c>
      <c r="H305">
        <f t="shared" si="60"/>
        <v>1.8048353275885056E-7</v>
      </c>
      <c r="I305">
        <f t="shared" si="61"/>
        <v>2.4640578756579976E-2</v>
      </c>
      <c r="J305">
        <f t="shared" si="62"/>
        <v>5.6103268333196109E-3</v>
      </c>
      <c r="K305">
        <f t="shared" si="65"/>
        <v>3.827212145973397E-3</v>
      </c>
      <c r="L305">
        <f t="shared" si="66"/>
        <v>9.5490284190025149E-14</v>
      </c>
      <c r="M305">
        <f t="shared" si="67"/>
        <v>-29.979751888829586</v>
      </c>
    </row>
    <row r="306" spans="2:13" x14ac:dyDescent="0.2">
      <c r="B306">
        <f t="shared" si="56"/>
        <v>10</v>
      </c>
      <c r="C306">
        <f t="shared" si="57"/>
        <v>10</v>
      </c>
      <c r="D306">
        <f t="shared" si="58"/>
        <v>0</v>
      </c>
      <c r="E306">
        <f t="shared" si="59"/>
        <v>0</v>
      </c>
      <c r="F306">
        <f t="shared" si="63"/>
        <v>0</v>
      </c>
      <c r="G306">
        <f t="shared" si="64"/>
        <v>10</v>
      </c>
      <c r="H306">
        <f t="shared" si="60"/>
        <v>1.8048353275885056E-7</v>
      </c>
      <c r="I306">
        <f t="shared" si="61"/>
        <v>2.4640578756579976E-2</v>
      </c>
      <c r="J306">
        <f t="shared" si="62"/>
        <v>1.0060507783165916E-3</v>
      </c>
      <c r="K306">
        <f t="shared" si="65"/>
        <v>3.0738738963678031E-4</v>
      </c>
      <c r="L306">
        <f t="shared" si="66"/>
        <v>1.3752904769345495E-15</v>
      </c>
      <c r="M306">
        <f t="shared" si="67"/>
        <v>-34.22011143015115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D02F-370A-B848-A3B0-69905E7378EB}">
  <dimension ref="A1:P85"/>
  <sheetViews>
    <sheetView topLeftCell="B1" workbookViewId="0">
      <selection activeCell="L21" sqref="L21:L33"/>
    </sheetView>
  </sheetViews>
  <sheetFormatPr baseColWidth="10" defaultRowHeight="16" x14ac:dyDescent="0.2"/>
  <cols>
    <col min="2" max="2" width="12.1640625" bestFit="1" customWidth="1"/>
    <col min="4" max="4" width="11.1640625" bestFit="1" customWidth="1"/>
    <col min="9" max="9" width="12.1640625" bestFit="1" customWidth="1"/>
  </cols>
  <sheetData>
    <row r="1" spans="1:16" x14ac:dyDescent="0.2">
      <c r="B1" s="17" t="s">
        <v>17</v>
      </c>
      <c r="C1" s="23" t="s">
        <v>21</v>
      </c>
      <c r="D1" s="18" t="s">
        <v>20</v>
      </c>
      <c r="E1" s="19" t="s">
        <v>26</v>
      </c>
      <c r="F1" s="19" t="s">
        <v>25</v>
      </c>
      <c r="G1" s="19" t="s">
        <v>27</v>
      </c>
    </row>
    <row r="2" spans="1:16" x14ac:dyDescent="0.2">
      <c r="B2" s="20">
        <f>L!A8</f>
        <v>5</v>
      </c>
      <c r="C2" s="24">
        <f>L!Q8</f>
        <v>0.01</v>
      </c>
      <c r="D2" s="21">
        <f>L!P8</f>
        <v>0.80477421158735685</v>
      </c>
      <c r="E2" s="48">
        <f>LN(D2)</f>
        <v>-0.21719352340632475</v>
      </c>
      <c r="F2" s="48">
        <f>LN(1-D2)</f>
        <v>-1.6335985009595801</v>
      </c>
      <c r="G2" s="48">
        <f>LN(C2)</f>
        <v>-4.6051701859880909</v>
      </c>
    </row>
    <row r="3" spans="1:16" x14ac:dyDescent="0.2">
      <c r="N3" s="58"/>
      <c r="O3" s="59" t="s">
        <v>28</v>
      </c>
      <c r="P3" s="58"/>
    </row>
    <row r="4" spans="1:16" x14ac:dyDescent="0.2">
      <c r="F4" s="19">
        <f>SUM(F6:F16)</f>
        <v>2.9240889363826752</v>
      </c>
      <c r="N4" s="58"/>
      <c r="O4" s="58">
        <f>C2</f>
        <v>0.01</v>
      </c>
      <c r="P4" s="58">
        <v>1</v>
      </c>
    </row>
    <row r="5" spans="1:16" x14ac:dyDescent="0.2">
      <c r="A5" s="44" t="s">
        <v>18</v>
      </c>
      <c r="B5" s="45" t="s">
        <v>76</v>
      </c>
      <c r="C5" t="s">
        <v>77</v>
      </c>
      <c r="D5" s="44" t="s">
        <v>78</v>
      </c>
      <c r="E5" s="45" t="s">
        <v>79</v>
      </c>
      <c r="F5" s="66" t="s">
        <v>94</v>
      </c>
      <c r="G5" s="66" t="s">
        <v>95</v>
      </c>
      <c r="J5" s="19" t="s">
        <v>18</v>
      </c>
      <c r="K5" s="19" t="s">
        <v>19</v>
      </c>
      <c r="L5" s="52" t="s">
        <v>22</v>
      </c>
      <c r="M5" s="52" t="s">
        <v>74</v>
      </c>
      <c r="N5" s="58" t="s">
        <v>66</v>
      </c>
      <c r="O5" s="58">
        <v>1</v>
      </c>
      <c r="P5" s="58" t="s">
        <v>67</v>
      </c>
    </row>
    <row r="6" spans="1:16" x14ac:dyDescent="0.2">
      <c r="A6" s="46">
        <v>0</v>
      </c>
      <c r="B6" s="47">
        <f>H20</f>
        <v>1.0716433525793992E-3</v>
      </c>
      <c r="C6">
        <f>LN(B6)</f>
        <v>-6.8385619651776501</v>
      </c>
      <c r="D6" s="46">
        <f t="shared" ref="D6:D16" si="0">B6*K6</f>
        <v>4.0275761262356191E-12</v>
      </c>
      <c r="E6" s="47">
        <f t="shared" ref="E6:E16" si="1">D6/D$17</f>
        <v>8.43916118888495E-7</v>
      </c>
      <c r="F6">
        <f>E6*A6</f>
        <v>0</v>
      </c>
      <c r="G6" s="19">
        <f t="shared" ref="G6:G15" si="2">G7+E7</f>
        <v>0.99999915608388101</v>
      </c>
      <c r="J6" s="19">
        <f>L6</f>
        <v>0</v>
      </c>
      <c r="K6" s="19">
        <f>'C5'!B6</f>
        <v>3.7583176497492542E-9</v>
      </c>
      <c r="L6" s="49">
        <v>0</v>
      </c>
      <c r="M6" s="49">
        <f>'J5'!B6</f>
        <v>1.0892934758835659E-3</v>
      </c>
      <c r="N6" s="58">
        <v>0</v>
      </c>
      <c r="O6" s="58">
        <v>1</v>
      </c>
      <c r="P6" s="58">
        <v>1</v>
      </c>
    </row>
    <row r="7" spans="1:16" x14ac:dyDescent="0.2">
      <c r="A7" s="46">
        <f>A6+1</f>
        <v>1</v>
      </c>
      <c r="B7" s="47">
        <f>SUM(H21:H22)</f>
        <v>8.0866884559791809E-5</v>
      </c>
      <c r="C7">
        <f t="shared" ref="C7:C17" si="3">LN(B7)</f>
        <v>-9.4227061556521345</v>
      </c>
      <c r="D7" s="46">
        <f t="shared" si="0"/>
        <v>1.1434906804499799E-8</v>
      </c>
      <c r="E7" s="47">
        <f t="shared" si="1"/>
        <v>2.396007392000458E-3</v>
      </c>
      <c r="F7">
        <f t="shared" ref="F7:F16" si="4">E7*A7</f>
        <v>2.396007392000458E-3</v>
      </c>
      <c r="G7" s="19">
        <f t="shared" si="2"/>
        <v>0.9976031486918806</v>
      </c>
      <c r="J7" s="19">
        <f t="shared" ref="J7:J16" si="5">L7</f>
        <v>1</v>
      </c>
      <c r="K7" s="19">
        <f>'C5'!B7</f>
        <v>1.4140407246732739E-4</v>
      </c>
      <c r="L7" s="49">
        <f>L6+1</f>
        <v>1</v>
      </c>
      <c r="M7" s="49">
        <f>'J5'!B7</f>
        <v>3.7614098850432306E-4</v>
      </c>
      <c r="N7" s="58">
        <v>1</v>
      </c>
      <c r="O7" s="58">
        <f t="shared" ref="O7:O16" si="6">O6*(O$4+($N7-1))</f>
        <v>0.01</v>
      </c>
      <c r="P7" s="58">
        <f t="shared" ref="P7:P16" si="7">P6*(P$4+($N7-1))</f>
        <v>1</v>
      </c>
    </row>
    <row r="8" spans="1:16" x14ac:dyDescent="0.2">
      <c r="A8" s="46">
        <f t="shared" ref="A8:A15" si="8">A7+1</f>
        <v>2</v>
      </c>
      <c r="B8" s="47">
        <f>SUM(H23:H25)</f>
        <v>6.6025179212322302E-5</v>
      </c>
      <c r="C8">
        <f t="shared" si="3"/>
        <v>-9.6254743854746927</v>
      </c>
      <c r="D8" s="46">
        <f t="shared" si="0"/>
        <v>4.7558627508259754E-7</v>
      </c>
      <c r="E8" s="47">
        <f t="shared" si="1"/>
        <v>9.9651728703504097E-2</v>
      </c>
      <c r="F8">
        <f t="shared" si="4"/>
        <v>0.19930345740700819</v>
      </c>
      <c r="G8" s="19">
        <f t="shared" si="2"/>
        <v>0.89795141998837646</v>
      </c>
      <c r="J8" s="19">
        <f t="shared" si="5"/>
        <v>2</v>
      </c>
      <c r="K8" s="19">
        <f>'C5'!B8</f>
        <v>7.2031046451720756E-3</v>
      </c>
      <c r="L8" s="49">
        <f t="shared" ref="L8:L16" si="9">L7+1</f>
        <v>2</v>
      </c>
      <c r="M8" s="49">
        <f>'J5'!B8</f>
        <v>1.0134039837293016E-4</v>
      </c>
      <c r="N8" s="58">
        <v>2</v>
      </c>
      <c r="O8" s="58">
        <f t="shared" si="6"/>
        <v>1.01E-2</v>
      </c>
      <c r="P8" s="58">
        <f t="shared" si="7"/>
        <v>2</v>
      </c>
    </row>
    <row r="9" spans="1:16" x14ac:dyDescent="0.2">
      <c r="A9" s="46">
        <f t="shared" si="8"/>
        <v>3</v>
      </c>
      <c r="B9" s="47">
        <f>SUM(H26:H29)</f>
        <v>5.568407284182352E-5</v>
      </c>
      <c r="C9">
        <f t="shared" si="3"/>
        <v>-9.7958163973103787</v>
      </c>
      <c r="D9" s="46">
        <f t="shared" si="0"/>
        <v>4.1492748938183538E-6</v>
      </c>
      <c r="E9" s="47">
        <f t="shared" si="1"/>
        <v>0.86941620836983935</v>
      </c>
      <c r="F9">
        <f t="shared" si="4"/>
        <v>2.608248625109518</v>
      </c>
      <c r="G9" s="19">
        <f t="shared" si="2"/>
        <v>2.8535211618537164E-2</v>
      </c>
      <c r="J9" s="19">
        <f t="shared" si="5"/>
        <v>3</v>
      </c>
      <c r="K9" s="19">
        <f>'C5'!B9</f>
        <v>7.4514572696663312E-2</v>
      </c>
      <c r="L9" s="49">
        <f t="shared" si="9"/>
        <v>3</v>
      </c>
      <c r="M9" s="49">
        <f>'J5'!B9</f>
        <v>2.1133822180109834E-5</v>
      </c>
      <c r="N9" s="58">
        <v>3</v>
      </c>
      <c r="O9" s="58">
        <f t="shared" si="6"/>
        <v>2.0300999999999996E-2</v>
      </c>
      <c r="P9" s="58">
        <f t="shared" si="7"/>
        <v>6</v>
      </c>
    </row>
    <row r="10" spans="1:16" x14ac:dyDescent="0.2">
      <c r="A10" s="46">
        <f t="shared" si="8"/>
        <v>4</v>
      </c>
      <c r="B10" s="47">
        <f>SUM(H30:H34)</f>
        <v>4.731759693718277E-5</v>
      </c>
      <c r="C10">
        <f t="shared" si="3"/>
        <v>-9.9586283033814968</v>
      </c>
      <c r="D10" s="46">
        <f t="shared" si="0"/>
        <v>1.3618383924609777E-7</v>
      </c>
      <c r="E10" s="47">
        <f t="shared" si="1"/>
        <v>2.8535211618537164E-2</v>
      </c>
      <c r="F10">
        <f t="shared" si="4"/>
        <v>0.11414084647414866</v>
      </c>
      <c r="G10" s="19">
        <f t="shared" si="2"/>
        <v>0</v>
      </c>
      <c r="J10" s="19">
        <f t="shared" si="5"/>
        <v>4</v>
      </c>
      <c r="K10" s="19">
        <f>'C5'!B10</f>
        <v>2.8780802082339638E-3</v>
      </c>
      <c r="L10" s="49">
        <f t="shared" si="9"/>
        <v>4</v>
      </c>
      <c r="M10" s="49">
        <f>'J5'!B10</f>
        <v>3.6698839551229186E-6</v>
      </c>
      <c r="N10" s="58">
        <v>4</v>
      </c>
      <c r="O10" s="58">
        <f t="shared" si="6"/>
        <v>6.1106009999999981E-2</v>
      </c>
      <c r="P10" s="58">
        <f t="shared" si="7"/>
        <v>24</v>
      </c>
    </row>
    <row r="11" spans="1:16" x14ac:dyDescent="0.2">
      <c r="A11" s="46">
        <f t="shared" si="8"/>
        <v>5</v>
      </c>
      <c r="B11" s="47">
        <f>SUM(H35:H40)</f>
        <v>4.0307769754004527E-5</v>
      </c>
      <c r="C11">
        <f t="shared" si="3"/>
        <v>-10.11896630972864</v>
      </c>
      <c r="D11" s="46">
        <f t="shared" si="0"/>
        <v>0</v>
      </c>
      <c r="E11" s="47">
        <f t="shared" si="1"/>
        <v>0</v>
      </c>
      <c r="F11">
        <f t="shared" si="4"/>
        <v>0</v>
      </c>
      <c r="G11" s="19">
        <f t="shared" si="2"/>
        <v>0</v>
      </c>
      <c r="J11" s="19">
        <f t="shared" si="5"/>
        <v>5</v>
      </c>
      <c r="K11" s="19">
        <f>'C5'!B11</f>
        <v>0</v>
      </c>
      <c r="L11" s="49">
        <f t="shared" si="9"/>
        <v>5</v>
      </c>
      <c r="M11" s="49">
        <f>'J5'!B11</f>
        <v>5.5929120219053926E-7</v>
      </c>
      <c r="N11" s="58">
        <v>5</v>
      </c>
      <c r="O11" s="58">
        <f t="shared" si="6"/>
        <v>0.2450351000999999</v>
      </c>
      <c r="P11" s="58">
        <f t="shared" si="7"/>
        <v>120</v>
      </c>
    </row>
    <row r="12" spans="1:16" x14ac:dyDescent="0.2">
      <c r="A12" s="46">
        <f t="shared" si="8"/>
        <v>6</v>
      </c>
      <c r="B12" s="47">
        <f>SUM(H41:H47)</f>
        <v>3.4364739555994825E-5</v>
      </c>
      <c r="C12">
        <f t="shared" si="3"/>
        <v>-10.278479532177032</v>
      </c>
      <c r="D12" s="46">
        <f t="shared" si="0"/>
        <v>0</v>
      </c>
      <c r="E12" s="47">
        <f t="shared" si="1"/>
        <v>0</v>
      </c>
      <c r="F12">
        <f t="shared" si="4"/>
        <v>0</v>
      </c>
      <c r="G12" s="19">
        <f t="shared" si="2"/>
        <v>0</v>
      </c>
      <c r="J12" s="19">
        <f t="shared" si="5"/>
        <v>6</v>
      </c>
      <c r="K12" s="19">
        <f>'C5'!B12</f>
        <v>0</v>
      </c>
      <c r="L12" s="49">
        <f t="shared" si="9"/>
        <v>6</v>
      </c>
      <c r="M12" s="49">
        <f>'J5'!B12</f>
        <v>7.7469331092822886E-8</v>
      </c>
      <c r="N12" s="58">
        <v>6</v>
      </c>
      <c r="O12" s="58">
        <f t="shared" si="6"/>
        <v>1.2276258515009995</v>
      </c>
      <c r="P12" s="58">
        <f t="shared" si="7"/>
        <v>720</v>
      </c>
    </row>
    <row r="13" spans="1:16" x14ac:dyDescent="0.2">
      <c r="A13" s="46">
        <f t="shared" si="8"/>
        <v>7</v>
      </c>
      <c r="B13" s="47">
        <f>SUM(H48:H55)</f>
        <v>2.9302298974005632E-5</v>
      </c>
      <c r="C13">
        <f t="shared" si="3"/>
        <v>-10.437844581742691</v>
      </c>
      <c r="D13" s="46">
        <f t="shared" si="0"/>
        <v>0</v>
      </c>
      <c r="E13" s="47">
        <f t="shared" si="1"/>
        <v>0</v>
      </c>
      <c r="F13">
        <f t="shared" si="4"/>
        <v>0</v>
      </c>
      <c r="G13" s="19">
        <f t="shared" si="2"/>
        <v>0</v>
      </c>
      <c r="J13" s="19">
        <f t="shared" si="5"/>
        <v>7</v>
      </c>
      <c r="K13" s="19">
        <f>'C5'!B13</f>
        <v>0</v>
      </c>
      <c r="L13" s="49">
        <f t="shared" si="9"/>
        <v>7</v>
      </c>
      <c r="M13" s="49">
        <f>'J5'!B13</f>
        <v>9.9831678479019165E-9</v>
      </c>
      <c r="N13" s="58">
        <v>7</v>
      </c>
      <c r="O13" s="58">
        <f t="shared" si="6"/>
        <v>7.3780313675210065</v>
      </c>
      <c r="P13" s="58">
        <f t="shared" si="7"/>
        <v>5040</v>
      </c>
    </row>
    <row r="14" spans="1:16" x14ac:dyDescent="0.2">
      <c r="A14" s="46">
        <f t="shared" si="8"/>
        <v>8</v>
      </c>
      <c r="B14" s="47">
        <f>SUM(H56:H64)</f>
        <v>2.4981425527175654E-5</v>
      </c>
      <c r="C14">
        <f t="shared" si="3"/>
        <v>-10.597377988154669</v>
      </c>
      <c r="D14" s="46">
        <f t="shared" si="0"/>
        <v>0</v>
      </c>
      <c r="E14" s="47">
        <f t="shared" si="1"/>
        <v>0</v>
      </c>
      <c r="F14">
        <f t="shared" si="4"/>
        <v>0</v>
      </c>
      <c r="G14" s="19">
        <f t="shared" si="2"/>
        <v>0</v>
      </c>
      <c r="J14" s="19">
        <f t="shared" si="5"/>
        <v>8</v>
      </c>
      <c r="K14" s="19">
        <f>'C5'!B14</f>
        <v>0</v>
      </c>
      <c r="L14" s="49">
        <f t="shared" si="9"/>
        <v>8</v>
      </c>
      <c r="M14" s="49">
        <f>'J5'!B14</f>
        <v>1.2145256991211812E-9</v>
      </c>
      <c r="N14" s="58">
        <v>8</v>
      </c>
      <c r="O14" s="58">
        <f t="shared" si="6"/>
        <v>51.719999886322256</v>
      </c>
      <c r="P14" s="58">
        <f t="shared" si="7"/>
        <v>40320</v>
      </c>
    </row>
    <row r="15" spans="1:16" x14ac:dyDescent="0.2">
      <c r="A15" s="46">
        <f t="shared" si="8"/>
        <v>9</v>
      </c>
      <c r="B15" s="47">
        <f>SUM(H65:H74)</f>
        <v>2.1290715106955928E-5</v>
      </c>
      <c r="C15">
        <f t="shared" si="3"/>
        <v>-10.757239490757037</v>
      </c>
      <c r="D15" s="46">
        <f t="shared" si="0"/>
        <v>0</v>
      </c>
      <c r="E15" s="47">
        <f t="shared" si="1"/>
        <v>0</v>
      </c>
      <c r="F15">
        <f t="shared" si="4"/>
        <v>0</v>
      </c>
      <c r="G15" s="19">
        <f t="shared" si="2"/>
        <v>0</v>
      </c>
      <c r="J15" s="19">
        <f t="shared" si="5"/>
        <v>9</v>
      </c>
      <c r="K15" s="19">
        <f>'C5'!B15</f>
        <v>0</v>
      </c>
      <c r="L15" s="49">
        <f t="shared" si="9"/>
        <v>9</v>
      </c>
      <c r="M15" s="49">
        <f>'J5'!B15</f>
        <v>1.3771119914520231E-10</v>
      </c>
      <c r="N15" s="58">
        <v>9</v>
      </c>
      <c r="O15" s="58">
        <f t="shared" si="6"/>
        <v>414.27719908944124</v>
      </c>
      <c r="P15" s="58">
        <f t="shared" si="7"/>
        <v>362880</v>
      </c>
    </row>
    <row r="16" spans="1:16" x14ac:dyDescent="0.2">
      <c r="A16" s="20">
        <f>A15+1</f>
        <v>10</v>
      </c>
      <c r="B16" s="21">
        <f>SUM(H75:H85)</f>
        <v>1.8137796913657039E-5</v>
      </c>
      <c r="C16">
        <f t="shared" si="3"/>
        <v>-10.917512569734571</v>
      </c>
      <c r="D16" s="20">
        <f t="shared" si="0"/>
        <v>0</v>
      </c>
      <c r="E16" s="21">
        <f t="shared" si="1"/>
        <v>0</v>
      </c>
      <c r="F16">
        <f t="shared" si="4"/>
        <v>0</v>
      </c>
      <c r="G16" s="19">
        <v>0</v>
      </c>
      <c r="J16" s="19">
        <f t="shared" si="5"/>
        <v>10</v>
      </c>
      <c r="K16" s="19">
        <f>'C5'!B16</f>
        <v>0</v>
      </c>
      <c r="L16" s="49">
        <f t="shared" si="9"/>
        <v>10</v>
      </c>
      <c r="M16" s="49">
        <f>'J5'!B16</f>
        <v>1.1868512329104608E-11</v>
      </c>
      <c r="N16" s="58">
        <v>10</v>
      </c>
      <c r="O16" s="58">
        <f t="shared" si="6"/>
        <v>3732.6375637958654</v>
      </c>
      <c r="P16" s="58">
        <f t="shared" si="7"/>
        <v>3628800</v>
      </c>
    </row>
    <row r="17" spans="1:15" x14ac:dyDescent="0.2">
      <c r="A17" s="19" t="s">
        <v>56</v>
      </c>
      <c r="B17" s="19">
        <f>D17</f>
        <v>4.7724839425276753E-6</v>
      </c>
      <c r="C17">
        <f t="shared" si="3"/>
        <v>-12.25264364593516</v>
      </c>
      <c r="D17">
        <f>SUM(D6:D16)</f>
        <v>4.7724839425276753E-6</v>
      </c>
      <c r="E17">
        <f>SUM(E6:E16)</f>
        <v>0.99999999999999989</v>
      </c>
    </row>
    <row r="19" spans="1:15" x14ac:dyDescent="0.2">
      <c r="B19" t="s">
        <v>18</v>
      </c>
      <c r="C19" t="s">
        <v>22</v>
      </c>
      <c r="D19" t="s">
        <v>23</v>
      </c>
      <c r="E19" t="s">
        <v>74</v>
      </c>
      <c r="F19" t="s">
        <v>65</v>
      </c>
      <c r="G19" t="s">
        <v>75</v>
      </c>
      <c r="H19" t="s">
        <v>36</v>
      </c>
      <c r="I19" t="s">
        <v>63</v>
      </c>
      <c r="K19" s="17" t="s">
        <v>96</v>
      </c>
      <c r="L19" s="18"/>
      <c r="M19" s="49" t="s">
        <v>102</v>
      </c>
      <c r="N19" s="49" t="s">
        <v>100</v>
      </c>
      <c r="O19" s="56" t="s">
        <v>101</v>
      </c>
    </row>
    <row r="20" spans="1:15" x14ac:dyDescent="0.2">
      <c r="B20">
        <v>0</v>
      </c>
      <c r="C20">
        <v>0</v>
      </c>
      <c r="D20">
        <f>B20-C20</f>
        <v>0</v>
      </c>
      <c r="E20">
        <f t="shared" ref="E20:E51" si="10">VLOOKUP(C20,L$6:M$16,2)</f>
        <v>1.0892934758835659E-3</v>
      </c>
      <c r="F20">
        <f t="shared" ref="F20:F51" si="11">IF($D$2&gt;0,VLOOKUP(B20,$N$5:$P$16,2)/VLOOKUP(C20,$N$5:$P$16,2)/VLOOKUP(D20,$N$5:$P$16,3),EXP(-$C$2)/VLOOKUP(D20,$N$5:$P$16,3))</f>
        <v>1</v>
      </c>
      <c r="G20">
        <f>IF($D$2&gt;0, EXP(($C$2+C20)*$F$2+D20*$E$2), EXP($E$2*D20))</f>
        <v>0.98379672356905468</v>
      </c>
      <c r="H20">
        <f t="shared" ref="H20:H51" si="12">E20*F20*G20</f>
        <v>1.0716433525793992E-3</v>
      </c>
      <c r="I20">
        <f>LN(H20)</f>
        <v>-6.8385619651776501</v>
      </c>
      <c r="K20" s="46" t="s">
        <v>98</v>
      </c>
      <c r="L20" s="47">
        <f>IF(D2=0,0,($F$4-$N$20)/$D$2-($N$20+$C$2/(1-$O$20))/(1-$D$2))</f>
        <v>-3.3114951595611908</v>
      </c>
      <c r="M20" s="49">
        <f>'J5'!G6</f>
        <v>0.96425560906100261</v>
      </c>
      <c r="N20" s="49">
        <f>'J5'!F4</f>
        <v>1.075741111117589</v>
      </c>
      <c r="O20" s="56">
        <f>L!$B$13</f>
        <v>0.47722707270232739</v>
      </c>
    </row>
    <row r="21" spans="1:15" x14ac:dyDescent="0.2">
      <c r="B21">
        <f>IF(C20=0,B20+1,B20)</f>
        <v>1</v>
      </c>
      <c r="C21">
        <f>IF(C20=0,B21,C20-1)</f>
        <v>1</v>
      </c>
      <c r="D21">
        <f t="shared" ref="D21:D84" si="13">B21-C21</f>
        <v>0</v>
      </c>
      <c r="E21">
        <f t="shared" si="10"/>
        <v>3.7614098850432306E-4</v>
      </c>
      <c r="F21">
        <f t="shared" si="11"/>
        <v>1</v>
      </c>
      <c r="G21">
        <f t="shared" ref="G21:G84" si="14">IF($D$2&gt;0, EXP(($C$2+C21)*$F$2+D21*$E$2), EXP($E$2*D21))</f>
        <v>0.19206249099654382</v>
      </c>
      <c r="H21">
        <f t="shared" si="12"/>
        <v>7.2242575218042635E-5</v>
      </c>
      <c r="I21">
        <f t="shared" ref="I21:I84" si="15">LN(H21)</f>
        <v>-9.5354810014006315</v>
      </c>
      <c r="K21" s="20" t="s">
        <v>99</v>
      </c>
      <c r="L21" s="21">
        <f>IF(D2&gt;0,SUM(L23:L33)+F2/(1-O20), (F4-N20)/C2-1/(1-O20))</f>
        <v>1.784353769363475</v>
      </c>
      <c r="M21" s="49">
        <f>'J5'!G7</f>
        <v>0.10883776933764749</v>
      </c>
    </row>
    <row r="22" spans="1:15" x14ac:dyDescent="0.2">
      <c r="B22">
        <f t="shared" ref="B22:B60" si="16">IF(C21=0,B21+1,B21)</f>
        <v>1</v>
      </c>
      <c r="C22">
        <f t="shared" ref="C22:C60" si="17">IF(C21=0,B22,C21-1)</f>
        <v>0</v>
      </c>
      <c r="D22">
        <f t="shared" si="13"/>
        <v>1</v>
      </c>
      <c r="E22">
        <f t="shared" si="10"/>
        <v>1.0892934758835659E-3</v>
      </c>
      <c r="F22">
        <f t="shared" si="11"/>
        <v>0.01</v>
      </c>
      <c r="G22">
        <f t="shared" si="14"/>
        <v>0.79173423257251074</v>
      </c>
      <c r="H22">
        <f t="shared" si="12"/>
        <v>8.6243093417491774E-6</v>
      </c>
      <c r="I22">
        <f t="shared" si="15"/>
        <v>-11.660925674572066</v>
      </c>
      <c r="M22" s="49">
        <f>'J5'!G8</f>
        <v>2.644569968954613E-3</v>
      </c>
    </row>
    <row r="23" spans="1:15" x14ac:dyDescent="0.2">
      <c r="B23">
        <f t="shared" si="16"/>
        <v>2</v>
      </c>
      <c r="C23">
        <f t="shared" si="17"/>
        <v>2</v>
      </c>
      <c r="D23">
        <f t="shared" si="13"/>
        <v>0</v>
      </c>
      <c r="E23">
        <f t="shared" si="10"/>
        <v>1.0134039837293016E-4</v>
      </c>
      <c r="F23">
        <f t="shared" si="11"/>
        <v>1</v>
      </c>
      <c r="G23">
        <f t="shared" si="14"/>
        <v>3.7495551229296459E-2</v>
      </c>
      <c r="H23">
        <f t="shared" si="12"/>
        <v>3.7998140987895145E-6</v>
      </c>
      <c r="I23">
        <f t="shared" si="15"/>
        <v>-12.480558413799804</v>
      </c>
      <c r="K23">
        <v>0</v>
      </c>
      <c r="L23">
        <f>(G6-$M20)/($C$2+K23)</f>
        <v>3.5743547022878408</v>
      </c>
      <c r="M23" s="49">
        <f>'J5'!G9</f>
        <v>3.1627499842284798E-6</v>
      </c>
    </row>
    <row r="24" spans="1:15" x14ac:dyDescent="0.2">
      <c r="B24">
        <f t="shared" si="16"/>
        <v>2</v>
      </c>
      <c r="C24">
        <f t="shared" si="17"/>
        <v>1</v>
      </c>
      <c r="D24">
        <f t="shared" si="13"/>
        <v>1</v>
      </c>
      <c r="E24">
        <f t="shared" si="10"/>
        <v>3.7614098850432306E-4</v>
      </c>
      <c r="F24">
        <f t="shared" si="11"/>
        <v>1.01</v>
      </c>
      <c r="G24">
        <f t="shared" si="14"/>
        <v>0.15456693976724736</v>
      </c>
      <c r="H24">
        <f t="shared" si="12"/>
        <v>5.8720351129281995E-5</v>
      </c>
      <c r="I24">
        <f t="shared" si="15"/>
        <v>-9.7427241939537872</v>
      </c>
      <c r="K24">
        <f>K23+1</f>
        <v>1</v>
      </c>
      <c r="L24">
        <f>(G7-$M21)/($C$2+K24)</f>
        <v>0.87996572213290414</v>
      </c>
      <c r="M24" s="49">
        <f>'J5'!G10</f>
        <v>0</v>
      </c>
    </row>
    <row r="25" spans="1:15" x14ac:dyDescent="0.2">
      <c r="B25">
        <f t="shared" si="16"/>
        <v>2</v>
      </c>
      <c r="C25">
        <f t="shared" si="17"/>
        <v>0</v>
      </c>
      <c r="D25">
        <f t="shared" si="13"/>
        <v>2</v>
      </c>
      <c r="E25">
        <f t="shared" si="10"/>
        <v>1.0892934758835659E-3</v>
      </c>
      <c r="F25">
        <f t="shared" si="11"/>
        <v>5.0499999999999998E-3</v>
      </c>
      <c r="G25">
        <f t="shared" si="14"/>
        <v>0.63716729280526341</v>
      </c>
      <c r="H25">
        <f t="shared" si="12"/>
        <v>3.505013984250794E-6</v>
      </c>
      <c r="I25">
        <f t="shared" si="15"/>
        <v>-12.561316047685168</v>
      </c>
      <c r="K25">
        <f t="shared" ref="K25:K33" si="18">K24+1</f>
        <v>2</v>
      </c>
      <c r="L25">
        <f t="shared" ref="L25:L33" si="19">(G8-$M22)/($C$2+K25)</f>
        <v>0.44542629354200097</v>
      </c>
      <c r="M25" s="49">
        <f>'J5'!G11</f>
        <v>0</v>
      </c>
    </row>
    <row r="26" spans="1:15" x14ac:dyDescent="0.2">
      <c r="B26">
        <f t="shared" si="16"/>
        <v>3</v>
      </c>
      <c r="C26">
        <f t="shared" si="17"/>
        <v>3</v>
      </c>
      <c r="D26">
        <f t="shared" si="13"/>
        <v>0</v>
      </c>
      <c r="E26">
        <f t="shared" si="10"/>
        <v>2.1133822180109834E-5</v>
      </c>
      <c r="F26">
        <f t="shared" si="11"/>
        <v>1</v>
      </c>
      <c r="G26">
        <f t="shared" si="14"/>
        <v>7.3200985507060482E-3</v>
      </c>
      <c r="H26">
        <f t="shared" si="12"/>
        <v>1.5470166111150134E-7</v>
      </c>
      <c r="I26">
        <f t="shared" si="15"/>
        <v>-15.681767341794131</v>
      </c>
      <c r="K26">
        <f t="shared" si="18"/>
        <v>3</v>
      </c>
      <c r="L26">
        <f t="shared" si="19"/>
        <v>9.4790860028415077E-3</v>
      </c>
      <c r="M26" s="49">
        <f>'J5'!G12</f>
        <v>0</v>
      </c>
    </row>
    <row r="27" spans="1:15" x14ac:dyDescent="0.2">
      <c r="B27">
        <f t="shared" si="16"/>
        <v>3</v>
      </c>
      <c r="C27">
        <f t="shared" si="17"/>
        <v>2</v>
      </c>
      <c r="D27">
        <f t="shared" si="13"/>
        <v>1</v>
      </c>
      <c r="E27">
        <f t="shared" si="10"/>
        <v>1.0134039837293016E-4</v>
      </c>
      <c r="F27">
        <f t="shared" si="11"/>
        <v>2.0099999999999998</v>
      </c>
      <c r="G27">
        <f t="shared" si="14"/>
        <v>3.0175452678590401E-2</v>
      </c>
      <c r="H27">
        <f t="shared" si="12"/>
        <v>6.1465647150190249E-6</v>
      </c>
      <c r="I27">
        <f t="shared" si="15"/>
        <v>-11.999617215135144</v>
      </c>
      <c r="K27">
        <f t="shared" si="18"/>
        <v>4</v>
      </c>
      <c r="L27">
        <f t="shared" si="19"/>
        <v>0</v>
      </c>
      <c r="M27" s="49">
        <f>'J5'!G13</f>
        <v>0</v>
      </c>
    </row>
    <row r="28" spans="1:15" x14ac:dyDescent="0.2">
      <c r="B28">
        <f t="shared" si="16"/>
        <v>3</v>
      </c>
      <c r="C28">
        <f t="shared" si="17"/>
        <v>1</v>
      </c>
      <c r="D28">
        <f t="shared" si="13"/>
        <v>2</v>
      </c>
      <c r="E28">
        <f t="shared" si="10"/>
        <v>3.7614098850432306E-4</v>
      </c>
      <c r="F28">
        <f t="shared" si="11"/>
        <v>1.0150499999999998</v>
      </c>
      <c r="G28">
        <f t="shared" si="14"/>
        <v>0.12439148708865699</v>
      </c>
      <c r="H28">
        <f t="shared" si="12"/>
        <v>4.7492907405621676E-5</v>
      </c>
      <c r="I28">
        <f t="shared" si="15"/>
        <v>-9.9549301758490731</v>
      </c>
      <c r="K28">
        <f t="shared" si="18"/>
        <v>5</v>
      </c>
      <c r="L28">
        <f t="shared" si="19"/>
        <v>0</v>
      </c>
      <c r="M28" s="49">
        <f>'J5'!G14</f>
        <v>0</v>
      </c>
    </row>
    <row r="29" spans="1:15" x14ac:dyDescent="0.2">
      <c r="B29">
        <f t="shared" si="16"/>
        <v>3</v>
      </c>
      <c r="C29">
        <f t="shared" si="17"/>
        <v>0</v>
      </c>
      <c r="D29">
        <f t="shared" si="13"/>
        <v>3</v>
      </c>
      <c r="E29">
        <f t="shared" si="10"/>
        <v>1.0892934758835659E-3</v>
      </c>
      <c r="F29">
        <f t="shared" si="11"/>
        <v>3.3834999999999994E-3</v>
      </c>
      <c r="G29">
        <f t="shared" si="14"/>
        <v>0.51277580571660641</v>
      </c>
      <c r="H29">
        <f t="shared" si="12"/>
        <v>1.8898990600713222E-6</v>
      </c>
      <c r="I29">
        <f t="shared" si="15"/>
        <v>-13.178987137688619</v>
      </c>
      <c r="K29">
        <f t="shared" si="18"/>
        <v>6</v>
      </c>
      <c r="L29">
        <f t="shared" si="19"/>
        <v>0</v>
      </c>
      <c r="M29" s="49">
        <f>'J5'!G15</f>
        <v>0</v>
      </c>
    </row>
    <row r="30" spans="1:15" x14ac:dyDescent="0.2">
      <c r="B30">
        <f t="shared" si="16"/>
        <v>4</v>
      </c>
      <c r="C30">
        <f t="shared" si="17"/>
        <v>4</v>
      </c>
      <c r="D30">
        <f t="shared" si="13"/>
        <v>0</v>
      </c>
      <c r="E30">
        <f t="shared" si="10"/>
        <v>3.6698839551229186E-6</v>
      </c>
      <c r="F30">
        <f t="shared" si="11"/>
        <v>1</v>
      </c>
      <c r="G30">
        <f t="shared" si="14"/>
        <v>1.4290720108198352E-3</v>
      </c>
      <c r="H30">
        <f t="shared" si="12"/>
        <v>5.2445284432229591E-9</v>
      </c>
      <c r="I30">
        <f t="shared" si="15"/>
        <v>-19.066080505103145</v>
      </c>
      <c r="K30">
        <f t="shared" si="18"/>
        <v>7</v>
      </c>
      <c r="L30">
        <f t="shared" si="19"/>
        <v>0</v>
      </c>
      <c r="M30" s="49">
        <f>'J5'!G16</f>
        <v>0</v>
      </c>
    </row>
    <row r="31" spans="1:15" x14ac:dyDescent="0.2">
      <c r="B31">
        <f t="shared" si="16"/>
        <v>4</v>
      </c>
      <c r="C31">
        <f t="shared" si="17"/>
        <v>3</v>
      </c>
      <c r="D31">
        <f t="shared" si="13"/>
        <v>1</v>
      </c>
      <c r="E31">
        <f t="shared" si="10"/>
        <v>2.1133822180109834E-5</v>
      </c>
      <c r="F31">
        <f t="shared" si="11"/>
        <v>3.01</v>
      </c>
      <c r="G31">
        <f t="shared" si="14"/>
        <v>5.8910265398862153E-3</v>
      </c>
      <c r="H31">
        <f t="shared" si="12"/>
        <v>3.7474472113031152E-7</v>
      </c>
      <c r="I31">
        <f t="shared" si="15"/>
        <v>-14.797020786439672</v>
      </c>
      <c r="K31">
        <f t="shared" si="18"/>
        <v>8</v>
      </c>
      <c r="L31">
        <f t="shared" si="19"/>
        <v>0</v>
      </c>
    </row>
    <row r="32" spans="1:15" x14ac:dyDescent="0.2">
      <c r="B32">
        <f t="shared" si="16"/>
        <v>4</v>
      </c>
      <c r="C32">
        <f t="shared" si="17"/>
        <v>2</v>
      </c>
      <c r="D32">
        <f t="shared" si="13"/>
        <v>2</v>
      </c>
      <c r="E32">
        <f t="shared" si="10"/>
        <v>1.0134039837293016E-4</v>
      </c>
      <c r="F32">
        <f t="shared" si="11"/>
        <v>3.0250499999999994</v>
      </c>
      <c r="G32">
        <f t="shared" si="14"/>
        <v>2.4284426138704192E-2</v>
      </c>
      <c r="H32">
        <f t="shared" si="12"/>
        <v>7.4446281426126552E-6</v>
      </c>
      <c r="I32">
        <f t="shared" si="15"/>
        <v>-11.80801784034063</v>
      </c>
      <c r="K32">
        <f t="shared" si="18"/>
        <v>9</v>
      </c>
      <c r="L32">
        <f t="shared" si="19"/>
        <v>0</v>
      </c>
    </row>
    <row r="33" spans="2:12" x14ac:dyDescent="0.2">
      <c r="B33">
        <f t="shared" si="16"/>
        <v>4</v>
      </c>
      <c r="C33">
        <f t="shared" si="17"/>
        <v>1</v>
      </c>
      <c r="D33">
        <f t="shared" si="13"/>
        <v>3</v>
      </c>
      <c r="E33">
        <f t="shared" si="10"/>
        <v>3.7614098850432306E-4</v>
      </c>
      <c r="F33">
        <f t="shared" si="11"/>
        <v>1.0184334999999998</v>
      </c>
      <c r="G33">
        <f t="shared" si="14"/>
        <v>0.10010706094995278</v>
      </c>
      <c r="H33">
        <f t="shared" si="12"/>
        <v>3.8348470670395019E-5</v>
      </c>
      <c r="I33">
        <f t="shared" si="15"/>
        <v>-10.168795909162723</v>
      </c>
      <c r="K33">
        <f t="shared" si="18"/>
        <v>10</v>
      </c>
      <c r="L33">
        <f t="shared" si="19"/>
        <v>0</v>
      </c>
    </row>
    <row r="34" spans="2:12" x14ac:dyDescent="0.2">
      <c r="B34">
        <f t="shared" si="16"/>
        <v>4</v>
      </c>
      <c r="C34">
        <f t="shared" si="17"/>
        <v>0</v>
      </c>
      <c r="D34">
        <f t="shared" si="13"/>
        <v>4</v>
      </c>
      <c r="E34">
        <f t="shared" si="10"/>
        <v>1.0892934758835659E-3</v>
      </c>
      <c r="F34">
        <f t="shared" si="11"/>
        <v>2.5460837499999994E-3</v>
      </c>
      <c r="G34">
        <f t="shared" si="14"/>
        <v>0.41266874476665355</v>
      </c>
      <c r="H34">
        <f t="shared" si="12"/>
        <v>1.1445088746015601E-6</v>
      </c>
      <c r="I34">
        <f t="shared" si="15"/>
        <v>-13.680534943454049</v>
      </c>
    </row>
    <row r="35" spans="2:12" x14ac:dyDescent="0.2">
      <c r="B35">
        <f t="shared" si="16"/>
        <v>5</v>
      </c>
      <c r="C35">
        <f t="shared" si="17"/>
        <v>5</v>
      </c>
      <c r="D35">
        <f t="shared" si="13"/>
        <v>0</v>
      </c>
      <c r="E35">
        <f t="shared" si="10"/>
        <v>5.5929120219053926E-7</v>
      </c>
      <c r="F35">
        <f t="shared" si="11"/>
        <v>1</v>
      </c>
      <c r="G35">
        <f t="shared" si="14"/>
        <v>2.7899171001074348E-4</v>
      </c>
      <c r="H35">
        <f t="shared" si="12"/>
        <v>1.5603760889310303E-10</v>
      </c>
      <c r="I35">
        <f t="shared" si="15"/>
        <v>-22.580924055086665</v>
      </c>
    </row>
    <row r="36" spans="2:12" x14ac:dyDescent="0.2">
      <c r="B36">
        <f t="shared" si="16"/>
        <v>5</v>
      </c>
      <c r="C36">
        <f t="shared" si="17"/>
        <v>4</v>
      </c>
      <c r="D36">
        <f t="shared" si="13"/>
        <v>1</v>
      </c>
      <c r="E36">
        <f t="shared" si="10"/>
        <v>3.6698839551229186E-6</v>
      </c>
      <c r="F36">
        <f t="shared" si="11"/>
        <v>4.01</v>
      </c>
      <c r="G36">
        <f t="shared" si="14"/>
        <v>1.150080300809092E-3</v>
      </c>
      <c r="H36">
        <f t="shared" si="12"/>
        <v>1.6924851584599326E-8</v>
      </c>
      <c r="I36">
        <f t="shared" si="15"/>
        <v>-17.894482787190992</v>
      </c>
    </row>
    <row r="37" spans="2:12" x14ac:dyDescent="0.2">
      <c r="B37">
        <f t="shared" si="16"/>
        <v>5</v>
      </c>
      <c r="C37">
        <f t="shared" si="17"/>
        <v>3</v>
      </c>
      <c r="D37">
        <f t="shared" si="13"/>
        <v>2</v>
      </c>
      <c r="E37">
        <f t="shared" si="10"/>
        <v>2.1133822180109834E-5</v>
      </c>
      <c r="F37">
        <f t="shared" si="11"/>
        <v>6.0350499999999991</v>
      </c>
      <c r="G37">
        <f t="shared" si="14"/>
        <v>4.7409462390771203E-3</v>
      </c>
      <c r="H37">
        <f t="shared" si="12"/>
        <v>6.0467769942581119E-7</v>
      </c>
      <c r="I37">
        <f t="shared" si="15"/>
        <v>-14.318570249087465</v>
      </c>
    </row>
    <row r="38" spans="2:12" x14ac:dyDescent="0.2">
      <c r="B38">
        <f t="shared" si="16"/>
        <v>5</v>
      </c>
      <c r="C38">
        <f t="shared" si="17"/>
        <v>2</v>
      </c>
      <c r="D38">
        <f t="shared" si="13"/>
        <v>3</v>
      </c>
      <c r="E38">
        <f t="shared" si="10"/>
        <v>1.0134039837293016E-4</v>
      </c>
      <c r="F38">
        <f t="shared" si="11"/>
        <v>4.043483499999998</v>
      </c>
      <c r="G38">
        <f t="shared" si="14"/>
        <v>1.9543479899627063E-2</v>
      </c>
      <c r="H38">
        <f t="shared" si="12"/>
        <v>8.008297141189636E-6</v>
      </c>
      <c r="I38">
        <f t="shared" si="15"/>
        <v>-11.735032411096586</v>
      </c>
    </row>
    <row r="39" spans="2:12" x14ac:dyDescent="0.2">
      <c r="B39">
        <f t="shared" si="16"/>
        <v>5</v>
      </c>
      <c r="C39">
        <f t="shared" si="17"/>
        <v>1</v>
      </c>
      <c r="D39">
        <f t="shared" si="13"/>
        <v>4</v>
      </c>
      <c r="E39">
        <f t="shared" si="10"/>
        <v>3.7614098850432306E-4</v>
      </c>
      <c r="F39">
        <f t="shared" si="11"/>
        <v>1.0209795837499995</v>
      </c>
      <c r="G39">
        <f t="shared" si="14"/>
        <v>8.0563581050325753E-2</v>
      </c>
      <c r="H39">
        <f t="shared" si="12"/>
        <v>3.0939014899971397E-5</v>
      </c>
      <c r="I39">
        <f t="shared" si="15"/>
        <v>-10.383492552370461</v>
      </c>
    </row>
    <row r="40" spans="2:12" x14ac:dyDescent="0.2">
      <c r="B40">
        <f t="shared" si="16"/>
        <v>5</v>
      </c>
      <c r="C40">
        <f t="shared" si="17"/>
        <v>0</v>
      </c>
      <c r="D40">
        <f t="shared" si="13"/>
        <v>5</v>
      </c>
      <c r="E40">
        <f t="shared" si="10"/>
        <v>1.0892934758835659E-3</v>
      </c>
      <c r="F40">
        <f t="shared" si="11"/>
        <v>2.041959167499999E-3</v>
      </c>
      <c r="G40">
        <f t="shared" si="14"/>
        <v>0.33210516371632781</v>
      </c>
      <c r="H40">
        <f t="shared" si="12"/>
        <v>7.3869912422418719E-7</v>
      </c>
      <c r="I40">
        <f t="shared" si="15"/>
        <v>-14.118375137975997</v>
      </c>
    </row>
    <row r="41" spans="2:12" x14ac:dyDescent="0.2">
      <c r="B41">
        <f t="shared" si="16"/>
        <v>6</v>
      </c>
      <c r="C41">
        <f t="shared" si="17"/>
        <v>6</v>
      </c>
      <c r="D41">
        <f t="shared" si="13"/>
        <v>0</v>
      </c>
      <c r="E41">
        <f t="shared" si="10"/>
        <v>7.7469331092822886E-8</v>
      </c>
      <c r="F41">
        <f t="shared" si="11"/>
        <v>1</v>
      </c>
      <c r="G41">
        <f t="shared" si="14"/>
        <v>5.4466376547438876E-5</v>
      </c>
      <c r="H41">
        <f t="shared" si="12"/>
        <v>4.219473758179906E-12</v>
      </c>
      <c r="I41">
        <f t="shared" si="15"/>
        <v>-26.191310697509653</v>
      </c>
    </row>
    <row r="42" spans="2:12" x14ac:dyDescent="0.2">
      <c r="B42">
        <f t="shared" si="16"/>
        <v>6</v>
      </c>
      <c r="C42">
        <f t="shared" si="17"/>
        <v>5</v>
      </c>
      <c r="D42">
        <f t="shared" si="13"/>
        <v>1</v>
      </c>
      <c r="E42">
        <f t="shared" si="10"/>
        <v>5.5929120219053926E-7</v>
      </c>
      <c r="F42">
        <f t="shared" si="11"/>
        <v>5.01</v>
      </c>
      <c r="G42">
        <f t="shared" si="14"/>
        <v>2.2452533346330465E-4</v>
      </c>
      <c r="H42">
        <f t="shared" si="12"/>
        <v>6.2913096881136602E-10</v>
      </c>
      <c r="I42">
        <f t="shared" si="15"/>
        <v>-21.186681663396218</v>
      </c>
    </row>
    <row r="43" spans="2:12" x14ac:dyDescent="0.2">
      <c r="B43">
        <f t="shared" si="16"/>
        <v>6</v>
      </c>
      <c r="C43">
        <f t="shared" si="17"/>
        <v>4</v>
      </c>
      <c r="D43">
        <f t="shared" si="13"/>
        <v>2</v>
      </c>
      <c r="E43">
        <f t="shared" si="10"/>
        <v>3.6698839551229186E-6</v>
      </c>
      <c r="F43">
        <f t="shared" si="11"/>
        <v>10.045049999999998</v>
      </c>
      <c r="G43">
        <f t="shared" si="14"/>
        <v>9.2555496734578657E-4</v>
      </c>
      <c r="H43">
        <f t="shared" si="12"/>
        <v>3.4119813646023493E-8</v>
      </c>
      <c r="I43">
        <f t="shared" si="15"/>
        <v>-17.193387576060488</v>
      </c>
    </row>
    <row r="44" spans="2:12" x14ac:dyDescent="0.2">
      <c r="B44">
        <f t="shared" si="16"/>
        <v>6</v>
      </c>
      <c r="C44">
        <f t="shared" si="17"/>
        <v>3</v>
      </c>
      <c r="D44">
        <f t="shared" si="13"/>
        <v>3</v>
      </c>
      <c r="E44">
        <f t="shared" si="10"/>
        <v>2.1133822180109834E-5</v>
      </c>
      <c r="F44">
        <f t="shared" si="11"/>
        <v>10.078533499999997</v>
      </c>
      <c r="G44">
        <f t="shared" si="14"/>
        <v>3.8153912717313354E-3</v>
      </c>
      <c r="H44">
        <f t="shared" si="12"/>
        <v>8.1267046142917292E-7</v>
      </c>
      <c r="I44">
        <f t="shared" si="15"/>
        <v>-14.022940146065125</v>
      </c>
    </row>
    <row r="45" spans="2:12" x14ac:dyDescent="0.2">
      <c r="B45">
        <f t="shared" si="16"/>
        <v>6</v>
      </c>
      <c r="C45">
        <f t="shared" si="17"/>
        <v>2</v>
      </c>
      <c r="D45">
        <f t="shared" si="13"/>
        <v>4</v>
      </c>
      <c r="E45">
        <f t="shared" si="10"/>
        <v>1.0134039837293016E-4</v>
      </c>
      <c r="F45">
        <f t="shared" si="11"/>
        <v>5.064463083749998</v>
      </c>
      <c r="G45">
        <f t="shared" si="14"/>
        <v>1.572808862789573E-2</v>
      </c>
      <c r="H45">
        <f t="shared" si="12"/>
        <v>8.0722009499926129E-6</v>
      </c>
      <c r="I45">
        <f t="shared" si="15"/>
        <v>-11.727084380526028</v>
      </c>
    </row>
    <row r="46" spans="2:12" x14ac:dyDescent="0.2">
      <c r="B46">
        <f t="shared" si="16"/>
        <v>6</v>
      </c>
      <c r="C46">
        <f t="shared" si="17"/>
        <v>1</v>
      </c>
      <c r="D46">
        <f t="shared" si="13"/>
        <v>5</v>
      </c>
      <c r="E46">
        <f t="shared" si="10"/>
        <v>3.7614098850432306E-4</v>
      </c>
      <c r="F46">
        <f t="shared" si="11"/>
        <v>1.0230215429174996</v>
      </c>
      <c r="G46">
        <f t="shared" si="14"/>
        <v>6.4835492422430016E-2</v>
      </c>
      <c r="H46">
        <f t="shared" si="12"/>
        <v>2.4948719166060792E-5</v>
      </c>
      <c r="I46">
        <f t="shared" si="15"/>
        <v>-10.598688073114113</v>
      </c>
    </row>
    <row r="47" spans="2:12" x14ac:dyDescent="0.2">
      <c r="B47">
        <f t="shared" si="16"/>
        <v>6</v>
      </c>
      <c r="C47">
        <f t="shared" si="17"/>
        <v>0</v>
      </c>
      <c r="D47">
        <f t="shared" si="13"/>
        <v>6</v>
      </c>
      <c r="E47">
        <f t="shared" si="10"/>
        <v>1.0892934758835659E-3</v>
      </c>
      <c r="F47">
        <f t="shared" si="11"/>
        <v>1.7050359048624993E-3</v>
      </c>
      <c r="G47">
        <f t="shared" si="14"/>
        <v>0.26726967129389773</v>
      </c>
      <c r="H47">
        <f t="shared" si="12"/>
        <v>4.9639581442365558E-7</v>
      </c>
      <c r="I47">
        <f t="shared" si="15"/>
        <v>-14.515892215513603</v>
      </c>
    </row>
    <row r="48" spans="2:12" x14ac:dyDescent="0.2">
      <c r="B48">
        <f t="shared" si="16"/>
        <v>7</v>
      </c>
      <c r="C48">
        <f t="shared" si="17"/>
        <v>7</v>
      </c>
      <c r="D48">
        <f t="shared" si="13"/>
        <v>0</v>
      </c>
      <c r="E48">
        <f t="shared" si="10"/>
        <v>9.9831678479019165E-9</v>
      </c>
      <c r="F48">
        <f t="shared" si="11"/>
        <v>1</v>
      </c>
      <c r="G48">
        <f t="shared" si="14"/>
        <v>1.0633241303453665E-5</v>
      </c>
      <c r="H48">
        <f t="shared" si="12"/>
        <v>1.0615343269962129E-13</v>
      </c>
      <c r="I48">
        <f t="shared" si="15"/>
        <v>-29.873890869087198</v>
      </c>
    </row>
    <row r="49" spans="2:9" x14ac:dyDescent="0.2">
      <c r="B49">
        <f t="shared" si="16"/>
        <v>7</v>
      </c>
      <c r="C49">
        <f t="shared" si="17"/>
        <v>6</v>
      </c>
      <c r="D49">
        <f t="shared" si="13"/>
        <v>1</v>
      </c>
      <c r="E49">
        <f t="shared" si="10"/>
        <v>7.7469331092822886E-8</v>
      </c>
      <c r="F49">
        <f t="shared" si="11"/>
        <v>6.01</v>
      </c>
      <c r="G49">
        <f t="shared" si="14"/>
        <v>4.383313524398524E-5</v>
      </c>
      <c r="H49">
        <f t="shared" si="12"/>
        <v>2.0408299238987185E-11</v>
      </c>
      <c r="I49">
        <f t="shared" si="15"/>
        <v>-24.615079472368862</v>
      </c>
    </row>
    <row r="50" spans="2:9" x14ac:dyDescent="0.2">
      <c r="B50">
        <f t="shared" si="16"/>
        <v>7</v>
      </c>
      <c r="C50">
        <f t="shared" si="17"/>
        <v>5</v>
      </c>
      <c r="D50">
        <f t="shared" si="13"/>
        <v>2</v>
      </c>
      <c r="E50">
        <f t="shared" si="10"/>
        <v>5.5929120219053926E-7</v>
      </c>
      <c r="F50">
        <f t="shared" si="11"/>
        <v>15.05505</v>
      </c>
      <c r="G50">
        <f t="shared" si="14"/>
        <v>1.8069219821931944E-4</v>
      </c>
      <c r="H50">
        <f t="shared" si="12"/>
        <v>1.5214566801281236E-9</v>
      </c>
      <c r="I50">
        <f t="shared" si="15"/>
        <v>-20.30359761881537</v>
      </c>
    </row>
    <row r="51" spans="2:9" x14ac:dyDescent="0.2">
      <c r="B51">
        <f t="shared" si="16"/>
        <v>7</v>
      </c>
      <c r="C51">
        <f t="shared" si="17"/>
        <v>4</v>
      </c>
      <c r="D51">
        <f t="shared" si="13"/>
        <v>3</v>
      </c>
      <c r="E51">
        <f t="shared" si="10"/>
        <v>3.6698839551229186E-6</v>
      </c>
      <c r="F51">
        <f t="shared" si="11"/>
        <v>20.123583499999999</v>
      </c>
      <c r="G51">
        <f t="shared" si="14"/>
        <v>7.4486276912646737E-4</v>
      </c>
      <c r="H51">
        <f t="shared" si="12"/>
        <v>5.5009021406727165E-8</v>
      </c>
      <c r="I51">
        <f t="shared" si="15"/>
        <v>-16.715768639587807</v>
      </c>
    </row>
    <row r="52" spans="2:9" x14ac:dyDescent="0.2">
      <c r="B52">
        <f t="shared" si="16"/>
        <v>7</v>
      </c>
      <c r="C52">
        <f t="shared" si="17"/>
        <v>3</v>
      </c>
      <c r="D52">
        <f t="shared" si="13"/>
        <v>4</v>
      </c>
      <c r="E52">
        <f t="shared" ref="E52:E85" si="20">VLOOKUP(C52,L$6:M$16,2)</f>
        <v>2.1133822180109834E-5</v>
      </c>
      <c r="F52">
        <f t="shared" ref="F52:F85" si="21">IF($D$2&gt;0,VLOOKUP(B52,$N$5:$P$16,2)/VLOOKUP(C52,$N$5:$P$16,2)/VLOOKUP(D52,$N$5:$P$16,3),EXP(-$C$2)/VLOOKUP(D52,$N$5:$P$16,3))</f>
        <v>15.142996583749996</v>
      </c>
      <c r="G52">
        <f t="shared" si="14"/>
        <v>3.0705285026048691E-3</v>
      </c>
      <c r="H52">
        <f t="shared" ref="H52:H83" si="22">E52*F52*G52</f>
        <v>9.8265938539018708E-7</v>
      </c>
      <c r="I52">
        <f t="shared" si="15"/>
        <v>-13.833003282044224</v>
      </c>
    </row>
    <row r="53" spans="2:9" x14ac:dyDescent="0.2">
      <c r="B53">
        <f t="shared" si="16"/>
        <v>7</v>
      </c>
      <c r="C53">
        <f t="shared" si="17"/>
        <v>2</v>
      </c>
      <c r="D53">
        <f t="shared" si="13"/>
        <v>5</v>
      </c>
      <c r="E53">
        <f t="shared" si="20"/>
        <v>1.0134039837293016E-4</v>
      </c>
      <c r="F53">
        <f t="shared" si="21"/>
        <v>6.0874846266674973</v>
      </c>
      <c r="G53">
        <f t="shared" si="14"/>
        <v>1.2657560125290861E-2</v>
      </c>
      <c r="H53">
        <f t="shared" si="22"/>
        <v>7.8085515846766343E-6</v>
      </c>
      <c r="I53">
        <f t="shared" si="15"/>
        <v>-11.760291067819336</v>
      </c>
    </row>
    <row r="54" spans="2:9" x14ac:dyDescent="0.2">
      <c r="B54">
        <f t="shared" si="16"/>
        <v>7</v>
      </c>
      <c r="C54">
        <f t="shared" si="17"/>
        <v>1</v>
      </c>
      <c r="D54">
        <f t="shared" si="13"/>
        <v>6</v>
      </c>
      <c r="E54">
        <f t="shared" si="20"/>
        <v>3.7614098850432306E-4</v>
      </c>
      <c r="F54">
        <f t="shared" si="21"/>
        <v>1.0247265788223621</v>
      </c>
      <c r="G54">
        <f t="shared" si="14"/>
        <v>5.2177932297139157E-2</v>
      </c>
      <c r="H54">
        <f t="shared" si="22"/>
        <v>2.0111549273309251E-5</v>
      </c>
      <c r="I54">
        <f t="shared" si="15"/>
        <v>-10.814216317201376</v>
      </c>
    </row>
    <row r="55" spans="2:9" x14ac:dyDescent="0.2">
      <c r="B55">
        <f t="shared" si="16"/>
        <v>7</v>
      </c>
      <c r="C55">
        <f t="shared" si="17"/>
        <v>0</v>
      </c>
      <c r="D55">
        <f t="shared" si="13"/>
        <v>7</v>
      </c>
      <c r="E55">
        <f t="shared" si="20"/>
        <v>1.0892934758835659E-3</v>
      </c>
      <c r="F55">
        <f t="shared" si="21"/>
        <v>1.4638951126033743E-3</v>
      </c>
      <c r="G55">
        <f t="shared" si="14"/>
        <v>0.21509173899675857</v>
      </c>
      <c r="H55">
        <f t="shared" si="22"/>
        <v>3.4298773809003545E-7</v>
      </c>
      <c r="I55">
        <f t="shared" si="15"/>
        <v>-14.885571139428125</v>
      </c>
    </row>
    <row r="56" spans="2:9" x14ac:dyDescent="0.2">
      <c r="B56">
        <f t="shared" si="16"/>
        <v>8</v>
      </c>
      <c r="C56">
        <f t="shared" si="17"/>
        <v>8</v>
      </c>
      <c r="D56">
        <f t="shared" si="13"/>
        <v>0</v>
      </c>
      <c r="E56">
        <f t="shared" si="20"/>
        <v>1.2145256991211812E-9</v>
      </c>
      <c r="F56">
        <f t="shared" si="21"/>
        <v>1</v>
      </c>
      <c r="G56">
        <f t="shared" si="14"/>
        <v>2.0758829168486222E-6</v>
      </c>
      <c r="H56">
        <f t="shared" si="22"/>
        <v>2.5212131508792896E-15</v>
      </c>
      <c r="I56">
        <f t="shared" si="15"/>
        <v>-33.614036200148448</v>
      </c>
    </row>
    <row r="57" spans="2:9" x14ac:dyDescent="0.2">
      <c r="B57">
        <f t="shared" si="16"/>
        <v>8</v>
      </c>
      <c r="C57">
        <f t="shared" si="17"/>
        <v>7</v>
      </c>
      <c r="D57">
        <f t="shared" si="13"/>
        <v>1</v>
      </c>
      <c r="E57">
        <f t="shared" si="20"/>
        <v>9.9831678479019165E-9</v>
      </c>
      <c r="F57">
        <f t="shared" si="21"/>
        <v>7.01</v>
      </c>
      <c r="G57">
        <f t="shared" si="14"/>
        <v>8.557358386605045E-6</v>
      </c>
      <c r="H57">
        <f t="shared" si="22"/>
        <v>5.9886111120798636E-13</v>
      </c>
      <c r="I57">
        <f t="shared" si="15"/>
        <v>-28.143746691447021</v>
      </c>
    </row>
    <row r="58" spans="2:9" x14ac:dyDescent="0.2">
      <c r="B58">
        <f t="shared" si="16"/>
        <v>8</v>
      </c>
      <c r="C58">
        <f t="shared" si="17"/>
        <v>6</v>
      </c>
      <c r="D58">
        <f t="shared" si="13"/>
        <v>2</v>
      </c>
      <c r="E58">
        <f t="shared" si="20"/>
        <v>7.7469331092822886E-8</v>
      </c>
      <c r="F58">
        <f t="shared" si="21"/>
        <v>21.065049999999999</v>
      </c>
      <c r="G58">
        <f t="shared" si="14"/>
        <v>3.5275776857380213E-5</v>
      </c>
      <c r="H58">
        <f t="shared" si="22"/>
        <v>5.7566375619281169E-11</v>
      </c>
      <c r="I58">
        <f t="shared" si="15"/>
        <v>-23.578082475288632</v>
      </c>
    </row>
    <row r="59" spans="2:9" x14ac:dyDescent="0.2">
      <c r="B59">
        <f t="shared" si="16"/>
        <v>8</v>
      </c>
      <c r="C59">
        <f t="shared" si="17"/>
        <v>5</v>
      </c>
      <c r="D59">
        <f t="shared" si="13"/>
        <v>3</v>
      </c>
      <c r="E59">
        <f t="shared" si="20"/>
        <v>5.5929120219053926E-7</v>
      </c>
      <c r="F59">
        <f t="shared" si="21"/>
        <v>35.178633499999997</v>
      </c>
      <c r="G59">
        <f t="shared" si="14"/>
        <v>1.4541642136193926E-4</v>
      </c>
      <c r="H59">
        <f t="shared" si="22"/>
        <v>2.8610826641677144E-9</v>
      </c>
      <c r="I59">
        <f t="shared" si="15"/>
        <v>-19.672065729843307</v>
      </c>
    </row>
    <row r="60" spans="2:9" x14ac:dyDescent="0.2">
      <c r="B60">
        <f t="shared" si="16"/>
        <v>8</v>
      </c>
      <c r="C60">
        <f t="shared" si="17"/>
        <v>4</v>
      </c>
      <c r="D60">
        <f t="shared" si="13"/>
        <v>4</v>
      </c>
      <c r="E60">
        <f t="shared" si="20"/>
        <v>3.6698839551229186E-6</v>
      </c>
      <c r="F60">
        <f t="shared" si="21"/>
        <v>35.266580083749993</v>
      </c>
      <c r="G60">
        <f t="shared" si="14"/>
        <v>5.9944634776452834E-4</v>
      </c>
      <c r="H60">
        <f t="shared" si="22"/>
        <v>7.7582897811966045E-8</v>
      </c>
      <c r="I60">
        <f t="shared" si="15"/>
        <v>-16.371918823067524</v>
      </c>
    </row>
    <row r="61" spans="2:9" x14ac:dyDescent="0.2">
      <c r="B61">
        <f>IF(C60=0,B60+1,B60)</f>
        <v>8</v>
      </c>
      <c r="C61">
        <f>IF(C60=0,B61,C60-1)</f>
        <v>3</v>
      </c>
      <c r="D61">
        <f t="shared" si="13"/>
        <v>5</v>
      </c>
      <c r="E61">
        <f t="shared" si="20"/>
        <v>2.1133822180109834E-5</v>
      </c>
      <c r="F61">
        <f t="shared" si="21"/>
        <v>21.230481210417494</v>
      </c>
      <c r="G61">
        <f t="shared" si="14"/>
        <v>2.4710821548403414E-3</v>
      </c>
      <c r="H61">
        <f t="shared" si="22"/>
        <v>1.1087281428550989E-6</v>
      </c>
      <c r="I61">
        <f t="shared" si="15"/>
        <v>-13.71229701683815</v>
      </c>
    </row>
    <row r="62" spans="2:9" x14ac:dyDescent="0.2">
      <c r="B62">
        <f t="shared" ref="B62:B85" si="23">IF(C61=0,B61+1,B61)</f>
        <v>8</v>
      </c>
      <c r="C62">
        <f t="shared" ref="C62:C85" si="24">IF(C61=0,B62,C61-1)</f>
        <v>2</v>
      </c>
      <c r="D62">
        <f t="shared" si="13"/>
        <v>6</v>
      </c>
      <c r="E62">
        <f t="shared" si="20"/>
        <v>1.0134039837293016E-4</v>
      </c>
      <c r="F62">
        <f t="shared" si="21"/>
        <v>7.1122112054898592</v>
      </c>
      <c r="G62">
        <f t="shared" si="14"/>
        <v>1.0186477970450513E-2</v>
      </c>
      <c r="H62">
        <f t="shared" si="22"/>
        <v>7.3419479709722254E-6</v>
      </c>
      <c r="I62">
        <f t="shared" si="15"/>
        <v>-11.821906359407219</v>
      </c>
    </row>
    <row r="63" spans="2:9" x14ac:dyDescent="0.2">
      <c r="B63">
        <f t="shared" si="23"/>
        <v>8</v>
      </c>
      <c r="C63">
        <f t="shared" si="24"/>
        <v>1</v>
      </c>
      <c r="D63">
        <f t="shared" si="13"/>
        <v>7</v>
      </c>
      <c r="E63">
        <f t="shared" si="20"/>
        <v>3.7614098850432306E-4</v>
      </c>
      <c r="F63">
        <f t="shared" si="21"/>
        <v>1.0261904739349654</v>
      </c>
      <c r="G63">
        <f t="shared" si="14"/>
        <v>4.199145432668866E-2</v>
      </c>
      <c r="H63">
        <f t="shared" si="22"/>
        <v>1.6208378004813775E-5</v>
      </c>
      <c r="I63">
        <f t="shared" si="15"/>
        <v>-11.029982288616516</v>
      </c>
    </row>
    <row r="64" spans="2:9" x14ac:dyDescent="0.2">
      <c r="B64">
        <f t="shared" si="23"/>
        <v>8</v>
      </c>
      <c r="C64">
        <f t="shared" si="24"/>
        <v>0</v>
      </c>
      <c r="D64">
        <f t="shared" si="13"/>
        <v>8</v>
      </c>
      <c r="E64">
        <f t="shared" si="20"/>
        <v>1.0892934758835659E-3</v>
      </c>
      <c r="F64">
        <f t="shared" si="21"/>
        <v>1.2827380924187066E-3</v>
      </c>
      <c r="G64">
        <f t="shared" si="14"/>
        <v>0.17310028467006994</v>
      </c>
      <c r="H64">
        <f t="shared" si="22"/>
        <v>2.4186926030047869E-7</v>
      </c>
      <c r="I64">
        <f t="shared" si="15"/>
        <v>-15.234868503467787</v>
      </c>
    </row>
    <row r="65" spans="2:9" x14ac:dyDescent="0.2">
      <c r="B65">
        <f t="shared" si="23"/>
        <v>9</v>
      </c>
      <c r="C65">
        <f t="shared" si="24"/>
        <v>9</v>
      </c>
      <c r="D65">
        <f t="shared" si="13"/>
        <v>0</v>
      </c>
      <c r="E65">
        <f t="shared" si="20"/>
        <v>1.3771119914520231E-10</v>
      </c>
      <c r="F65">
        <f t="shared" si="21"/>
        <v>1</v>
      </c>
      <c r="G65">
        <f t="shared" si="14"/>
        <v>4.0526587909410939E-7</v>
      </c>
      <c r="H65">
        <f t="shared" si="22"/>
        <v>5.5809650182684386E-17</v>
      </c>
      <c r="I65">
        <f t="shared" si="15"/>
        <v>-37.424584877116345</v>
      </c>
    </row>
    <row r="66" spans="2:9" x14ac:dyDescent="0.2">
      <c r="B66">
        <f t="shared" si="23"/>
        <v>9</v>
      </c>
      <c r="C66">
        <f t="shared" si="24"/>
        <v>8</v>
      </c>
      <c r="D66">
        <f t="shared" si="13"/>
        <v>1</v>
      </c>
      <c r="E66">
        <f t="shared" si="20"/>
        <v>1.2145256991211812E-9</v>
      </c>
      <c r="F66">
        <f t="shared" si="21"/>
        <v>8.01</v>
      </c>
      <c r="G66">
        <f t="shared" si="14"/>
        <v>1.6706170377545128E-6</v>
      </c>
      <c r="H66">
        <f t="shared" si="22"/>
        <v>1.6252348679197877E-14</v>
      </c>
      <c r="I66">
        <f t="shared" si="15"/>
        <v>-31.750538962474501</v>
      </c>
    </row>
    <row r="67" spans="2:9" x14ac:dyDescent="0.2">
      <c r="B67">
        <f t="shared" si="23"/>
        <v>9</v>
      </c>
      <c r="C67">
        <f t="shared" si="24"/>
        <v>7</v>
      </c>
      <c r="D67">
        <f t="shared" si="13"/>
        <v>2</v>
      </c>
      <c r="E67">
        <f t="shared" si="20"/>
        <v>9.9831678479019165E-9</v>
      </c>
      <c r="F67">
        <f t="shared" si="21"/>
        <v>28.075049999999997</v>
      </c>
      <c r="G67">
        <f t="shared" si="14"/>
        <v>6.8867413488505322E-6</v>
      </c>
      <c r="H67">
        <f t="shared" si="22"/>
        <v>1.9302016543840566E-12</v>
      </c>
      <c r="I67">
        <f t="shared" si="15"/>
        <v>-26.973396634333024</v>
      </c>
    </row>
    <row r="68" spans="2:9" x14ac:dyDescent="0.2">
      <c r="B68">
        <f t="shared" si="23"/>
        <v>9</v>
      </c>
      <c r="C68">
        <f t="shared" si="24"/>
        <v>6</v>
      </c>
      <c r="D68">
        <f t="shared" si="13"/>
        <v>3</v>
      </c>
      <c r="E68">
        <f t="shared" si="20"/>
        <v>7.7469331092822886E-8</v>
      </c>
      <c r="F68">
        <f t="shared" si="21"/>
        <v>56.243683499999996</v>
      </c>
      <c r="G68">
        <f t="shared" si="14"/>
        <v>2.8389035508529648E-5</v>
      </c>
      <c r="H68">
        <f t="shared" si="22"/>
        <v>1.2369558525637269E-10</v>
      </c>
      <c r="I68">
        <f t="shared" si="15"/>
        <v>-22.813197526282799</v>
      </c>
    </row>
    <row r="69" spans="2:9" x14ac:dyDescent="0.2">
      <c r="B69">
        <f t="shared" si="23"/>
        <v>9</v>
      </c>
      <c r="C69">
        <f t="shared" si="24"/>
        <v>5</v>
      </c>
      <c r="D69">
        <f t="shared" si="13"/>
        <v>4</v>
      </c>
      <c r="E69">
        <f t="shared" si="20"/>
        <v>5.5929120219053926E-7</v>
      </c>
      <c r="F69">
        <f t="shared" si="21"/>
        <v>70.44521358374999</v>
      </c>
      <c r="G69">
        <f t="shared" si="14"/>
        <v>1.1702738585340935E-4</v>
      </c>
      <c r="H69">
        <f t="shared" si="22"/>
        <v>4.610807404547E-9</v>
      </c>
      <c r="I69">
        <f t="shared" si="15"/>
        <v>-19.194862853289255</v>
      </c>
    </row>
    <row r="70" spans="2:9" x14ac:dyDescent="0.2">
      <c r="B70">
        <f t="shared" si="23"/>
        <v>9</v>
      </c>
      <c r="C70">
        <f t="shared" si="24"/>
        <v>4</v>
      </c>
      <c r="D70">
        <f t="shared" si="13"/>
        <v>5</v>
      </c>
      <c r="E70">
        <f t="shared" si="20"/>
        <v>3.6698839551229186E-6</v>
      </c>
      <c r="F70">
        <f t="shared" si="21"/>
        <v>56.497061294167487</v>
      </c>
      <c r="G70">
        <f t="shared" si="14"/>
        <v>4.8241896191111855E-4</v>
      </c>
      <c r="H70">
        <f t="shared" si="22"/>
        <v>1.0002361810169843E-7</v>
      </c>
      <c r="I70">
        <f t="shared" si="15"/>
        <v>-16.117859497827681</v>
      </c>
    </row>
    <row r="71" spans="2:9" x14ac:dyDescent="0.2">
      <c r="B71">
        <f t="shared" si="23"/>
        <v>9</v>
      </c>
      <c r="C71">
        <f t="shared" si="24"/>
        <v>3</v>
      </c>
      <c r="D71">
        <f t="shared" si="13"/>
        <v>6</v>
      </c>
      <c r="E71">
        <f t="shared" si="20"/>
        <v>2.1133822180109834E-5</v>
      </c>
      <c r="F71">
        <f t="shared" si="21"/>
        <v>28.342692415907354</v>
      </c>
      <c r="G71">
        <f t="shared" si="14"/>
        <v>1.9886631929292215E-3</v>
      </c>
      <c r="H71">
        <f t="shared" si="22"/>
        <v>1.1911882157362864E-6</v>
      </c>
      <c r="I71">
        <f t="shared" si="15"/>
        <v>-13.640559248392263</v>
      </c>
    </row>
    <row r="72" spans="2:9" x14ac:dyDescent="0.2">
      <c r="B72">
        <f t="shared" si="23"/>
        <v>9</v>
      </c>
      <c r="C72">
        <f t="shared" si="24"/>
        <v>2</v>
      </c>
      <c r="D72">
        <f t="shared" si="13"/>
        <v>7</v>
      </c>
      <c r="E72">
        <f t="shared" si="20"/>
        <v>1.0134039837293016E-4</v>
      </c>
      <c r="F72">
        <f t="shared" si="21"/>
        <v>8.138401679424824</v>
      </c>
      <c r="G72">
        <f t="shared" si="14"/>
        <v>8.1978147775212916E-3</v>
      </c>
      <c r="H72">
        <f t="shared" si="22"/>
        <v>6.7611384603907267E-6</v>
      </c>
      <c r="I72">
        <f t="shared" si="15"/>
        <v>-11.904319270788589</v>
      </c>
    </row>
    <row r="73" spans="2:9" x14ac:dyDescent="0.2">
      <c r="B73">
        <f t="shared" si="23"/>
        <v>9</v>
      </c>
      <c r="C73">
        <f t="shared" si="24"/>
        <v>1</v>
      </c>
      <c r="D73">
        <f t="shared" si="13"/>
        <v>8</v>
      </c>
      <c r="E73">
        <f t="shared" si="20"/>
        <v>3.7614098850432306E-4</v>
      </c>
      <c r="F73">
        <f t="shared" si="21"/>
        <v>1.027473212027384</v>
      </c>
      <c r="G73">
        <f t="shared" si="14"/>
        <v>3.3793639549167365E-2</v>
      </c>
      <c r="H73">
        <f t="shared" si="22"/>
        <v>1.3060389735721276E-5</v>
      </c>
      <c r="I73">
        <f t="shared" si="15"/>
        <v>-11.245926592622409</v>
      </c>
    </row>
    <row r="74" spans="2:9" x14ac:dyDescent="0.2">
      <c r="B74">
        <f t="shared" si="23"/>
        <v>9</v>
      </c>
      <c r="C74">
        <f t="shared" si="24"/>
        <v>0</v>
      </c>
      <c r="D74">
        <f t="shared" si="13"/>
        <v>9</v>
      </c>
      <c r="E74">
        <f t="shared" si="20"/>
        <v>1.0892934758835659E-3</v>
      </c>
      <c r="F74">
        <f t="shared" si="21"/>
        <v>1.141636902252649E-3</v>
      </c>
      <c r="G74">
        <f t="shared" si="14"/>
        <v>0.13930664512090257</v>
      </c>
      <c r="H74">
        <f t="shared" si="22"/>
        <v>1.732386275063261E-7</v>
      </c>
      <c r="I74">
        <f t="shared" si="15"/>
        <v>-15.568595843130064</v>
      </c>
    </row>
    <row r="75" spans="2:9" x14ac:dyDescent="0.2">
      <c r="B75">
        <f t="shared" si="23"/>
        <v>10</v>
      </c>
      <c r="C75">
        <f t="shared" si="24"/>
        <v>10</v>
      </c>
      <c r="D75">
        <f t="shared" si="13"/>
        <v>0</v>
      </c>
      <c r="E75">
        <f t="shared" si="20"/>
        <v>1.1868512329104608E-11</v>
      </c>
      <c r="F75">
        <f t="shared" si="21"/>
        <v>1</v>
      </c>
      <c r="G75">
        <f t="shared" si="14"/>
        <v>7.9118350762890514E-8</v>
      </c>
      <c r="H75">
        <f t="shared" si="22"/>
        <v>9.3901712148778892E-19</v>
      </c>
      <c r="I75">
        <f t="shared" si="15"/>
        <v>-41.509453240086614</v>
      </c>
    </row>
    <row r="76" spans="2:9" x14ac:dyDescent="0.2">
      <c r="B76">
        <f t="shared" si="23"/>
        <v>10</v>
      </c>
      <c r="C76">
        <f t="shared" si="24"/>
        <v>9</v>
      </c>
      <c r="D76">
        <f t="shared" si="13"/>
        <v>1</v>
      </c>
      <c r="E76">
        <f t="shared" si="20"/>
        <v>1.3771119914520231E-10</v>
      </c>
      <c r="F76">
        <f t="shared" si="21"/>
        <v>9.01</v>
      </c>
      <c r="G76">
        <f t="shared" si="14"/>
        <v>3.2614752833121902E-7</v>
      </c>
      <c r="H76">
        <f t="shared" si="22"/>
        <v>4.0467664669487146E-16</v>
      </c>
      <c r="I76">
        <f t="shared" si="15"/>
        <v>-35.443443328902426</v>
      </c>
    </row>
    <row r="77" spans="2:9" x14ac:dyDescent="0.2">
      <c r="B77">
        <f t="shared" si="23"/>
        <v>10</v>
      </c>
      <c r="C77">
        <f t="shared" si="24"/>
        <v>8</v>
      </c>
      <c r="D77">
        <f t="shared" si="13"/>
        <v>2</v>
      </c>
      <c r="E77">
        <f t="shared" si="20"/>
        <v>1.2145256991211812E-9</v>
      </c>
      <c r="F77">
        <f t="shared" si="21"/>
        <v>36.085049999999995</v>
      </c>
      <c r="G77">
        <f t="shared" si="14"/>
        <v>1.344469509423294E-6</v>
      </c>
      <c r="H77">
        <f t="shared" si="22"/>
        <v>5.8923017281823041E-14</v>
      </c>
      <c r="I77">
        <f t="shared" si="15"/>
        <v>-30.462544594820525</v>
      </c>
    </row>
    <row r="78" spans="2:9" x14ac:dyDescent="0.2">
      <c r="B78">
        <f t="shared" si="23"/>
        <v>10</v>
      </c>
      <c r="C78">
        <f t="shared" si="24"/>
        <v>7</v>
      </c>
      <c r="D78">
        <f t="shared" si="13"/>
        <v>3</v>
      </c>
      <c r="E78">
        <f t="shared" si="20"/>
        <v>9.9831678479019165E-9</v>
      </c>
      <c r="F78">
        <f t="shared" si="21"/>
        <v>84.318733499999993</v>
      </c>
      <c r="G78">
        <f t="shared" si="14"/>
        <v>5.5422718394272293E-6</v>
      </c>
      <c r="H78">
        <f t="shared" si="22"/>
        <v>4.665307465549988E-12</v>
      </c>
      <c r="I78">
        <f t="shared" si="15"/>
        <v>-26.090867374787212</v>
      </c>
    </row>
    <row r="79" spans="2:9" x14ac:dyDescent="0.2">
      <c r="B79">
        <f t="shared" si="23"/>
        <v>10</v>
      </c>
      <c r="C79">
        <f t="shared" si="24"/>
        <v>6</v>
      </c>
      <c r="D79">
        <f t="shared" si="13"/>
        <v>4</v>
      </c>
      <c r="E79">
        <f t="shared" si="20"/>
        <v>7.7469331092822886E-8</v>
      </c>
      <c r="F79">
        <f t="shared" si="21"/>
        <v>126.68889708374998</v>
      </c>
      <c r="G79">
        <f t="shared" si="14"/>
        <v>2.284676366910243E-5</v>
      </c>
      <c r="H79">
        <f t="shared" si="22"/>
        <v>2.2422965602120539E-10</v>
      </c>
      <c r="I79">
        <f t="shared" si="15"/>
        <v>-22.21835033918877</v>
      </c>
    </row>
    <row r="80" spans="2:9" x14ac:dyDescent="0.2">
      <c r="B80">
        <f t="shared" si="23"/>
        <v>10</v>
      </c>
      <c r="C80">
        <f t="shared" si="24"/>
        <v>5</v>
      </c>
      <c r="D80">
        <f t="shared" si="13"/>
        <v>5</v>
      </c>
      <c r="E80">
        <f t="shared" si="20"/>
        <v>5.5929120219053926E-7</v>
      </c>
      <c r="F80">
        <f t="shared" si="21"/>
        <v>126.94227487791748</v>
      </c>
      <c r="G80">
        <f t="shared" si="14"/>
        <v>9.4180622184306933E-5</v>
      </c>
      <c r="H80">
        <f t="shared" si="22"/>
        <v>6.6866073265833799E-9</v>
      </c>
      <c r="I80">
        <f t="shared" si="15"/>
        <v>-18.823159217509435</v>
      </c>
    </row>
    <row r="81" spans="2:9" x14ac:dyDescent="0.2">
      <c r="B81">
        <f t="shared" si="23"/>
        <v>10</v>
      </c>
      <c r="C81">
        <f t="shared" si="24"/>
        <v>4</v>
      </c>
      <c r="D81">
        <f t="shared" si="13"/>
        <v>6</v>
      </c>
      <c r="E81">
        <f t="shared" si="20"/>
        <v>3.6698839551229186E-6</v>
      </c>
      <c r="F81">
        <f t="shared" si="21"/>
        <v>84.839753710074845</v>
      </c>
      <c r="G81">
        <f t="shared" si="14"/>
        <v>3.8823833972681168E-4</v>
      </c>
      <c r="H81">
        <f t="shared" si="22"/>
        <v>1.2087880331086041E-7</v>
      </c>
      <c r="I81">
        <f t="shared" si="15"/>
        <v>-15.928477418841814</v>
      </c>
    </row>
    <row r="82" spans="2:9" x14ac:dyDescent="0.2">
      <c r="B82">
        <f t="shared" si="23"/>
        <v>10</v>
      </c>
      <c r="C82">
        <f t="shared" si="24"/>
        <v>3</v>
      </c>
      <c r="D82">
        <f t="shared" si="13"/>
        <v>7</v>
      </c>
      <c r="E82">
        <f t="shared" si="20"/>
        <v>2.1133822180109834E-5</v>
      </c>
      <c r="F82">
        <f t="shared" si="21"/>
        <v>36.481094095332175</v>
      </c>
      <c r="G82">
        <f t="shared" si="14"/>
        <v>1.6004248532024102E-3</v>
      </c>
      <c r="H82">
        <f t="shared" si="22"/>
        <v>1.2339034843019421E-6</v>
      </c>
      <c r="I82">
        <f t="shared" si="15"/>
        <v>-13.605327849233655</v>
      </c>
    </row>
    <row r="83" spans="2:9" x14ac:dyDescent="0.2">
      <c r="B83">
        <f t="shared" si="23"/>
        <v>10</v>
      </c>
      <c r="C83">
        <f t="shared" si="24"/>
        <v>2</v>
      </c>
      <c r="D83">
        <f t="shared" si="13"/>
        <v>8</v>
      </c>
      <c r="E83">
        <f t="shared" si="20"/>
        <v>1.0134039837293016E-4</v>
      </c>
      <c r="F83">
        <f t="shared" si="21"/>
        <v>9.1658748914522068</v>
      </c>
      <c r="G83">
        <f t="shared" si="14"/>
        <v>6.597389924318877E-3</v>
      </c>
      <c r="H83">
        <f t="shared" si="22"/>
        <v>6.1281400954730045E-6</v>
      </c>
      <c r="I83">
        <f t="shared" si="15"/>
        <v>-12.002619264254504</v>
      </c>
    </row>
    <row r="84" spans="2:9" x14ac:dyDescent="0.2">
      <c r="B84">
        <f t="shared" si="23"/>
        <v>10</v>
      </c>
      <c r="C84">
        <f t="shared" si="24"/>
        <v>1</v>
      </c>
      <c r="D84">
        <f t="shared" si="13"/>
        <v>9</v>
      </c>
      <c r="E84">
        <f t="shared" si="20"/>
        <v>3.7614098850432306E-4</v>
      </c>
      <c r="F84">
        <f t="shared" si="21"/>
        <v>1.0286148489296365</v>
      </c>
      <c r="G84">
        <f t="shared" si="14"/>
        <v>2.7196249624848484E-2</v>
      </c>
      <c r="H84">
        <f t="shared" ref="H84:H85" si="25">E84*F84*G84</f>
        <v>1.0522343369091571E-5</v>
      </c>
      <c r="I84">
        <f t="shared" si="15"/>
        <v>-11.462009621744707</v>
      </c>
    </row>
    <row r="85" spans="2:9" x14ac:dyDescent="0.2">
      <c r="B85">
        <f t="shared" si="23"/>
        <v>10</v>
      </c>
      <c r="C85">
        <f t="shared" si="24"/>
        <v>0</v>
      </c>
      <c r="D85">
        <f t="shared" ref="D85" si="26">B85-C85</f>
        <v>10</v>
      </c>
      <c r="E85">
        <f t="shared" si="20"/>
        <v>1.0892934758835659E-3</v>
      </c>
      <c r="F85">
        <f t="shared" si="21"/>
        <v>1.0286148489296366E-3</v>
      </c>
      <c r="G85">
        <f t="shared" ref="G85" si="27">IF($D$2&gt;0, EXP(($C$2+C85)*$F$2+D85*$E$2), EXP($E$2*D85))</f>
        <v>0.11211039549605407</v>
      </c>
      <c r="H85">
        <f t="shared" si="25"/>
        <v>1.2561559986095931E-7</v>
      </c>
      <c r="I85">
        <f t="shared" ref="I85" si="28">LN(H85)</f>
        <v>-15.890039387910187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2592-171F-BB48-AC38-E22C57D39F52}">
  <dimension ref="A1:R306"/>
  <sheetViews>
    <sheetView workbookViewId="0">
      <selection activeCell="P6" sqref="P6:Q6"/>
    </sheetView>
  </sheetViews>
  <sheetFormatPr baseColWidth="10" defaultRowHeight="16" x14ac:dyDescent="0.2"/>
  <cols>
    <col min="2" max="2" width="11.1640625" bestFit="1" customWidth="1"/>
    <col min="4" max="4" width="12.1640625" bestFit="1" customWidth="1"/>
    <col min="12" max="12" width="12.1640625" bestFit="1" customWidth="1"/>
    <col min="18" max="18" width="12.1640625" bestFit="1" customWidth="1"/>
  </cols>
  <sheetData>
    <row r="1" spans="1:18" x14ac:dyDescent="0.2">
      <c r="B1" s="5" t="s">
        <v>1</v>
      </c>
      <c r="C1" s="6" t="s">
        <v>80</v>
      </c>
      <c r="D1" s="6" t="s">
        <v>81</v>
      </c>
      <c r="E1" s="6" t="s">
        <v>82</v>
      </c>
      <c r="F1" s="60" t="s">
        <v>83</v>
      </c>
      <c r="G1" s="9" t="s">
        <v>38</v>
      </c>
      <c r="H1" s="9" t="s">
        <v>89</v>
      </c>
      <c r="I1" s="9" t="s">
        <v>55</v>
      </c>
    </row>
    <row r="2" spans="1:18" x14ac:dyDescent="0.2">
      <c r="B2" s="7">
        <f>L!A7</f>
        <v>4</v>
      </c>
      <c r="C2" s="8">
        <f>L!A9</f>
        <v>6</v>
      </c>
      <c r="D2" s="8">
        <f>L!A8</f>
        <v>5</v>
      </c>
      <c r="E2" s="8">
        <f>L!O7</f>
        <v>0.44541886269903502</v>
      </c>
      <c r="F2" s="61">
        <f>L!O8</f>
        <v>0.4469686594575446</v>
      </c>
      <c r="G2" s="4">
        <f>E2*F2</f>
        <v>0.1990882719576918</v>
      </c>
      <c r="H2" s="4">
        <f>(1-E2)/(1-G2)</f>
        <v>0.69243727852074766</v>
      </c>
      <c r="I2" s="4">
        <f>E2*(1-F2)/(1-G2)</f>
        <v>0.30756272147925245</v>
      </c>
    </row>
    <row r="4" spans="1:18" x14ac:dyDescent="0.2">
      <c r="F4" s="49">
        <f>SUM(F6:F16)</f>
        <v>1.1913573005476603</v>
      </c>
    </row>
    <row r="5" spans="1:18" x14ac:dyDescent="0.2">
      <c r="A5" s="33" t="s">
        <v>22</v>
      </c>
      <c r="B5" s="34" t="s">
        <v>74</v>
      </c>
      <c r="C5" s="63" t="s">
        <v>85</v>
      </c>
      <c r="D5" s="64" t="s">
        <v>91</v>
      </c>
      <c r="E5" s="64" t="s">
        <v>79</v>
      </c>
      <c r="F5" s="65" t="s">
        <v>94</v>
      </c>
      <c r="G5" s="65" t="s">
        <v>95</v>
      </c>
      <c r="I5" t="s">
        <v>22</v>
      </c>
      <c r="J5" s="49" t="s">
        <v>35</v>
      </c>
      <c r="K5" t="s">
        <v>84</v>
      </c>
      <c r="L5" s="19" t="s">
        <v>76</v>
      </c>
      <c r="M5" s="49" t="s">
        <v>41</v>
      </c>
      <c r="O5" s="43" t="s">
        <v>96</v>
      </c>
      <c r="P5" s="67"/>
      <c r="Q5" s="19" t="s">
        <v>103</v>
      </c>
      <c r="R5" s="56" t="s">
        <v>101</v>
      </c>
    </row>
    <row r="6" spans="1:18" x14ac:dyDescent="0.2">
      <c r="A6" s="35">
        <v>0</v>
      </c>
      <c r="B6" s="36">
        <f>SUMIF(B$21:B$306,"=0",L$21:L$306)</f>
        <v>5.131975164929998E-4</v>
      </c>
      <c r="C6" s="62">
        <f>LN(B6)</f>
        <v>-7.574849764492102</v>
      </c>
      <c r="D6" s="49">
        <f>B6*J6</f>
        <v>5.1630276089792427E-7</v>
      </c>
      <c r="E6" s="49">
        <f>D6/D$17</f>
        <v>0.10818323688784842</v>
      </c>
      <c r="F6">
        <f>E6*A6</f>
        <v>0</v>
      </c>
      <c r="G6" s="49">
        <f t="shared" ref="G6:G15" si="0">G7+E7</f>
        <v>0.89181676311215163</v>
      </c>
      <c r="I6">
        <f>K6</f>
        <v>0</v>
      </c>
      <c r="J6" s="49">
        <f>'K4'!B6</f>
        <v>1.0060507783165916E-3</v>
      </c>
      <c r="K6">
        <v>0</v>
      </c>
      <c r="L6" s="19">
        <f>'B6'!B6</f>
        <v>0.86282340557857162</v>
      </c>
      <c r="M6" s="49">
        <f>'K5'!B6</f>
        <v>1.5660566740604521E-4</v>
      </c>
      <c r="O6" s="37" t="s">
        <v>97</v>
      </c>
      <c r="P6" s="38">
        <f>(Q6-(1-G2)*F4)/E2-(1-G2)*F4/(1-E2)</f>
        <v>-0.73488834836597083</v>
      </c>
      <c r="Q6" s="19">
        <f>'B6'!F4</f>
        <v>1.3931942533212602</v>
      </c>
      <c r="R6" s="56">
        <f>L!B13</f>
        <v>0.47722707270232739</v>
      </c>
    </row>
    <row r="7" spans="1:18" x14ac:dyDescent="0.2">
      <c r="A7" s="35">
        <f>A6+1</f>
        <v>1</v>
      </c>
      <c r="B7" s="36">
        <f>SUMIF(B$21:B$306,"=1",L$21:L$306)</f>
        <v>5.3436897229635976E-4</v>
      </c>
      <c r="C7" s="62">
        <f t="shared" ref="C7:C17" si="1">LN(B7)</f>
        <v>-7.5344239982501131</v>
      </c>
      <c r="D7" s="49">
        <f t="shared" ref="D7:D16" si="2">B7*J7</f>
        <v>2.9979845841676908E-6</v>
      </c>
      <c r="E7" s="49">
        <f t="shared" ref="E7:E16" si="3">D7/D$17</f>
        <v>0.62818117782494887</v>
      </c>
      <c r="F7">
        <f t="shared" ref="F7:F16" si="4">E7*A7</f>
        <v>0.62818117782494887</v>
      </c>
      <c r="G7" s="49">
        <f t="shared" si="0"/>
        <v>0.26363558528720271</v>
      </c>
      <c r="I7">
        <f t="shared" ref="I7:I16" si="5">K7</f>
        <v>1</v>
      </c>
      <c r="J7" s="49">
        <f>'K4'!B7</f>
        <v>5.6103268333196109E-3</v>
      </c>
      <c r="K7">
        <f>K6+1</f>
        <v>1</v>
      </c>
      <c r="L7" s="19">
        <f>'B6'!B7</f>
        <v>0.11024112199827278</v>
      </c>
      <c r="M7" s="49">
        <f>'K5'!B7</f>
        <v>1.085355765258352E-2</v>
      </c>
    </row>
    <row r="8" spans="1:18" x14ac:dyDescent="0.2">
      <c r="A8" s="35">
        <f t="shared" ref="A8:A16" si="6">A7+1</f>
        <v>2</v>
      </c>
      <c r="B8" s="36">
        <f>SUMIF(B$21:B$306,"=2",L$21:L$306)</f>
        <v>8.0125781641695538E-5</v>
      </c>
      <c r="C8" s="62">
        <f t="shared" si="1"/>
        <v>-9.4319128874924516</v>
      </c>
      <c r="D8" s="49">
        <f t="shared" si="2"/>
        <v>1.0950277944096181E-6</v>
      </c>
      <c r="E8" s="49">
        <f t="shared" si="3"/>
        <v>0.22944609297724591</v>
      </c>
      <c r="F8">
        <f t="shared" si="4"/>
        <v>0.45889218595449183</v>
      </c>
      <c r="G8" s="49">
        <f t="shared" si="0"/>
        <v>3.4189492309956791E-2</v>
      </c>
      <c r="I8">
        <f t="shared" si="5"/>
        <v>2</v>
      </c>
      <c r="J8" s="49">
        <f>'K4'!B8</f>
        <v>1.366636021482244E-2</v>
      </c>
      <c r="K8">
        <f t="shared" ref="K8:K15" si="7">K7+1</f>
        <v>2</v>
      </c>
      <c r="L8" s="19">
        <f>'B6'!B8</f>
        <v>2.1127912561589676E-2</v>
      </c>
      <c r="M8" s="49">
        <f>'K5'!B8</f>
        <v>5.0010197998995014E-3</v>
      </c>
    </row>
    <row r="9" spans="1:18" x14ac:dyDescent="0.2">
      <c r="A9" s="35">
        <f t="shared" si="6"/>
        <v>3</v>
      </c>
      <c r="B9" s="36">
        <f>SUMIF(B$21:B$306,"=3",L$21:L$306)</f>
        <v>9.836362621692309E-6</v>
      </c>
      <c r="C9" s="62">
        <f t="shared" si="1"/>
        <v>-11.529424567505394</v>
      </c>
      <c r="D9" s="49">
        <f t="shared" si="2"/>
        <v>1.5502853094672234E-7</v>
      </c>
      <c r="E9" s="49">
        <f t="shared" si="3"/>
        <v>3.2483824526943046E-2</v>
      </c>
      <c r="F9">
        <f t="shared" si="4"/>
        <v>9.7451473580829145E-2</v>
      </c>
      <c r="G9" s="49">
        <f t="shared" si="0"/>
        <v>1.7056677830137473E-3</v>
      </c>
      <c r="I9">
        <f t="shared" si="5"/>
        <v>3</v>
      </c>
      <c r="J9" s="49">
        <f>'K4'!B9</f>
        <v>1.5760758006708203E-2</v>
      </c>
      <c r="K9">
        <f t="shared" si="7"/>
        <v>3</v>
      </c>
      <c r="L9" s="19">
        <f>'B6'!B9</f>
        <v>4.4991145179339304E-3</v>
      </c>
      <c r="M9" s="49">
        <f>'K5'!B9</f>
        <v>5.9648810474411448E-4</v>
      </c>
    </row>
    <row r="10" spans="1:18" x14ac:dyDescent="0.2">
      <c r="A10" s="35">
        <f t="shared" si="6"/>
        <v>4</v>
      </c>
      <c r="B10" s="36">
        <f>SUMIF(B$21:B$306,"=4",L$21:L$306)</f>
        <v>1.1030034515418832E-6</v>
      </c>
      <c r="C10" s="62">
        <f t="shared" si="1"/>
        <v>-13.717473688466724</v>
      </c>
      <c r="D10" s="49">
        <f t="shared" si="2"/>
        <v>8.093602615791118E-9</v>
      </c>
      <c r="E10" s="49">
        <f t="shared" si="3"/>
        <v>1.6958889151347174E-3</v>
      </c>
      <c r="F10">
        <f t="shared" si="4"/>
        <v>6.7835556605388694E-3</v>
      </c>
      <c r="G10" s="49">
        <f t="shared" si="0"/>
        <v>9.7788678790298627E-6</v>
      </c>
      <c r="I10">
        <f t="shared" si="5"/>
        <v>4</v>
      </c>
      <c r="J10" s="49">
        <f>'K4'!B10</f>
        <v>7.3377853935788773E-3</v>
      </c>
      <c r="K10">
        <f t="shared" si="7"/>
        <v>4</v>
      </c>
      <c r="L10" s="19">
        <f>'B6'!B10</f>
        <v>1.0059741091695842E-3</v>
      </c>
      <c r="M10" s="49">
        <f>'K5'!B10</f>
        <v>4.1129838704816809E-6</v>
      </c>
    </row>
    <row r="11" spans="1:18" x14ac:dyDescent="0.2">
      <c r="A11" s="35">
        <f t="shared" si="6"/>
        <v>5</v>
      </c>
      <c r="B11" s="36">
        <f>SUMIF(B$21:B$306,"=5",L$21:L$306)</f>
        <v>1.1710127735199403E-7</v>
      </c>
      <c r="C11" s="62">
        <f t="shared" si="1"/>
        <v>-15.960226658187084</v>
      </c>
      <c r="D11" s="49">
        <f t="shared" si="2"/>
        <v>4.6606553004716547E-11</v>
      </c>
      <c r="E11" s="49">
        <f t="shared" si="3"/>
        <v>9.7656804226002438E-6</v>
      </c>
      <c r="F11">
        <f t="shared" si="4"/>
        <v>4.8828402113001223E-5</v>
      </c>
      <c r="G11" s="49">
        <f t="shared" si="0"/>
        <v>1.3187456429619069E-8</v>
      </c>
      <c r="I11">
        <f t="shared" si="5"/>
        <v>5</v>
      </c>
      <c r="J11" s="49">
        <f>'K4'!B11</f>
        <v>3.9800208894922803E-4</v>
      </c>
      <c r="K11">
        <f t="shared" si="7"/>
        <v>5</v>
      </c>
      <c r="L11" s="19">
        <f>'B6'!B11</f>
        <v>2.3135613243948351E-4</v>
      </c>
      <c r="M11" s="49">
        <f>'K5'!B11</f>
        <v>0</v>
      </c>
    </row>
    <row r="12" spans="1:18" x14ac:dyDescent="0.2">
      <c r="A12" s="35">
        <f t="shared" si="6"/>
        <v>6</v>
      </c>
      <c r="B12" s="36">
        <f>SUMIF(B$21:B$306,"=6",L$21:L$306)</f>
        <v>1.1972309653785453E-8</v>
      </c>
      <c r="C12" s="62">
        <f t="shared" si="1"/>
        <v>-18.24066938245705</v>
      </c>
      <c r="D12" s="49">
        <f t="shared" si="2"/>
        <v>6.2936924053140352E-14</v>
      </c>
      <c r="E12" s="49">
        <f t="shared" si="3"/>
        <v>1.3187456429619069E-8</v>
      </c>
      <c r="F12">
        <f t="shared" si="4"/>
        <v>7.9124738577714419E-8</v>
      </c>
      <c r="G12" s="49">
        <f t="shared" si="0"/>
        <v>0</v>
      </c>
      <c r="I12">
        <f t="shared" si="5"/>
        <v>6</v>
      </c>
      <c r="J12" s="49">
        <f>'K4'!B12</f>
        <v>5.2568740596548721E-6</v>
      </c>
      <c r="K12">
        <f t="shared" si="7"/>
        <v>6</v>
      </c>
      <c r="L12" s="19">
        <f>'B6'!B12</f>
        <v>5.4193120326532003E-5</v>
      </c>
      <c r="M12" s="49">
        <f>'K5'!B12</f>
        <v>0</v>
      </c>
    </row>
    <row r="13" spans="1:18" x14ac:dyDescent="0.2">
      <c r="A13" s="35">
        <f t="shared" si="6"/>
        <v>7</v>
      </c>
      <c r="B13" s="36">
        <f>SUMIF(B$21:B$306,"=7",L$21:L$306)</f>
        <v>1.1902506389082819E-9</v>
      </c>
      <c r="C13" s="62">
        <f t="shared" si="1"/>
        <v>-20.549101931069117</v>
      </c>
      <c r="D13" s="49">
        <f t="shared" si="2"/>
        <v>0</v>
      </c>
      <c r="E13" s="49">
        <f t="shared" si="3"/>
        <v>0</v>
      </c>
      <c r="F13">
        <f t="shared" si="4"/>
        <v>0</v>
      </c>
      <c r="G13" s="49">
        <f t="shared" si="0"/>
        <v>0</v>
      </c>
      <c r="I13">
        <f t="shared" si="5"/>
        <v>7</v>
      </c>
      <c r="J13" s="49">
        <f>'K4'!B13</f>
        <v>0</v>
      </c>
      <c r="K13">
        <f t="shared" si="7"/>
        <v>7</v>
      </c>
      <c r="L13" s="19">
        <f>'B6'!B13</f>
        <v>1.2859117861504307E-5</v>
      </c>
      <c r="M13" s="49">
        <f>'K5'!B13</f>
        <v>0</v>
      </c>
    </row>
    <row r="14" spans="1:18" x14ac:dyDescent="0.2">
      <c r="A14" s="35">
        <f t="shared" si="6"/>
        <v>8</v>
      </c>
      <c r="B14" s="36">
        <f>SUMIF(B$21:B$306,"=8",L$21:L$306)</f>
        <v>1.1576560634401229E-10</v>
      </c>
      <c r="C14" s="62">
        <f t="shared" si="1"/>
        <v>-22.879453604024661</v>
      </c>
      <c r="D14" s="49">
        <f t="shared" si="2"/>
        <v>0</v>
      </c>
      <c r="E14" s="49">
        <f t="shared" si="3"/>
        <v>0</v>
      </c>
      <c r="F14">
        <f t="shared" si="4"/>
        <v>0</v>
      </c>
      <c r="G14" s="49">
        <f t="shared" si="0"/>
        <v>0</v>
      </c>
      <c r="I14">
        <f t="shared" si="5"/>
        <v>8</v>
      </c>
      <c r="J14" s="49">
        <f>'K4'!B14</f>
        <v>0</v>
      </c>
      <c r="K14">
        <f t="shared" si="7"/>
        <v>8</v>
      </c>
      <c r="L14" s="19">
        <f>'B6'!B14</f>
        <v>3.0805918072170931E-6</v>
      </c>
      <c r="M14" s="49">
        <f>'K5'!B14</f>
        <v>0</v>
      </c>
    </row>
    <row r="15" spans="1:18" x14ac:dyDescent="0.2">
      <c r="A15" s="35">
        <f t="shared" si="6"/>
        <v>9</v>
      </c>
      <c r="B15" s="36">
        <f>SUMIF(B$21:B$306,"=9",L$21:L$306)</f>
        <v>1.0993239538155216E-11</v>
      </c>
      <c r="C15" s="62">
        <f t="shared" si="1"/>
        <v>-25.233740619506889</v>
      </c>
      <c r="D15" s="49">
        <f t="shared" si="2"/>
        <v>0</v>
      </c>
      <c r="E15" s="49">
        <f t="shared" si="3"/>
        <v>0</v>
      </c>
      <c r="F15">
        <f t="shared" si="4"/>
        <v>0</v>
      </c>
      <c r="G15" s="49">
        <f t="shared" si="0"/>
        <v>0</v>
      </c>
      <c r="I15">
        <f t="shared" si="5"/>
        <v>9</v>
      </c>
      <c r="J15" s="49">
        <f>'K4'!B15</f>
        <v>0</v>
      </c>
      <c r="K15">
        <f t="shared" si="7"/>
        <v>9</v>
      </c>
      <c r="L15" s="19">
        <f>'B6'!B15</f>
        <v>7.4346799071509315E-7</v>
      </c>
      <c r="M15" s="49">
        <f>'K5'!B15</f>
        <v>0</v>
      </c>
    </row>
    <row r="16" spans="1:18" x14ac:dyDescent="0.2">
      <c r="A16" s="37">
        <f t="shared" si="6"/>
        <v>10</v>
      </c>
      <c r="B16" s="38">
        <f>SUMIF(B$21:B$306,"=10",L$21:L$306)</f>
        <v>8.9742520651759121E-13</v>
      </c>
      <c r="C16" s="62">
        <f t="shared" si="1"/>
        <v>-27.739246613377279</v>
      </c>
      <c r="D16" s="49">
        <f t="shared" si="2"/>
        <v>0</v>
      </c>
      <c r="E16" s="49">
        <f t="shared" si="3"/>
        <v>0</v>
      </c>
      <c r="F16">
        <f t="shared" si="4"/>
        <v>0</v>
      </c>
      <c r="G16" s="49">
        <v>0</v>
      </c>
      <c r="I16">
        <f t="shared" si="5"/>
        <v>10</v>
      </c>
      <c r="J16" s="49">
        <f>'K4'!B16</f>
        <v>0</v>
      </c>
      <c r="K16">
        <f>K15+1</f>
        <v>10</v>
      </c>
      <c r="L16" s="19">
        <f>'B6'!B16</f>
        <v>1.8048353275885056E-7</v>
      </c>
      <c r="M16" s="49">
        <f>'K5'!B16</f>
        <v>0</v>
      </c>
    </row>
    <row r="17" spans="1:13" x14ac:dyDescent="0.2">
      <c r="A17" t="s">
        <v>56</v>
      </c>
      <c r="B17">
        <f>D17</f>
        <v>4.7724839425276753E-6</v>
      </c>
      <c r="C17" s="62">
        <f t="shared" si="1"/>
        <v>-12.25264364593516</v>
      </c>
      <c r="D17">
        <f>SUM(D6:D16)</f>
        <v>4.7724839425276753E-6</v>
      </c>
      <c r="E17">
        <f>SUM(E6:E16)</f>
        <v>1</v>
      </c>
    </row>
    <row r="19" spans="1:13" x14ac:dyDescent="0.2">
      <c r="B19" t="s">
        <v>87</v>
      </c>
      <c r="E19" t="s">
        <v>86</v>
      </c>
    </row>
    <row r="20" spans="1:13" x14ac:dyDescent="0.2">
      <c r="B20" t="s">
        <v>22</v>
      </c>
      <c r="C20" t="s">
        <v>18</v>
      </c>
      <c r="D20" t="s">
        <v>23</v>
      </c>
      <c r="E20" t="s">
        <v>34</v>
      </c>
      <c r="F20" t="s">
        <v>48</v>
      </c>
      <c r="G20" t="s">
        <v>49</v>
      </c>
      <c r="H20" t="s">
        <v>19</v>
      </c>
      <c r="I20" t="s">
        <v>88</v>
      </c>
      <c r="J20" t="s">
        <v>47</v>
      </c>
      <c r="K20" t="s">
        <v>90</v>
      </c>
      <c r="L20" t="s">
        <v>36</v>
      </c>
      <c r="M20" t="s">
        <v>63</v>
      </c>
    </row>
    <row r="21" spans="1:13" x14ac:dyDescent="0.2">
      <c r="B21">
        <v>0</v>
      </c>
      <c r="C21">
        <v>10</v>
      </c>
      <c r="D21">
        <f>C21-B21</f>
        <v>10</v>
      </c>
      <c r="E21">
        <v>0</v>
      </c>
      <c r="F21">
        <f>D21+E21</f>
        <v>10</v>
      </c>
      <c r="G21">
        <f>B21-E21</f>
        <v>0</v>
      </c>
      <c r="H21">
        <f t="shared" ref="H21:H84" si="8">VLOOKUP(C21,K$6:M$16,2)</f>
        <v>1.8048353275885056E-7</v>
      </c>
      <c r="I21">
        <f t="shared" ref="I21:I84" si="9">_xlfn.BINOM.DIST(B21,C21,$H$2,FALSE)</f>
        <v>7.5742031831245897E-6</v>
      </c>
      <c r="J21">
        <f t="shared" ref="J21:J84" si="10">VLOOKUP(F21,K$6:M$16,3)</f>
        <v>0</v>
      </c>
      <c r="K21">
        <f>_xlfn.BINOM.DIST(G21,B21,$F$2,FALSE)</f>
        <v>1</v>
      </c>
      <c r="L21">
        <f>H21*I21*J21*K21</f>
        <v>0</v>
      </c>
      <c r="M21" t="e">
        <f>LN(L21)</f>
        <v>#NUM!</v>
      </c>
    </row>
    <row r="22" spans="1:13" x14ac:dyDescent="0.2">
      <c r="B22">
        <f>IF(E21=0,IF(C21=B21,B21+1,B21), B21)</f>
        <v>0</v>
      </c>
      <c r="C22">
        <f>IF(E21=0,IF(C21=B21,10,C21-1),C21)</f>
        <v>9</v>
      </c>
      <c r="D22">
        <f>C22-B22</f>
        <v>9</v>
      </c>
      <c r="E22">
        <f>IF(E21=0,B22,E21-1)</f>
        <v>0</v>
      </c>
      <c r="F22">
        <f t="shared" ref="F22:F85" si="11">D22+E22</f>
        <v>9</v>
      </c>
      <c r="G22">
        <f t="shared" ref="G22:G85" si="12">B22-E22</f>
        <v>0</v>
      </c>
      <c r="H22">
        <f t="shared" si="8"/>
        <v>7.4346799071509315E-7</v>
      </c>
      <c r="I22">
        <f t="shared" si="9"/>
        <v>2.4626531936951702E-5</v>
      </c>
      <c r="J22">
        <f t="shared" si="10"/>
        <v>0</v>
      </c>
      <c r="K22">
        <f t="shared" ref="K22:K85" si="13">_xlfn.BINOM.DIST(G22,B22,$F$2,FALSE)</f>
        <v>1</v>
      </c>
      <c r="L22">
        <f t="shared" ref="L22:L85" si="14">H22*I22*J22*K22</f>
        <v>0</v>
      </c>
      <c r="M22" t="e">
        <f t="shared" ref="M22:M85" si="15">LN(L22)</f>
        <v>#NUM!</v>
      </c>
    </row>
    <row r="23" spans="1:13" x14ac:dyDescent="0.2">
      <c r="B23">
        <f t="shared" ref="B23:B86" si="16">IF(E22=0,IF(C22=B22,B22+1,B22), B22)</f>
        <v>0</v>
      </c>
      <c r="C23">
        <f t="shared" ref="C23:C86" si="17">IF(E22=0,IF(C22=B22,10,C22-1),C22)</f>
        <v>8</v>
      </c>
      <c r="D23">
        <f t="shared" ref="D23:D86" si="18">C23-B23</f>
        <v>8</v>
      </c>
      <c r="E23">
        <f t="shared" ref="E23:E86" si="19">IF(E22=0,B23,E22-1)</f>
        <v>0</v>
      </c>
      <c r="F23">
        <f t="shared" si="11"/>
        <v>8</v>
      </c>
      <c r="G23">
        <f t="shared" si="12"/>
        <v>0</v>
      </c>
      <c r="H23">
        <f t="shared" si="8"/>
        <v>3.0805918072170931E-6</v>
      </c>
      <c r="I23">
        <f t="shared" si="9"/>
        <v>8.0069950670575555E-5</v>
      </c>
      <c r="J23">
        <f t="shared" si="10"/>
        <v>0</v>
      </c>
      <c r="K23">
        <f t="shared" si="13"/>
        <v>1</v>
      </c>
      <c r="L23">
        <f t="shared" si="14"/>
        <v>0</v>
      </c>
      <c r="M23" t="e">
        <f t="shared" si="15"/>
        <v>#NUM!</v>
      </c>
    </row>
    <row r="24" spans="1:13" x14ac:dyDescent="0.2">
      <c r="B24">
        <f t="shared" si="16"/>
        <v>0</v>
      </c>
      <c r="C24">
        <f t="shared" si="17"/>
        <v>7</v>
      </c>
      <c r="D24">
        <f t="shared" si="18"/>
        <v>7</v>
      </c>
      <c r="E24">
        <f t="shared" si="19"/>
        <v>0</v>
      </c>
      <c r="F24">
        <f t="shared" si="11"/>
        <v>7</v>
      </c>
      <c r="G24">
        <f t="shared" si="12"/>
        <v>0</v>
      </c>
      <c r="H24">
        <f t="shared" si="8"/>
        <v>1.2859117861504307E-5</v>
      </c>
      <c r="I24">
        <f t="shared" si="9"/>
        <v>2.6033698195110079E-4</v>
      </c>
      <c r="J24">
        <f t="shared" si="10"/>
        <v>0</v>
      </c>
      <c r="K24">
        <f t="shared" si="13"/>
        <v>1</v>
      </c>
      <c r="L24">
        <f t="shared" si="14"/>
        <v>0</v>
      </c>
      <c r="M24" t="e">
        <f t="shared" si="15"/>
        <v>#NUM!</v>
      </c>
    </row>
    <row r="25" spans="1:13" x14ac:dyDescent="0.2">
      <c r="B25">
        <f t="shared" si="16"/>
        <v>0</v>
      </c>
      <c r="C25">
        <f t="shared" si="17"/>
        <v>6</v>
      </c>
      <c r="D25">
        <f t="shared" si="18"/>
        <v>6</v>
      </c>
      <c r="E25">
        <f t="shared" si="19"/>
        <v>0</v>
      </c>
      <c r="F25">
        <f t="shared" si="11"/>
        <v>6</v>
      </c>
      <c r="G25">
        <f t="shared" si="12"/>
        <v>0</v>
      </c>
      <c r="H25">
        <f t="shared" si="8"/>
        <v>5.4193120326532003E-5</v>
      </c>
      <c r="I25">
        <f t="shared" si="9"/>
        <v>8.4645167886077078E-4</v>
      </c>
      <c r="J25">
        <f t="shared" si="10"/>
        <v>0</v>
      </c>
      <c r="K25">
        <f t="shared" si="13"/>
        <v>1</v>
      </c>
      <c r="L25">
        <f t="shared" si="14"/>
        <v>0</v>
      </c>
      <c r="M25" t="e">
        <f t="shared" si="15"/>
        <v>#NUM!</v>
      </c>
    </row>
    <row r="26" spans="1:13" x14ac:dyDescent="0.2">
      <c r="B26">
        <f t="shared" si="16"/>
        <v>0</v>
      </c>
      <c r="C26">
        <f t="shared" si="17"/>
        <v>5</v>
      </c>
      <c r="D26">
        <f t="shared" si="18"/>
        <v>5</v>
      </c>
      <c r="E26">
        <f t="shared" si="19"/>
        <v>0</v>
      </c>
      <c r="F26">
        <f t="shared" si="11"/>
        <v>5</v>
      </c>
      <c r="G26">
        <f t="shared" si="12"/>
        <v>0</v>
      </c>
      <c r="H26">
        <f t="shared" si="8"/>
        <v>2.3135613243948351E-4</v>
      </c>
      <c r="I26">
        <f t="shared" si="9"/>
        <v>2.7521270288859471E-3</v>
      </c>
      <c r="J26">
        <f t="shared" si="10"/>
        <v>0</v>
      </c>
      <c r="K26">
        <f t="shared" si="13"/>
        <v>1</v>
      </c>
      <c r="L26">
        <f t="shared" si="14"/>
        <v>0</v>
      </c>
      <c r="M26" t="e">
        <f t="shared" si="15"/>
        <v>#NUM!</v>
      </c>
    </row>
    <row r="27" spans="1:13" x14ac:dyDescent="0.2">
      <c r="B27">
        <f t="shared" si="16"/>
        <v>0</v>
      </c>
      <c r="C27">
        <f t="shared" si="17"/>
        <v>4</v>
      </c>
      <c r="D27">
        <f t="shared" si="18"/>
        <v>4</v>
      </c>
      <c r="E27">
        <f t="shared" si="19"/>
        <v>0</v>
      </c>
      <c r="F27">
        <f t="shared" si="11"/>
        <v>4</v>
      </c>
      <c r="G27">
        <f t="shared" si="12"/>
        <v>0</v>
      </c>
      <c r="H27">
        <f t="shared" si="8"/>
        <v>1.0059741091695842E-3</v>
      </c>
      <c r="I27">
        <f t="shared" si="9"/>
        <v>8.9481814169458784E-3</v>
      </c>
      <c r="J27">
        <f t="shared" si="10"/>
        <v>4.1129838704816809E-6</v>
      </c>
      <c r="K27">
        <f t="shared" si="13"/>
        <v>1</v>
      </c>
      <c r="L27">
        <f t="shared" si="14"/>
        <v>3.7023595314046215E-11</v>
      </c>
      <c r="M27">
        <f t="shared" si="15"/>
        <v>-24.019465695345261</v>
      </c>
    </row>
    <row r="28" spans="1:13" x14ac:dyDescent="0.2">
      <c r="B28">
        <f t="shared" si="16"/>
        <v>0</v>
      </c>
      <c r="C28">
        <f t="shared" si="17"/>
        <v>3</v>
      </c>
      <c r="D28">
        <f t="shared" si="18"/>
        <v>3</v>
      </c>
      <c r="E28">
        <f t="shared" si="19"/>
        <v>0</v>
      </c>
      <c r="F28">
        <f t="shared" si="11"/>
        <v>3</v>
      </c>
      <c r="G28">
        <f t="shared" si="12"/>
        <v>0</v>
      </c>
      <c r="H28">
        <f t="shared" si="8"/>
        <v>4.4991145179339304E-3</v>
      </c>
      <c r="I28">
        <f t="shared" si="9"/>
        <v>2.9093842627964613E-2</v>
      </c>
      <c r="J28">
        <f t="shared" si="10"/>
        <v>5.9648810474411448E-4</v>
      </c>
      <c r="K28">
        <f t="shared" si="13"/>
        <v>1</v>
      </c>
      <c r="L28">
        <f t="shared" si="14"/>
        <v>7.8078222948135624E-8</v>
      </c>
      <c r="M28">
        <f t="shared" si="15"/>
        <v>-16.365554654473836</v>
      </c>
    </row>
    <row r="29" spans="1:13" x14ac:dyDescent="0.2">
      <c r="B29">
        <f t="shared" si="16"/>
        <v>0</v>
      </c>
      <c r="C29">
        <f t="shared" si="17"/>
        <v>2</v>
      </c>
      <c r="D29">
        <f t="shared" si="18"/>
        <v>2</v>
      </c>
      <c r="E29">
        <f t="shared" si="19"/>
        <v>0</v>
      </c>
      <c r="F29">
        <f t="shared" si="11"/>
        <v>2</v>
      </c>
      <c r="G29">
        <f t="shared" si="12"/>
        <v>0</v>
      </c>
      <c r="H29">
        <f t="shared" si="8"/>
        <v>2.1127912561589676E-2</v>
      </c>
      <c r="I29">
        <f t="shared" si="9"/>
        <v>9.459482764372415E-2</v>
      </c>
      <c r="J29">
        <f t="shared" si="10"/>
        <v>5.0010197998995014E-3</v>
      </c>
      <c r="K29">
        <f t="shared" si="13"/>
        <v>1</v>
      </c>
      <c r="L29">
        <f t="shared" si="14"/>
        <v>9.9949943993293227E-6</v>
      </c>
      <c r="M29">
        <f t="shared" si="15"/>
        <v>-11.51342615035931</v>
      </c>
    </row>
    <row r="30" spans="1:13" x14ac:dyDescent="0.2">
      <c r="B30">
        <f t="shared" si="16"/>
        <v>0</v>
      </c>
      <c r="C30">
        <f t="shared" si="17"/>
        <v>1</v>
      </c>
      <c r="D30">
        <f t="shared" si="18"/>
        <v>1</v>
      </c>
      <c r="E30">
        <f t="shared" si="19"/>
        <v>0</v>
      </c>
      <c r="F30">
        <f t="shared" si="11"/>
        <v>1</v>
      </c>
      <c r="G30">
        <f t="shared" si="12"/>
        <v>0</v>
      </c>
      <c r="H30">
        <f t="shared" si="8"/>
        <v>0.11024112199827278</v>
      </c>
      <c r="I30">
        <f t="shared" si="9"/>
        <v>0.30756272147925234</v>
      </c>
      <c r="J30">
        <f t="shared" si="10"/>
        <v>1.085355765258352E-2</v>
      </c>
      <c r="K30">
        <f t="shared" si="13"/>
        <v>1</v>
      </c>
      <c r="L30">
        <f t="shared" si="14"/>
        <v>3.6800137156293799E-4</v>
      </c>
      <c r="M30">
        <f t="shared" si="15"/>
        <v>-7.9074238927290876</v>
      </c>
    </row>
    <row r="31" spans="1:13" x14ac:dyDescent="0.2">
      <c r="B31">
        <f t="shared" si="16"/>
        <v>0</v>
      </c>
      <c r="C31">
        <f t="shared" si="17"/>
        <v>0</v>
      </c>
      <c r="D31">
        <f t="shared" si="18"/>
        <v>0</v>
      </c>
      <c r="E31">
        <f t="shared" si="19"/>
        <v>0</v>
      </c>
      <c r="F31">
        <f t="shared" si="11"/>
        <v>0</v>
      </c>
      <c r="G31">
        <f t="shared" si="12"/>
        <v>0</v>
      </c>
      <c r="H31">
        <f t="shared" si="8"/>
        <v>0.86282340557857162</v>
      </c>
      <c r="I31">
        <f t="shared" si="9"/>
        <v>1</v>
      </c>
      <c r="J31">
        <f t="shared" si="10"/>
        <v>1.5660566740604521E-4</v>
      </c>
      <c r="K31">
        <f t="shared" si="13"/>
        <v>1</v>
      </c>
      <c r="L31">
        <f t="shared" si="14"/>
        <v>1.3512303528418905E-4</v>
      </c>
      <c r="M31">
        <f t="shared" si="15"/>
        <v>-8.9093248220981085</v>
      </c>
    </row>
    <row r="32" spans="1:13" x14ac:dyDescent="0.2">
      <c r="B32">
        <f t="shared" si="16"/>
        <v>1</v>
      </c>
      <c r="C32">
        <f t="shared" si="17"/>
        <v>10</v>
      </c>
      <c r="D32">
        <f t="shared" si="18"/>
        <v>9</v>
      </c>
      <c r="E32">
        <f t="shared" si="19"/>
        <v>1</v>
      </c>
      <c r="F32">
        <f t="shared" si="11"/>
        <v>10</v>
      </c>
      <c r="G32">
        <f t="shared" si="12"/>
        <v>0</v>
      </c>
      <c r="H32">
        <f t="shared" si="8"/>
        <v>1.8048353275885056E-7</v>
      </c>
      <c r="I32">
        <f t="shared" si="9"/>
        <v>1.7052328753827082E-4</v>
      </c>
      <c r="J32">
        <f t="shared" si="10"/>
        <v>0</v>
      </c>
      <c r="K32">
        <f t="shared" si="13"/>
        <v>0.5530313405424554</v>
      </c>
      <c r="L32">
        <f t="shared" si="14"/>
        <v>0</v>
      </c>
      <c r="M32" t="e">
        <f t="shared" si="15"/>
        <v>#NUM!</v>
      </c>
    </row>
    <row r="33" spans="2:13" x14ac:dyDescent="0.2">
      <c r="B33">
        <f t="shared" si="16"/>
        <v>1</v>
      </c>
      <c r="C33">
        <f t="shared" si="17"/>
        <v>10</v>
      </c>
      <c r="D33">
        <f t="shared" si="18"/>
        <v>9</v>
      </c>
      <c r="E33">
        <f t="shared" si="19"/>
        <v>0</v>
      </c>
      <c r="F33">
        <f t="shared" si="11"/>
        <v>9</v>
      </c>
      <c r="G33">
        <f t="shared" si="12"/>
        <v>1</v>
      </c>
      <c r="H33">
        <f t="shared" si="8"/>
        <v>1.8048353275885056E-7</v>
      </c>
      <c r="I33">
        <f t="shared" si="9"/>
        <v>1.7052328753827082E-4</v>
      </c>
      <c r="J33">
        <f t="shared" si="10"/>
        <v>0</v>
      </c>
      <c r="K33">
        <f t="shared" si="13"/>
        <v>0.4469686594575446</v>
      </c>
      <c r="L33">
        <f t="shared" si="14"/>
        <v>0</v>
      </c>
      <c r="M33" t="e">
        <f t="shared" si="15"/>
        <v>#NUM!</v>
      </c>
    </row>
    <row r="34" spans="2:13" x14ac:dyDescent="0.2">
      <c r="B34">
        <f t="shared" si="16"/>
        <v>1</v>
      </c>
      <c r="C34">
        <f t="shared" si="17"/>
        <v>9</v>
      </c>
      <c r="D34">
        <f t="shared" si="18"/>
        <v>8</v>
      </c>
      <c r="E34">
        <f t="shared" si="19"/>
        <v>1</v>
      </c>
      <c r="F34">
        <f t="shared" si="11"/>
        <v>9</v>
      </c>
      <c r="G34">
        <f t="shared" si="12"/>
        <v>0</v>
      </c>
      <c r="H34">
        <f t="shared" si="8"/>
        <v>7.4346799071509315E-7</v>
      </c>
      <c r="I34">
        <f t="shared" si="9"/>
        <v>4.9899076860261498E-4</v>
      </c>
      <c r="J34">
        <f t="shared" si="10"/>
        <v>0</v>
      </c>
      <c r="K34">
        <f t="shared" si="13"/>
        <v>0.5530313405424554</v>
      </c>
      <c r="L34">
        <f t="shared" si="14"/>
        <v>0</v>
      </c>
      <c r="M34" t="e">
        <f t="shared" si="15"/>
        <v>#NUM!</v>
      </c>
    </row>
    <row r="35" spans="2:13" x14ac:dyDescent="0.2">
      <c r="B35">
        <f t="shared" si="16"/>
        <v>1</v>
      </c>
      <c r="C35">
        <f t="shared" si="17"/>
        <v>9</v>
      </c>
      <c r="D35">
        <f t="shared" si="18"/>
        <v>8</v>
      </c>
      <c r="E35">
        <f t="shared" si="19"/>
        <v>0</v>
      </c>
      <c r="F35">
        <f t="shared" si="11"/>
        <v>8</v>
      </c>
      <c r="G35">
        <f t="shared" si="12"/>
        <v>1</v>
      </c>
      <c r="H35">
        <f t="shared" si="8"/>
        <v>7.4346799071509315E-7</v>
      </c>
      <c r="I35">
        <f t="shared" si="9"/>
        <v>4.9899076860261498E-4</v>
      </c>
      <c r="J35">
        <f t="shared" si="10"/>
        <v>0</v>
      </c>
      <c r="K35">
        <f t="shared" si="13"/>
        <v>0.4469686594575446</v>
      </c>
      <c r="L35">
        <f t="shared" si="14"/>
        <v>0</v>
      </c>
      <c r="M35" t="e">
        <f t="shared" si="15"/>
        <v>#NUM!</v>
      </c>
    </row>
    <row r="36" spans="2:13" x14ac:dyDescent="0.2">
      <c r="B36">
        <f t="shared" si="16"/>
        <v>1</v>
      </c>
      <c r="C36">
        <f t="shared" si="17"/>
        <v>8</v>
      </c>
      <c r="D36">
        <f t="shared" si="18"/>
        <v>7</v>
      </c>
      <c r="E36">
        <f t="shared" si="19"/>
        <v>1</v>
      </c>
      <c r="F36">
        <f t="shared" si="11"/>
        <v>8</v>
      </c>
      <c r="G36">
        <f t="shared" si="12"/>
        <v>0</v>
      </c>
      <c r="H36">
        <f t="shared" si="8"/>
        <v>3.0805918072170931E-6</v>
      </c>
      <c r="I36">
        <f t="shared" si="9"/>
        <v>1.4421362502442031E-3</v>
      </c>
      <c r="J36">
        <f t="shared" si="10"/>
        <v>0</v>
      </c>
      <c r="K36">
        <f t="shared" si="13"/>
        <v>0.5530313405424554</v>
      </c>
      <c r="L36">
        <f t="shared" si="14"/>
        <v>0</v>
      </c>
      <c r="M36" t="e">
        <f t="shared" si="15"/>
        <v>#NUM!</v>
      </c>
    </row>
    <row r="37" spans="2:13" x14ac:dyDescent="0.2">
      <c r="B37">
        <f t="shared" si="16"/>
        <v>1</v>
      </c>
      <c r="C37">
        <f t="shared" si="17"/>
        <v>8</v>
      </c>
      <c r="D37">
        <f t="shared" si="18"/>
        <v>7</v>
      </c>
      <c r="E37">
        <f t="shared" si="19"/>
        <v>0</v>
      </c>
      <c r="F37">
        <f t="shared" si="11"/>
        <v>7</v>
      </c>
      <c r="G37">
        <f t="shared" si="12"/>
        <v>1</v>
      </c>
      <c r="H37">
        <f t="shared" si="8"/>
        <v>3.0805918072170931E-6</v>
      </c>
      <c r="I37">
        <f t="shared" si="9"/>
        <v>1.4421362502442031E-3</v>
      </c>
      <c r="J37">
        <f t="shared" si="10"/>
        <v>0</v>
      </c>
      <c r="K37">
        <f t="shared" si="13"/>
        <v>0.4469686594575446</v>
      </c>
      <c r="L37">
        <f t="shared" si="14"/>
        <v>0</v>
      </c>
      <c r="M37" t="e">
        <f t="shared" si="15"/>
        <v>#NUM!</v>
      </c>
    </row>
    <row r="38" spans="2:13" x14ac:dyDescent="0.2">
      <c r="B38">
        <f t="shared" si="16"/>
        <v>1</v>
      </c>
      <c r="C38">
        <f t="shared" si="17"/>
        <v>7</v>
      </c>
      <c r="D38">
        <f t="shared" si="18"/>
        <v>6</v>
      </c>
      <c r="E38">
        <f t="shared" si="19"/>
        <v>1</v>
      </c>
      <c r="F38">
        <f t="shared" si="11"/>
        <v>7</v>
      </c>
      <c r="G38">
        <f t="shared" si="12"/>
        <v>0</v>
      </c>
      <c r="H38">
        <f t="shared" si="8"/>
        <v>1.2859117861504307E-5</v>
      </c>
      <c r="I38">
        <f t="shared" si="9"/>
        <v>4.102802878367692E-3</v>
      </c>
      <c r="J38">
        <f t="shared" si="10"/>
        <v>0</v>
      </c>
      <c r="K38">
        <f t="shared" si="13"/>
        <v>0.5530313405424554</v>
      </c>
      <c r="L38">
        <f t="shared" si="14"/>
        <v>0</v>
      </c>
      <c r="M38" t="e">
        <f t="shared" si="15"/>
        <v>#NUM!</v>
      </c>
    </row>
    <row r="39" spans="2:13" x14ac:dyDescent="0.2">
      <c r="B39">
        <f t="shared" si="16"/>
        <v>1</v>
      </c>
      <c r="C39">
        <f t="shared" si="17"/>
        <v>7</v>
      </c>
      <c r="D39">
        <f t="shared" si="18"/>
        <v>6</v>
      </c>
      <c r="E39">
        <f t="shared" si="19"/>
        <v>0</v>
      </c>
      <c r="F39">
        <f t="shared" si="11"/>
        <v>6</v>
      </c>
      <c r="G39">
        <f t="shared" si="12"/>
        <v>1</v>
      </c>
      <c r="H39">
        <f t="shared" si="8"/>
        <v>1.2859117861504307E-5</v>
      </c>
      <c r="I39">
        <f t="shared" si="9"/>
        <v>4.102802878367692E-3</v>
      </c>
      <c r="J39">
        <f t="shared" si="10"/>
        <v>0</v>
      </c>
      <c r="K39">
        <f t="shared" si="13"/>
        <v>0.4469686594575446</v>
      </c>
      <c r="L39">
        <f t="shared" si="14"/>
        <v>0</v>
      </c>
      <c r="M39" t="e">
        <f t="shared" si="15"/>
        <v>#NUM!</v>
      </c>
    </row>
    <row r="40" spans="2:13" x14ac:dyDescent="0.2">
      <c r="B40">
        <f t="shared" si="16"/>
        <v>1</v>
      </c>
      <c r="C40">
        <f t="shared" si="17"/>
        <v>6</v>
      </c>
      <c r="D40">
        <f t="shared" si="18"/>
        <v>5</v>
      </c>
      <c r="E40">
        <f t="shared" si="19"/>
        <v>1</v>
      </c>
      <c r="F40">
        <f t="shared" si="11"/>
        <v>6</v>
      </c>
      <c r="G40">
        <f t="shared" si="12"/>
        <v>0</v>
      </c>
      <c r="H40">
        <f t="shared" si="8"/>
        <v>5.4193120326532003E-5</v>
      </c>
      <c r="I40">
        <f t="shared" si="9"/>
        <v>1.1434052100151065E-2</v>
      </c>
      <c r="J40">
        <f t="shared" si="10"/>
        <v>0</v>
      </c>
      <c r="K40">
        <f t="shared" si="13"/>
        <v>0.5530313405424554</v>
      </c>
      <c r="L40">
        <f t="shared" si="14"/>
        <v>0</v>
      </c>
      <c r="M40" t="e">
        <f t="shared" si="15"/>
        <v>#NUM!</v>
      </c>
    </row>
    <row r="41" spans="2:13" x14ac:dyDescent="0.2">
      <c r="B41">
        <f t="shared" si="16"/>
        <v>1</v>
      </c>
      <c r="C41">
        <f t="shared" si="17"/>
        <v>6</v>
      </c>
      <c r="D41">
        <f t="shared" si="18"/>
        <v>5</v>
      </c>
      <c r="E41">
        <f t="shared" si="19"/>
        <v>0</v>
      </c>
      <c r="F41">
        <f t="shared" si="11"/>
        <v>5</v>
      </c>
      <c r="G41">
        <f t="shared" si="12"/>
        <v>1</v>
      </c>
      <c r="H41">
        <f t="shared" si="8"/>
        <v>5.4193120326532003E-5</v>
      </c>
      <c r="I41">
        <f t="shared" si="9"/>
        <v>1.1434052100151065E-2</v>
      </c>
      <c r="J41">
        <f t="shared" si="10"/>
        <v>0</v>
      </c>
      <c r="K41">
        <f t="shared" si="13"/>
        <v>0.4469686594575446</v>
      </c>
      <c r="L41">
        <f t="shared" si="14"/>
        <v>0</v>
      </c>
      <c r="M41" t="e">
        <f t="shared" si="15"/>
        <v>#NUM!</v>
      </c>
    </row>
    <row r="42" spans="2:13" x14ac:dyDescent="0.2">
      <c r="B42">
        <f t="shared" si="16"/>
        <v>1</v>
      </c>
      <c r="C42">
        <f t="shared" si="17"/>
        <v>5</v>
      </c>
      <c r="D42">
        <f t="shared" si="18"/>
        <v>4</v>
      </c>
      <c r="E42">
        <f t="shared" si="19"/>
        <v>1</v>
      </c>
      <c r="F42">
        <f t="shared" si="11"/>
        <v>5</v>
      </c>
      <c r="G42">
        <f t="shared" si="12"/>
        <v>0</v>
      </c>
      <c r="H42">
        <f t="shared" si="8"/>
        <v>2.3135613243948351E-4</v>
      </c>
      <c r="I42">
        <f t="shared" si="9"/>
        <v>3.0980271940299661E-2</v>
      </c>
      <c r="J42">
        <f t="shared" si="10"/>
        <v>0</v>
      </c>
      <c r="K42">
        <f t="shared" si="13"/>
        <v>0.5530313405424554</v>
      </c>
      <c r="L42">
        <f t="shared" si="14"/>
        <v>0</v>
      </c>
      <c r="M42" t="e">
        <f t="shared" si="15"/>
        <v>#NUM!</v>
      </c>
    </row>
    <row r="43" spans="2:13" x14ac:dyDescent="0.2">
      <c r="B43">
        <f t="shared" si="16"/>
        <v>1</v>
      </c>
      <c r="C43">
        <f t="shared" si="17"/>
        <v>5</v>
      </c>
      <c r="D43">
        <f t="shared" si="18"/>
        <v>4</v>
      </c>
      <c r="E43">
        <f t="shared" si="19"/>
        <v>0</v>
      </c>
      <c r="F43">
        <f t="shared" si="11"/>
        <v>4</v>
      </c>
      <c r="G43">
        <f t="shared" si="12"/>
        <v>1</v>
      </c>
      <c r="H43">
        <f t="shared" si="8"/>
        <v>2.3135613243948351E-4</v>
      </c>
      <c r="I43">
        <f t="shared" si="9"/>
        <v>3.0980271940299661E-2</v>
      </c>
      <c r="J43">
        <f t="shared" si="10"/>
        <v>4.1129838704816809E-6</v>
      </c>
      <c r="K43">
        <f t="shared" si="13"/>
        <v>0.4469686594575446</v>
      </c>
      <c r="L43">
        <f t="shared" si="14"/>
        <v>1.3176507693829451E-11</v>
      </c>
      <c r="M43">
        <f t="shared" si="15"/>
        <v>-25.052585592084132</v>
      </c>
    </row>
    <row r="44" spans="2:13" x14ac:dyDescent="0.2">
      <c r="B44">
        <f t="shared" si="16"/>
        <v>1</v>
      </c>
      <c r="C44">
        <f t="shared" si="17"/>
        <v>4</v>
      </c>
      <c r="D44">
        <f t="shared" si="18"/>
        <v>3</v>
      </c>
      <c r="E44">
        <f t="shared" si="19"/>
        <v>1</v>
      </c>
      <c r="F44">
        <f t="shared" si="11"/>
        <v>4</v>
      </c>
      <c r="G44">
        <f t="shared" si="12"/>
        <v>0</v>
      </c>
      <c r="H44">
        <f t="shared" si="8"/>
        <v>1.0059741091695842E-3</v>
      </c>
      <c r="I44">
        <f t="shared" si="9"/>
        <v>8.0582644844074902E-2</v>
      </c>
      <c r="J44">
        <f t="shared" si="10"/>
        <v>4.1129838704816809E-6</v>
      </c>
      <c r="K44">
        <f t="shared" si="13"/>
        <v>0.5530313405424554</v>
      </c>
      <c r="L44">
        <f t="shared" si="14"/>
        <v>1.8438902629148952E-10</v>
      </c>
      <c r="M44">
        <f t="shared" si="15"/>
        <v>-22.413973316926707</v>
      </c>
    </row>
    <row r="45" spans="2:13" x14ac:dyDescent="0.2">
      <c r="B45">
        <f t="shared" si="16"/>
        <v>1</v>
      </c>
      <c r="C45">
        <f t="shared" si="17"/>
        <v>4</v>
      </c>
      <c r="D45">
        <f t="shared" si="18"/>
        <v>3</v>
      </c>
      <c r="E45">
        <f t="shared" si="19"/>
        <v>0</v>
      </c>
      <c r="F45">
        <f t="shared" si="11"/>
        <v>3</v>
      </c>
      <c r="G45">
        <f t="shared" si="12"/>
        <v>1</v>
      </c>
      <c r="H45">
        <f t="shared" si="8"/>
        <v>1.0059741091695842E-3</v>
      </c>
      <c r="I45">
        <f t="shared" si="9"/>
        <v>8.0582644844074902E-2</v>
      </c>
      <c r="J45">
        <f t="shared" si="10"/>
        <v>5.9648810474411448E-4</v>
      </c>
      <c r="K45">
        <f t="shared" si="13"/>
        <v>0.4469686594575446</v>
      </c>
      <c r="L45">
        <f t="shared" si="14"/>
        <v>2.1612608202028568E-8</v>
      </c>
      <c r="M45">
        <f t="shared" si="15"/>
        <v>-17.649988979493614</v>
      </c>
    </row>
    <row r="46" spans="2:13" x14ac:dyDescent="0.2">
      <c r="B46">
        <f t="shared" si="16"/>
        <v>1</v>
      </c>
      <c r="C46">
        <f t="shared" si="17"/>
        <v>3</v>
      </c>
      <c r="D46">
        <f t="shared" si="18"/>
        <v>2</v>
      </c>
      <c r="E46">
        <f t="shared" si="19"/>
        <v>1</v>
      </c>
      <c r="F46">
        <f t="shared" si="11"/>
        <v>3</v>
      </c>
      <c r="G46">
        <f t="shared" si="12"/>
        <v>0</v>
      </c>
      <c r="H46">
        <f t="shared" si="8"/>
        <v>4.4991145179339304E-3</v>
      </c>
      <c r="I46">
        <f t="shared" si="9"/>
        <v>0.1965029550472786</v>
      </c>
      <c r="J46">
        <f t="shared" si="10"/>
        <v>5.9648810474411448E-4</v>
      </c>
      <c r="K46">
        <f t="shared" si="13"/>
        <v>0.5530313405424554</v>
      </c>
      <c r="L46">
        <f t="shared" si="14"/>
        <v>2.9164038598612217E-7</v>
      </c>
      <c r="M46">
        <f t="shared" si="15"/>
        <v>-15.047744348507061</v>
      </c>
    </row>
    <row r="47" spans="2:13" x14ac:dyDescent="0.2">
      <c r="B47">
        <f t="shared" si="16"/>
        <v>1</v>
      </c>
      <c r="C47">
        <f t="shared" si="17"/>
        <v>3</v>
      </c>
      <c r="D47">
        <f t="shared" si="18"/>
        <v>2</v>
      </c>
      <c r="E47">
        <f t="shared" si="19"/>
        <v>0</v>
      </c>
      <c r="F47">
        <f t="shared" si="11"/>
        <v>2</v>
      </c>
      <c r="G47">
        <f t="shared" si="12"/>
        <v>1</v>
      </c>
      <c r="H47">
        <f t="shared" si="8"/>
        <v>4.4991145179339304E-3</v>
      </c>
      <c r="I47">
        <f t="shared" si="9"/>
        <v>0.1965029550472786</v>
      </c>
      <c r="J47">
        <f t="shared" si="10"/>
        <v>5.0010197998995014E-3</v>
      </c>
      <c r="K47">
        <f t="shared" si="13"/>
        <v>0.4469686594575446</v>
      </c>
      <c r="L47">
        <f t="shared" si="14"/>
        <v>1.9762040258895895E-6</v>
      </c>
      <c r="M47">
        <f t="shared" si="15"/>
        <v>-13.134332712000299</v>
      </c>
    </row>
    <row r="48" spans="2:13" x14ac:dyDescent="0.2">
      <c r="B48">
        <f t="shared" si="16"/>
        <v>1</v>
      </c>
      <c r="C48">
        <f t="shared" si="17"/>
        <v>2</v>
      </c>
      <c r="D48">
        <f t="shared" si="18"/>
        <v>1</v>
      </c>
      <c r="E48">
        <f t="shared" si="19"/>
        <v>1</v>
      </c>
      <c r="F48">
        <f t="shared" si="11"/>
        <v>2</v>
      </c>
      <c r="G48">
        <f t="shared" si="12"/>
        <v>0</v>
      </c>
      <c r="H48">
        <f t="shared" si="8"/>
        <v>2.1127912561589676E-2</v>
      </c>
      <c r="I48">
        <f t="shared" si="9"/>
        <v>0.42593578767105633</v>
      </c>
      <c r="J48">
        <f t="shared" si="10"/>
        <v>5.0010197998995014E-3</v>
      </c>
      <c r="K48">
        <f t="shared" si="13"/>
        <v>0.5530313405424554</v>
      </c>
      <c r="L48">
        <f t="shared" si="14"/>
        <v>2.4889091259892182E-5</v>
      </c>
      <c r="M48">
        <f t="shared" si="15"/>
        <v>-10.601080952500698</v>
      </c>
    </row>
    <row r="49" spans="2:13" x14ac:dyDescent="0.2">
      <c r="B49">
        <f t="shared" si="16"/>
        <v>1</v>
      </c>
      <c r="C49">
        <f t="shared" si="17"/>
        <v>2</v>
      </c>
      <c r="D49">
        <f t="shared" si="18"/>
        <v>1</v>
      </c>
      <c r="E49">
        <f t="shared" si="19"/>
        <v>0</v>
      </c>
      <c r="F49">
        <f t="shared" si="11"/>
        <v>1</v>
      </c>
      <c r="G49">
        <f t="shared" si="12"/>
        <v>1</v>
      </c>
      <c r="H49">
        <f t="shared" si="8"/>
        <v>2.1127912561589676E-2</v>
      </c>
      <c r="I49">
        <f t="shared" si="9"/>
        <v>0.42593578767105633</v>
      </c>
      <c r="J49">
        <f t="shared" si="10"/>
        <v>1.085355765258352E-2</v>
      </c>
      <c r="K49">
        <f t="shared" si="13"/>
        <v>0.4469686594575446</v>
      </c>
      <c r="L49">
        <f t="shared" si="14"/>
        <v>4.3656600271694035E-5</v>
      </c>
      <c r="M49">
        <f t="shared" si="15"/>
        <v>-10.03915607813607</v>
      </c>
    </row>
    <row r="50" spans="2:13" x14ac:dyDescent="0.2">
      <c r="B50">
        <f t="shared" si="16"/>
        <v>1</v>
      </c>
      <c r="C50">
        <f t="shared" si="17"/>
        <v>1</v>
      </c>
      <c r="D50">
        <f t="shared" si="18"/>
        <v>0</v>
      </c>
      <c r="E50">
        <f t="shared" si="19"/>
        <v>1</v>
      </c>
      <c r="F50">
        <f t="shared" si="11"/>
        <v>1</v>
      </c>
      <c r="G50">
        <f t="shared" si="12"/>
        <v>0</v>
      </c>
      <c r="H50">
        <f t="shared" si="8"/>
        <v>0.11024112199827278</v>
      </c>
      <c r="I50">
        <f t="shared" si="9"/>
        <v>0.69243727852074766</v>
      </c>
      <c r="J50">
        <f t="shared" si="10"/>
        <v>1.085355765258352E-2</v>
      </c>
      <c r="K50">
        <f t="shared" si="13"/>
        <v>0.5530313405424554</v>
      </c>
      <c r="L50">
        <f t="shared" si="14"/>
        <v>4.5819033781599965E-4</v>
      </c>
      <c r="M50">
        <f t="shared" si="15"/>
        <v>-7.6882258754304234</v>
      </c>
    </row>
    <row r="51" spans="2:13" x14ac:dyDescent="0.2">
      <c r="B51">
        <f t="shared" si="16"/>
        <v>1</v>
      </c>
      <c r="C51">
        <f t="shared" si="17"/>
        <v>1</v>
      </c>
      <c r="D51">
        <f t="shared" si="18"/>
        <v>0</v>
      </c>
      <c r="E51">
        <f t="shared" si="19"/>
        <v>0</v>
      </c>
      <c r="F51">
        <f t="shared" si="11"/>
        <v>0</v>
      </c>
      <c r="G51">
        <f t="shared" si="12"/>
        <v>1</v>
      </c>
      <c r="H51">
        <f t="shared" si="8"/>
        <v>0.11024112199827278</v>
      </c>
      <c r="I51">
        <f t="shared" si="9"/>
        <v>0.69243727852074766</v>
      </c>
      <c r="J51">
        <f t="shared" si="10"/>
        <v>1.5660566740604521E-4</v>
      </c>
      <c r="K51">
        <f t="shared" si="13"/>
        <v>0.4469686594575446</v>
      </c>
      <c r="L51">
        <f t="shared" si="14"/>
        <v>5.3432883631621327E-6</v>
      </c>
      <c r="M51">
        <f t="shared" si="15"/>
        <v>-12.139669296173201</v>
      </c>
    </row>
    <row r="52" spans="2:13" x14ac:dyDescent="0.2">
      <c r="B52">
        <f t="shared" si="16"/>
        <v>2</v>
      </c>
      <c r="C52">
        <f t="shared" si="17"/>
        <v>10</v>
      </c>
      <c r="D52">
        <f t="shared" si="18"/>
        <v>8</v>
      </c>
      <c r="E52">
        <f t="shared" si="19"/>
        <v>2</v>
      </c>
      <c r="F52">
        <f t="shared" si="11"/>
        <v>10</v>
      </c>
      <c r="G52">
        <f t="shared" si="12"/>
        <v>0</v>
      </c>
      <c r="H52">
        <f t="shared" si="8"/>
        <v>1.8048353275885056E-7</v>
      </c>
      <c r="I52">
        <f t="shared" si="9"/>
        <v>1.7275990490908536E-3</v>
      </c>
      <c r="J52">
        <f t="shared" si="10"/>
        <v>0</v>
      </c>
      <c r="K52">
        <f t="shared" si="13"/>
        <v>0.30584366362218524</v>
      </c>
      <c r="L52">
        <f t="shared" si="14"/>
        <v>0</v>
      </c>
      <c r="M52" t="e">
        <f t="shared" si="15"/>
        <v>#NUM!</v>
      </c>
    </row>
    <row r="53" spans="2:13" x14ac:dyDescent="0.2">
      <c r="B53">
        <f t="shared" si="16"/>
        <v>2</v>
      </c>
      <c r="C53">
        <f t="shared" si="17"/>
        <v>10</v>
      </c>
      <c r="D53">
        <f t="shared" si="18"/>
        <v>8</v>
      </c>
      <c r="E53">
        <f t="shared" si="19"/>
        <v>1</v>
      </c>
      <c r="F53">
        <f t="shared" si="11"/>
        <v>9</v>
      </c>
      <c r="G53">
        <f t="shared" si="12"/>
        <v>1</v>
      </c>
      <c r="H53">
        <f t="shared" si="8"/>
        <v>1.8048353275885056E-7</v>
      </c>
      <c r="I53">
        <f t="shared" si="9"/>
        <v>1.7275990490908536E-3</v>
      </c>
      <c r="J53">
        <f t="shared" si="10"/>
        <v>0</v>
      </c>
      <c r="K53">
        <f t="shared" si="13"/>
        <v>0.49437535384054027</v>
      </c>
      <c r="L53">
        <f t="shared" si="14"/>
        <v>0</v>
      </c>
      <c r="M53" t="e">
        <f t="shared" si="15"/>
        <v>#NUM!</v>
      </c>
    </row>
    <row r="54" spans="2:13" x14ac:dyDescent="0.2">
      <c r="B54">
        <f t="shared" si="16"/>
        <v>2</v>
      </c>
      <c r="C54">
        <f t="shared" si="17"/>
        <v>10</v>
      </c>
      <c r="D54">
        <f t="shared" si="18"/>
        <v>8</v>
      </c>
      <c r="E54">
        <f t="shared" si="19"/>
        <v>0</v>
      </c>
      <c r="F54">
        <f t="shared" si="11"/>
        <v>8</v>
      </c>
      <c r="G54">
        <f t="shared" si="12"/>
        <v>2</v>
      </c>
      <c r="H54">
        <f t="shared" si="8"/>
        <v>1.8048353275885056E-7</v>
      </c>
      <c r="I54">
        <f t="shared" si="9"/>
        <v>1.7275990490908536E-3</v>
      </c>
      <c r="J54">
        <f t="shared" si="10"/>
        <v>0</v>
      </c>
      <c r="K54">
        <f t="shared" si="13"/>
        <v>0.19978098253727447</v>
      </c>
      <c r="L54">
        <f t="shared" si="14"/>
        <v>0</v>
      </c>
      <c r="M54" t="e">
        <f t="shared" si="15"/>
        <v>#NUM!</v>
      </c>
    </row>
    <row r="55" spans="2:13" x14ac:dyDescent="0.2">
      <c r="B55">
        <f t="shared" si="16"/>
        <v>2</v>
      </c>
      <c r="C55">
        <f t="shared" si="17"/>
        <v>9</v>
      </c>
      <c r="D55">
        <f t="shared" si="18"/>
        <v>7</v>
      </c>
      <c r="E55">
        <f t="shared" si="19"/>
        <v>2</v>
      </c>
      <c r="F55">
        <f t="shared" si="11"/>
        <v>9</v>
      </c>
      <c r="G55">
        <f t="shared" si="12"/>
        <v>0</v>
      </c>
      <c r="H55">
        <f t="shared" si="8"/>
        <v>7.4346799071509315E-7</v>
      </c>
      <c r="I55">
        <f t="shared" si="9"/>
        <v>4.4936500516884505E-3</v>
      </c>
      <c r="J55">
        <f t="shared" si="10"/>
        <v>0</v>
      </c>
      <c r="K55">
        <f t="shared" si="13"/>
        <v>0.30584366362218524</v>
      </c>
      <c r="L55">
        <f t="shared" si="14"/>
        <v>0</v>
      </c>
      <c r="M55" t="e">
        <f t="shared" si="15"/>
        <v>#NUM!</v>
      </c>
    </row>
    <row r="56" spans="2:13" x14ac:dyDescent="0.2">
      <c r="B56">
        <f t="shared" si="16"/>
        <v>2</v>
      </c>
      <c r="C56">
        <f t="shared" si="17"/>
        <v>9</v>
      </c>
      <c r="D56">
        <f t="shared" si="18"/>
        <v>7</v>
      </c>
      <c r="E56">
        <f t="shared" si="19"/>
        <v>1</v>
      </c>
      <c r="F56">
        <f t="shared" si="11"/>
        <v>8</v>
      </c>
      <c r="G56">
        <f t="shared" si="12"/>
        <v>1</v>
      </c>
      <c r="H56">
        <f t="shared" si="8"/>
        <v>7.4346799071509315E-7</v>
      </c>
      <c r="I56">
        <f t="shared" si="9"/>
        <v>4.4936500516884505E-3</v>
      </c>
      <c r="J56">
        <f t="shared" si="10"/>
        <v>0</v>
      </c>
      <c r="K56">
        <f t="shared" si="13"/>
        <v>0.49437535384054027</v>
      </c>
      <c r="L56">
        <f t="shared" si="14"/>
        <v>0</v>
      </c>
      <c r="M56" t="e">
        <f t="shared" si="15"/>
        <v>#NUM!</v>
      </c>
    </row>
    <row r="57" spans="2:13" x14ac:dyDescent="0.2">
      <c r="B57">
        <f t="shared" si="16"/>
        <v>2</v>
      </c>
      <c r="C57">
        <f t="shared" si="17"/>
        <v>9</v>
      </c>
      <c r="D57">
        <f t="shared" si="18"/>
        <v>7</v>
      </c>
      <c r="E57">
        <f t="shared" si="19"/>
        <v>0</v>
      </c>
      <c r="F57">
        <f t="shared" si="11"/>
        <v>7</v>
      </c>
      <c r="G57">
        <f t="shared" si="12"/>
        <v>2</v>
      </c>
      <c r="H57">
        <f t="shared" si="8"/>
        <v>7.4346799071509315E-7</v>
      </c>
      <c r="I57">
        <f t="shared" si="9"/>
        <v>4.4936500516884505E-3</v>
      </c>
      <c r="J57">
        <f t="shared" si="10"/>
        <v>0</v>
      </c>
      <c r="K57">
        <f t="shared" si="13"/>
        <v>0.19978098253727447</v>
      </c>
      <c r="L57">
        <f t="shared" si="14"/>
        <v>0</v>
      </c>
      <c r="M57" t="e">
        <f t="shared" si="15"/>
        <v>#NUM!</v>
      </c>
    </row>
    <row r="58" spans="2:13" x14ac:dyDescent="0.2">
      <c r="B58">
        <f t="shared" si="16"/>
        <v>2</v>
      </c>
      <c r="C58">
        <f t="shared" si="17"/>
        <v>8</v>
      </c>
      <c r="D58">
        <f t="shared" si="18"/>
        <v>6</v>
      </c>
      <c r="E58">
        <f t="shared" si="19"/>
        <v>2</v>
      </c>
      <c r="F58">
        <f t="shared" si="11"/>
        <v>8</v>
      </c>
      <c r="G58">
        <f t="shared" si="12"/>
        <v>0</v>
      </c>
      <c r="H58">
        <f t="shared" si="8"/>
        <v>3.0805918072170931E-6</v>
      </c>
      <c r="I58">
        <f t="shared" si="9"/>
        <v>1.1363734637616047E-2</v>
      </c>
      <c r="J58">
        <f t="shared" si="10"/>
        <v>0</v>
      </c>
      <c r="K58">
        <f t="shared" si="13"/>
        <v>0.30584366362218524</v>
      </c>
      <c r="L58">
        <f t="shared" si="14"/>
        <v>0</v>
      </c>
      <c r="M58" t="e">
        <f t="shared" si="15"/>
        <v>#NUM!</v>
      </c>
    </row>
    <row r="59" spans="2:13" x14ac:dyDescent="0.2">
      <c r="B59">
        <f t="shared" si="16"/>
        <v>2</v>
      </c>
      <c r="C59">
        <f t="shared" si="17"/>
        <v>8</v>
      </c>
      <c r="D59">
        <f t="shared" si="18"/>
        <v>6</v>
      </c>
      <c r="E59">
        <f t="shared" si="19"/>
        <v>1</v>
      </c>
      <c r="F59">
        <f t="shared" si="11"/>
        <v>7</v>
      </c>
      <c r="G59">
        <f t="shared" si="12"/>
        <v>1</v>
      </c>
      <c r="H59">
        <f t="shared" si="8"/>
        <v>3.0805918072170931E-6</v>
      </c>
      <c r="I59">
        <f t="shared" si="9"/>
        <v>1.1363734637616047E-2</v>
      </c>
      <c r="J59">
        <f t="shared" si="10"/>
        <v>0</v>
      </c>
      <c r="K59">
        <f t="shared" si="13"/>
        <v>0.49437535384054027</v>
      </c>
      <c r="L59">
        <f t="shared" si="14"/>
        <v>0</v>
      </c>
      <c r="M59" t="e">
        <f t="shared" si="15"/>
        <v>#NUM!</v>
      </c>
    </row>
    <row r="60" spans="2:13" x14ac:dyDescent="0.2">
      <c r="B60">
        <f t="shared" si="16"/>
        <v>2</v>
      </c>
      <c r="C60">
        <f t="shared" si="17"/>
        <v>8</v>
      </c>
      <c r="D60">
        <f t="shared" si="18"/>
        <v>6</v>
      </c>
      <c r="E60">
        <f t="shared" si="19"/>
        <v>0</v>
      </c>
      <c r="F60">
        <f t="shared" si="11"/>
        <v>6</v>
      </c>
      <c r="G60">
        <f t="shared" si="12"/>
        <v>2</v>
      </c>
      <c r="H60">
        <f t="shared" si="8"/>
        <v>3.0805918072170931E-6</v>
      </c>
      <c r="I60">
        <f t="shared" si="9"/>
        <v>1.1363734637616047E-2</v>
      </c>
      <c r="J60">
        <f t="shared" si="10"/>
        <v>0</v>
      </c>
      <c r="K60">
        <f t="shared" si="13"/>
        <v>0.19978098253727447</v>
      </c>
      <c r="L60">
        <f t="shared" si="14"/>
        <v>0</v>
      </c>
      <c r="M60" t="e">
        <f t="shared" si="15"/>
        <v>#NUM!</v>
      </c>
    </row>
    <row r="61" spans="2:13" x14ac:dyDescent="0.2">
      <c r="B61">
        <f t="shared" si="16"/>
        <v>2</v>
      </c>
      <c r="C61">
        <f t="shared" si="17"/>
        <v>7</v>
      </c>
      <c r="D61">
        <f t="shared" si="18"/>
        <v>5</v>
      </c>
      <c r="E61">
        <f t="shared" si="19"/>
        <v>2</v>
      </c>
      <c r="F61">
        <f t="shared" si="11"/>
        <v>7</v>
      </c>
      <c r="G61">
        <f t="shared" si="12"/>
        <v>0</v>
      </c>
      <c r="H61">
        <f t="shared" si="8"/>
        <v>1.2859117861504307E-5</v>
      </c>
      <c r="I61">
        <f t="shared" si="9"/>
        <v>2.7710773715425643E-2</v>
      </c>
      <c r="J61">
        <f t="shared" si="10"/>
        <v>0</v>
      </c>
      <c r="K61">
        <f t="shared" si="13"/>
        <v>0.30584366362218524</v>
      </c>
      <c r="L61">
        <f t="shared" si="14"/>
        <v>0</v>
      </c>
      <c r="M61" t="e">
        <f t="shared" si="15"/>
        <v>#NUM!</v>
      </c>
    </row>
    <row r="62" spans="2:13" x14ac:dyDescent="0.2">
      <c r="B62">
        <f t="shared" si="16"/>
        <v>2</v>
      </c>
      <c r="C62">
        <f t="shared" si="17"/>
        <v>7</v>
      </c>
      <c r="D62">
        <f t="shared" si="18"/>
        <v>5</v>
      </c>
      <c r="E62">
        <f t="shared" si="19"/>
        <v>1</v>
      </c>
      <c r="F62">
        <f t="shared" si="11"/>
        <v>6</v>
      </c>
      <c r="G62">
        <f t="shared" si="12"/>
        <v>1</v>
      </c>
      <c r="H62">
        <f t="shared" si="8"/>
        <v>1.2859117861504307E-5</v>
      </c>
      <c r="I62">
        <f t="shared" si="9"/>
        <v>2.7710773715425643E-2</v>
      </c>
      <c r="J62">
        <f t="shared" si="10"/>
        <v>0</v>
      </c>
      <c r="K62">
        <f t="shared" si="13"/>
        <v>0.49437535384054027</v>
      </c>
      <c r="L62">
        <f t="shared" si="14"/>
        <v>0</v>
      </c>
      <c r="M62" t="e">
        <f t="shared" si="15"/>
        <v>#NUM!</v>
      </c>
    </row>
    <row r="63" spans="2:13" x14ac:dyDescent="0.2">
      <c r="B63">
        <f t="shared" si="16"/>
        <v>2</v>
      </c>
      <c r="C63">
        <f t="shared" si="17"/>
        <v>7</v>
      </c>
      <c r="D63">
        <f t="shared" si="18"/>
        <v>5</v>
      </c>
      <c r="E63">
        <f t="shared" si="19"/>
        <v>0</v>
      </c>
      <c r="F63">
        <f t="shared" si="11"/>
        <v>5</v>
      </c>
      <c r="G63">
        <f t="shared" si="12"/>
        <v>2</v>
      </c>
      <c r="H63">
        <f t="shared" si="8"/>
        <v>1.2859117861504307E-5</v>
      </c>
      <c r="I63">
        <f t="shared" si="9"/>
        <v>2.7710773715425643E-2</v>
      </c>
      <c r="J63">
        <f t="shared" si="10"/>
        <v>0</v>
      </c>
      <c r="K63">
        <f t="shared" si="13"/>
        <v>0.19978098253727447</v>
      </c>
      <c r="L63">
        <f t="shared" si="14"/>
        <v>0</v>
      </c>
      <c r="M63" t="e">
        <f t="shared" si="15"/>
        <v>#NUM!</v>
      </c>
    </row>
    <row r="64" spans="2:13" x14ac:dyDescent="0.2">
      <c r="B64">
        <f t="shared" si="16"/>
        <v>2</v>
      </c>
      <c r="C64">
        <f t="shared" si="17"/>
        <v>6</v>
      </c>
      <c r="D64">
        <f t="shared" si="18"/>
        <v>4</v>
      </c>
      <c r="E64">
        <f t="shared" si="19"/>
        <v>2</v>
      </c>
      <c r="F64">
        <f t="shared" si="11"/>
        <v>6</v>
      </c>
      <c r="G64">
        <f t="shared" si="12"/>
        <v>0</v>
      </c>
      <c r="H64">
        <f t="shared" si="8"/>
        <v>5.4193120326532003E-5</v>
      </c>
      <c r="I64">
        <f t="shared" si="9"/>
        <v>6.4355685570521293E-2</v>
      </c>
      <c r="J64">
        <f t="shared" si="10"/>
        <v>0</v>
      </c>
      <c r="K64">
        <f t="shared" si="13"/>
        <v>0.30584366362218524</v>
      </c>
      <c r="L64">
        <f t="shared" si="14"/>
        <v>0</v>
      </c>
      <c r="M64" t="e">
        <f t="shared" si="15"/>
        <v>#NUM!</v>
      </c>
    </row>
    <row r="65" spans="2:13" x14ac:dyDescent="0.2">
      <c r="B65">
        <f t="shared" si="16"/>
        <v>2</v>
      </c>
      <c r="C65">
        <f t="shared" si="17"/>
        <v>6</v>
      </c>
      <c r="D65">
        <f t="shared" si="18"/>
        <v>4</v>
      </c>
      <c r="E65">
        <f t="shared" si="19"/>
        <v>1</v>
      </c>
      <c r="F65">
        <f t="shared" si="11"/>
        <v>5</v>
      </c>
      <c r="G65">
        <f t="shared" si="12"/>
        <v>1</v>
      </c>
      <c r="H65">
        <f t="shared" si="8"/>
        <v>5.4193120326532003E-5</v>
      </c>
      <c r="I65">
        <f t="shared" si="9"/>
        <v>6.4355685570521293E-2</v>
      </c>
      <c r="J65">
        <f t="shared" si="10"/>
        <v>0</v>
      </c>
      <c r="K65">
        <f t="shared" si="13"/>
        <v>0.49437535384054027</v>
      </c>
      <c r="L65">
        <f t="shared" si="14"/>
        <v>0</v>
      </c>
      <c r="M65" t="e">
        <f t="shared" si="15"/>
        <v>#NUM!</v>
      </c>
    </row>
    <row r="66" spans="2:13" x14ac:dyDescent="0.2">
      <c r="B66">
        <f t="shared" si="16"/>
        <v>2</v>
      </c>
      <c r="C66">
        <f t="shared" si="17"/>
        <v>6</v>
      </c>
      <c r="D66">
        <f t="shared" si="18"/>
        <v>4</v>
      </c>
      <c r="E66">
        <f t="shared" si="19"/>
        <v>0</v>
      </c>
      <c r="F66">
        <f t="shared" si="11"/>
        <v>4</v>
      </c>
      <c r="G66">
        <f t="shared" si="12"/>
        <v>2</v>
      </c>
      <c r="H66">
        <f t="shared" si="8"/>
        <v>5.4193120326532003E-5</v>
      </c>
      <c r="I66">
        <f t="shared" si="9"/>
        <v>6.4355685570521293E-2</v>
      </c>
      <c r="J66">
        <f t="shared" si="10"/>
        <v>4.1129838704816809E-6</v>
      </c>
      <c r="K66">
        <f t="shared" si="13"/>
        <v>0.19978098253727447</v>
      </c>
      <c r="L66">
        <f t="shared" si="14"/>
        <v>2.8657759236767513E-12</v>
      </c>
      <c r="M66">
        <f t="shared" si="15"/>
        <v>-26.578181973920803</v>
      </c>
    </row>
    <row r="67" spans="2:13" x14ac:dyDescent="0.2">
      <c r="B67">
        <f t="shared" si="16"/>
        <v>2</v>
      </c>
      <c r="C67">
        <f t="shared" si="17"/>
        <v>5</v>
      </c>
      <c r="D67">
        <f t="shared" si="18"/>
        <v>3</v>
      </c>
      <c r="E67">
        <f t="shared" si="19"/>
        <v>2</v>
      </c>
      <c r="F67">
        <f t="shared" si="11"/>
        <v>5</v>
      </c>
      <c r="G67">
        <f t="shared" si="12"/>
        <v>0</v>
      </c>
      <c r="H67">
        <f t="shared" si="8"/>
        <v>2.3135613243948351E-4</v>
      </c>
      <c r="I67">
        <f t="shared" si="9"/>
        <v>0.13949606822958802</v>
      </c>
      <c r="J67">
        <f t="shared" si="10"/>
        <v>0</v>
      </c>
      <c r="K67">
        <f t="shared" si="13"/>
        <v>0.30584366362218524</v>
      </c>
      <c r="L67">
        <f t="shared" si="14"/>
        <v>0</v>
      </c>
      <c r="M67" t="e">
        <f t="shared" si="15"/>
        <v>#NUM!</v>
      </c>
    </row>
    <row r="68" spans="2:13" x14ac:dyDescent="0.2">
      <c r="B68">
        <f t="shared" si="16"/>
        <v>2</v>
      </c>
      <c r="C68">
        <f t="shared" si="17"/>
        <v>5</v>
      </c>
      <c r="D68">
        <f t="shared" si="18"/>
        <v>3</v>
      </c>
      <c r="E68">
        <f t="shared" si="19"/>
        <v>1</v>
      </c>
      <c r="F68">
        <f t="shared" si="11"/>
        <v>4</v>
      </c>
      <c r="G68">
        <f t="shared" si="12"/>
        <v>1</v>
      </c>
      <c r="H68">
        <f t="shared" si="8"/>
        <v>2.3135613243948351E-4</v>
      </c>
      <c r="I68">
        <f t="shared" si="9"/>
        <v>0.13949606822958802</v>
      </c>
      <c r="J68">
        <f t="shared" si="10"/>
        <v>4.1129838704816809E-6</v>
      </c>
      <c r="K68">
        <f t="shared" si="13"/>
        <v>0.49437535384054027</v>
      </c>
      <c r="L68">
        <f t="shared" si="14"/>
        <v>6.5623108803422369E-11</v>
      </c>
      <c r="M68">
        <f t="shared" si="15"/>
        <v>-23.447093213665578</v>
      </c>
    </row>
    <row r="69" spans="2:13" x14ac:dyDescent="0.2">
      <c r="B69">
        <f t="shared" si="16"/>
        <v>2</v>
      </c>
      <c r="C69">
        <f t="shared" si="17"/>
        <v>5</v>
      </c>
      <c r="D69">
        <f t="shared" si="18"/>
        <v>3</v>
      </c>
      <c r="E69">
        <f t="shared" si="19"/>
        <v>0</v>
      </c>
      <c r="F69">
        <f t="shared" si="11"/>
        <v>3</v>
      </c>
      <c r="G69">
        <f t="shared" si="12"/>
        <v>2</v>
      </c>
      <c r="H69">
        <f t="shared" si="8"/>
        <v>2.3135613243948351E-4</v>
      </c>
      <c r="I69">
        <f t="shared" si="9"/>
        <v>0.13949606822958802</v>
      </c>
      <c r="J69">
        <f t="shared" si="10"/>
        <v>5.9648810474411448E-4</v>
      </c>
      <c r="K69">
        <f t="shared" si="13"/>
        <v>0.19978098253727447</v>
      </c>
      <c r="L69">
        <f t="shared" si="14"/>
        <v>3.8459082085649058E-9</v>
      </c>
      <c r="M69">
        <f t="shared" si="15"/>
        <v>-19.376256056792432</v>
      </c>
    </row>
    <row r="70" spans="2:13" x14ac:dyDescent="0.2">
      <c r="B70">
        <f t="shared" si="16"/>
        <v>2</v>
      </c>
      <c r="C70">
        <f t="shared" si="17"/>
        <v>4</v>
      </c>
      <c r="D70">
        <f t="shared" si="18"/>
        <v>2</v>
      </c>
      <c r="E70">
        <f t="shared" si="19"/>
        <v>2</v>
      </c>
      <c r="F70">
        <f t="shared" si="11"/>
        <v>4</v>
      </c>
      <c r="G70">
        <f t="shared" si="12"/>
        <v>0</v>
      </c>
      <c r="H70">
        <f t="shared" si="8"/>
        <v>1.0059741091695842E-3</v>
      </c>
      <c r="I70">
        <f t="shared" si="9"/>
        <v>0.27213194282844488</v>
      </c>
      <c r="J70">
        <f t="shared" si="10"/>
        <v>4.1129838704816809E-6</v>
      </c>
      <c r="K70">
        <f t="shared" si="13"/>
        <v>0.30584366362218524</v>
      </c>
      <c r="L70">
        <f t="shared" si="14"/>
        <v>3.4436802458334717E-10</v>
      </c>
      <c r="M70">
        <f t="shared" si="15"/>
        <v>-21.789310191519878</v>
      </c>
    </row>
    <row r="71" spans="2:13" x14ac:dyDescent="0.2">
      <c r="B71">
        <f t="shared" si="16"/>
        <v>2</v>
      </c>
      <c r="C71">
        <f t="shared" si="17"/>
        <v>4</v>
      </c>
      <c r="D71">
        <f t="shared" si="18"/>
        <v>2</v>
      </c>
      <c r="E71">
        <f t="shared" si="19"/>
        <v>1</v>
      </c>
      <c r="F71">
        <f t="shared" si="11"/>
        <v>3</v>
      </c>
      <c r="G71">
        <f t="shared" si="12"/>
        <v>1</v>
      </c>
      <c r="H71">
        <f t="shared" si="8"/>
        <v>1.0059741091695842E-3</v>
      </c>
      <c r="I71">
        <f t="shared" si="9"/>
        <v>0.27213194282844488</v>
      </c>
      <c r="J71">
        <f t="shared" si="10"/>
        <v>5.9648810474411448E-4</v>
      </c>
      <c r="K71">
        <f t="shared" si="13"/>
        <v>0.49437535384054027</v>
      </c>
      <c r="L71">
        <f t="shared" si="14"/>
        <v>8.0728135966841357E-8</v>
      </c>
      <c r="M71">
        <f t="shared" si="15"/>
        <v>-16.33217867352684</v>
      </c>
    </row>
    <row r="72" spans="2:13" x14ac:dyDescent="0.2">
      <c r="B72">
        <f t="shared" si="16"/>
        <v>2</v>
      </c>
      <c r="C72">
        <f t="shared" si="17"/>
        <v>4</v>
      </c>
      <c r="D72">
        <f t="shared" si="18"/>
        <v>2</v>
      </c>
      <c r="E72">
        <f t="shared" si="19"/>
        <v>0</v>
      </c>
      <c r="F72">
        <f t="shared" si="11"/>
        <v>2</v>
      </c>
      <c r="G72">
        <f t="shared" si="12"/>
        <v>2</v>
      </c>
      <c r="H72">
        <f t="shared" si="8"/>
        <v>1.0059741091695842E-3</v>
      </c>
      <c r="I72">
        <f t="shared" si="9"/>
        <v>0.27213194282844488</v>
      </c>
      <c r="J72">
        <f t="shared" si="10"/>
        <v>5.0010197998995014E-3</v>
      </c>
      <c r="K72">
        <f t="shared" si="13"/>
        <v>0.19978098253727447</v>
      </c>
      <c r="L72">
        <f t="shared" si="14"/>
        <v>2.7351367465928678E-7</v>
      </c>
      <c r="M72">
        <f t="shared" si="15"/>
        <v>-15.111914217580024</v>
      </c>
    </row>
    <row r="73" spans="2:13" x14ac:dyDescent="0.2">
      <c r="B73">
        <f t="shared" si="16"/>
        <v>2</v>
      </c>
      <c r="C73">
        <f t="shared" si="17"/>
        <v>3</v>
      </c>
      <c r="D73">
        <f t="shared" si="18"/>
        <v>1</v>
      </c>
      <c r="E73">
        <f t="shared" si="19"/>
        <v>2</v>
      </c>
      <c r="F73">
        <f t="shared" si="11"/>
        <v>3</v>
      </c>
      <c r="G73">
        <f t="shared" si="12"/>
        <v>0</v>
      </c>
      <c r="H73">
        <f t="shared" si="8"/>
        <v>4.4991145179339304E-3</v>
      </c>
      <c r="I73">
        <f t="shared" si="9"/>
        <v>0.44240072645930606</v>
      </c>
      <c r="J73">
        <f t="shared" si="10"/>
        <v>5.9648810474411448E-4</v>
      </c>
      <c r="K73">
        <f t="shared" si="13"/>
        <v>0.30584366362218524</v>
      </c>
      <c r="L73">
        <f t="shared" si="14"/>
        <v>3.6311496994764908E-7</v>
      </c>
      <c r="M73">
        <f t="shared" si="15"/>
        <v>-14.828546331208397</v>
      </c>
    </row>
    <row r="74" spans="2:13" x14ac:dyDescent="0.2">
      <c r="B74">
        <f t="shared" si="16"/>
        <v>2</v>
      </c>
      <c r="C74">
        <f t="shared" si="17"/>
        <v>3</v>
      </c>
      <c r="D74">
        <f t="shared" si="18"/>
        <v>1</v>
      </c>
      <c r="E74">
        <f t="shared" si="19"/>
        <v>1</v>
      </c>
      <c r="F74">
        <f t="shared" si="11"/>
        <v>2</v>
      </c>
      <c r="G74">
        <f t="shared" si="12"/>
        <v>1</v>
      </c>
      <c r="H74">
        <f t="shared" si="8"/>
        <v>4.4991145179339304E-3</v>
      </c>
      <c r="I74">
        <f t="shared" si="9"/>
        <v>0.44240072645930606</v>
      </c>
      <c r="J74">
        <f t="shared" si="10"/>
        <v>5.0010197998995014E-3</v>
      </c>
      <c r="K74">
        <f t="shared" si="13"/>
        <v>0.49437535384054027</v>
      </c>
      <c r="L74">
        <f t="shared" si="14"/>
        <v>4.9210555187337363E-6</v>
      </c>
      <c r="M74">
        <f t="shared" si="15"/>
        <v>-12.22198751414169</v>
      </c>
    </row>
    <row r="75" spans="2:13" x14ac:dyDescent="0.2">
      <c r="B75">
        <f t="shared" si="16"/>
        <v>2</v>
      </c>
      <c r="C75">
        <f t="shared" si="17"/>
        <v>3</v>
      </c>
      <c r="D75">
        <f t="shared" si="18"/>
        <v>1</v>
      </c>
      <c r="E75">
        <f t="shared" si="19"/>
        <v>0</v>
      </c>
      <c r="F75">
        <f t="shared" si="11"/>
        <v>1</v>
      </c>
      <c r="G75">
        <f t="shared" si="12"/>
        <v>2</v>
      </c>
      <c r="H75">
        <f t="shared" si="8"/>
        <v>4.4991145179339304E-3</v>
      </c>
      <c r="I75">
        <f t="shared" si="9"/>
        <v>0.44240072645930606</v>
      </c>
      <c r="J75">
        <f t="shared" si="10"/>
        <v>1.085355765258352E-2</v>
      </c>
      <c r="K75">
        <f t="shared" si="13"/>
        <v>0.19978098253727447</v>
      </c>
      <c r="L75">
        <f t="shared" si="14"/>
        <v>4.3158778167681348E-6</v>
      </c>
      <c r="M75">
        <f t="shared" si="15"/>
        <v>-12.353209820337005</v>
      </c>
    </row>
    <row r="76" spans="2:13" x14ac:dyDescent="0.2">
      <c r="B76">
        <f t="shared" si="16"/>
        <v>2</v>
      </c>
      <c r="C76">
        <f t="shared" si="17"/>
        <v>2</v>
      </c>
      <c r="D76">
        <f t="shared" si="18"/>
        <v>0</v>
      </c>
      <c r="E76">
        <f t="shared" si="19"/>
        <v>2</v>
      </c>
      <c r="F76">
        <f t="shared" si="11"/>
        <v>2</v>
      </c>
      <c r="G76">
        <f t="shared" si="12"/>
        <v>0</v>
      </c>
      <c r="H76">
        <f t="shared" si="8"/>
        <v>2.1127912561589676E-2</v>
      </c>
      <c r="I76">
        <f t="shared" si="9"/>
        <v>0.47946938468521944</v>
      </c>
      <c r="J76">
        <f t="shared" si="10"/>
        <v>5.0010197998995014E-3</v>
      </c>
      <c r="K76">
        <f t="shared" si="13"/>
        <v>0.30584366362218524</v>
      </c>
      <c r="L76">
        <f t="shared" si="14"/>
        <v>1.549442748524222E-5</v>
      </c>
      <c r="M76">
        <f t="shared" si="15"/>
        <v>-11.075030115761979</v>
      </c>
    </row>
    <row r="77" spans="2:13" x14ac:dyDescent="0.2">
      <c r="B77">
        <f t="shared" si="16"/>
        <v>2</v>
      </c>
      <c r="C77">
        <f t="shared" si="17"/>
        <v>2</v>
      </c>
      <c r="D77">
        <f t="shared" si="18"/>
        <v>0</v>
      </c>
      <c r="E77">
        <f t="shared" si="19"/>
        <v>1</v>
      </c>
      <c r="F77">
        <f t="shared" si="11"/>
        <v>1</v>
      </c>
      <c r="G77">
        <f t="shared" si="12"/>
        <v>1</v>
      </c>
      <c r="H77">
        <f t="shared" si="8"/>
        <v>2.1127912561589676E-2</v>
      </c>
      <c r="I77">
        <f t="shared" si="9"/>
        <v>0.47946938468521944</v>
      </c>
      <c r="J77">
        <f t="shared" si="10"/>
        <v>1.085355765258352E-2</v>
      </c>
      <c r="K77">
        <f t="shared" si="13"/>
        <v>0.49437535384054027</v>
      </c>
      <c r="L77">
        <f t="shared" si="14"/>
        <v>5.4355863787764457E-5</v>
      </c>
      <c r="M77">
        <f t="shared" si="15"/>
        <v>-9.819958060837406</v>
      </c>
    </row>
    <row r="78" spans="2:13" x14ac:dyDescent="0.2">
      <c r="B78">
        <f t="shared" si="16"/>
        <v>2</v>
      </c>
      <c r="C78">
        <f t="shared" si="17"/>
        <v>2</v>
      </c>
      <c r="D78">
        <f t="shared" si="18"/>
        <v>0</v>
      </c>
      <c r="E78">
        <f t="shared" si="19"/>
        <v>0</v>
      </c>
      <c r="F78">
        <f t="shared" si="11"/>
        <v>0</v>
      </c>
      <c r="G78">
        <f t="shared" si="12"/>
        <v>2</v>
      </c>
      <c r="H78">
        <f t="shared" si="8"/>
        <v>2.1127912561589676E-2</v>
      </c>
      <c r="I78">
        <f t="shared" si="9"/>
        <v>0.47946938468521944</v>
      </c>
      <c r="J78">
        <f t="shared" si="10"/>
        <v>1.5660566740604521E-4</v>
      </c>
      <c r="K78">
        <f t="shared" si="13"/>
        <v>0.19978098253727447</v>
      </c>
      <c r="L78">
        <f t="shared" si="14"/>
        <v>3.16941487495337E-7</v>
      </c>
      <c r="M78">
        <f t="shared" si="15"/>
        <v>-14.964548662140128</v>
      </c>
    </row>
    <row r="79" spans="2:13" x14ac:dyDescent="0.2">
      <c r="B79">
        <f t="shared" si="16"/>
        <v>3</v>
      </c>
      <c r="C79">
        <f t="shared" si="17"/>
        <v>10</v>
      </c>
      <c r="D79">
        <f t="shared" si="18"/>
        <v>7</v>
      </c>
      <c r="E79">
        <f t="shared" si="19"/>
        <v>3</v>
      </c>
      <c r="F79">
        <f t="shared" si="11"/>
        <v>10</v>
      </c>
      <c r="G79">
        <f t="shared" si="12"/>
        <v>0</v>
      </c>
      <c r="H79">
        <f t="shared" si="8"/>
        <v>1.8048353275885056E-7</v>
      </c>
      <c r="I79">
        <f t="shared" si="9"/>
        <v>1.0371902708052551E-2</v>
      </c>
      <c r="J79">
        <f t="shared" si="10"/>
        <v>0</v>
      </c>
      <c r="K79">
        <f t="shared" si="13"/>
        <v>0.1691411312893929</v>
      </c>
      <c r="L79">
        <f t="shared" si="14"/>
        <v>0</v>
      </c>
      <c r="M79" t="e">
        <f t="shared" si="15"/>
        <v>#NUM!</v>
      </c>
    </row>
    <row r="80" spans="2:13" x14ac:dyDescent="0.2">
      <c r="B80">
        <f t="shared" si="16"/>
        <v>3</v>
      </c>
      <c r="C80">
        <f t="shared" si="17"/>
        <v>10</v>
      </c>
      <c r="D80">
        <f t="shared" si="18"/>
        <v>7</v>
      </c>
      <c r="E80">
        <f t="shared" si="19"/>
        <v>2</v>
      </c>
      <c r="F80">
        <f t="shared" si="11"/>
        <v>9</v>
      </c>
      <c r="G80">
        <f t="shared" si="12"/>
        <v>1</v>
      </c>
      <c r="H80">
        <f t="shared" si="8"/>
        <v>1.8048353275885056E-7</v>
      </c>
      <c r="I80">
        <f t="shared" si="9"/>
        <v>1.0371902708052551E-2</v>
      </c>
      <c r="J80">
        <f t="shared" si="10"/>
        <v>0</v>
      </c>
      <c r="K80">
        <f t="shared" si="13"/>
        <v>0.41010759699837707</v>
      </c>
      <c r="L80">
        <f t="shared" si="14"/>
        <v>0</v>
      </c>
      <c r="M80" t="e">
        <f t="shared" si="15"/>
        <v>#NUM!</v>
      </c>
    </row>
    <row r="81" spans="2:13" x14ac:dyDescent="0.2">
      <c r="B81">
        <f t="shared" si="16"/>
        <v>3</v>
      </c>
      <c r="C81">
        <f t="shared" si="17"/>
        <v>10</v>
      </c>
      <c r="D81">
        <f t="shared" si="18"/>
        <v>7</v>
      </c>
      <c r="E81">
        <f t="shared" si="19"/>
        <v>1</v>
      </c>
      <c r="F81">
        <f t="shared" si="11"/>
        <v>8</v>
      </c>
      <c r="G81">
        <f t="shared" si="12"/>
        <v>2</v>
      </c>
      <c r="H81">
        <f t="shared" si="8"/>
        <v>1.8048353275885056E-7</v>
      </c>
      <c r="I81">
        <f t="shared" si="9"/>
        <v>1.0371902708052551E-2</v>
      </c>
      <c r="J81">
        <f t="shared" si="10"/>
        <v>0</v>
      </c>
      <c r="K81">
        <f t="shared" si="13"/>
        <v>0.33145543376243342</v>
      </c>
      <c r="L81">
        <f t="shared" si="14"/>
        <v>0</v>
      </c>
      <c r="M81" t="e">
        <f t="shared" si="15"/>
        <v>#NUM!</v>
      </c>
    </row>
    <row r="82" spans="2:13" x14ac:dyDescent="0.2">
      <c r="B82">
        <f t="shared" si="16"/>
        <v>3</v>
      </c>
      <c r="C82">
        <f t="shared" si="17"/>
        <v>10</v>
      </c>
      <c r="D82">
        <f t="shared" si="18"/>
        <v>7</v>
      </c>
      <c r="E82">
        <f t="shared" si="19"/>
        <v>0</v>
      </c>
      <c r="F82">
        <f t="shared" si="11"/>
        <v>7</v>
      </c>
      <c r="G82">
        <f t="shared" si="12"/>
        <v>3</v>
      </c>
      <c r="H82">
        <f t="shared" si="8"/>
        <v>1.8048353275885056E-7</v>
      </c>
      <c r="I82">
        <f t="shared" si="9"/>
        <v>1.0371902708052551E-2</v>
      </c>
      <c r="J82">
        <f t="shared" si="10"/>
        <v>0</v>
      </c>
      <c r="K82">
        <f t="shared" si="13"/>
        <v>8.9295837949796689E-2</v>
      </c>
      <c r="L82">
        <f t="shared" si="14"/>
        <v>0</v>
      </c>
      <c r="M82" t="e">
        <f t="shared" si="15"/>
        <v>#NUM!</v>
      </c>
    </row>
    <row r="83" spans="2:13" x14ac:dyDescent="0.2">
      <c r="B83">
        <f t="shared" si="16"/>
        <v>3</v>
      </c>
      <c r="C83">
        <f t="shared" si="17"/>
        <v>9</v>
      </c>
      <c r="D83">
        <f t="shared" si="18"/>
        <v>6</v>
      </c>
      <c r="E83">
        <f t="shared" si="19"/>
        <v>3</v>
      </c>
      <c r="F83">
        <f t="shared" si="11"/>
        <v>9</v>
      </c>
      <c r="G83">
        <f t="shared" si="12"/>
        <v>0</v>
      </c>
      <c r="H83">
        <f t="shared" si="8"/>
        <v>7.4346799071509315E-7</v>
      </c>
      <c r="I83">
        <f t="shared" si="9"/>
        <v>2.3606020458908441E-2</v>
      </c>
      <c r="J83">
        <f t="shared" si="10"/>
        <v>0</v>
      </c>
      <c r="K83">
        <f t="shared" si="13"/>
        <v>0.1691411312893929</v>
      </c>
      <c r="L83">
        <f t="shared" si="14"/>
        <v>0</v>
      </c>
      <c r="M83" t="e">
        <f t="shared" si="15"/>
        <v>#NUM!</v>
      </c>
    </row>
    <row r="84" spans="2:13" x14ac:dyDescent="0.2">
      <c r="B84">
        <f t="shared" si="16"/>
        <v>3</v>
      </c>
      <c r="C84">
        <f t="shared" si="17"/>
        <v>9</v>
      </c>
      <c r="D84">
        <f t="shared" si="18"/>
        <v>6</v>
      </c>
      <c r="E84">
        <f t="shared" si="19"/>
        <v>2</v>
      </c>
      <c r="F84">
        <f t="shared" si="11"/>
        <v>8</v>
      </c>
      <c r="G84">
        <f t="shared" si="12"/>
        <v>1</v>
      </c>
      <c r="H84">
        <f t="shared" si="8"/>
        <v>7.4346799071509315E-7</v>
      </c>
      <c r="I84">
        <f t="shared" si="9"/>
        <v>2.3606020458908441E-2</v>
      </c>
      <c r="J84">
        <f t="shared" si="10"/>
        <v>0</v>
      </c>
      <c r="K84">
        <f t="shared" si="13"/>
        <v>0.41010759699837707</v>
      </c>
      <c r="L84">
        <f t="shared" si="14"/>
        <v>0</v>
      </c>
      <c r="M84" t="e">
        <f t="shared" si="15"/>
        <v>#NUM!</v>
      </c>
    </row>
    <row r="85" spans="2:13" x14ac:dyDescent="0.2">
      <c r="B85">
        <f t="shared" si="16"/>
        <v>3</v>
      </c>
      <c r="C85">
        <f t="shared" si="17"/>
        <v>9</v>
      </c>
      <c r="D85">
        <f t="shared" si="18"/>
        <v>6</v>
      </c>
      <c r="E85">
        <f t="shared" si="19"/>
        <v>1</v>
      </c>
      <c r="F85">
        <f t="shared" si="11"/>
        <v>7</v>
      </c>
      <c r="G85">
        <f t="shared" si="12"/>
        <v>2</v>
      </c>
      <c r="H85">
        <f t="shared" ref="H85:H148" si="20">VLOOKUP(C85,K$6:M$16,2)</f>
        <v>7.4346799071509315E-7</v>
      </c>
      <c r="I85">
        <f t="shared" ref="I85:I148" si="21">_xlfn.BINOM.DIST(B85,C85,$H$2,FALSE)</f>
        <v>2.3606020458908441E-2</v>
      </c>
      <c r="J85">
        <f t="shared" ref="J85:J148" si="22">VLOOKUP(F85,K$6:M$16,3)</f>
        <v>0</v>
      </c>
      <c r="K85">
        <f t="shared" si="13"/>
        <v>0.33145543376243342</v>
      </c>
      <c r="L85">
        <f t="shared" si="14"/>
        <v>0</v>
      </c>
      <c r="M85" t="e">
        <f t="shared" si="15"/>
        <v>#NUM!</v>
      </c>
    </row>
    <row r="86" spans="2:13" x14ac:dyDescent="0.2">
      <c r="B86">
        <f t="shared" si="16"/>
        <v>3</v>
      </c>
      <c r="C86">
        <f t="shared" si="17"/>
        <v>9</v>
      </c>
      <c r="D86">
        <f t="shared" si="18"/>
        <v>6</v>
      </c>
      <c r="E86">
        <f t="shared" si="19"/>
        <v>0</v>
      </c>
      <c r="F86">
        <f t="shared" ref="F86:F149" si="23">D86+E86</f>
        <v>6</v>
      </c>
      <c r="G86">
        <f t="shared" ref="G86:G149" si="24">B86-E86</f>
        <v>3</v>
      </c>
      <c r="H86">
        <f t="shared" si="20"/>
        <v>7.4346799071509315E-7</v>
      </c>
      <c r="I86">
        <f t="shared" si="21"/>
        <v>2.3606020458908441E-2</v>
      </c>
      <c r="J86">
        <f t="shared" si="22"/>
        <v>0</v>
      </c>
      <c r="K86">
        <f t="shared" ref="K86:K149" si="25">_xlfn.BINOM.DIST(G86,B86,$F$2,FALSE)</f>
        <v>8.9295837949796689E-2</v>
      </c>
      <c r="L86">
        <f t="shared" ref="L86:L149" si="26">H86*I86*J86*K86</f>
        <v>0</v>
      </c>
      <c r="M86" t="e">
        <f t="shared" ref="M86:M149" si="27">LN(L86)</f>
        <v>#NUM!</v>
      </c>
    </row>
    <row r="87" spans="2:13" x14ac:dyDescent="0.2">
      <c r="B87">
        <f t="shared" ref="B87:B150" si="28">IF(E86=0,IF(C86=B86,B86+1,B86), B86)</f>
        <v>3</v>
      </c>
      <c r="C87">
        <f t="shared" ref="C87:C150" si="29">IF(E86=0,IF(C86=B86,10,C86-1),C86)</f>
        <v>8</v>
      </c>
      <c r="D87">
        <f t="shared" ref="D87:D150" si="30">C87-B87</f>
        <v>5</v>
      </c>
      <c r="E87">
        <f t="shared" ref="E87:E150" si="31">IF(E86=0,B87,E86-1)</f>
        <v>3</v>
      </c>
      <c r="F87">
        <f t="shared" si="23"/>
        <v>8</v>
      </c>
      <c r="G87">
        <f t="shared" si="24"/>
        <v>0</v>
      </c>
      <c r="H87">
        <f t="shared" si="20"/>
        <v>3.0805918072170931E-6</v>
      </c>
      <c r="I87">
        <f t="shared" si="21"/>
        <v>5.1167927299236221E-2</v>
      </c>
      <c r="J87">
        <f t="shared" si="22"/>
        <v>0</v>
      </c>
      <c r="K87">
        <f t="shared" si="25"/>
        <v>0.1691411312893929</v>
      </c>
      <c r="L87">
        <f t="shared" si="26"/>
        <v>0</v>
      </c>
      <c r="M87" t="e">
        <f t="shared" si="27"/>
        <v>#NUM!</v>
      </c>
    </row>
    <row r="88" spans="2:13" x14ac:dyDescent="0.2">
      <c r="B88">
        <f t="shared" si="28"/>
        <v>3</v>
      </c>
      <c r="C88">
        <f t="shared" si="29"/>
        <v>8</v>
      </c>
      <c r="D88">
        <f t="shared" si="30"/>
        <v>5</v>
      </c>
      <c r="E88">
        <f t="shared" si="31"/>
        <v>2</v>
      </c>
      <c r="F88">
        <f t="shared" si="23"/>
        <v>7</v>
      </c>
      <c r="G88">
        <f t="shared" si="24"/>
        <v>1</v>
      </c>
      <c r="H88">
        <f t="shared" si="20"/>
        <v>3.0805918072170931E-6</v>
      </c>
      <c r="I88">
        <f t="shared" si="21"/>
        <v>5.1167927299236221E-2</v>
      </c>
      <c r="J88">
        <f t="shared" si="22"/>
        <v>0</v>
      </c>
      <c r="K88">
        <f t="shared" si="25"/>
        <v>0.41010759699837707</v>
      </c>
      <c r="L88">
        <f t="shared" si="26"/>
        <v>0</v>
      </c>
      <c r="M88" t="e">
        <f t="shared" si="27"/>
        <v>#NUM!</v>
      </c>
    </row>
    <row r="89" spans="2:13" x14ac:dyDescent="0.2">
      <c r="B89">
        <f t="shared" si="28"/>
        <v>3</v>
      </c>
      <c r="C89">
        <f t="shared" si="29"/>
        <v>8</v>
      </c>
      <c r="D89">
        <f t="shared" si="30"/>
        <v>5</v>
      </c>
      <c r="E89">
        <f t="shared" si="31"/>
        <v>1</v>
      </c>
      <c r="F89">
        <f t="shared" si="23"/>
        <v>6</v>
      </c>
      <c r="G89">
        <f t="shared" si="24"/>
        <v>2</v>
      </c>
      <c r="H89">
        <f t="shared" si="20"/>
        <v>3.0805918072170931E-6</v>
      </c>
      <c r="I89">
        <f t="shared" si="21"/>
        <v>5.1167927299236221E-2</v>
      </c>
      <c r="J89">
        <f t="shared" si="22"/>
        <v>0</v>
      </c>
      <c r="K89">
        <f t="shared" si="25"/>
        <v>0.33145543376243342</v>
      </c>
      <c r="L89">
        <f t="shared" si="26"/>
        <v>0</v>
      </c>
      <c r="M89" t="e">
        <f t="shared" si="27"/>
        <v>#NUM!</v>
      </c>
    </row>
    <row r="90" spans="2:13" x14ac:dyDescent="0.2">
      <c r="B90">
        <f t="shared" si="28"/>
        <v>3</v>
      </c>
      <c r="C90">
        <f t="shared" si="29"/>
        <v>8</v>
      </c>
      <c r="D90">
        <f t="shared" si="30"/>
        <v>5</v>
      </c>
      <c r="E90">
        <f t="shared" si="31"/>
        <v>0</v>
      </c>
      <c r="F90">
        <f t="shared" si="23"/>
        <v>5</v>
      </c>
      <c r="G90">
        <f t="shared" si="24"/>
        <v>3</v>
      </c>
      <c r="H90">
        <f t="shared" si="20"/>
        <v>3.0805918072170931E-6</v>
      </c>
      <c r="I90">
        <f t="shared" si="21"/>
        <v>5.1167927299236221E-2</v>
      </c>
      <c r="J90">
        <f t="shared" si="22"/>
        <v>0</v>
      </c>
      <c r="K90">
        <f t="shared" si="25"/>
        <v>8.9295837949796689E-2</v>
      </c>
      <c r="L90">
        <f t="shared" si="26"/>
        <v>0</v>
      </c>
      <c r="M90" t="e">
        <f t="shared" si="27"/>
        <v>#NUM!</v>
      </c>
    </row>
    <row r="91" spans="2:13" x14ac:dyDescent="0.2">
      <c r="B91">
        <f t="shared" si="28"/>
        <v>3</v>
      </c>
      <c r="C91">
        <f t="shared" si="29"/>
        <v>7</v>
      </c>
      <c r="D91">
        <f t="shared" si="30"/>
        <v>4</v>
      </c>
      <c r="E91">
        <f t="shared" si="31"/>
        <v>3</v>
      </c>
      <c r="F91">
        <f t="shared" si="23"/>
        <v>7</v>
      </c>
      <c r="G91">
        <f t="shared" si="24"/>
        <v>0</v>
      </c>
      <c r="H91">
        <f t="shared" si="20"/>
        <v>1.2859117861504307E-5</v>
      </c>
      <c r="I91">
        <f t="shared" si="21"/>
        <v>0.10397864347217378</v>
      </c>
      <c r="J91">
        <f t="shared" si="22"/>
        <v>0</v>
      </c>
      <c r="K91">
        <f t="shared" si="25"/>
        <v>0.1691411312893929</v>
      </c>
      <c r="L91">
        <f t="shared" si="26"/>
        <v>0</v>
      </c>
      <c r="M91" t="e">
        <f t="shared" si="27"/>
        <v>#NUM!</v>
      </c>
    </row>
    <row r="92" spans="2:13" x14ac:dyDescent="0.2">
      <c r="B92">
        <f t="shared" si="28"/>
        <v>3</v>
      </c>
      <c r="C92">
        <f t="shared" si="29"/>
        <v>7</v>
      </c>
      <c r="D92">
        <f t="shared" si="30"/>
        <v>4</v>
      </c>
      <c r="E92">
        <f t="shared" si="31"/>
        <v>2</v>
      </c>
      <c r="F92">
        <f t="shared" si="23"/>
        <v>6</v>
      </c>
      <c r="G92">
        <f t="shared" si="24"/>
        <v>1</v>
      </c>
      <c r="H92">
        <f t="shared" si="20"/>
        <v>1.2859117861504307E-5</v>
      </c>
      <c r="I92">
        <f t="shared" si="21"/>
        <v>0.10397864347217378</v>
      </c>
      <c r="J92">
        <f t="shared" si="22"/>
        <v>0</v>
      </c>
      <c r="K92">
        <f t="shared" si="25"/>
        <v>0.41010759699837707</v>
      </c>
      <c r="L92">
        <f t="shared" si="26"/>
        <v>0</v>
      </c>
      <c r="M92" t="e">
        <f t="shared" si="27"/>
        <v>#NUM!</v>
      </c>
    </row>
    <row r="93" spans="2:13" x14ac:dyDescent="0.2">
      <c r="B93">
        <f t="shared" si="28"/>
        <v>3</v>
      </c>
      <c r="C93">
        <f t="shared" si="29"/>
        <v>7</v>
      </c>
      <c r="D93">
        <f t="shared" si="30"/>
        <v>4</v>
      </c>
      <c r="E93">
        <f t="shared" si="31"/>
        <v>1</v>
      </c>
      <c r="F93">
        <f t="shared" si="23"/>
        <v>5</v>
      </c>
      <c r="G93">
        <f t="shared" si="24"/>
        <v>2</v>
      </c>
      <c r="H93">
        <f t="shared" si="20"/>
        <v>1.2859117861504307E-5</v>
      </c>
      <c r="I93">
        <f t="shared" si="21"/>
        <v>0.10397864347217378</v>
      </c>
      <c r="J93">
        <f t="shared" si="22"/>
        <v>0</v>
      </c>
      <c r="K93">
        <f t="shared" si="25"/>
        <v>0.33145543376243342</v>
      </c>
      <c r="L93">
        <f t="shared" si="26"/>
        <v>0</v>
      </c>
      <c r="M93" t="e">
        <f t="shared" si="27"/>
        <v>#NUM!</v>
      </c>
    </row>
    <row r="94" spans="2:13" x14ac:dyDescent="0.2">
      <c r="B94">
        <f t="shared" si="28"/>
        <v>3</v>
      </c>
      <c r="C94">
        <f t="shared" si="29"/>
        <v>7</v>
      </c>
      <c r="D94">
        <f t="shared" si="30"/>
        <v>4</v>
      </c>
      <c r="E94">
        <f t="shared" si="31"/>
        <v>0</v>
      </c>
      <c r="F94">
        <f t="shared" si="23"/>
        <v>4</v>
      </c>
      <c r="G94">
        <f t="shared" si="24"/>
        <v>3</v>
      </c>
      <c r="H94">
        <f t="shared" si="20"/>
        <v>1.2859117861504307E-5</v>
      </c>
      <c r="I94">
        <f t="shared" si="21"/>
        <v>0.10397864347217378</v>
      </c>
      <c r="J94">
        <f t="shared" si="22"/>
        <v>4.1129838704816809E-6</v>
      </c>
      <c r="K94">
        <f t="shared" si="25"/>
        <v>8.9295837949796689E-2</v>
      </c>
      <c r="L94">
        <f t="shared" si="26"/>
        <v>4.9107016297822777E-13</v>
      </c>
      <c r="M94">
        <f t="shared" si="27"/>
        <v>-28.342189379202466</v>
      </c>
    </row>
    <row r="95" spans="2:13" x14ac:dyDescent="0.2">
      <c r="B95">
        <f t="shared" si="28"/>
        <v>3</v>
      </c>
      <c r="C95">
        <f t="shared" si="29"/>
        <v>6</v>
      </c>
      <c r="D95">
        <f t="shared" si="30"/>
        <v>3</v>
      </c>
      <c r="E95">
        <f t="shared" si="31"/>
        <v>3</v>
      </c>
      <c r="F95">
        <f t="shared" si="23"/>
        <v>6</v>
      </c>
      <c r="G95">
        <f t="shared" si="24"/>
        <v>0</v>
      </c>
      <c r="H95">
        <f t="shared" si="20"/>
        <v>5.4193120326532003E-5</v>
      </c>
      <c r="I95">
        <f t="shared" si="21"/>
        <v>0.19318455569848089</v>
      </c>
      <c r="J95">
        <f t="shared" si="22"/>
        <v>0</v>
      </c>
      <c r="K95">
        <f t="shared" si="25"/>
        <v>0.1691411312893929</v>
      </c>
      <c r="L95">
        <f t="shared" si="26"/>
        <v>0</v>
      </c>
      <c r="M95" t="e">
        <f t="shared" si="27"/>
        <v>#NUM!</v>
      </c>
    </row>
    <row r="96" spans="2:13" x14ac:dyDescent="0.2">
      <c r="B96">
        <f t="shared" si="28"/>
        <v>3</v>
      </c>
      <c r="C96">
        <f t="shared" si="29"/>
        <v>6</v>
      </c>
      <c r="D96">
        <f t="shared" si="30"/>
        <v>3</v>
      </c>
      <c r="E96">
        <f t="shared" si="31"/>
        <v>2</v>
      </c>
      <c r="F96">
        <f t="shared" si="23"/>
        <v>5</v>
      </c>
      <c r="G96">
        <f t="shared" si="24"/>
        <v>1</v>
      </c>
      <c r="H96">
        <f t="shared" si="20"/>
        <v>5.4193120326532003E-5</v>
      </c>
      <c r="I96">
        <f t="shared" si="21"/>
        <v>0.19318455569848089</v>
      </c>
      <c r="J96">
        <f t="shared" si="22"/>
        <v>0</v>
      </c>
      <c r="K96">
        <f t="shared" si="25"/>
        <v>0.41010759699837707</v>
      </c>
      <c r="L96">
        <f t="shared" si="26"/>
        <v>0</v>
      </c>
      <c r="M96" t="e">
        <f t="shared" si="27"/>
        <v>#NUM!</v>
      </c>
    </row>
    <row r="97" spans="2:13" x14ac:dyDescent="0.2">
      <c r="B97">
        <f t="shared" si="28"/>
        <v>3</v>
      </c>
      <c r="C97">
        <f t="shared" si="29"/>
        <v>6</v>
      </c>
      <c r="D97">
        <f t="shared" si="30"/>
        <v>3</v>
      </c>
      <c r="E97">
        <f t="shared" si="31"/>
        <v>1</v>
      </c>
      <c r="F97">
        <f t="shared" si="23"/>
        <v>4</v>
      </c>
      <c r="G97">
        <f t="shared" si="24"/>
        <v>2</v>
      </c>
      <c r="H97">
        <f t="shared" si="20"/>
        <v>5.4193120326532003E-5</v>
      </c>
      <c r="I97">
        <f t="shared" si="21"/>
        <v>0.19318455569848089</v>
      </c>
      <c r="J97">
        <f t="shared" si="22"/>
        <v>4.1129838704816809E-6</v>
      </c>
      <c r="K97">
        <f t="shared" si="25"/>
        <v>0.33145543376243342</v>
      </c>
      <c r="L97">
        <f t="shared" si="26"/>
        <v>1.4272455920451269E-11</v>
      </c>
      <c r="M97">
        <f t="shared" si="27"/>
        <v>-24.972689595502246</v>
      </c>
    </row>
    <row r="98" spans="2:13" x14ac:dyDescent="0.2">
      <c r="B98">
        <f t="shared" si="28"/>
        <v>3</v>
      </c>
      <c r="C98">
        <f t="shared" si="29"/>
        <v>6</v>
      </c>
      <c r="D98">
        <f t="shared" si="30"/>
        <v>3</v>
      </c>
      <c r="E98">
        <f t="shared" si="31"/>
        <v>0</v>
      </c>
      <c r="F98">
        <f t="shared" si="23"/>
        <v>3</v>
      </c>
      <c r="G98">
        <f t="shared" si="24"/>
        <v>3</v>
      </c>
      <c r="H98">
        <f t="shared" si="20"/>
        <v>5.4193120326532003E-5</v>
      </c>
      <c r="I98">
        <f t="shared" si="21"/>
        <v>0.19318455569848089</v>
      </c>
      <c r="J98">
        <f t="shared" si="22"/>
        <v>5.9648810474411448E-4</v>
      </c>
      <c r="K98">
        <f t="shared" si="25"/>
        <v>8.9295837949796689E-2</v>
      </c>
      <c r="L98">
        <f t="shared" si="26"/>
        <v>5.5763441041551357E-10</v>
      </c>
      <c r="M98">
        <f t="shared" si="27"/>
        <v>-21.307317546737263</v>
      </c>
    </row>
    <row r="99" spans="2:13" x14ac:dyDescent="0.2">
      <c r="B99">
        <f t="shared" si="28"/>
        <v>3</v>
      </c>
      <c r="C99">
        <f t="shared" si="29"/>
        <v>5</v>
      </c>
      <c r="D99">
        <f t="shared" si="30"/>
        <v>2</v>
      </c>
      <c r="E99">
        <f t="shared" si="31"/>
        <v>3</v>
      </c>
      <c r="F99">
        <f t="shared" si="23"/>
        <v>5</v>
      </c>
      <c r="G99">
        <f t="shared" si="24"/>
        <v>0</v>
      </c>
      <c r="H99">
        <f t="shared" si="20"/>
        <v>2.3135613243948351E-4</v>
      </c>
      <c r="I99">
        <f t="shared" si="21"/>
        <v>0.31405716981782006</v>
      </c>
      <c r="J99">
        <f t="shared" si="22"/>
        <v>0</v>
      </c>
      <c r="K99">
        <f t="shared" si="25"/>
        <v>0.1691411312893929</v>
      </c>
      <c r="L99">
        <f t="shared" si="26"/>
        <v>0</v>
      </c>
      <c r="M99" t="e">
        <f t="shared" si="27"/>
        <v>#NUM!</v>
      </c>
    </row>
    <row r="100" spans="2:13" x14ac:dyDescent="0.2">
      <c r="B100">
        <f t="shared" si="28"/>
        <v>3</v>
      </c>
      <c r="C100">
        <f t="shared" si="29"/>
        <v>5</v>
      </c>
      <c r="D100">
        <f t="shared" si="30"/>
        <v>2</v>
      </c>
      <c r="E100">
        <f t="shared" si="31"/>
        <v>2</v>
      </c>
      <c r="F100">
        <f t="shared" si="23"/>
        <v>4</v>
      </c>
      <c r="G100">
        <f t="shared" si="24"/>
        <v>1</v>
      </c>
      <c r="H100">
        <f t="shared" si="20"/>
        <v>2.3135613243948351E-4</v>
      </c>
      <c r="I100">
        <f t="shared" si="21"/>
        <v>0.31405716981782006</v>
      </c>
      <c r="J100">
        <f t="shared" si="22"/>
        <v>4.1129838704816809E-6</v>
      </c>
      <c r="K100">
        <f t="shared" si="25"/>
        <v>0.41010759699837707</v>
      </c>
      <c r="L100">
        <f t="shared" si="26"/>
        <v>1.2255881383053676E-10</v>
      </c>
      <c r="M100">
        <f t="shared" si="27"/>
        <v>-22.822430088258749</v>
      </c>
    </row>
    <row r="101" spans="2:13" x14ac:dyDescent="0.2">
      <c r="B101">
        <f t="shared" si="28"/>
        <v>3</v>
      </c>
      <c r="C101">
        <f t="shared" si="29"/>
        <v>5</v>
      </c>
      <c r="D101">
        <f t="shared" si="30"/>
        <v>2</v>
      </c>
      <c r="E101">
        <f t="shared" si="31"/>
        <v>1</v>
      </c>
      <c r="F101">
        <f t="shared" si="23"/>
        <v>3</v>
      </c>
      <c r="G101">
        <f t="shared" si="24"/>
        <v>2</v>
      </c>
      <c r="H101">
        <f t="shared" si="20"/>
        <v>2.3135613243948351E-4</v>
      </c>
      <c r="I101">
        <f t="shared" si="21"/>
        <v>0.31405716981782006</v>
      </c>
      <c r="J101">
        <f t="shared" si="22"/>
        <v>5.9648810474411448E-4</v>
      </c>
      <c r="K101">
        <f t="shared" si="25"/>
        <v>0.33145543376243342</v>
      </c>
      <c r="L101">
        <f t="shared" si="26"/>
        <v>1.4365364784981284E-8</v>
      </c>
      <c r="M101">
        <f t="shared" si="27"/>
        <v>-18.058445750825658</v>
      </c>
    </row>
    <row r="102" spans="2:13" x14ac:dyDescent="0.2">
      <c r="B102">
        <f t="shared" si="28"/>
        <v>3</v>
      </c>
      <c r="C102">
        <f t="shared" si="29"/>
        <v>5</v>
      </c>
      <c r="D102">
        <f t="shared" si="30"/>
        <v>2</v>
      </c>
      <c r="E102">
        <f t="shared" si="31"/>
        <v>0</v>
      </c>
      <c r="F102">
        <f t="shared" si="23"/>
        <v>2</v>
      </c>
      <c r="G102">
        <f t="shared" si="24"/>
        <v>3</v>
      </c>
      <c r="H102">
        <f t="shared" si="20"/>
        <v>2.3135613243948351E-4</v>
      </c>
      <c r="I102">
        <f t="shared" si="21"/>
        <v>0.31405716981782006</v>
      </c>
      <c r="J102">
        <f t="shared" si="22"/>
        <v>5.0010197998995014E-3</v>
      </c>
      <c r="K102">
        <f t="shared" si="25"/>
        <v>8.9295837949796689E-2</v>
      </c>
      <c r="L102">
        <f t="shared" si="26"/>
        <v>3.2447371358235507E-8</v>
      </c>
      <c r="M102">
        <f t="shared" si="27"/>
        <v>-17.243646402987004</v>
      </c>
    </row>
    <row r="103" spans="2:13" x14ac:dyDescent="0.2">
      <c r="B103">
        <f t="shared" si="28"/>
        <v>3</v>
      </c>
      <c r="C103">
        <f t="shared" si="29"/>
        <v>4</v>
      </c>
      <c r="D103">
        <f t="shared" si="30"/>
        <v>1</v>
      </c>
      <c r="E103">
        <f t="shared" si="31"/>
        <v>3</v>
      </c>
      <c r="F103">
        <f t="shared" si="23"/>
        <v>4</v>
      </c>
      <c r="G103">
        <f t="shared" si="24"/>
        <v>0</v>
      </c>
      <c r="H103">
        <f t="shared" si="20"/>
        <v>1.0059741091695842E-3</v>
      </c>
      <c r="I103">
        <f t="shared" si="21"/>
        <v>0.40844634006011132</v>
      </c>
      <c r="J103">
        <f t="shared" si="22"/>
        <v>4.1129838704816809E-6</v>
      </c>
      <c r="K103">
        <f t="shared" si="25"/>
        <v>0.1691411312893929</v>
      </c>
      <c r="L103">
        <f t="shared" si="26"/>
        <v>2.8584332144694498E-10</v>
      </c>
      <c r="M103">
        <f t="shared" si="27"/>
        <v>-21.975577282329375</v>
      </c>
    </row>
    <row r="104" spans="2:13" x14ac:dyDescent="0.2">
      <c r="B104">
        <f t="shared" si="28"/>
        <v>3</v>
      </c>
      <c r="C104">
        <f t="shared" si="29"/>
        <v>4</v>
      </c>
      <c r="D104">
        <f t="shared" si="30"/>
        <v>1</v>
      </c>
      <c r="E104">
        <f t="shared" si="31"/>
        <v>2</v>
      </c>
      <c r="F104">
        <f t="shared" si="23"/>
        <v>3</v>
      </c>
      <c r="G104">
        <f t="shared" si="24"/>
        <v>1</v>
      </c>
      <c r="H104">
        <f t="shared" si="20"/>
        <v>1.0059741091695842E-3</v>
      </c>
      <c r="I104">
        <f t="shared" si="21"/>
        <v>0.40844634006011132</v>
      </c>
      <c r="J104">
        <f t="shared" si="22"/>
        <v>5.9648810474411448E-4</v>
      </c>
      <c r="K104">
        <f t="shared" si="25"/>
        <v>0.41010759699837707</v>
      </c>
      <c r="L104">
        <f t="shared" si="26"/>
        <v>1.0051280986483202E-7</v>
      </c>
      <c r="M104">
        <f t="shared" si="27"/>
        <v>-16.112980656228174</v>
      </c>
    </row>
    <row r="105" spans="2:13" x14ac:dyDescent="0.2">
      <c r="B105">
        <f t="shared" si="28"/>
        <v>3</v>
      </c>
      <c r="C105">
        <f t="shared" si="29"/>
        <v>4</v>
      </c>
      <c r="D105">
        <f t="shared" si="30"/>
        <v>1</v>
      </c>
      <c r="E105">
        <f t="shared" si="31"/>
        <v>1</v>
      </c>
      <c r="F105">
        <f t="shared" si="23"/>
        <v>2</v>
      </c>
      <c r="G105">
        <f t="shared" si="24"/>
        <v>2</v>
      </c>
      <c r="H105">
        <f t="shared" si="20"/>
        <v>1.0059741091695842E-3</v>
      </c>
      <c r="I105">
        <f t="shared" si="21"/>
        <v>0.40844634006011132</v>
      </c>
      <c r="J105">
        <f t="shared" si="22"/>
        <v>5.0010197998995014E-3</v>
      </c>
      <c r="K105">
        <f t="shared" si="25"/>
        <v>0.33145543376243342</v>
      </c>
      <c r="L105">
        <f t="shared" si="26"/>
        <v>6.8109160820342659E-7</v>
      </c>
      <c r="M105">
        <f t="shared" si="27"/>
        <v>-14.199569019721412</v>
      </c>
    </row>
    <row r="106" spans="2:13" x14ac:dyDescent="0.2">
      <c r="B106">
        <f t="shared" si="28"/>
        <v>3</v>
      </c>
      <c r="C106">
        <f t="shared" si="29"/>
        <v>4</v>
      </c>
      <c r="D106">
        <f t="shared" si="30"/>
        <v>1</v>
      </c>
      <c r="E106">
        <f t="shared" si="31"/>
        <v>0</v>
      </c>
      <c r="F106">
        <f t="shared" si="23"/>
        <v>1</v>
      </c>
      <c r="G106">
        <f t="shared" si="24"/>
        <v>3</v>
      </c>
      <c r="H106">
        <f t="shared" si="20"/>
        <v>1.0059741091695842E-3</v>
      </c>
      <c r="I106">
        <f t="shared" si="21"/>
        <v>0.40844634006011132</v>
      </c>
      <c r="J106">
        <f t="shared" si="22"/>
        <v>1.085355765258352E-2</v>
      </c>
      <c r="K106">
        <f t="shared" si="25"/>
        <v>8.9295837949796689E-2</v>
      </c>
      <c r="L106">
        <f t="shared" si="26"/>
        <v>3.9822190609877967E-7</v>
      </c>
      <c r="M106">
        <f t="shared" si="27"/>
        <v>-14.736256434024895</v>
      </c>
    </row>
    <row r="107" spans="2:13" x14ac:dyDescent="0.2">
      <c r="B107">
        <f t="shared" si="28"/>
        <v>3</v>
      </c>
      <c r="C107">
        <f t="shared" si="29"/>
        <v>3</v>
      </c>
      <c r="D107">
        <f t="shared" si="30"/>
        <v>0</v>
      </c>
      <c r="E107">
        <f t="shared" si="31"/>
        <v>3</v>
      </c>
      <c r="F107">
        <f t="shared" si="23"/>
        <v>3</v>
      </c>
      <c r="G107">
        <f t="shared" si="24"/>
        <v>0</v>
      </c>
      <c r="H107">
        <f t="shared" si="20"/>
        <v>4.4991145179339304E-3</v>
      </c>
      <c r="I107">
        <f t="shared" si="21"/>
        <v>0.33200247586545079</v>
      </c>
      <c r="J107">
        <f t="shared" si="22"/>
        <v>5.9648810474411448E-4</v>
      </c>
      <c r="K107">
        <f t="shared" si="25"/>
        <v>0.1691411312893929</v>
      </c>
      <c r="L107">
        <f t="shared" si="26"/>
        <v>1.5070212921557477E-7</v>
      </c>
      <c r="M107">
        <f t="shared" si="27"/>
        <v>-15.707960602577842</v>
      </c>
    </row>
    <row r="108" spans="2:13" x14ac:dyDescent="0.2">
      <c r="B108">
        <f t="shared" si="28"/>
        <v>3</v>
      </c>
      <c r="C108">
        <f t="shared" si="29"/>
        <v>3</v>
      </c>
      <c r="D108">
        <f t="shared" si="30"/>
        <v>0</v>
      </c>
      <c r="E108">
        <f t="shared" si="31"/>
        <v>2</v>
      </c>
      <c r="F108">
        <f t="shared" si="23"/>
        <v>2</v>
      </c>
      <c r="G108">
        <f t="shared" si="24"/>
        <v>1</v>
      </c>
      <c r="H108">
        <f t="shared" si="20"/>
        <v>4.4991145179339304E-3</v>
      </c>
      <c r="I108">
        <f t="shared" si="21"/>
        <v>0.33200247586545079</v>
      </c>
      <c r="J108">
        <f t="shared" si="22"/>
        <v>5.0010197998995014E-3</v>
      </c>
      <c r="K108">
        <f t="shared" si="25"/>
        <v>0.41010759699837707</v>
      </c>
      <c r="L108">
        <f t="shared" si="26"/>
        <v>3.0635484875553955E-6</v>
      </c>
      <c r="M108">
        <f t="shared" si="27"/>
        <v>-12.695936677402971</v>
      </c>
    </row>
    <row r="109" spans="2:13" x14ac:dyDescent="0.2">
      <c r="B109">
        <f t="shared" si="28"/>
        <v>3</v>
      </c>
      <c r="C109">
        <f t="shared" si="29"/>
        <v>3</v>
      </c>
      <c r="D109">
        <f t="shared" si="30"/>
        <v>0</v>
      </c>
      <c r="E109">
        <f t="shared" si="31"/>
        <v>1</v>
      </c>
      <c r="F109">
        <f t="shared" si="23"/>
        <v>1</v>
      </c>
      <c r="G109">
        <f t="shared" si="24"/>
        <v>2</v>
      </c>
      <c r="H109">
        <f t="shared" si="20"/>
        <v>4.4991145179339304E-3</v>
      </c>
      <c r="I109">
        <f t="shared" si="21"/>
        <v>0.33200247586545079</v>
      </c>
      <c r="J109">
        <f t="shared" si="22"/>
        <v>1.085355765258352E-2</v>
      </c>
      <c r="K109">
        <f t="shared" si="25"/>
        <v>0.33145543376243342</v>
      </c>
      <c r="L109">
        <f t="shared" si="26"/>
        <v>5.3736036538096628E-6</v>
      </c>
      <c r="M109">
        <f t="shared" si="27"/>
        <v>-12.134011803038341</v>
      </c>
    </row>
    <row r="110" spans="2:13" x14ac:dyDescent="0.2">
      <c r="B110">
        <f t="shared" si="28"/>
        <v>3</v>
      </c>
      <c r="C110">
        <f t="shared" si="29"/>
        <v>3</v>
      </c>
      <c r="D110">
        <f t="shared" si="30"/>
        <v>0</v>
      </c>
      <c r="E110">
        <f t="shared" si="31"/>
        <v>0</v>
      </c>
      <c r="F110">
        <f t="shared" si="23"/>
        <v>0</v>
      </c>
      <c r="G110">
        <f t="shared" si="24"/>
        <v>3</v>
      </c>
      <c r="H110">
        <f t="shared" si="20"/>
        <v>4.4991145179339304E-3</v>
      </c>
      <c r="I110">
        <f t="shared" si="21"/>
        <v>0.33200247586545079</v>
      </c>
      <c r="J110">
        <f t="shared" si="22"/>
        <v>1.5660566740604521E-4</v>
      </c>
      <c r="K110">
        <f t="shared" si="25"/>
        <v>8.9295837949796689E-2</v>
      </c>
      <c r="L110">
        <f t="shared" si="26"/>
        <v>2.0888490729644579E-8</v>
      </c>
      <c r="M110">
        <f t="shared" si="27"/>
        <v>-17.684067512449229</v>
      </c>
    </row>
    <row r="111" spans="2:13" x14ac:dyDescent="0.2">
      <c r="B111">
        <f t="shared" si="28"/>
        <v>4</v>
      </c>
      <c r="C111">
        <f t="shared" si="29"/>
        <v>10</v>
      </c>
      <c r="D111">
        <f t="shared" si="30"/>
        <v>6</v>
      </c>
      <c r="E111">
        <f t="shared" si="31"/>
        <v>4</v>
      </c>
      <c r="F111">
        <f t="shared" si="23"/>
        <v>10</v>
      </c>
      <c r="G111">
        <f t="shared" si="24"/>
        <v>0</v>
      </c>
      <c r="H111">
        <f t="shared" si="20"/>
        <v>1.8048353275885056E-7</v>
      </c>
      <c r="I111">
        <f t="shared" si="21"/>
        <v>4.0864221408179149E-2</v>
      </c>
      <c r="J111">
        <f t="shared" si="22"/>
        <v>0</v>
      </c>
      <c r="K111">
        <f t="shared" si="25"/>
        <v>9.3540346577840397E-2</v>
      </c>
      <c r="L111">
        <f t="shared" si="26"/>
        <v>0</v>
      </c>
      <c r="M111" t="e">
        <f t="shared" si="27"/>
        <v>#NUM!</v>
      </c>
    </row>
    <row r="112" spans="2:13" x14ac:dyDescent="0.2">
      <c r="B112">
        <f t="shared" si="28"/>
        <v>4</v>
      </c>
      <c r="C112">
        <f t="shared" si="29"/>
        <v>10</v>
      </c>
      <c r="D112">
        <f t="shared" si="30"/>
        <v>6</v>
      </c>
      <c r="E112">
        <f t="shared" si="31"/>
        <v>3</v>
      </c>
      <c r="F112">
        <f t="shared" si="23"/>
        <v>9</v>
      </c>
      <c r="G112">
        <f t="shared" si="24"/>
        <v>1</v>
      </c>
      <c r="H112">
        <f t="shared" si="20"/>
        <v>1.8048353275885056E-7</v>
      </c>
      <c r="I112">
        <f t="shared" si="21"/>
        <v>4.0864221408179149E-2</v>
      </c>
      <c r="J112">
        <f t="shared" si="22"/>
        <v>0</v>
      </c>
      <c r="K112">
        <f t="shared" si="25"/>
        <v>0.30240313884620995</v>
      </c>
      <c r="L112">
        <f t="shared" si="26"/>
        <v>0</v>
      </c>
      <c r="M112" t="e">
        <f t="shared" si="27"/>
        <v>#NUM!</v>
      </c>
    </row>
    <row r="113" spans="2:13" x14ac:dyDescent="0.2">
      <c r="B113">
        <f t="shared" si="28"/>
        <v>4</v>
      </c>
      <c r="C113">
        <f t="shared" si="29"/>
        <v>10</v>
      </c>
      <c r="D113">
        <f t="shared" si="30"/>
        <v>6</v>
      </c>
      <c r="E113">
        <f t="shared" si="31"/>
        <v>2</v>
      </c>
      <c r="F113">
        <f t="shared" si="23"/>
        <v>8</v>
      </c>
      <c r="G113">
        <f t="shared" si="24"/>
        <v>2</v>
      </c>
      <c r="H113">
        <f t="shared" si="20"/>
        <v>1.8048353275885056E-7</v>
      </c>
      <c r="I113">
        <f t="shared" si="21"/>
        <v>4.0864221408179149E-2</v>
      </c>
      <c r="J113">
        <f t="shared" si="22"/>
        <v>0</v>
      </c>
      <c r="K113">
        <f t="shared" si="25"/>
        <v>0.36661048572743909</v>
      </c>
      <c r="L113">
        <f t="shared" si="26"/>
        <v>0</v>
      </c>
      <c r="M113" t="e">
        <f t="shared" si="27"/>
        <v>#NUM!</v>
      </c>
    </row>
    <row r="114" spans="2:13" x14ac:dyDescent="0.2">
      <c r="B114">
        <f t="shared" si="28"/>
        <v>4</v>
      </c>
      <c r="C114">
        <f t="shared" si="29"/>
        <v>10</v>
      </c>
      <c r="D114">
        <f t="shared" si="30"/>
        <v>6</v>
      </c>
      <c r="E114">
        <f t="shared" si="31"/>
        <v>1</v>
      </c>
      <c r="F114">
        <f t="shared" si="23"/>
        <v>7</v>
      </c>
      <c r="G114">
        <f t="shared" si="24"/>
        <v>3</v>
      </c>
      <c r="H114">
        <f t="shared" si="20"/>
        <v>1.8048353275885056E-7</v>
      </c>
      <c r="I114">
        <f t="shared" si="21"/>
        <v>4.0864221408179149E-2</v>
      </c>
      <c r="J114">
        <f t="shared" si="22"/>
        <v>0</v>
      </c>
      <c r="K114">
        <f t="shared" si="25"/>
        <v>0.1975335878649517</v>
      </c>
      <c r="L114">
        <f t="shared" si="26"/>
        <v>0</v>
      </c>
      <c r="M114" t="e">
        <f t="shared" si="27"/>
        <v>#NUM!</v>
      </c>
    </row>
    <row r="115" spans="2:13" x14ac:dyDescent="0.2">
      <c r="B115">
        <f t="shared" si="28"/>
        <v>4</v>
      </c>
      <c r="C115">
        <f t="shared" si="29"/>
        <v>10</v>
      </c>
      <c r="D115">
        <f t="shared" si="30"/>
        <v>6</v>
      </c>
      <c r="E115">
        <f t="shared" si="31"/>
        <v>0</v>
      </c>
      <c r="F115">
        <f t="shared" si="23"/>
        <v>6</v>
      </c>
      <c r="G115">
        <f t="shared" si="24"/>
        <v>4</v>
      </c>
      <c r="H115">
        <f t="shared" si="20"/>
        <v>1.8048353275885056E-7</v>
      </c>
      <c r="I115">
        <f t="shared" si="21"/>
        <v>4.0864221408179149E-2</v>
      </c>
      <c r="J115">
        <f t="shared" si="22"/>
        <v>0</v>
      </c>
      <c r="K115">
        <f t="shared" si="25"/>
        <v>3.9912440983558763E-2</v>
      </c>
      <c r="L115">
        <f t="shared" si="26"/>
        <v>0</v>
      </c>
      <c r="M115" t="e">
        <f t="shared" si="27"/>
        <v>#NUM!</v>
      </c>
    </row>
    <row r="116" spans="2:13" x14ac:dyDescent="0.2">
      <c r="B116">
        <f t="shared" si="28"/>
        <v>4</v>
      </c>
      <c r="C116">
        <f t="shared" si="29"/>
        <v>9</v>
      </c>
      <c r="D116">
        <f t="shared" si="30"/>
        <v>5</v>
      </c>
      <c r="E116">
        <f t="shared" si="31"/>
        <v>4</v>
      </c>
      <c r="F116">
        <f t="shared" si="23"/>
        <v>9</v>
      </c>
      <c r="G116">
        <f t="shared" si="24"/>
        <v>0</v>
      </c>
      <c r="H116">
        <f t="shared" si="20"/>
        <v>7.4346799071509315E-7</v>
      </c>
      <c r="I116">
        <f t="shared" si="21"/>
        <v>7.9718805734918879E-2</v>
      </c>
      <c r="J116">
        <f t="shared" si="22"/>
        <v>0</v>
      </c>
      <c r="K116">
        <f t="shared" si="25"/>
        <v>9.3540346577840397E-2</v>
      </c>
      <c r="L116">
        <f t="shared" si="26"/>
        <v>0</v>
      </c>
      <c r="M116" t="e">
        <f t="shared" si="27"/>
        <v>#NUM!</v>
      </c>
    </row>
    <row r="117" spans="2:13" x14ac:dyDescent="0.2">
      <c r="B117">
        <f t="shared" si="28"/>
        <v>4</v>
      </c>
      <c r="C117">
        <f t="shared" si="29"/>
        <v>9</v>
      </c>
      <c r="D117">
        <f t="shared" si="30"/>
        <v>5</v>
      </c>
      <c r="E117">
        <f t="shared" si="31"/>
        <v>3</v>
      </c>
      <c r="F117">
        <f t="shared" si="23"/>
        <v>8</v>
      </c>
      <c r="G117">
        <f t="shared" si="24"/>
        <v>1</v>
      </c>
      <c r="H117">
        <f t="shared" si="20"/>
        <v>7.4346799071509315E-7</v>
      </c>
      <c r="I117">
        <f t="shared" si="21"/>
        <v>7.9718805734918879E-2</v>
      </c>
      <c r="J117">
        <f t="shared" si="22"/>
        <v>0</v>
      </c>
      <c r="K117">
        <f t="shared" si="25"/>
        <v>0.30240313884620995</v>
      </c>
      <c r="L117">
        <f t="shared" si="26"/>
        <v>0</v>
      </c>
      <c r="M117" t="e">
        <f t="shared" si="27"/>
        <v>#NUM!</v>
      </c>
    </row>
    <row r="118" spans="2:13" x14ac:dyDescent="0.2">
      <c r="B118">
        <f t="shared" si="28"/>
        <v>4</v>
      </c>
      <c r="C118">
        <f t="shared" si="29"/>
        <v>9</v>
      </c>
      <c r="D118">
        <f t="shared" si="30"/>
        <v>5</v>
      </c>
      <c r="E118">
        <f t="shared" si="31"/>
        <v>2</v>
      </c>
      <c r="F118">
        <f t="shared" si="23"/>
        <v>7</v>
      </c>
      <c r="G118">
        <f t="shared" si="24"/>
        <v>2</v>
      </c>
      <c r="H118">
        <f t="shared" si="20"/>
        <v>7.4346799071509315E-7</v>
      </c>
      <c r="I118">
        <f t="shared" si="21"/>
        <v>7.9718805734918879E-2</v>
      </c>
      <c r="J118">
        <f t="shared" si="22"/>
        <v>0</v>
      </c>
      <c r="K118">
        <f t="shared" si="25"/>
        <v>0.36661048572743909</v>
      </c>
      <c r="L118">
        <f t="shared" si="26"/>
        <v>0</v>
      </c>
      <c r="M118" t="e">
        <f t="shared" si="27"/>
        <v>#NUM!</v>
      </c>
    </row>
    <row r="119" spans="2:13" x14ac:dyDescent="0.2">
      <c r="B119">
        <f t="shared" si="28"/>
        <v>4</v>
      </c>
      <c r="C119">
        <f t="shared" si="29"/>
        <v>9</v>
      </c>
      <c r="D119">
        <f t="shared" si="30"/>
        <v>5</v>
      </c>
      <c r="E119">
        <f t="shared" si="31"/>
        <v>1</v>
      </c>
      <c r="F119">
        <f t="shared" si="23"/>
        <v>6</v>
      </c>
      <c r="G119">
        <f t="shared" si="24"/>
        <v>3</v>
      </c>
      <c r="H119">
        <f t="shared" si="20"/>
        <v>7.4346799071509315E-7</v>
      </c>
      <c r="I119">
        <f t="shared" si="21"/>
        <v>7.9718805734918879E-2</v>
      </c>
      <c r="J119">
        <f t="shared" si="22"/>
        <v>0</v>
      </c>
      <c r="K119">
        <f t="shared" si="25"/>
        <v>0.1975335878649517</v>
      </c>
      <c r="L119">
        <f t="shared" si="26"/>
        <v>0</v>
      </c>
      <c r="M119" t="e">
        <f t="shared" si="27"/>
        <v>#NUM!</v>
      </c>
    </row>
    <row r="120" spans="2:13" x14ac:dyDescent="0.2">
      <c r="B120">
        <f t="shared" si="28"/>
        <v>4</v>
      </c>
      <c r="C120">
        <f t="shared" si="29"/>
        <v>9</v>
      </c>
      <c r="D120">
        <f t="shared" si="30"/>
        <v>5</v>
      </c>
      <c r="E120">
        <f t="shared" si="31"/>
        <v>0</v>
      </c>
      <c r="F120">
        <f t="shared" si="23"/>
        <v>5</v>
      </c>
      <c r="G120">
        <f t="shared" si="24"/>
        <v>4</v>
      </c>
      <c r="H120">
        <f t="shared" si="20"/>
        <v>7.4346799071509315E-7</v>
      </c>
      <c r="I120">
        <f t="shared" si="21"/>
        <v>7.9718805734918879E-2</v>
      </c>
      <c r="J120">
        <f t="shared" si="22"/>
        <v>0</v>
      </c>
      <c r="K120">
        <f t="shared" si="25"/>
        <v>3.9912440983558763E-2</v>
      </c>
      <c r="L120">
        <f t="shared" si="26"/>
        <v>0</v>
      </c>
      <c r="M120" t="e">
        <f t="shared" si="27"/>
        <v>#NUM!</v>
      </c>
    </row>
    <row r="121" spans="2:13" x14ac:dyDescent="0.2">
      <c r="B121">
        <f t="shared" si="28"/>
        <v>4</v>
      </c>
      <c r="C121">
        <f t="shared" si="29"/>
        <v>8</v>
      </c>
      <c r="D121">
        <f t="shared" si="30"/>
        <v>4</v>
      </c>
      <c r="E121">
        <f t="shared" si="31"/>
        <v>4</v>
      </c>
      <c r="F121">
        <f t="shared" si="23"/>
        <v>8</v>
      </c>
      <c r="G121">
        <f t="shared" si="24"/>
        <v>0</v>
      </c>
      <c r="H121">
        <f t="shared" si="20"/>
        <v>3.0805918072170931E-6</v>
      </c>
      <c r="I121">
        <f t="shared" si="21"/>
        <v>0.1439973778203022</v>
      </c>
      <c r="J121">
        <f t="shared" si="22"/>
        <v>0</v>
      </c>
      <c r="K121">
        <f t="shared" si="25"/>
        <v>9.3540346577840397E-2</v>
      </c>
      <c r="L121">
        <f t="shared" si="26"/>
        <v>0</v>
      </c>
      <c r="M121" t="e">
        <f t="shared" si="27"/>
        <v>#NUM!</v>
      </c>
    </row>
    <row r="122" spans="2:13" x14ac:dyDescent="0.2">
      <c r="B122">
        <f t="shared" si="28"/>
        <v>4</v>
      </c>
      <c r="C122">
        <f t="shared" si="29"/>
        <v>8</v>
      </c>
      <c r="D122">
        <f t="shared" si="30"/>
        <v>4</v>
      </c>
      <c r="E122">
        <f t="shared" si="31"/>
        <v>3</v>
      </c>
      <c r="F122">
        <f t="shared" si="23"/>
        <v>7</v>
      </c>
      <c r="G122">
        <f t="shared" si="24"/>
        <v>1</v>
      </c>
      <c r="H122">
        <f t="shared" si="20"/>
        <v>3.0805918072170931E-6</v>
      </c>
      <c r="I122">
        <f t="shared" si="21"/>
        <v>0.1439973778203022</v>
      </c>
      <c r="J122">
        <f t="shared" si="22"/>
        <v>0</v>
      </c>
      <c r="K122">
        <f t="shared" si="25"/>
        <v>0.30240313884620995</v>
      </c>
      <c r="L122">
        <f t="shared" si="26"/>
        <v>0</v>
      </c>
      <c r="M122" t="e">
        <f t="shared" si="27"/>
        <v>#NUM!</v>
      </c>
    </row>
    <row r="123" spans="2:13" x14ac:dyDescent="0.2">
      <c r="B123">
        <f t="shared" si="28"/>
        <v>4</v>
      </c>
      <c r="C123">
        <f t="shared" si="29"/>
        <v>8</v>
      </c>
      <c r="D123">
        <f t="shared" si="30"/>
        <v>4</v>
      </c>
      <c r="E123">
        <f t="shared" si="31"/>
        <v>2</v>
      </c>
      <c r="F123">
        <f t="shared" si="23"/>
        <v>6</v>
      </c>
      <c r="G123">
        <f t="shared" si="24"/>
        <v>2</v>
      </c>
      <c r="H123">
        <f t="shared" si="20"/>
        <v>3.0805918072170931E-6</v>
      </c>
      <c r="I123">
        <f t="shared" si="21"/>
        <v>0.1439973778203022</v>
      </c>
      <c r="J123">
        <f t="shared" si="22"/>
        <v>0</v>
      </c>
      <c r="K123">
        <f t="shared" si="25"/>
        <v>0.36661048572743909</v>
      </c>
      <c r="L123">
        <f t="shared" si="26"/>
        <v>0</v>
      </c>
      <c r="M123" t="e">
        <f t="shared" si="27"/>
        <v>#NUM!</v>
      </c>
    </row>
    <row r="124" spans="2:13" x14ac:dyDescent="0.2">
      <c r="B124">
        <f t="shared" si="28"/>
        <v>4</v>
      </c>
      <c r="C124">
        <f t="shared" si="29"/>
        <v>8</v>
      </c>
      <c r="D124">
        <f t="shared" si="30"/>
        <v>4</v>
      </c>
      <c r="E124">
        <f t="shared" si="31"/>
        <v>1</v>
      </c>
      <c r="F124">
        <f t="shared" si="23"/>
        <v>5</v>
      </c>
      <c r="G124">
        <f t="shared" si="24"/>
        <v>3</v>
      </c>
      <c r="H124">
        <f t="shared" si="20"/>
        <v>3.0805918072170931E-6</v>
      </c>
      <c r="I124">
        <f t="shared" si="21"/>
        <v>0.1439973778203022</v>
      </c>
      <c r="J124">
        <f t="shared" si="22"/>
        <v>0</v>
      </c>
      <c r="K124">
        <f t="shared" si="25"/>
        <v>0.1975335878649517</v>
      </c>
      <c r="L124">
        <f t="shared" si="26"/>
        <v>0</v>
      </c>
      <c r="M124" t="e">
        <f t="shared" si="27"/>
        <v>#NUM!</v>
      </c>
    </row>
    <row r="125" spans="2:13" x14ac:dyDescent="0.2">
      <c r="B125">
        <f t="shared" si="28"/>
        <v>4</v>
      </c>
      <c r="C125">
        <f t="shared" si="29"/>
        <v>8</v>
      </c>
      <c r="D125">
        <f t="shared" si="30"/>
        <v>4</v>
      </c>
      <c r="E125">
        <f t="shared" si="31"/>
        <v>0</v>
      </c>
      <c r="F125">
        <f t="shared" si="23"/>
        <v>4</v>
      </c>
      <c r="G125">
        <f t="shared" si="24"/>
        <v>4</v>
      </c>
      <c r="H125">
        <f t="shared" si="20"/>
        <v>3.0805918072170931E-6</v>
      </c>
      <c r="I125">
        <f t="shared" si="21"/>
        <v>0.1439973778203022</v>
      </c>
      <c r="J125">
        <f t="shared" si="22"/>
        <v>4.1129838704816809E-6</v>
      </c>
      <c r="K125">
        <f t="shared" si="25"/>
        <v>3.9912440983558763E-2</v>
      </c>
      <c r="L125">
        <f t="shared" si="26"/>
        <v>7.2820563546560062E-14</v>
      </c>
      <c r="M125">
        <f t="shared" si="27"/>
        <v>-30.250778013295236</v>
      </c>
    </row>
    <row r="126" spans="2:13" x14ac:dyDescent="0.2">
      <c r="B126">
        <f t="shared" si="28"/>
        <v>4</v>
      </c>
      <c r="C126">
        <f t="shared" si="29"/>
        <v>7</v>
      </c>
      <c r="D126">
        <f t="shared" si="30"/>
        <v>3</v>
      </c>
      <c r="E126">
        <f t="shared" si="31"/>
        <v>4</v>
      </c>
      <c r="F126">
        <f t="shared" si="23"/>
        <v>7</v>
      </c>
      <c r="G126">
        <f t="shared" si="24"/>
        <v>0</v>
      </c>
      <c r="H126">
        <f t="shared" si="20"/>
        <v>1.2859117861504307E-5</v>
      </c>
      <c r="I126">
        <f t="shared" si="21"/>
        <v>0.23409432900016783</v>
      </c>
      <c r="J126">
        <f t="shared" si="22"/>
        <v>0</v>
      </c>
      <c r="K126">
        <f t="shared" si="25"/>
        <v>9.3540346577840397E-2</v>
      </c>
      <c r="L126">
        <f t="shared" si="26"/>
        <v>0</v>
      </c>
      <c r="M126" t="e">
        <f t="shared" si="27"/>
        <v>#NUM!</v>
      </c>
    </row>
    <row r="127" spans="2:13" x14ac:dyDescent="0.2">
      <c r="B127">
        <f t="shared" si="28"/>
        <v>4</v>
      </c>
      <c r="C127">
        <f t="shared" si="29"/>
        <v>7</v>
      </c>
      <c r="D127">
        <f t="shared" si="30"/>
        <v>3</v>
      </c>
      <c r="E127">
        <f t="shared" si="31"/>
        <v>3</v>
      </c>
      <c r="F127">
        <f t="shared" si="23"/>
        <v>6</v>
      </c>
      <c r="G127">
        <f t="shared" si="24"/>
        <v>1</v>
      </c>
      <c r="H127">
        <f t="shared" si="20"/>
        <v>1.2859117861504307E-5</v>
      </c>
      <c r="I127">
        <f t="shared" si="21"/>
        <v>0.23409432900016783</v>
      </c>
      <c r="J127">
        <f t="shared" si="22"/>
        <v>0</v>
      </c>
      <c r="K127">
        <f t="shared" si="25"/>
        <v>0.30240313884620995</v>
      </c>
      <c r="L127">
        <f t="shared" si="26"/>
        <v>0</v>
      </c>
      <c r="M127" t="e">
        <f t="shared" si="27"/>
        <v>#NUM!</v>
      </c>
    </row>
    <row r="128" spans="2:13" x14ac:dyDescent="0.2">
      <c r="B128">
        <f t="shared" si="28"/>
        <v>4</v>
      </c>
      <c r="C128">
        <f t="shared" si="29"/>
        <v>7</v>
      </c>
      <c r="D128">
        <f t="shared" si="30"/>
        <v>3</v>
      </c>
      <c r="E128">
        <f t="shared" si="31"/>
        <v>2</v>
      </c>
      <c r="F128">
        <f t="shared" si="23"/>
        <v>5</v>
      </c>
      <c r="G128">
        <f t="shared" si="24"/>
        <v>2</v>
      </c>
      <c r="H128">
        <f t="shared" si="20"/>
        <v>1.2859117861504307E-5</v>
      </c>
      <c r="I128">
        <f t="shared" si="21"/>
        <v>0.23409432900016783</v>
      </c>
      <c r="J128">
        <f t="shared" si="22"/>
        <v>0</v>
      </c>
      <c r="K128">
        <f t="shared" si="25"/>
        <v>0.36661048572743909</v>
      </c>
      <c r="L128">
        <f t="shared" si="26"/>
        <v>0</v>
      </c>
      <c r="M128" t="e">
        <f t="shared" si="27"/>
        <v>#NUM!</v>
      </c>
    </row>
    <row r="129" spans="2:13" x14ac:dyDescent="0.2">
      <c r="B129">
        <f t="shared" si="28"/>
        <v>4</v>
      </c>
      <c r="C129">
        <f t="shared" si="29"/>
        <v>7</v>
      </c>
      <c r="D129">
        <f t="shared" si="30"/>
        <v>3</v>
      </c>
      <c r="E129">
        <f t="shared" si="31"/>
        <v>1</v>
      </c>
      <c r="F129">
        <f t="shared" si="23"/>
        <v>4</v>
      </c>
      <c r="G129">
        <f t="shared" si="24"/>
        <v>3</v>
      </c>
      <c r="H129">
        <f t="shared" si="20"/>
        <v>1.2859117861504307E-5</v>
      </c>
      <c r="I129">
        <f t="shared" si="21"/>
        <v>0.23409432900016783</v>
      </c>
      <c r="J129">
        <f t="shared" si="22"/>
        <v>4.1129838704816809E-6</v>
      </c>
      <c r="K129">
        <f t="shared" si="25"/>
        <v>0.1975335878649517</v>
      </c>
      <c r="L129">
        <f t="shared" si="26"/>
        <v>2.44568223113669E-12</v>
      </c>
      <c r="M129">
        <f t="shared" si="27"/>
        <v>-26.736697000783909</v>
      </c>
    </row>
    <row r="130" spans="2:13" x14ac:dyDescent="0.2">
      <c r="B130">
        <f t="shared" si="28"/>
        <v>4</v>
      </c>
      <c r="C130">
        <f t="shared" si="29"/>
        <v>7</v>
      </c>
      <c r="D130">
        <f t="shared" si="30"/>
        <v>3</v>
      </c>
      <c r="E130">
        <f t="shared" si="31"/>
        <v>0</v>
      </c>
      <c r="F130">
        <f t="shared" si="23"/>
        <v>3</v>
      </c>
      <c r="G130">
        <f t="shared" si="24"/>
        <v>4</v>
      </c>
      <c r="H130">
        <f t="shared" si="20"/>
        <v>1.2859117861504307E-5</v>
      </c>
      <c r="I130">
        <f t="shared" si="21"/>
        <v>0.23409432900016783</v>
      </c>
      <c r="J130">
        <f t="shared" si="22"/>
        <v>5.9648810474411448E-4</v>
      </c>
      <c r="K130">
        <f t="shared" si="25"/>
        <v>3.9912440983558763E-2</v>
      </c>
      <c r="L130">
        <f t="shared" si="26"/>
        <v>7.1665831898072111E-11</v>
      </c>
      <c r="M130">
        <f t="shared" si="27"/>
        <v>-23.35900702447071</v>
      </c>
    </row>
    <row r="131" spans="2:13" x14ac:dyDescent="0.2">
      <c r="B131">
        <f t="shared" si="28"/>
        <v>4</v>
      </c>
      <c r="C131">
        <f t="shared" si="29"/>
        <v>6</v>
      </c>
      <c r="D131">
        <f t="shared" si="30"/>
        <v>2</v>
      </c>
      <c r="E131">
        <f t="shared" si="31"/>
        <v>4</v>
      </c>
      <c r="F131">
        <f t="shared" si="23"/>
        <v>6</v>
      </c>
      <c r="G131">
        <f t="shared" si="24"/>
        <v>0</v>
      </c>
      <c r="H131">
        <f t="shared" si="20"/>
        <v>5.4193120326532003E-5</v>
      </c>
      <c r="I131">
        <f t="shared" si="21"/>
        <v>0.32619733795286948</v>
      </c>
      <c r="J131">
        <f t="shared" si="22"/>
        <v>0</v>
      </c>
      <c r="K131">
        <f t="shared" si="25"/>
        <v>9.3540346577840397E-2</v>
      </c>
      <c r="L131">
        <f t="shared" si="26"/>
        <v>0</v>
      </c>
      <c r="M131" t="e">
        <f t="shared" si="27"/>
        <v>#NUM!</v>
      </c>
    </row>
    <row r="132" spans="2:13" x14ac:dyDescent="0.2">
      <c r="B132">
        <f t="shared" si="28"/>
        <v>4</v>
      </c>
      <c r="C132">
        <f t="shared" si="29"/>
        <v>6</v>
      </c>
      <c r="D132">
        <f t="shared" si="30"/>
        <v>2</v>
      </c>
      <c r="E132">
        <f t="shared" si="31"/>
        <v>3</v>
      </c>
      <c r="F132">
        <f t="shared" si="23"/>
        <v>5</v>
      </c>
      <c r="G132">
        <f t="shared" si="24"/>
        <v>1</v>
      </c>
      <c r="H132">
        <f t="shared" si="20"/>
        <v>5.4193120326532003E-5</v>
      </c>
      <c r="I132">
        <f t="shared" si="21"/>
        <v>0.32619733795286948</v>
      </c>
      <c r="J132">
        <f t="shared" si="22"/>
        <v>0</v>
      </c>
      <c r="K132">
        <f t="shared" si="25"/>
        <v>0.30240313884620995</v>
      </c>
      <c r="L132">
        <f t="shared" si="26"/>
        <v>0</v>
      </c>
      <c r="M132" t="e">
        <f t="shared" si="27"/>
        <v>#NUM!</v>
      </c>
    </row>
    <row r="133" spans="2:13" x14ac:dyDescent="0.2">
      <c r="B133">
        <f t="shared" si="28"/>
        <v>4</v>
      </c>
      <c r="C133">
        <f t="shared" si="29"/>
        <v>6</v>
      </c>
      <c r="D133">
        <f t="shared" si="30"/>
        <v>2</v>
      </c>
      <c r="E133">
        <f t="shared" si="31"/>
        <v>2</v>
      </c>
      <c r="F133">
        <f t="shared" si="23"/>
        <v>4</v>
      </c>
      <c r="G133">
        <f t="shared" si="24"/>
        <v>2</v>
      </c>
      <c r="H133">
        <f t="shared" si="20"/>
        <v>5.4193120326532003E-5</v>
      </c>
      <c r="I133">
        <f t="shared" si="21"/>
        <v>0.32619733795286948</v>
      </c>
      <c r="J133">
        <f t="shared" si="22"/>
        <v>4.1129838704816809E-6</v>
      </c>
      <c r="K133">
        <f t="shared" si="25"/>
        <v>0.36661048572743909</v>
      </c>
      <c r="L133">
        <f t="shared" si="26"/>
        <v>2.6655477010377544E-11</v>
      </c>
      <c r="M133">
        <f t="shared" si="27"/>
        <v>-24.348026470095416</v>
      </c>
    </row>
    <row r="134" spans="2:13" x14ac:dyDescent="0.2">
      <c r="B134">
        <f t="shared" si="28"/>
        <v>4</v>
      </c>
      <c r="C134">
        <f t="shared" si="29"/>
        <v>6</v>
      </c>
      <c r="D134">
        <f t="shared" si="30"/>
        <v>2</v>
      </c>
      <c r="E134">
        <f t="shared" si="31"/>
        <v>1</v>
      </c>
      <c r="F134">
        <f t="shared" si="23"/>
        <v>3</v>
      </c>
      <c r="G134">
        <f t="shared" si="24"/>
        <v>3</v>
      </c>
      <c r="H134">
        <f t="shared" si="20"/>
        <v>5.4193120326532003E-5</v>
      </c>
      <c r="I134">
        <f t="shared" si="21"/>
        <v>0.32619733795286948</v>
      </c>
      <c r="J134">
        <f t="shared" si="22"/>
        <v>5.9648810474411448E-4</v>
      </c>
      <c r="K134">
        <f t="shared" si="25"/>
        <v>0.1975335878649517</v>
      </c>
      <c r="L134">
        <f t="shared" si="26"/>
        <v>2.082894673470631E-9</v>
      </c>
      <c r="M134">
        <f t="shared" si="27"/>
        <v>-19.989507240770489</v>
      </c>
    </row>
    <row r="135" spans="2:13" x14ac:dyDescent="0.2">
      <c r="B135">
        <f t="shared" si="28"/>
        <v>4</v>
      </c>
      <c r="C135">
        <f t="shared" si="29"/>
        <v>6</v>
      </c>
      <c r="D135">
        <f t="shared" si="30"/>
        <v>2</v>
      </c>
      <c r="E135">
        <f t="shared" si="31"/>
        <v>0</v>
      </c>
      <c r="F135">
        <f t="shared" si="23"/>
        <v>2</v>
      </c>
      <c r="G135">
        <f t="shared" si="24"/>
        <v>4</v>
      </c>
      <c r="H135">
        <f t="shared" si="20"/>
        <v>5.4193120326532003E-5</v>
      </c>
      <c r="I135">
        <f t="shared" si="21"/>
        <v>0.32619733795286948</v>
      </c>
      <c r="J135">
        <f t="shared" si="22"/>
        <v>5.0010197998995014E-3</v>
      </c>
      <c r="K135">
        <f t="shared" si="25"/>
        <v>3.9912440983558763E-2</v>
      </c>
      <c r="L135">
        <f t="shared" si="26"/>
        <v>3.5285106564532153E-9</v>
      </c>
      <c r="M135">
        <f t="shared" si="27"/>
        <v>-19.462389965383618</v>
      </c>
    </row>
    <row r="136" spans="2:13" x14ac:dyDescent="0.2">
      <c r="B136">
        <f t="shared" si="28"/>
        <v>4</v>
      </c>
      <c r="C136">
        <f t="shared" si="29"/>
        <v>5</v>
      </c>
      <c r="D136">
        <f t="shared" si="30"/>
        <v>1</v>
      </c>
      <c r="E136">
        <f t="shared" si="31"/>
        <v>4</v>
      </c>
      <c r="F136">
        <f t="shared" si="23"/>
        <v>5</v>
      </c>
      <c r="G136">
        <f t="shared" si="24"/>
        <v>0</v>
      </c>
      <c r="H136">
        <f t="shared" si="20"/>
        <v>2.3135613243948351E-4</v>
      </c>
      <c r="I136">
        <f t="shared" si="21"/>
        <v>0.35352934016622917</v>
      </c>
      <c r="J136">
        <f t="shared" si="22"/>
        <v>0</v>
      </c>
      <c r="K136">
        <f t="shared" si="25"/>
        <v>9.3540346577840397E-2</v>
      </c>
      <c r="L136">
        <f t="shared" si="26"/>
        <v>0</v>
      </c>
      <c r="M136" t="e">
        <f t="shared" si="27"/>
        <v>#NUM!</v>
      </c>
    </row>
    <row r="137" spans="2:13" x14ac:dyDescent="0.2">
      <c r="B137">
        <f t="shared" si="28"/>
        <v>4</v>
      </c>
      <c r="C137">
        <f t="shared" si="29"/>
        <v>5</v>
      </c>
      <c r="D137">
        <f t="shared" si="30"/>
        <v>1</v>
      </c>
      <c r="E137">
        <f t="shared" si="31"/>
        <v>3</v>
      </c>
      <c r="F137">
        <f t="shared" si="23"/>
        <v>4</v>
      </c>
      <c r="G137">
        <f t="shared" si="24"/>
        <v>1</v>
      </c>
      <c r="H137">
        <f t="shared" si="20"/>
        <v>2.3135613243948351E-4</v>
      </c>
      <c r="I137">
        <f t="shared" si="21"/>
        <v>0.35352934016622917</v>
      </c>
      <c r="J137">
        <f t="shared" si="22"/>
        <v>4.1129838704816809E-6</v>
      </c>
      <c r="K137">
        <f t="shared" si="25"/>
        <v>0.30240313884620995</v>
      </c>
      <c r="L137">
        <f t="shared" si="26"/>
        <v>1.0173017213286443E-10</v>
      </c>
      <c r="M137">
        <f t="shared" si="27"/>
        <v>-23.00869717906825</v>
      </c>
    </row>
    <row r="138" spans="2:13" x14ac:dyDescent="0.2">
      <c r="B138">
        <f t="shared" si="28"/>
        <v>4</v>
      </c>
      <c r="C138">
        <f t="shared" si="29"/>
        <v>5</v>
      </c>
      <c r="D138">
        <f t="shared" si="30"/>
        <v>1</v>
      </c>
      <c r="E138">
        <f t="shared" si="31"/>
        <v>2</v>
      </c>
      <c r="F138">
        <f t="shared" si="23"/>
        <v>3</v>
      </c>
      <c r="G138">
        <f t="shared" si="24"/>
        <v>2</v>
      </c>
      <c r="H138">
        <f t="shared" si="20"/>
        <v>2.3135613243948351E-4</v>
      </c>
      <c r="I138">
        <f t="shared" si="21"/>
        <v>0.35352934016622917</v>
      </c>
      <c r="J138">
        <f t="shared" si="22"/>
        <v>5.9648810474411448E-4</v>
      </c>
      <c r="K138">
        <f t="shared" si="25"/>
        <v>0.36661048572743909</v>
      </c>
      <c r="L138">
        <f t="shared" si="26"/>
        <v>1.7885996771495536E-8</v>
      </c>
      <c r="M138">
        <f t="shared" si="27"/>
        <v>-17.839247733526992</v>
      </c>
    </row>
    <row r="139" spans="2:13" x14ac:dyDescent="0.2">
      <c r="B139">
        <f t="shared" si="28"/>
        <v>4</v>
      </c>
      <c r="C139">
        <f t="shared" si="29"/>
        <v>5</v>
      </c>
      <c r="D139">
        <f t="shared" si="30"/>
        <v>1</v>
      </c>
      <c r="E139">
        <f t="shared" si="31"/>
        <v>1</v>
      </c>
      <c r="F139">
        <f t="shared" si="23"/>
        <v>2</v>
      </c>
      <c r="G139">
        <f t="shared" si="24"/>
        <v>3</v>
      </c>
      <c r="H139">
        <f t="shared" si="20"/>
        <v>2.3135613243948351E-4</v>
      </c>
      <c r="I139">
        <f t="shared" si="21"/>
        <v>0.35352934016622917</v>
      </c>
      <c r="J139">
        <f t="shared" si="22"/>
        <v>5.0010197998995014E-3</v>
      </c>
      <c r="K139">
        <f t="shared" si="25"/>
        <v>0.1975335878649517</v>
      </c>
      <c r="L139">
        <f t="shared" si="26"/>
        <v>8.0799003442455672E-8</v>
      </c>
      <c r="M139">
        <f t="shared" si="27"/>
        <v>-16.331301205128394</v>
      </c>
    </row>
    <row r="140" spans="2:13" x14ac:dyDescent="0.2">
      <c r="B140">
        <f t="shared" si="28"/>
        <v>4</v>
      </c>
      <c r="C140">
        <f t="shared" si="29"/>
        <v>5</v>
      </c>
      <c r="D140">
        <f t="shared" si="30"/>
        <v>1</v>
      </c>
      <c r="E140">
        <f t="shared" si="31"/>
        <v>0</v>
      </c>
      <c r="F140">
        <f t="shared" si="23"/>
        <v>1</v>
      </c>
      <c r="G140">
        <f t="shared" si="24"/>
        <v>4</v>
      </c>
      <c r="H140">
        <f t="shared" si="20"/>
        <v>2.3135613243948351E-4</v>
      </c>
      <c r="I140">
        <f t="shared" si="21"/>
        <v>0.35352934016622917</v>
      </c>
      <c r="J140">
        <f t="shared" si="22"/>
        <v>1.085355765258352E-2</v>
      </c>
      <c r="K140">
        <f t="shared" si="25"/>
        <v>3.9912440983558763E-2</v>
      </c>
      <c r="L140">
        <f t="shared" si="26"/>
        <v>3.5431283516996097E-8</v>
      </c>
      <c r="M140">
        <f t="shared" si="27"/>
        <v>-17.155670691883657</v>
      </c>
    </row>
    <row r="141" spans="2:13" x14ac:dyDescent="0.2">
      <c r="B141">
        <f t="shared" si="28"/>
        <v>4</v>
      </c>
      <c r="C141">
        <f t="shared" si="29"/>
        <v>4</v>
      </c>
      <c r="D141">
        <f t="shared" si="30"/>
        <v>0</v>
      </c>
      <c r="E141">
        <f t="shared" si="31"/>
        <v>4</v>
      </c>
      <c r="F141">
        <f t="shared" si="23"/>
        <v>4</v>
      </c>
      <c r="G141">
        <f t="shared" si="24"/>
        <v>0</v>
      </c>
      <c r="H141">
        <f t="shared" si="20"/>
        <v>1.0059741091695842E-3</v>
      </c>
      <c r="I141">
        <f t="shared" si="21"/>
        <v>0.22989089085042297</v>
      </c>
      <c r="J141">
        <f t="shared" si="22"/>
        <v>4.1129838704816809E-6</v>
      </c>
      <c r="K141">
        <f t="shared" si="25"/>
        <v>9.3540346577840397E-2</v>
      </c>
      <c r="L141">
        <f t="shared" si="26"/>
        <v>8.8974293397316646E-11</v>
      </c>
      <c r="M141">
        <f t="shared" si="27"/>
        <v>-23.142673626150604</v>
      </c>
    </row>
    <row r="142" spans="2:13" x14ac:dyDescent="0.2">
      <c r="B142">
        <f t="shared" si="28"/>
        <v>4</v>
      </c>
      <c r="C142">
        <f t="shared" si="29"/>
        <v>4</v>
      </c>
      <c r="D142">
        <f t="shared" si="30"/>
        <v>0</v>
      </c>
      <c r="E142">
        <f t="shared" si="31"/>
        <v>3</v>
      </c>
      <c r="F142">
        <f t="shared" si="23"/>
        <v>3</v>
      </c>
      <c r="G142">
        <f t="shared" si="24"/>
        <v>1</v>
      </c>
      <c r="H142">
        <f t="shared" si="20"/>
        <v>1.0059741091695842E-3</v>
      </c>
      <c r="I142">
        <f t="shared" si="21"/>
        <v>0.22989089085042297</v>
      </c>
      <c r="J142">
        <f t="shared" si="22"/>
        <v>5.9648810474411448E-4</v>
      </c>
      <c r="K142">
        <f t="shared" si="25"/>
        <v>0.30240313884620995</v>
      </c>
      <c r="L142">
        <f t="shared" si="26"/>
        <v>4.1715422700017729E-8</v>
      </c>
      <c r="M142">
        <f t="shared" si="27"/>
        <v>-16.992394927597619</v>
      </c>
    </row>
    <row r="143" spans="2:13" x14ac:dyDescent="0.2">
      <c r="B143">
        <f t="shared" si="28"/>
        <v>4</v>
      </c>
      <c r="C143">
        <f t="shared" si="29"/>
        <v>4</v>
      </c>
      <c r="D143">
        <f t="shared" si="30"/>
        <v>0</v>
      </c>
      <c r="E143">
        <f t="shared" si="31"/>
        <v>2</v>
      </c>
      <c r="F143">
        <f t="shared" si="23"/>
        <v>2</v>
      </c>
      <c r="G143">
        <f t="shared" si="24"/>
        <v>2</v>
      </c>
      <c r="H143">
        <f t="shared" si="20"/>
        <v>1.0059741091695842E-3</v>
      </c>
      <c r="I143">
        <f t="shared" si="21"/>
        <v>0.22989089085042297</v>
      </c>
      <c r="J143">
        <f t="shared" si="22"/>
        <v>5.0010197998995014E-3</v>
      </c>
      <c r="K143">
        <f t="shared" si="25"/>
        <v>0.36661048572743909</v>
      </c>
      <c r="L143">
        <f t="shared" si="26"/>
        <v>4.2400602030500625E-7</v>
      </c>
      <c r="M143">
        <f t="shared" si="27"/>
        <v>-14.673518182982694</v>
      </c>
    </row>
    <row r="144" spans="2:13" x14ac:dyDescent="0.2">
      <c r="B144">
        <f t="shared" si="28"/>
        <v>4</v>
      </c>
      <c r="C144">
        <f t="shared" si="29"/>
        <v>4</v>
      </c>
      <c r="D144">
        <f t="shared" si="30"/>
        <v>0</v>
      </c>
      <c r="E144">
        <f t="shared" si="31"/>
        <v>1</v>
      </c>
      <c r="F144">
        <f t="shared" si="23"/>
        <v>1</v>
      </c>
      <c r="G144">
        <f t="shared" si="24"/>
        <v>3</v>
      </c>
      <c r="H144">
        <f t="shared" si="20"/>
        <v>1.0059741091695842E-3</v>
      </c>
      <c r="I144">
        <f t="shared" si="21"/>
        <v>0.22989089085042297</v>
      </c>
      <c r="J144">
        <f t="shared" si="22"/>
        <v>1.085355765258352E-2</v>
      </c>
      <c r="K144">
        <f t="shared" si="25"/>
        <v>0.1975335878649517</v>
      </c>
      <c r="L144">
        <f t="shared" si="26"/>
        <v>4.9581725444717664E-7</v>
      </c>
      <c r="M144">
        <f t="shared" si="27"/>
        <v>-14.517058416726229</v>
      </c>
    </row>
    <row r="145" spans="2:13" x14ac:dyDescent="0.2">
      <c r="B145">
        <f t="shared" si="28"/>
        <v>4</v>
      </c>
      <c r="C145">
        <f t="shared" si="29"/>
        <v>4</v>
      </c>
      <c r="D145">
        <f t="shared" si="30"/>
        <v>0</v>
      </c>
      <c r="E145">
        <f t="shared" si="31"/>
        <v>0</v>
      </c>
      <c r="F145">
        <f t="shared" si="23"/>
        <v>0</v>
      </c>
      <c r="G145">
        <f t="shared" si="24"/>
        <v>4</v>
      </c>
      <c r="H145">
        <f t="shared" si="20"/>
        <v>1.0059741091695842E-3</v>
      </c>
      <c r="I145">
        <f t="shared" si="21"/>
        <v>0.22989089085042297</v>
      </c>
      <c r="J145">
        <f t="shared" si="22"/>
        <v>1.5660566740604521E-4</v>
      </c>
      <c r="K145">
        <f t="shared" si="25"/>
        <v>3.9912440983558763E-2</v>
      </c>
      <c r="L145">
        <f t="shared" si="26"/>
        <v>1.4455207515781914E-9</v>
      </c>
      <c r="M145">
        <f t="shared" si="27"/>
        <v>-20.354796198588897</v>
      </c>
    </row>
    <row r="146" spans="2:13" x14ac:dyDescent="0.2">
      <c r="B146">
        <f t="shared" si="28"/>
        <v>5</v>
      </c>
      <c r="C146">
        <f t="shared" si="29"/>
        <v>10</v>
      </c>
      <c r="D146">
        <f t="shared" si="30"/>
        <v>5</v>
      </c>
      <c r="E146">
        <f t="shared" si="31"/>
        <v>5</v>
      </c>
      <c r="F146">
        <f t="shared" si="23"/>
        <v>10</v>
      </c>
      <c r="G146">
        <f t="shared" si="24"/>
        <v>0</v>
      </c>
      <c r="H146">
        <f t="shared" si="20"/>
        <v>1.8048353275885056E-7</v>
      </c>
      <c r="I146">
        <f t="shared" si="21"/>
        <v>0.11040054578002279</v>
      </c>
      <c r="J146">
        <f t="shared" si="22"/>
        <v>0</v>
      </c>
      <c r="K146">
        <f t="shared" si="25"/>
        <v>5.173074326274895E-2</v>
      </c>
      <c r="L146">
        <f t="shared" si="26"/>
        <v>0</v>
      </c>
      <c r="M146" t="e">
        <f t="shared" si="27"/>
        <v>#NUM!</v>
      </c>
    </row>
    <row r="147" spans="2:13" x14ac:dyDescent="0.2">
      <c r="B147">
        <f t="shared" si="28"/>
        <v>5</v>
      </c>
      <c r="C147">
        <f t="shared" si="29"/>
        <v>10</v>
      </c>
      <c r="D147">
        <f t="shared" si="30"/>
        <v>5</v>
      </c>
      <c r="E147">
        <f t="shared" si="31"/>
        <v>4</v>
      </c>
      <c r="F147">
        <f t="shared" si="23"/>
        <v>9</v>
      </c>
      <c r="G147">
        <f t="shared" si="24"/>
        <v>1</v>
      </c>
      <c r="H147">
        <f t="shared" si="20"/>
        <v>1.8048353275885056E-7</v>
      </c>
      <c r="I147">
        <f t="shared" si="21"/>
        <v>0.11040054578002279</v>
      </c>
      <c r="J147">
        <f t="shared" si="22"/>
        <v>0</v>
      </c>
      <c r="K147">
        <f t="shared" si="25"/>
        <v>0.20904801657545727</v>
      </c>
      <c r="L147">
        <f t="shared" si="26"/>
        <v>0</v>
      </c>
      <c r="M147" t="e">
        <f t="shared" si="27"/>
        <v>#NUM!</v>
      </c>
    </row>
    <row r="148" spans="2:13" x14ac:dyDescent="0.2">
      <c r="B148">
        <f t="shared" si="28"/>
        <v>5</v>
      </c>
      <c r="C148">
        <f t="shared" si="29"/>
        <v>10</v>
      </c>
      <c r="D148">
        <f t="shared" si="30"/>
        <v>5</v>
      </c>
      <c r="E148">
        <f t="shared" si="31"/>
        <v>3</v>
      </c>
      <c r="F148">
        <f t="shared" si="23"/>
        <v>8</v>
      </c>
      <c r="G148">
        <f t="shared" si="24"/>
        <v>2</v>
      </c>
      <c r="H148">
        <f t="shared" si="20"/>
        <v>1.8048353275885056E-7</v>
      </c>
      <c r="I148">
        <f t="shared" si="21"/>
        <v>0.11040054578002279</v>
      </c>
      <c r="J148">
        <f t="shared" si="22"/>
        <v>0</v>
      </c>
      <c r="K148">
        <f t="shared" si="25"/>
        <v>0.33791181396461051</v>
      </c>
      <c r="L148">
        <f t="shared" si="26"/>
        <v>0</v>
      </c>
      <c r="M148" t="e">
        <f t="shared" si="27"/>
        <v>#NUM!</v>
      </c>
    </row>
    <row r="149" spans="2:13" x14ac:dyDescent="0.2">
      <c r="B149">
        <f t="shared" si="28"/>
        <v>5</v>
      </c>
      <c r="C149">
        <f t="shared" si="29"/>
        <v>10</v>
      </c>
      <c r="D149">
        <f t="shared" si="30"/>
        <v>5</v>
      </c>
      <c r="E149">
        <f t="shared" si="31"/>
        <v>2</v>
      </c>
      <c r="F149">
        <f t="shared" si="23"/>
        <v>7</v>
      </c>
      <c r="G149">
        <f t="shared" si="24"/>
        <v>3</v>
      </c>
      <c r="H149">
        <f t="shared" ref="H149:H212" si="32">VLOOKUP(C149,K$6:M$16,2)</f>
        <v>1.8048353275885056E-7</v>
      </c>
      <c r="I149">
        <f t="shared" ref="I149:I212" si="33">_xlfn.BINOM.DIST(B149,C149,$H$2,FALSE)</f>
        <v>0.11040054578002279</v>
      </c>
      <c r="J149">
        <f t="shared" ref="J149:J212" si="34">VLOOKUP(F149,K$6:M$16,3)</f>
        <v>0</v>
      </c>
      <c r="K149">
        <f t="shared" si="25"/>
        <v>0.27310566224778776</v>
      </c>
      <c r="L149">
        <f t="shared" si="26"/>
        <v>0</v>
      </c>
      <c r="M149" t="e">
        <f t="shared" si="27"/>
        <v>#NUM!</v>
      </c>
    </row>
    <row r="150" spans="2:13" x14ac:dyDescent="0.2">
      <c r="B150">
        <f t="shared" si="28"/>
        <v>5</v>
      </c>
      <c r="C150">
        <f t="shared" si="29"/>
        <v>10</v>
      </c>
      <c r="D150">
        <f t="shared" si="30"/>
        <v>5</v>
      </c>
      <c r="E150">
        <f t="shared" si="31"/>
        <v>1</v>
      </c>
      <c r="F150">
        <f t="shared" ref="F150:F213" si="35">D150+E150</f>
        <v>6</v>
      </c>
      <c r="G150">
        <f t="shared" ref="G150:G213" si="36">B150-E150</f>
        <v>4</v>
      </c>
      <c r="H150">
        <f t="shared" si="32"/>
        <v>1.8048353275885056E-7</v>
      </c>
      <c r="I150">
        <f t="shared" si="33"/>
        <v>0.11040054578002279</v>
      </c>
      <c r="J150">
        <f t="shared" si="34"/>
        <v>0</v>
      </c>
      <c r="K150">
        <f t="shared" ref="K150:K213" si="37">_xlfn.BINOM.DIST(G150,B150,$F$2,FALSE)</f>
        <v>0.11036415370729576</v>
      </c>
      <c r="L150">
        <f t="shared" ref="L150:L213" si="38">H150*I150*J150*K150</f>
        <v>0</v>
      </c>
      <c r="M150" t="e">
        <f t="shared" ref="M150:M213" si="39">LN(L150)</f>
        <v>#NUM!</v>
      </c>
    </row>
    <row r="151" spans="2:13" x14ac:dyDescent="0.2">
      <c r="B151">
        <f t="shared" ref="B151:B214" si="40">IF(E150=0,IF(C150=B150,B150+1,B150), B150)</f>
        <v>5</v>
      </c>
      <c r="C151">
        <f t="shared" ref="C151:C214" si="41">IF(E150=0,IF(C150=B150,10,C150-1),C150)</f>
        <v>10</v>
      </c>
      <c r="D151">
        <f t="shared" ref="D151:D214" si="42">C151-B151</f>
        <v>5</v>
      </c>
      <c r="E151">
        <f t="shared" ref="E151:E214" si="43">IF(E150=0,B151,E150-1)</f>
        <v>0</v>
      </c>
      <c r="F151">
        <f t="shared" si="35"/>
        <v>5</v>
      </c>
      <c r="G151">
        <f t="shared" si="36"/>
        <v>5</v>
      </c>
      <c r="H151">
        <f t="shared" si="32"/>
        <v>1.8048353275885056E-7</v>
      </c>
      <c r="I151">
        <f t="shared" si="33"/>
        <v>0.11040054578002279</v>
      </c>
      <c r="J151">
        <f t="shared" si="34"/>
        <v>0</v>
      </c>
      <c r="K151">
        <f t="shared" si="37"/>
        <v>1.7839610242099617E-2</v>
      </c>
      <c r="L151">
        <f t="shared" si="38"/>
        <v>0</v>
      </c>
      <c r="M151" t="e">
        <f t="shared" si="39"/>
        <v>#NUM!</v>
      </c>
    </row>
    <row r="152" spans="2:13" x14ac:dyDescent="0.2">
      <c r="B152">
        <f t="shared" si="40"/>
        <v>5</v>
      </c>
      <c r="C152">
        <f t="shared" si="41"/>
        <v>9</v>
      </c>
      <c r="D152">
        <f t="shared" si="42"/>
        <v>4</v>
      </c>
      <c r="E152">
        <f t="shared" si="43"/>
        <v>5</v>
      </c>
      <c r="F152">
        <f t="shared" si="35"/>
        <v>9</v>
      </c>
      <c r="G152">
        <f t="shared" si="36"/>
        <v>0</v>
      </c>
      <c r="H152">
        <f t="shared" si="32"/>
        <v>7.4346799071509315E-7</v>
      </c>
      <c r="I152">
        <f t="shared" si="33"/>
        <v>0.17947647434162511</v>
      </c>
      <c r="J152">
        <f t="shared" si="34"/>
        <v>0</v>
      </c>
      <c r="K152">
        <f t="shared" si="37"/>
        <v>5.173074326274895E-2</v>
      </c>
      <c r="L152">
        <f t="shared" si="38"/>
        <v>0</v>
      </c>
      <c r="M152" t="e">
        <f t="shared" si="39"/>
        <v>#NUM!</v>
      </c>
    </row>
    <row r="153" spans="2:13" x14ac:dyDescent="0.2">
      <c r="B153">
        <f t="shared" si="40"/>
        <v>5</v>
      </c>
      <c r="C153">
        <f t="shared" si="41"/>
        <v>9</v>
      </c>
      <c r="D153">
        <f t="shared" si="42"/>
        <v>4</v>
      </c>
      <c r="E153">
        <f t="shared" si="43"/>
        <v>4</v>
      </c>
      <c r="F153">
        <f t="shared" si="35"/>
        <v>8</v>
      </c>
      <c r="G153">
        <f t="shared" si="36"/>
        <v>1</v>
      </c>
      <c r="H153">
        <f t="shared" si="32"/>
        <v>7.4346799071509315E-7</v>
      </c>
      <c r="I153">
        <f t="shared" si="33"/>
        <v>0.17947647434162511</v>
      </c>
      <c r="J153">
        <f t="shared" si="34"/>
        <v>0</v>
      </c>
      <c r="K153">
        <f t="shared" si="37"/>
        <v>0.20904801657545727</v>
      </c>
      <c r="L153">
        <f t="shared" si="38"/>
        <v>0</v>
      </c>
      <c r="M153" t="e">
        <f t="shared" si="39"/>
        <v>#NUM!</v>
      </c>
    </row>
    <row r="154" spans="2:13" x14ac:dyDescent="0.2">
      <c r="B154">
        <f t="shared" si="40"/>
        <v>5</v>
      </c>
      <c r="C154">
        <f t="shared" si="41"/>
        <v>9</v>
      </c>
      <c r="D154">
        <f t="shared" si="42"/>
        <v>4</v>
      </c>
      <c r="E154">
        <f t="shared" si="43"/>
        <v>3</v>
      </c>
      <c r="F154">
        <f t="shared" si="35"/>
        <v>7</v>
      </c>
      <c r="G154">
        <f t="shared" si="36"/>
        <v>2</v>
      </c>
      <c r="H154">
        <f t="shared" si="32"/>
        <v>7.4346799071509315E-7</v>
      </c>
      <c r="I154">
        <f t="shared" si="33"/>
        <v>0.17947647434162511</v>
      </c>
      <c r="J154">
        <f t="shared" si="34"/>
        <v>0</v>
      </c>
      <c r="K154">
        <f t="shared" si="37"/>
        <v>0.33791181396461051</v>
      </c>
      <c r="L154">
        <f t="shared" si="38"/>
        <v>0</v>
      </c>
      <c r="M154" t="e">
        <f t="shared" si="39"/>
        <v>#NUM!</v>
      </c>
    </row>
    <row r="155" spans="2:13" x14ac:dyDescent="0.2">
      <c r="B155">
        <f t="shared" si="40"/>
        <v>5</v>
      </c>
      <c r="C155">
        <f t="shared" si="41"/>
        <v>9</v>
      </c>
      <c r="D155">
        <f t="shared" si="42"/>
        <v>4</v>
      </c>
      <c r="E155">
        <f t="shared" si="43"/>
        <v>2</v>
      </c>
      <c r="F155">
        <f t="shared" si="35"/>
        <v>6</v>
      </c>
      <c r="G155">
        <f t="shared" si="36"/>
        <v>3</v>
      </c>
      <c r="H155">
        <f t="shared" si="32"/>
        <v>7.4346799071509315E-7</v>
      </c>
      <c r="I155">
        <f t="shared" si="33"/>
        <v>0.17947647434162511</v>
      </c>
      <c r="J155">
        <f t="shared" si="34"/>
        <v>0</v>
      </c>
      <c r="K155">
        <f t="shared" si="37"/>
        <v>0.27310566224778776</v>
      </c>
      <c r="L155">
        <f t="shared" si="38"/>
        <v>0</v>
      </c>
      <c r="M155" t="e">
        <f t="shared" si="39"/>
        <v>#NUM!</v>
      </c>
    </row>
    <row r="156" spans="2:13" x14ac:dyDescent="0.2">
      <c r="B156">
        <f t="shared" si="40"/>
        <v>5</v>
      </c>
      <c r="C156">
        <f t="shared" si="41"/>
        <v>9</v>
      </c>
      <c r="D156">
        <f t="shared" si="42"/>
        <v>4</v>
      </c>
      <c r="E156">
        <f t="shared" si="43"/>
        <v>1</v>
      </c>
      <c r="F156">
        <f t="shared" si="35"/>
        <v>5</v>
      </c>
      <c r="G156">
        <f t="shared" si="36"/>
        <v>4</v>
      </c>
      <c r="H156">
        <f t="shared" si="32"/>
        <v>7.4346799071509315E-7</v>
      </c>
      <c r="I156">
        <f t="shared" si="33"/>
        <v>0.17947647434162511</v>
      </c>
      <c r="J156">
        <f t="shared" si="34"/>
        <v>0</v>
      </c>
      <c r="K156">
        <f t="shared" si="37"/>
        <v>0.11036415370729576</v>
      </c>
      <c r="L156">
        <f t="shared" si="38"/>
        <v>0</v>
      </c>
      <c r="M156" t="e">
        <f t="shared" si="39"/>
        <v>#NUM!</v>
      </c>
    </row>
    <row r="157" spans="2:13" x14ac:dyDescent="0.2">
      <c r="B157">
        <f t="shared" si="40"/>
        <v>5</v>
      </c>
      <c r="C157">
        <f t="shared" si="41"/>
        <v>9</v>
      </c>
      <c r="D157">
        <f t="shared" si="42"/>
        <v>4</v>
      </c>
      <c r="E157">
        <f t="shared" si="43"/>
        <v>0</v>
      </c>
      <c r="F157">
        <f t="shared" si="35"/>
        <v>4</v>
      </c>
      <c r="G157">
        <f t="shared" si="36"/>
        <v>5</v>
      </c>
      <c r="H157">
        <f t="shared" si="32"/>
        <v>7.4346799071509315E-7</v>
      </c>
      <c r="I157">
        <f t="shared" si="33"/>
        <v>0.17947647434162511</v>
      </c>
      <c r="J157">
        <f t="shared" si="34"/>
        <v>4.1129838704816809E-6</v>
      </c>
      <c r="K157">
        <f t="shared" si="37"/>
        <v>1.7839610242099617E-2</v>
      </c>
      <c r="L157">
        <f t="shared" si="38"/>
        <v>9.7906645934072452E-15</v>
      </c>
      <c r="M157">
        <f t="shared" si="39"/>
        <v>-32.257347055748212</v>
      </c>
    </row>
    <row r="158" spans="2:13" x14ac:dyDescent="0.2">
      <c r="B158">
        <f t="shared" si="40"/>
        <v>5</v>
      </c>
      <c r="C158">
        <f t="shared" si="41"/>
        <v>8</v>
      </c>
      <c r="D158">
        <f t="shared" si="42"/>
        <v>3</v>
      </c>
      <c r="E158">
        <f t="shared" si="43"/>
        <v>5</v>
      </c>
      <c r="F158">
        <f t="shared" si="35"/>
        <v>8</v>
      </c>
      <c r="G158">
        <f t="shared" si="36"/>
        <v>0</v>
      </c>
      <c r="H158">
        <f t="shared" si="32"/>
        <v>3.0805918072170931E-6</v>
      </c>
      <c r="I158">
        <f t="shared" si="33"/>
        <v>0.25935302414402678</v>
      </c>
      <c r="J158">
        <f t="shared" si="34"/>
        <v>0</v>
      </c>
      <c r="K158">
        <f t="shared" si="37"/>
        <v>5.173074326274895E-2</v>
      </c>
      <c r="L158">
        <f t="shared" si="38"/>
        <v>0</v>
      </c>
      <c r="M158" t="e">
        <f t="shared" si="39"/>
        <v>#NUM!</v>
      </c>
    </row>
    <row r="159" spans="2:13" x14ac:dyDescent="0.2">
      <c r="B159">
        <f t="shared" si="40"/>
        <v>5</v>
      </c>
      <c r="C159">
        <f t="shared" si="41"/>
        <v>8</v>
      </c>
      <c r="D159">
        <f t="shared" si="42"/>
        <v>3</v>
      </c>
      <c r="E159">
        <f t="shared" si="43"/>
        <v>4</v>
      </c>
      <c r="F159">
        <f t="shared" si="35"/>
        <v>7</v>
      </c>
      <c r="G159">
        <f t="shared" si="36"/>
        <v>1</v>
      </c>
      <c r="H159">
        <f t="shared" si="32"/>
        <v>3.0805918072170931E-6</v>
      </c>
      <c r="I159">
        <f t="shared" si="33"/>
        <v>0.25935302414402678</v>
      </c>
      <c r="J159">
        <f t="shared" si="34"/>
        <v>0</v>
      </c>
      <c r="K159">
        <f t="shared" si="37"/>
        <v>0.20904801657545727</v>
      </c>
      <c r="L159">
        <f t="shared" si="38"/>
        <v>0</v>
      </c>
      <c r="M159" t="e">
        <f t="shared" si="39"/>
        <v>#NUM!</v>
      </c>
    </row>
    <row r="160" spans="2:13" x14ac:dyDescent="0.2">
      <c r="B160">
        <f t="shared" si="40"/>
        <v>5</v>
      </c>
      <c r="C160">
        <f t="shared" si="41"/>
        <v>8</v>
      </c>
      <c r="D160">
        <f t="shared" si="42"/>
        <v>3</v>
      </c>
      <c r="E160">
        <f t="shared" si="43"/>
        <v>3</v>
      </c>
      <c r="F160">
        <f t="shared" si="35"/>
        <v>6</v>
      </c>
      <c r="G160">
        <f t="shared" si="36"/>
        <v>2</v>
      </c>
      <c r="H160">
        <f t="shared" si="32"/>
        <v>3.0805918072170931E-6</v>
      </c>
      <c r="I160">
        <f t="shared" si="33"/>
        <v>0.25935302414402678</v>
      </c>
      <c r="J160">
        <f t="shared" si="34"/>
        <v>0</v>
      </c>
      <c r="K160">
        <f t="shared" si="37"/>
        <v>0.33791181396461051</v>
      </c>
      <c r="L160">
        <f t="shared" si="38"/>
        <v>0</v>
      </c>
      <c r="M160" t="e">
        <f t="shared" si="39"/>
        <v>#NUM!</v>
      </c>
    </row>
    <row r="161" spans="2:13" x14ac:dyDescent="0.2">
      <c r="B161">
        <f t="shared" si="40"/>
        <v>5</v>
      </c>
      <c r="C161">
        <f t="shared" si="41"/>
        <v>8</v>
      </c>
      <c r="D161">
        <f t="shared" si="42"/>
        <v>3</v>
      </c>
      <c r="E161">
        <f t="shared" si="43"/>
        <v>2</v>
      </c>
      <c r="F161">
        <f t="shared" si="35"/>
        <v>5</v>
      </c>
      <c r="G161">
        <f t="shared" si="36"/>
        <v>3</v>
      </c>
      <c r="H161">
        <f t="shared" si="32"/>
        <v>3.0805918072170931E-6</v>
      </c>
      <c r="I161">
        <f t="shared" si="33"/>
        <v>0.25935302414402678</v>
      </c>
      <c r="J161">
        <f t="shared" si="34"/>
        <v>0</v>
      </c>
      <c r="K161">
        <f t="shared" si="37"/>
        <v>0.27310566224778776</v>
      </c>
      <c r="L161">
        <f t="shared" si="38"/>
        <v>0</v>
      </c>
      <c r="M161" t="e">
        <f t="shared" si="39"/>
        <v>#NUM!</v>
      </c>
    </row>
    <row r="162" spans="2:13" x14ac:dyDescent="0.2">
      <c r="B162">
        <f t="shared" si="40"/>
        <v>5</v>
      </c>
      <c r="C162">
        <f t="shared" si="41"/>
        <v>8</v>
      </c>
      <c r="D162">
        <f t="shared" si="42"/>
        <v>3</v>
      </c>
      <c r="E162">
        <f t="shared" si="43"/>
        <v>1</v>
      </c>
      <c r="F162">
        <f t="shared" si="35"/>
        <v>4</v>
      </c>
      <c r="G162">
        <f t="shared" si="36"/>
        <v>4</v>
      </c>
      <c r="H162">
        <f t="shared" si="32"/>
        <v>3.0805918072170931E-6</v>
      </c>
      <c r="I162">
        <f t="shared" si="33"/>
        <v>0.25935302414402678</v>
      </c>
      <c r="J162">
        <f t="shared" si="34"/>
        <v>4.1129838704816809E-6</v>
      </c>
      <c r="K162">
        <f t="shared" si="37"/>
        <v>0.11036415370729576</v>
      </c>
      <c r="L162">
        <f t="shared" si="38"/>
        <v>3.6266906799442107E-13</v>
      </c>
      <c r="M162">
        <f t="shared" si="39"/>
        <v>-28.645285634876682</v>
      </c>
    </row>
    <row r="163" spans="2:13" x14ac:dyDescent="0.2">
      <c r="B163">
        <f t="shared" si="40"/>
        <v>5</v>
      </c>
      <c r="C163">
        <f t="shared" si="41"/>
        <v>8</v>
      </c>
      <c r="D163">
        <f t="shared" si="42"/>
        <v>3</v>
      </c>
      <c r="E163">
        <f t="shared" si="43"/>
        <v>0</v>
      </c>
      <c r="F163">
        <f t="shared" si="35"/>
        <v>3</v>
      </c>
      <c r="G163">
        <f t="shared" si="36"/>
        <v>5</v>
      </c>
      <c r="H163">
        <f t="shared" si="32"/>
        <v>3.0805918072170931E-6</v>
      </c>
      <c r="I163">
        <f t="shared" si="33"/>
        <v>0.25935302414402678</v>
      </c>
      <c r="J163">
        <f t="shared" si="34"/>
        <v>5.9648810474411448E-4</v>
      </c>
      <c r="K163">
        <f t="shared" si="37"/>
        <v>1.7839610242099617E-2</v>
      </c>
      <c r="L163">
        <f t="shared" si="38"/>
        <v>8.5018340095438179E-12</v>
      </c>
      <c r="M163">
        <f t="shared" si="39"/>
        <v>-25.490739209877692</v>
      </c>
    </row>
    <row r="164" spans="2:13" x14ac:dyDescent="0.2">
      <c r="B164">
        <f t="shared" si="40"/>
        <v>5</v>
      </c>
      <c r="C164">
        <f t="shared" si="41"/>
        <v>7</v>
      </c>
      <c r="D164">
        <f t="shared" si="42"/>
        <v>2</v>
      </c>
      <c r="E164">
        <f t="shared" si="43"/>
        <v>5</v>
      </c>
      <c r="F164">
        <f t="shared" si="35"/>
        <v>7</v>
      </c>
      <c r="G164">
        <f t="shared" si="36"/>
        <v>0</v>
      </c>
      <c r="H164">
        <f t="shared" si="32"/>
        <v>1.2859117861504307E-5</v>
      </c>
      <c r="I164">
        <f t="shared" si="33"/>
        <v>0.31621967573391652</v>
      </c>
      <c r="J164">
        <f t="shared" si="34"/>
        <v>0</v>
      </c>
      <c r="K164">
        <f t="shared" si="37"/>
        <v>5.173074326274895E-2</v>
      </c>
      <c r="L164">
        <f t="shared" si="38"/>
        <v>0</v>
      </c>
      <c r="M164" t="e">
        <f t="shared" si="39"/>
        <v>#NUM!</v>
      </c>
    </row>
    <row r="165" spans="2:13" x14ac:dyDescent="0.2">
      <c r="B165">
        <f t="shared" si="40"/>
        <v>5</v>
      </c>
      <c r="C165">
        <f t="shared" si="41"/>
        <v>7</v>
      </c>
      <c r="D165">
        <f t="shared" si="42"/>
        <v>2</v>
      </c>
      <c r="E165">
        <f t="shared" si="43"/>
        <v>4</v>
      </c>
      <c r="F165">
        <f t="shared" si="35"/>
        <v>6</v>
      </c>
      <c r="G165">
        <f t="shared" si="36"/>
        <v>1</v>
      </c>
      <c r="H165">
        <f t="shared" si="32"/>
        <v>1.2859117861504307E-5</v>
      </c>
      <c r="I165">
        <f t="shared" si="33"/>
        <v>0.31621967573391652</v>
      </c>
      <c r="J165">
        <f t="shared" si="34"/>
        <v>0</v>
      </c>
      <c r="K165">
        <f t="shared" si="37"/>
        <v>0.20904801657545727</v>
      </c>
      <c r="L165">
        <f t="shared" si="38"/>
        <v>0</v>
      </c>
      <c r="M165" t="e">
        <f t="shared" si="39"/>
        <v>#NUM!</v>
      </c>
    </row>
    <row r="166" spans="2:13" x14ac:dyDescent="0.2">
      <c r="B166">
        <f t="shared" si="40"/>
        <v>5</v>
      </c>
      <c r="C166">
        <f t="shared" si="41"/>
        <v>7</v>
      </c>
      <c r="D166">
        <f t="shared" si="42"/>
        <v>2</v>
      </c>
      <c r="E166">
        <f t="shared" si="43"/>
        <v>3</v>
      </c>
      <c r="F166">
        <f t="shared" si="35"/>
        <v>5</v>
      </c>
      <c r="G166">
        <f t="shared" si="36"/>
        <v>2</v>
      </c>
      <c r="H166">
        <f t="shared" si="32"/>
        <v>1.2859117861504307E-5</v>
      </c>
      <c r="I166">
        <f t="shared" si="33"/>
        <v>0.31621967573391652</v>
      </c>
      <c r="J166">
        <f t="shared" si="34"/>
        <v>0</v>
      </c>
      <c r="K166">
        <f t="shared" si="37"/>
        <v>0.33791181396461051</v>
      </c>
      <c r="L166">
        <f t="shared" si="38"/>
        <v>0</v>
      </c>
      <c r="M166" t="e">
        <f t="shared" si="39"/>
        <v>#NUM!</v>
      </c>
    </row>
    <row r="167" spans="2:13" x14ac:dyDescent="0.2">
      <c r="B167">
        <f t="shared" si="40"/>
        <v>5</v>
      </c>
      <c r="C167">
        <f t="shared" si="41"/>
        <v>7</v>
      </c>
      <c r="D167">
        <f t="shared" si="42"/>
        <v>2</v>
      </c>
      <c r="E167">
        <f t="shared" si="43"/>
        <v>2</v>
      </c>
      <c r="F167">
        <f t="shared" si="35"/>
        <v>4</v>
      </c>
      <c r="G167">
        <f t="shared" si="36"/>
        <v>3</v>
      </c>
      <c r="H167">
        <f t="shared" si="32"/>
        <v>1.2859117861504307E-5</v>
      </c>
      <c r="I167">
        <f t="shared" si="33"/>
        <v>0.31621967573391652</v>
      </c>
      <c r="J167">
        <f t="shared" si="34"/>
        <v>4.1129838704816809E-6</v>
      </c>
      <c r="K167">
        <f t="shared" si="37"/>
        <v>0.27310566224778776</v>
      </c>
      <c r="L167">
        <f t="shared" si="38"/>
        <v>4.5675969749074324E-12</v>
      </c>
      <c r="M167">
        <f t="shared" si="39"/>
        <v>-26.112033875377083</v>
      </c>
    </row>
    <row r="168" spans="2:13" x14ac:dyDescent="0.2">
      <c r="B168">
        <f t="shared" si="40"/>
        <v>5</v>
      </c>
      <c r="C168">
        <f t="shared" si="41"/>
        <v>7</v>
      </c>
      <c r="D168">
        <f t="shared" si="42"/>
        <v>2</v>
      </c>
      <c r="E168">
        <f t="shared" si="43"/>
        <v>1</v>
      </c>
      <c r="F168">
        <f t="shared" si="35"/>
        <v>3</v>
      </c>
      <c r="G168">
        <f t="shared" si="36"/>
        <v>4</v>
      </c>
      <c r="H168">
        <f t="shared" si="32"/>
        <v>1.2859117861504307E-5</v>
      </c>
      <c r="I168">
        <f t="shared" si="33"/>
        <v>0.31621967573391652</v>
      </c>
      <c r="J168">
        <f t="shared" si="34"/>
        <v>5.9648810474411448E-4</v>
      </c>
      <c r="K168">
        <f t="shared" si="37"/>
        <v>0.11036415370729576</v>
      </c>
      <c r="L168">
        <f t="shared" si="38"/>
        <v>2.6768860877704422E-10</v>
      </c>
      <c r="M168">
        <f t="shared" si="39"/>
        <v>-22.041196718503937</v>
      </c>
    </row>
    <row r="169" spans="2:13" x14ac:dyDescent="0.2">
      <c r="B169">
        <f t="shared" si="40"/>
        <v>5</v>
      </c>
      <c r="C169">
        <f t="shared" si="41"/>
        <v>7</v>
      </c>
      <c r="D169">
        <f t="shared" si="42"/>
        <v>2</v>
      </c>
      <c r="E169">
        <f t="shared" si="43"/>
        <v>0</v>
      </c>
      <c r="F169">
        <f t="shared" si="35"/>
        <v>2</v>
      </c>
      <c r="G169">
        <f t="shared" si="36"/>
        <v>5</v>
      </c>
      <c r="H169">
        <f t="shared" si="32"/>
        <v>1.2859117861504307E-5</v>
      </c>
      <c r="I169">
        <f t="shared" si="33"/>
        <v>0.31621967573391652</v>
      </c>
      <c r="J169">
        <f t="shared" si="34"/>
        <v>5.0010197998995014E-3</v>
      </c>
      <c r="K169">
        <f t="shared" si="37"/>
        <v>1.7839610242099617E-2</v>
      </c>
      <c r="L169">
        <f t="shared" si="38"/>
        <v>3.6278055562246505E-10</v>
      </c>
      <c r="M169">
        <f t="shared" si="39"/>
        <v>-21.737222994431274</v>
      </c>
    </row>
    <row r="170" spans="2:13" x14ac:dyDescent="0.2">
      <c r="B170">
        <f t="shared" si="40"/>
        <v>5</v>
      </c>
      <c r="C170">
        <f t="shared" si="41"/>
        <v>6</v>
      </c>
      <c r="D170">
        <f t="shared" si="42"/>
        <v>1</v>
      </c>
      <c r="E170">
        <f t="shared" si="43"/>
        <v>5</v>
      </c>
      <c r="F170">
        <f t="shared" si="35"/>
        <v>6</v>
      </c>
      <c r="G170">
        <f t="shared" si="36"/>
        <v>0</v>
      </c>
      <c r="H170">
        <f t="shared" si="32"/>
        <v>5.4193120326532003E-5</v>
      </c>
      <c r="I170">
        <f t="shared" si="33"/>
        <v>0.29375627301832724</v>
      </c>
      <c r="J170">
        <f t="shared" si="34"/>
        <v>0</v>
      </c>
      <c r="K170">
        <f t="shared" si="37"/>
        <v>5.173074326274895E-2</v>
      </c>
      <c r="L170">
        <f t="shared" si="38"/>
        <v>0</v>
      </c>
      <c r="M170" t="e">
        <f t="shared" si="39"/>
        <v>#NUM!</v>
      </c>
    </row>
    <row r="171" spans="2:13" x14ac:dyDescent="0.2">
      <c r="B171">
        <f t="shared" si="40"/>
        <v>5</v>
      </c>
      <c r="C171">
        <f t="shared" si="41"/>
        <v>6</v>
      </c>
      <c r="D171">
        <f t="shared" si="42"/>
        <v>1</v>
      </c>
      <c r="E171">
        <f t="shared" si="43"/>
        <v>4</v>
      </c>
      <c r="F171">
        <f t="shared" si="35"/>
        <v>5</v>
      </c>
      <c r="G171">
        <f t="shared" si="36"/>
        <v>1</v>
      </c>
      <c r="H171">
        <f t="shared" si="32"/>
        <v>5.4193120326532003E-5</v>
      </c>
      <c r="I171">
        <f t="shared" si="33"/>
        <v>0.29375627301832724</v>
      </c>
      <c r="J171">
        <f t="shared" si="34"/>
        <v>0</v>
      </c>
      <c r="K171">
        <f t="shared" si="37"/>
        <v>0.20904801657545727</v>
      </c>
      <c r="L171">
        <f t="shared" si="38"/>
        <v>0</v>
      </c>
      <c r="M171" t="e">
        <f t="shared" si="39"/>
        <v>#NUM!</v>
      </c>
    </row>
    <row r="172" spans="2:13" x14ac:dyDescent="0.2">
      <c r="B172">
        <f t="shared" si="40"/>
        <v>5</v>
      </c>
      <c r="C172">
        <f t="shared" si="41"/>
        <v>6</v>
      </c>
      <c r="D172">
        <f t="shared" si="42"/>
        <v>1</v>
      </c>
      <c r="E172">
        <f t="shared" si="43"/>
        <v>3</v>
      </c>
      <c r="F172">
        <f t="shared" si="35"/>
        <v>4</v>
      </c>
      <c r="G172">
        <f t="shared" si="36"/>
        <v>2</v>
      </c>
      <c r="H172">
        <f t="shared" si="32"/>
        <v>5.4193120326532003E-5</v>
      </c>
      <c r="I172">
        <f t="shared" si="33"/>
        <v>0.29375627301832724</v>
      </c>
      <c r="J172">
        <f t="shared" si="34"/>
        <v>4.1129838704816809E-6</v>
      </c>
      <c r="K172">
        <f t="shared" si="37"/>
        <v>0.33791181396461051</v>
      </c>
      <c r="L172">
        <f t="shared" si="38"/>
        <v>2.2125428435516395E-11</v>
      </c>
      <c r="M172">
        <f t="shared" si="39"/>
        <v>-24.534293560904917</v>
      </c>
    </row>
    <row r="173" spans="2:13" x14ac:dyDescent="0.2">
      <c r="B173">
        <f t="shared" si="40"/>
        <v>5</v>
      </c>
      <c r="C173">
        <f t="shared" si="41"/>
        <v>6</v>
      </c>
      <c r="D173">
        <f t="shared" si="42"/>
        <v>1</v>
      </c>
      <c r="E173">
        <f t="shared" si="43"/>
        <v>2</v>
      </c>
      <c r="F173">
        <f t="shared" si="35"/>
        <v>3</v>
      </c>
      <c r="G173">
        <f t="shared" si="36"/>
        <v>3</v>
      </c>
      <c r="H173">
        <f t="shared" si="32"/>
        <v>5.4193120326532003E-5</v>
      </c>
      <c r="I173">
        <f t="shared" si="33"/>
        <v>0.29375627301832724</v>
      </c>
      <c r="J173">
        <f t="shared" si="34"/>
        <v>5.9648810474411448E-4</v>
      </c>
      <c r="K173">
        <f t="shared" si="37"/>
        <v>0.27310566224778776</v>
      </c>
      <c r="L173">
        <f t="shared" si="38"/>
        <v>2.5933659160545633E-9</v>
      </c>
      <c r="M173">
        <f t="shared" si="39"/>
        <v>-19.770309223471823</v>
      </c>
    </row>
    <row r="174" spans="2:13" x14ac:dyDescent="0.2">
      <c r="B174">
        <f t="shared" si="40"/>
        <v>5</v>
      </c>
      <c r="C174">
        <f t="shared" si="41"/>
        <v>6</v>
      </c>
      <c r="D174">
        <f t="shared" si="42"/>
        <v>1</v>
      </c>
      <c r="E174">
        <f t="shared" si="43"/>
        <v>1</v>
      </c>
      <c r="F174">
        <f t="shared" si="35"/>
        <v>2</v>
      </c>
      <c r="G174">
        <f t="shared" si="36"/>
        <v>4</v>
      </c>
      <c r="H174">
        <f t="shared" si="32"/>
        <v>5.4193120326532003E-5</v>
      </c>
      <c r="I174">
        <f t="shared" si="33"/>
        <v>0.29375627301832724</v>
      </c>
      <c r="J174">
        <f t="shared" si="34"/>
        <v>5.0010197998995014E-3</v>
      </c>
      <c r="K174">
        <f t="shared" si="37"/>
        <v>0.11036415370729576</v>
      </c>
      <c r="L174">
        <f t="shared" si="38"/>
        <v>8.7865405653312925E-9</v>
      </c>
      <c r="M174">
        <f t="shared" si="39"/>
        <v>-18.550044767525009</v>
      </c>
    </row>
    <row r="175" spans="2:13" x14ac:dyDescent="0.2">
      <c r="B175">
        <f t="shared" si="40"/>
        <v>5</v>
      </c>
      <c r="C175">
        <f t="shared" si="41"/>
        <v>6</v>
      </c>
      <c r="D175">
        <f t="shared" si="42"/>
        <v>1</v>
      </c>
      <c r="E175">
        <f t="shared" si="43"/>
        <v>0</v>
      </c>
      <c r="F175">
        <f t="shared" si="35"/>
        <v>1</v>
      </c>
      <c r="G175">
        <f t="shared" si="36"/>
        <v>5</v>
      </c>
      <c r="H175">
        <f t="shared" si="32"/>
        <v>5.4193120326532003E-5</v>
      </c>
      <c r="I175">
        <f t="shared" si="33"/>
        <v>0.29375627301832724</v>
      </c>
      <c r="J175">
        <f t="shared" si="34"/>
        <v>1.085355765258352E-2</v>
      </c>
      <c r="K175">
        <f t="shared" si="37"/>
        <v>1.7839610242099617E-2</v>
      </c>
      <c r="L175">
        <f t="shared" si="38"/>
        <v>3.0823985112693432E-9</v>
      </c>
      <c r="M175">
        <f t="shared" si="39"/>
        <v>-19.59755780559448</v>
      </c>
    </row>
    <row r="176" spans="2:13" x14ac:dyDescent="0.2">
      <c r="B176">
        <f t="shared" si="40"/>
        <v>5</v>
      </c>
      <c r="C176">
        <f t="shared" si="41"/>
        <v>5</v>
      </c>
      <c r="D176">
        <f t="shared" si="42"/>
        <v>0</v>
      </c>
      <c r="E176">
        <f t="shared" si="43"/>
        <v>5</v>
      </c>
      <c r="F176">
        <f t="shared" si="35"/>
        <v>5</v>
      </c>
      <c r="G176">
        <f t="shared" si="36"/>
        <v>0</v>
      </c>
      <c r="H176">
        <f t="shared" si="32"/>
        <v>2.3135613243948351E-4</v>
      </c>
      <c r="I176">
        <f t="shared" si="33"/>
        <v>0.15918502281717714</v>
      </c>
      <c r="J176">
        <f t="shared" si="34"/>
        <v>0</v>
      </c>
      <c r="K176">
        <f t="shared" si="37"/>
        <v>5.173074326274895E-2</v>
      </c>
      <c r="L176">
        <f t="shared" si="38"/>
        <v>0</v>
      </c>
      <c r="M176" t="e">
        <f t="shared" si="39"/>
        <v>#NUM!</v>
      </c>
    </row>
    <row r="177" spans="2:13" x14ac:dyDescent="0.2">
      <c r="B177">
        <f t="shared" si="40"/>
        <v>5</v>
      </c>
      <c r="C177">
        <f t="shared" si="41"/>
        <v>5</v>
      </c>
      <c r="D177">
        <f t="shared" si="42"/>
        <v>0</v>
      </c>
      <c r="E177">
        <f t="shared" si="43"/>
        <v>4</v>
      </c>
      <c r="F177">
        <f t="shared" si="35"/>
        <v>4</v>
      </c>
      <c r="G177">
        <f t="shared" si="36"/>
        <v>1</v>
      </c>
      <c r="H177">
        <f t="shared" si="32"/>
        <v>2.3135613243948351E-4</v>
      </c>
      <c r="I177">
        <f t="shared" si="33"/>
        <v>0.15918502281717714</v>
      </c>
      <c r="J177">
        <f t="shared" si="34"/>
        <v>4.1129838704816809E-6</v>
      </c>
      <c r="K177">
        <f t="shared" si="37"/>
        <v>0.20904801657545727</v>
      </c>
      <c r="L177">
        <f t="shared" si="38"/>
        <v>3.1665494708397524E-11</v>
      </c>
      <c r="M177">
        <f t="shared" si="39"/>
        <v>-24.175793522889474</v>
      </c>
    </row>
    <row r="178" spans="2:13" x14ac:dyDescent="0.2">
      <c r="B178">
        <f t="shared" si="40"/>
        <v>5</v>
      </c>
      <c r="C178">
        <f t="shared" si="41"/>
        <v>5</v>
      </c>
      <c r="D178">
        <f t="shared" si="42"/>
        <v>0</v>
      </c>
      <c r="E178">
        <f t="shared" si="43"/>
        <v>3</v>
      </c>
      <c r="F178">
        <f t="shared" si="35"/>
        <v>3</v>
      </c>
      <c r="G178">
        <f t="shared" si="36"/>
        <v>2</v>
      </c>
      <c r="H178">
        <f t="shared" si="32"/>
        <v>2.3135613243948351E-4</v>
      </c>
      <c r="I178">
        <f t="shared" si="33"/>
        <v>0.15918502281717714</v>
      </c>
      <c r="J178">
        <f t="shared" si="34"/>
        <v>5.9648810474411448E-4</v>
      </c>
      <c r="K178">
        <f t="shared" si="37"/>
        <v>0.33791181396461051</v>
      </c>
      <c r="L178">
        <f t="shared" si="38"/>
        <v>7.4231524990442634E-9</v>
      </c>
      <c r="M178">
        <f t="shared" si="39"/>
        <v>-18.718662004896437</v>
      </c>
    </row>
    <row r="179" spans="2:13" x14ac:dyDescent="0.2">
      <c r="B179">
        <f t="shared" si="40"/>
        <v>5</v>
      </c>
      <c r="C179">
        <f t="shared" si="41"/>
        <v>5</v>
      </c>
      <c r="D179">
        <f t="shared" si="42"/>
        <v>0</v>
      </c>
      <c r="E179">
        <f t="shared" si="43"/>
        <v>2</v>
      </c>
      <c r="F179">
        <f t="shared" si="35"/>
        <v>2</v>
      </c>
      <c r="G179">
        <f t="shared" si="36"/>
        <v>3</v>
      </c>
      <c r="H179">
        <f t="shared" si="32"/>
        <v>2.3135613243948351E-4</v>
      </c>
      <c r="I179">
        <f t="shared" si="33"/>
        <v>0.15918502281717714</v>
      </c>
      <c r="J179">
        <f t="shared" si="34"/>
        <v>5.0010197998995014E-3</v>
      </c>
      <c r="K179">
        <f t="shared" si="37"/>
        <v>0.27310566224778776</v>
      </c>
      <c r="L179">
        <f t="shared" si="38"/>
        <v>5.0300522692703142E-8</v>
      </c>
      <c r="M179">
        <f t="shared" si="39"/>
        <v>-16.805250368389675</v>
      </c>
    </row>
    <row r="180" spans="2:13" x14ac:dyDescent="0.2">
      <c r="B180">
        <f t="shared" si="40"/>
        <v>5</v>
      </c>
      <c r="C180">
        <f t="shared" si="41"/>
        <v>5</v>
      </c>
      <c r="D180">
        <f t="shared" si="42"/>
        <v>0</v>
      </c>
      <c r="E180">
        <f t="shared" si="43"/>
        <v>1</v>
      </c>
      <c r="F180">
        <f t="shared" si="35"/>
        <v>1</v>
      </c>
      <c r="G180">
        <f t="shared" si="36"/>
        <v>4</v>
      </c>
      <c r="H180">
        <f t="shared" si="32"/>
        <v>2.3135613243948351E-4</v>
      </c>
      <c r="I180">
        <f t="shared" si="33"/>
        <v>0.15918502281717714</v>
      </c>
      <c r="J180">
        <f t="shared" si="34"/>
        <v>1.085355765258352E-2</v>
      </c>
      <c r="K180">
        <f t="shared" si="37"/>
        <v>0.11036415370729576</v>
      </c>
      <c r="L180">
        <f t="shared" si="38"/>
        <v>4.4114704504927159E-8</v>
      </c>
      <c r="M180">
        <f t="shared" si="39"/>
        <v>-16.936472674584991</v>
      </c>
    </row>
    <row r="181" spans="2:13" x14ac:dyDescent="0.2">
      <c r="B181">
        <f t="shared" si="40"/>
        <v>5</v>
      </c>
      <c r="C181">
        <f t="shared" si="41"/>
        <v>5</v>
      </c>
      <c r="D181">
        <f t="shared" si="42"/>
        <v>0</v>
      </c>
      <c r="E181">
        <f t="shared" si="43"/>
        <v>0</v>
      </c>
      <c r="F181">
        <f t="shared" si="35"/>
        <v>0</v>
      </c>
      <c r="G181">
        <f t="shared" si="36"/>
        <v>5</v>
      </c>
      <c r="H181">
        <f t="shared" si="32"/>
        <v>2.3135613243948351E-4</v>
      </c>
      <c r="I181">
        <f t="shared" si="33"/>
        <v>0.15918502281717714</v>
      </c>
      <c r="J181">
        <f t="shared" si="34"/>
        <v>1.5660566740604521E-4</v>
      </c>
      <c r="K181">
        <f t="shared" si="37"/>
        <v>1.7839610242099617E-2</v>
      </c>
      <c r="L181">
        <f t="shared" si="38"/>
        <v>1.0289068440381334E-10</v>
      </c>
      <c r="M181">
        <f t="shared" si="39"/>
        <v>-22.997354007761871</v>
      </c>
    </row>
    <row r="182" spans="2:13" x14ac:dyDescent="0.2">
      <c r="B182">
        <f t="shared" si="40"/>
        <v>6</v>
      </c>
      <c r="C182">
        <f t="shared" si="41"/>
        <v>10</v>
      </c>
      <c r="D182">
        <f t="shared" si="42"/>
        <v>4</v>
      </c>
      <c r="E182">
        <f t="shared" si="43"/>
        <v>6</v>
      </c>
      <c r="F182">
        <f t="shared" si="35"/>
        <v>10</v>
      </c>
      <c r="G182">
        <f t="shared" si="36"/>
        <v>0</v>
      </c>
      <c r="H182">
        <f t="shared" si="32"/>
        <v>1.8048353275885056E-7</v>
      </c>
      <c r="I182">
        <f t="shared" si="33"/>
        <v>0.20712700241935611</v>
      </c>
      <c r="J182">
        <f t="shared" si="34"/>
        <v>0</v>
      </c>
      <c r="K182">
        <f t="shared" si="37"/>
        <v>2.8608722293855644E-2</v>
      </c>
      <c r="L182">
        <f t="shared" si="38"/>
        <v>0</v>
      </c>
      <c r="M182" t="e">
        <f t="shared" si="39"/>
        <v>#NUM!</v>
      </c>
    </row>
    <row r="183" spans="2:13" x14ac:dyDescent="0.2">
      <c r="B183">
        <f t="shared" si="40"/>
        <v>6</v>
      </c>
      <c r="C183">
        <f t="shared" si="41"/>
        <v>10</v>
      </c>
      <c r="D183">
        <f t="shared" si="42"/>
        <v>4</v>
      </c>
      <c r="E183">
        <f t="shared" si="43"/>
        <v>5</v>
      </c>
      <c r="F183">
        <f t="shared" si="35"/>
        <v>9</v>
      </c>
      <c r="G183">
        <f t="shared" si="36"/>
        <v>1</v>
      </c>
      <c r="H183">
        <f t="shared" si="32"/>
        <v>1.8048353275885056E-7</v>
      </c>
      <c r="I183">
        <f t="shared" si="33"/>
        <v>0.20712700241935611</v>
      </c>
      <c r="J183">
        <f t="shared" si="34"/>
        <v>0</v>
      </c>
      <c r="K183">
        <f t="shared" si="37"/>
        <v>0.13873212581335992</v>
      </c>
      <c r="L183">
        <f t="shared" si="38"/>
        <v>0</v>
      </c>
      <c r="M183" t="e">
        <f t="shared" si="39"/>
        <v>#NUM!</v>
      </c>
    </row>
    <row r="184" spans="2:13" x14ac:dyDescent="0.2">
      <c r="B184">
        <f t="shared" si="40"/>
        <v>6</v>
      </c>
      <c r="C184">
        <f t="shared" si="41"/>
        <v>10</v>
      </c>
      <c r="D184">
        <f t="shared" si="42"/>
        <v>4</v>
      </c>
      <c r="E184">
        <f t="shared" si="43"/>
        <v>4</v>
      </c>
      <c r="F184">
        <f t="shared" si="35"/>
        <v>8</v>
      </c>
      <c r="G184">
        <f t="shared" si="36"/>
        <v>2</v>
      </c>
      <c r="H184">
        <f t="shared" si="32"/>
        <v>1.8048353275885056E-7</v>
      </c>
      <c r="I184">
        <f t="shared" si="33"/>
        <v>0.20712700241935611</v>
      </c>
      <c r="J184">
        <f t="shared" si="34"/>
        <v>0</v>
      </c>
      <c r="K184">
        <f t="shared" si="37"/>
        <v>0.28031373519297209</v>
      </c>
      <c r="L184">
        <f t="shared" si="38"/>
        <v>0</v>
      </c>
      <c r="M184" t="e">
        <f t="shared" si="39"/>
        <v>#NUM!</v>
      </c>
    </row>
    <row r="185" spans="2:13" x14ac:dyDescent="0.2">
      <c r="B185">
        <f t="shared" si="40"/>
        <v>6</v>
      </c>
      <c r="C185">
        <f t="shared" si="41"/>
        <v>10</v>
      </c>
      <c r="D185">
        <f t="shared" si="42"/>
        <v>4</v>
      </c>
      <c r="E185">
        <f t="shared" si="43"/>
        <v>3</v>
      </c>
      <c r="F185">
        <f t="shared" si="35"/>
        <v>7</v>
      </c>
      <c r="G185">
        <f t="shared" si="36"/>
        <v>3</v>
      </c>
      <c r="H185">
        <f t="shared" si="32"/>
        <v>1.8048353275885056E-7</v>
      </c>
      <c r="I185">
        <f t="shared" si="33"/>
        <v>0.20712700241935611</v>
      </c>
      <c r="J185">
        <f t="shared" si="34"/>
        <v>0</v>
      </c>
      <c r="K185">
        <f t="shared" si="37"/>
        <v>0.30207198100525834</v>
      </c>
      <c r="L185">
        <f t="shared" si="38"/>
        <v>0</v>
      </c>
      <c r="M185" t="e">
        <f t="shared" si="39"/>
        <v>#NUM!</v>
      </c>
    </row>
    <row r="186" spans="2:13" x14ac:dyDescent="0.2">
      <c r="B186">
        <f t="shared" si="40"/>
        <v>6</v>
      </c>
      <c r="C186">
        <f t="shared" si="41"/>
        <v>10</v>
      </c>
      <c r="D186">
        <f t="shared" si="42"/>
        <v>4</v>
      </c>
      <c r="E186">
        <f t="shared" si="43"/>
        <v>2</v>
      </c>
      <c r="F186">
        <f t="shared" si="35"/>
        <v>6</v>
      </c>
      <c r="G186">
        <f t="shared" si="36"/>
        <v>4</v>
      </c>
      <c r="H186">
        <f t="shared" si="32"/>
        <v>1.8048353275885056E-7</v>
      </c>
      <c r="I186">
        <f t="shared" si="33"/>
        <v>0.20712700241935611</v>
      </c>
      <c r="J186">
        <f t="shared" si="34"/>
        <v>0</v>
      </c>
      <c r="K186">
        <f t="shared" si="37"/>
        <v>0.18310450761773808</v>
      </c>
      <c r="L186">
        <f t="shared" si="38"/>
        <v>0</v>
      </c>
      <c r="M186" t="e">
        <f t="shared" si="39"/>
        <v>#NUM!</v>
      </c>
    </row>
    <row r="187" spans="2:13" x14ac:dyDescent="0.2">
      <c r="B187">
        <f t="shared" si="40"/>
        <v>6</v>
      </c>
      <c r="C187">
        <f t="shared" si="41"/>
        <v>10</v>
      </c>
      <c r="D187">
        <f t="shared" si="42"/>
        <v>4</v>
      </c>
      <c r="E187">
        <f t="shared" si="43"/>
        <v>1</v>
      </c>
      <c r="F187">
        <f t="shared" si="35"/>
        <v>5</v>
      </c>
      <c r="G187">
        <f t="shared" si="36"/>
        <v>5</v>
      </c>
      <c r="H187">
        <f t="shared" si="32"/>
        <v>1.8048353275885056E-7</v>
      </c>
      <c r="I187">
        <f t="shared" si="33"/>
        <v>0.20712700241935611</v>
      </c>
      <c r="J187">
        <f t="shared" si="34"/>
        <v>0</v>
      </c>
      <c r="K187">
        <f t="shared" si="37"/>
        <v>5.9195181401659643E-2</v>
      </c>
      <c r="L187">
        <f t="shared" si="38"/>
        <v>0</v>
      </c>
      <c r="M187" t="e">
        <f t="shared" si="39"/>
        <v>#NUM!</v>
      </c>
    </row>
    <row r="188" spans="2:13" x14ac:dyDescent="0.2">
      <c r="B188">
        <f t="shared" si="40"/>
        <v>6</v>
      </c>
      <c r="C188">
        <f t="shared" si="41"/>
        <v>10</v>
      </c>
      <c r="D188">
        <f t="shared" si="42"/>
        <v>4</v>
      </c>
      <c r="E188">
        <f t="shared" si="43"/>
        <v>0</v>
      </c>
      <c r="F188">
        <f t="shared" si="35"/>
        <v>4</v>
      </c>
      <c r="G188">
        <f t="shared" si="36"/>
        <v>6</v>
      </c>
      <c r="H188">
        <f t="shared" si="32"/>
        <v>1.8048353275885056E-7</v>
      </c>
      <c r="I188">
        <f t="shared" si="33"/>
        <v>0.20712700241935611</v>
      </c>
      <c r="J188">
        <f t="shared" si="34"/>
        <v>4.1129838704816809E-6</v>
      </c>
      <c r="K188">
        <f t="shared" si="37"/>
        <v>7.9737466751563513E-3</v>
      </c>
      <c r="L188">
        <f t="shared" si="38"/>
        <v>1.2260092410242281E-15</v>
      </c>
      <c r="M188">
        <f t="shared" si="39"/>
        <v>-34.335012019884921</v>
      </c>
    </row>
    <row r="189" spans="2:13" x14ac:dyDescent="0.2">
      <c r="B189">
        <f t="shared" si="40"/>
        <v>6</v>
      </c>
      <c r="C189">
        <f t="shared" si="41"/>
        <v>9</v>
      </c>
      <c r="D189">
        <f t="shared" si="42"/>
        <v>3</v>
      </c>
      <c r="E189">
        <f t="shared" si="43"/>
        <v>6</v>
      </c>
      <c r="F189">
        <f t="shared" si="35"/>
        <v>9</v>
      </c>
      <c r="G189">
        <f t="shared" si="36"/>
        <v>0</v>
      </c>
      <c r="H189">
        <f t="shared" si="32"/>
        <v>7.4346799071509315E-7</v>
      </c>
      <c r="I189">
        <f t="shared" si="33"/>
        <v>0.26937855332162353</v>
      </c>
      <c r="J189">
        <f t="shared" si="34"/>
        <v>0</v>
      </c>
      <c r="K189">
        <f t="shared" si="37"/>
        <v>2.8608722293855644E-2</v>
      </c>
      <c r="L189">
        <f t="shared" si="38"/>
        <v>0</v>
      </c>
      <c r="M189" t="e">
        <f t="shared" si="39"/>
        <v>#NUM!</v>
      </c>
    </row>
    <row r="190" spans="2:13" x14ac:dyDescent="0.2">
      <c r="B190">
        <f t="shared" si="40"/>
        <v>6</v>
      </c>
      <c r="C190">
        <f t="shared" si="41"/>
        <v>9</v>
      </c>
      <c r="D190">
        <f t="shared" si="42"/>
        <v>3</v>
      </c>
      <c r="E190">
        <f t="shared" si="43"/>
        <v>5</v>
      </c>
      <c r="F190">
        <f t="shared" si="35"/>
        <v>8</v>
      </c>
      <c r="G190">
        <f t="shared" si="36"/>
        <v>1</v>
      </c>
      <c r="H190">
        <f t="shared" si="32"/>
        <v>7.4346799071509315E-7</v>
      </c>
      <c r="I190">
        <f t="shared" si="33"/>
        <v>0.26937855332162353</v>
      </c>
      <c r="J190">
        <f t="shared" si="34"/>
        <v>0</v>
      </c>
      <c r="K190">
        <f t="shared" si="37"/>
        <v>0.13873212581335992</v>
      </c>
      <c r="L190">
        <f t="shared" si="38"/>
        <v>0</v>
      </c>
      <c r="M190" t="e">
        <f t="shared" si="39"/>
        <v>#NUM!</v>
      </c>
    </row>
    <row r="191" spans="2:13" x14ac:dyDescent="0.2">
      <c r="B191">
        <f t="shared" si="40"/>
        <v>6</v>
      </c>
      <c r="C191">
        <f t="shared" si="41"/>
        <v>9</v>
      </c>
      <c r="D191">
        <f t="shared" si="42"/>
        <v>3</v>
      </c>
      <c r="E191">
        <f t="shared" si="43"/>
        <v>4</v>
      </c>
      <c r="F191">
        <f t="shared" si="35"/>
        <v>7</v>
      </c>
      <c r="G191">
        <f t="shared" si="36"/>
        <v>2</v>
      </c>
      <c r="H191">
        <f t="shared" si="32"/>
        <v>7.4346799071509315E-7</v>
      </c>
      <c r="I191">
        <f t="shared" si="33"/>
        <v>0.26937855332162353</v>
      </c>
      <c r="J191">
        <f t="shared" si="34"/>
        <v>0</v>
      </c>
      <c r="K191">
        <f t="shared" si="37"/>
        <v>0.28031373519297209</v>
      </c>
      <c r="L191">
        <f t="shared" si="38"/>
        <v>0</v>
      </c>
      <c r="M191" t="e">
        <f t="shared" si="39"/>
        <v>#NUM!</v>
      </c>
    </row>
    <row r="192" spans="2:13" x14ac:dyDescent="0.2">
      <c r="B192">
        <f t="shared" si="40"/>
        <v>6</v>
      </c>
      <c r="C192">
        <f t="shared" si="41"/>
        <v>9</v>
      </c>
      <c r="D192">
        <f t="shared" si="42"/>
        <v>3</v>
      </c>
      <c r="E192">
        <f t="shared" si="43"/>
        <v>3</v>
      </c>
      <c r="F192">
        <f t="shared" si="35"/>
        <v>6</v>
      </c>
      <c r="G192">
        <f t="shared" si="36"/>
        <v>3</v>
      </c>
      <c r="H192">
        <f t="shared" si="32"/>
        <v>7.4346799071509315E-7</v>
      </c>
      <c r="I192">
        <f t="shared" si="33"/>
        <v>0.26937855332162353</v>
      </c>
      <c r="J192">
        <f t="shared" si="34"/>
        <v>0</v>
      </c>
      <c r="K192">
        <f t="shared" si="37"/>
        <v>0.30207198100525834</v>
      </c>
      <c r="L192">
        <f t="shared" si="38"/>
        <v>0</v>
      </c>
      <c r="M192" t="e">
        <f t="shared" si="39"/>
        <v>#NUM!</v>
      </c>
    </row>
    <row r="193" spans="2:13" x14ac:dyDescent="0.2">
      <c r="B193">
        <f t="shared" si="40"/>
        <v>6</v>
      </c>
      <c r="C193">
        <f t="shared" si="41"/>
        <v>9</v>
      </c>
      <c r="D193">
        <f t="shared" si="42"/>
        <v>3</v>
      </c>
      <c r="E193">
        <f t="shared" si="43"/>
        <v>2</v>
      </c>
      <c r="F193">
        <f t="shared" si="35"/>
        <v>5</v>
      </c>
      <c r="G193">
        <f t="shared" si="36"/>
        <v>4</v>
      </c>
      <c r="H193">
        <f t="shared" si="32"/>
        <v>7.4346799071509315E-7</v>
      </c>
      <c r="I193">
        <f t="shared" si="33"/>
        <v>0.26937855332162353</v>
      </c>
      <c r="J193">
        <f t="shared" si="34"/>
        <v>0</v>
      </c>
      <c r="K193">
        <f t="shared" si="37"/>
        <v>0.18310450761773808</v>
      </c>
      <c r="L193">
        <f t="shared" si="38"/>
        <v>0</v>
      </c>
      <c r="M193" t="e">
        <f t="shared" si="39"/>
        <v>#NUM!</v>
      </c>
    </row>
    <row r="194" spans="2:13" x14ac:dyDescent="0.2">
      <c r="B194">
        <f t="shared" si="40"/>
        <v>6</v>
      </c>
      <c r="C194">
        <f t="shared" si="41"/>
        <v>9</v>
      </c>
      <c r="D194">
        <f t="shared" si="42"/>
        <v>3</v>
      </c>
      <c r="E194">
        <f t="shared" si="43"/>
        <v>1</v>
      </c>
      <c r="F194">
        <f t="shared" si="35"/>
        <v>4</v>
      </c>
      <c r="G194">
        <f t="shared" si="36"/>
        <v>5</v>
      </c>
      <c r="H194">
        <f t="shared" si="32"/>
        <v>7.4346799071509315E-7</v>
      </c>
      <c r="I194">
        <f t="shared" si="33"/>
        <v>0.26937855332162353</v>
      </c>
      <c r="J194">
        <f t="shared" si="34"/>
        <v>4.1129838704816809E-6</v>
      </c>
      <c r="K194">
        <f t="shared" si="37"/>
        <v>5.9195181401659643E-2</v>
      </c>
      <c r="L194">
        <f t="shared" si="38"/>
        <v>4.876055649949327E-14</v>
      </c>
      <c r="M194">
        <f t="shared" si="39"/>
        <v>-30.651854677329656</v>
      </c>
    </row>
    <row r="195" spans="2:13" x14ac:dyDescent="0.2">
      <c r="B195">
        <f t="shared" si="40"/>
        <v>6</v>
      </c>
      <c r="C195">
        <f t="shared" si="41"/>
        <v>9</v>
      </c>
      <c r="D195">
        <f t="shared" si="42"/>
        <v>3</v>
      </c>
      <c r="E195">
        <f t="shared" si="43"/>
        <v>0</v>
      </c>
      <c r="F195">
        <f t="shared" si="35"/>
        <v>3</v>
      </c>
      <c r="G195">
        <f t="shared" si="36"/>
        <v>6</v>
      </c>
      <c r="H195">
        <f t="shared" si="32"/>
        <v>7.4346799071509315E-7</v>
      </c>
      <c r="I195">
        <f t="shared" si="33"/>
        <v>0.26937855332162353</v>
      </c>
      <c r="J195">
        <f t="shared" si="34"/>
        <v>5.9648810474411448E-4</v>
      </c>
      <c r="K195">
        <f t="shared" si="37"/>
        <v>7.9737466751563513E-3</v>
      </c>
      <c r="L195">
        <f t="shared" si="38"/>
        <v>9.5255379756210728E-13</v>
      </c>
      <c r="M195">
        <f t="shared" si="39"/>
        <v>-27.67962980912462</v>
      </c>
    </row>
    <row r="196" spans="2:13" x14ac:dyDescent="0.2">
      <c r="B196">
        <f t="shared" si="40"/>
        <v>6</v>
      </c>
      <c r="C196">
        <f t="shared" si="41"/>
        <v>8</v>
      </c>
      <c r="D196">
        <f t="shared" si="42"/>
        <v>2</v>
      </c>
      <c r="E196">
        <f t="shared" si="43"/>
        <v>6</v>
      </c>
      <c r="F196">
        <f t="shared" si="35"/>
        <v>8</v>
      </c>
      <c r="G196">
        <f t="shared" si="36"/>
        <v>0</v>
      </c>
      <c r="H196">
        <f t="shared" si="32"/>
        <v>3.0805918072170931E-6</v>
      </c>
      <c r="I196">
        <f t="shared" si="33"/>
        <v>0.29194972223987525</v>
      </c>
      <c r="J196">
        <f t="shared" si="34"/>
        <v>0</v>
      </c>
      <c r="K196">
        <f t="shared" si="37"/>
        <v>2.8608722293855644E-2</v>
      </c>
      <c r="L196">
        <f t="shared" si="38"/>
        <v>0</v>
      </c>
      <c r="M196" t="e">
        <f t="shared" si="39"/>
        <v>#NUM!</v>
      </c>
    </row>
    <row r="197" spans="2:13" x14ac:dyDescent="0.2">
      <c r="B197">
        <f t="shared" si="40"/>
        <v>6</v>
      </c>
      <c r="C197">
        <f t="shared" si="41"/>
        <v>8</v>
      </c>
      <c r="D197">
        <f t="shared" si="42"/>
        <v>2</v>
      </c>
      <c r="E197">
        <f t="shared" si="43"/>
        <v>5</v>
      </c>
      <c r="F197">
        <f t="shared" si="35"/>
        <v>7</v>
      </c>
      <c r="G197">
        <f t="shared" si="36"/>
        <v>1</v>
      </c>
      <c r="H197">
        <f t="shared" si="32"/>
        <v>3.0805918072170931E-6</v>
      </c>
      <c r="I197">
        <f t="shared" si="33"/>
        <v>0.29194972223987525</v>
      </c>
      <c r="J197">
        <f t="shared" si="34"/>
        <v>0</v>
      </c>
      <c r="K197">
        <f t="shared" si="37"/>
        <v>0.13873212581335992</v>
      </c>
      <c r="L197">
        <f t="shared" si="38"/>
        <v>0</v>
      </c>
      <c r="M197" t="e">
        <f t="shared" si="39"/>
        <v>#NUM!</v>
      </c>
    </row>
    <row r="198" spans="2:13" x14ac:dyDescent="0.2">
      <c r="B198">
        <f t="shared" si="40"/>
        <v>6</v>
      </c>
      <c r="C198">
        <f t="shared" si="41"/>
        <v>8</v>
      </c>
      <c r="D198">
        <f t="shared" si="42"/>
        <v>2</v>
      </c>
      <c r="E198">
        <f t="shared" si="43"/>
        <v>4</v>
      </c>
      <c r="F198">
        <f t="shared" si="35"/>
        <v>6</v>
      </c>
      <c r="G198">
        <f t="shared" si="36"/>
        <v>2</v>
      </c>
      <c r="H198">
        <f t="shared" si="32"/>
        <v>3.0805918072170931E-6</v>
      </c>
      <c r="I198">
        <f t="shared" si="33"/>
        <v>0.29194972223987525</v>
      </c>
      <c r="J198">
        <f t="shared" si="34"/>
        <v>0</v>
      </c>
      <c r="K198">
        <f t="shared" si="37"/>
        <v>0.28031373519297209</v>
      </c>
      <c r="L198">
        <f t="shared" si="38"/>
        <v>0</v>
      </c>
      <c r="M198" t="e">
        <f t="shared" si="39"/>
        <v>#NUM!</v>
      </c>
    </row>
    <row r="199" spans="2:13" x14ac:dyDescent="0.2">
      <c r="B199">
        <f t="shared" si="40"/>
        <v>6</v>
      </c>
      <c r="C199">
        <f t="shared" si="41"/>
        <v>8</v>
      </c>
      <c r="D199">
        <f t="shared" si="42"/>
        <v>2</v>
      </c>
      <c r="E199">
        <f t="shared" si="43"/>
        <v>3</v>
      </c>
      <c r="F199">
        <f t="shared" si="35"/>
        <v>5</v>
      </c>
      <c r="G199">
        <f t="shared" si="36"/>
        <v>3</v>
      </c>
      <c r="H199">
        <f t="shared" si="32"/>
        <v>3.0805918072170931E-6</v>
      </c>
      <c r="I199">
        <f t="shared" si="33"/>
        <v>0.29194972223987525</v>
      </c>
      <c r="J199">
        <f t="shared" si="34"/>
        <v>0</v>
      </c>
      <c r="K199">
        <f t="shared" si="37"/>
        <v>0.30207198100525834</v>
      </c>
      <c r="L199">
        <f t="shared" si="38"/>
        <v>0</v>
      </c>
      <c r="M199" t="e">
        <f t="shared" si="39"/>
        <v>#NUM!</v>
      </c>
    </row>
    <row r="200" spans="2:13" x14ac:dyDescent="0.2">
      <c r="B200">
        <f t="shared" si="40"/>
        <v>6</v>
      </c>
      <c r="C200">
        <f t="shared" si="41"/>
        <v>8</v>
      </c>
      <c r="D200">
        <f t="shared" si="42"/>
        <v>2</v>
      </c>
      <c r="E200">
        <f t="shared" si="43"/>
        <v>2</v>
      </c>
      <c r="F200">
        <f t="shared" si="35"/>
        <v>4</v>
      </c>
      <c r="G200">
        <f t="shared" si="36"/>
        <v>4</v>
      </c>
      <c r="H200">
        <f t="shared" si="32"/>
        <v>3.0805918072170931E-6</v>
      </c>
      <c r="I200">
        <f t="shared" si="33"/>
        <v>0.29194972223987525</v>
      </c>
      <c r="J200">
        <f t="shared" si="34"/>
        <v>4.1129838704816809E-6</v>
      </c>
      <c r="K200">
        <f t="shared" si="37"/>
        <v>0.18310450761773808</v>
      </c>
      <c r="L200">
        <f t="shared" si="38"/>
        <v>6.7732680753619606E-13</v>
      </c>
      <c r="M200">
        <f t="shared" si="39"/>
        <v>-28.020622509469852</v>
      </c>
    </row>
    <row r="201" spans="2:13" x14ac:dyDescent="0.2">
      <c r="B201">
        <f t="shared" si="40"/>
        <v>6</v>
      </c>
      <c r="C201">
        <f t="shared" si="41"/>
        <v>8</v>
      </c>
      <c r="D201">
        <f t="shared" si="42"/>
        <v>2</v>
      </c>
      <c r="E201">
        <f t="shared" si="43"/>
        <v>1</v>
      </c>
      <c r="F201">
        <f t="shared" si="35"/>
        <v>3</v>
      </c>
      <c r="G201">
        <f t="shared" si="36"/>
        <v>5</v>
      </c>
      <c r="H201">
        <f t="shared" si="32"/>
        <v>3.0805918072170931E-6</v>
      </c>
      <c r="I201">
        <f t="shared" si="33"/>
        <v>0.29194972223987525</v>
      </c>
      <c r="J201">
        <f t="shared" si="34"/>
        <v>5.9648810474411448E-4</v>
      </c>
      <c r="K201">
        <f t="shared" si="37"/>
        <v>5.9195181401659643E-2</v>
      </c>
      <c r="L201">
        <f t="shared" si="38"/>
        <v>3.1756334333842662E-11</v>
      </c>
      <c r="M201">
        <f t="shared" si="39"/>
        <v>-24.172928903910918</v>
      </c>
    </row>
    <row r="202" spans="2:13" x14ac:dyDescent="0.2">
      <c r="B202">
        <f t="shared" si="40"/>
        <v>6</v>
      </c>
      <c r="C202">
        <f t="shared" si="41"/>
        <v>8</v>
      </c>
      <c r="D202">
        <f t="shared" si="42"/>
        <v>2</v>
      </c>
      <c r="E202">
        <f t="shared" si="43"/>
        <v>0</v>
      </c>
      <c r="F202">
        <f t="shared" si="35"/>
        <v>2</v>
      </c>
      <c r="G202">
        <f t="shared" si="36"/>
        <v>6</v>
      </c>
      <c r="H202">
        <f t="shared" si="32"/>
        <v>3.0805918072170931E-6</v>
      </c>
      <c r="I202">
        <f t="shared" si="33"/>
        <v>0.29194972223987525</v>
      </c>
      <c r="J202">
        <f t="shared" si="34"/>
        <v>5.0010197998995014E-3</v>
      </c>
      <c r="K202">
        <f t="shared" si="37"/>
        <v>7.9737466751563513E-3</v>
      </c>
      <c r="L202">
        <f t="shared" si="38"/>
        <v>3.5864371999232179E-11</v>
      </c>
      <c r="M202">
        <f t="shared" si="39"/>
        <v>-24.051276736632211</v>
      </c>
    </row>
    <row r="203" spans="2:13" x14ac:dyDescent="0.2">
      <c r="B203">
        <f t="shared" si="40"/>
        <v>6</v>
      </c>
      <c r="C203">
        <f t="shared" si="41"/>
        <v>7</v>
      </c>
      <c r="D203">
        <f t="shared" si="42"/>
        <v>1</v>
      </c>
      <c r="E203">
        <f t="shared" si="43"/>
        <v>6</v>
      </c>
      <c r="F203">
        <f t="shared" si="35"/>
        <v>7</v>
      </c>
      <c r="G203">
        <f t="shared" si="36"/>
        <v>0</v>
      </c>
      <c r="H203">
        <f t="shared" si="32"/>
        <v>1.2859117861504307E-5</v>
      </c>
      <c r="I203">
        <f t="shared" si="33"/>
        <v>0.23730909327674293</v>
      </c>
      <c r="J203">
        <f t="shared" si="34"/>
        <v>0</v>
      </c>
      <c r="K203">
        <f t="shared" si="37"/>
        <v>2.8608722293855644E-2</v>
      </c>
      <c r="L203">
        <f t="shared" si="38"/>
        <v>0</v>
      </c>
      <c r="M203" t="e">
        <f t="shared" si="39"/>
        <v>#NUM!</v>
      </c>
    </row>
    <row r="204" spans="2:13" x14ac:dyDescent="0.2">
      <c r="B204">
        <f t="shared" si="40"/>
        <v>6</v>
      </c>
      <c r="C204">
        <f t="shared" si="41"/>
        <v>7</v>
      </c>
      <c r="D204">
        <f t="shared" si="42"/>
        <v>1</v>
      </c>
      <c r="E204">
        <f t="shared" si="43"/>
        <v>5</v>
      </c>
      <c r="F204">
        <f t="shared" si="35"/>
        <v>6</v>
      </c>
      <c r="G204">
        <f t="shared" si="36"/>
        <v>1</v>
      </c>
      <c r="H204">
        <f t="shared" si="32"/>
        <v>1.2859117861504307E-5</v>
      </c>
      <c r="I204">
        <f t="shared" si="33"/>
        <v>0.23730909327674293</v>
      </c>
      <c r="J204">
        <f t="shared" si="34"/>
        <v>0</v>
      </c>
      <c r="K204">
        <f t="shared" si="37"/>
        <v>0.13873212581335992</v>
      </c>
      <c r="L204">
        <f t="shared" si="38"/>
        <v>0</v>
      </c>
      <c r="M204" t="e">
        <f t="shared" si="39"/>
        <v>#NUM!</v>
      </c>
    </row>
    <row r="205" spans="2:13" x14ac:dyDescent="0.2">
      <c r="B205">
        <f t="shared" si="40"/>
        <v>6</v>
      </c>
      <c r="C205">
        <f t="shared" si="41"/>
        <v>7</v>
      </c>
      <c r="D205">
        <f t="shared" si="42"/>
        <v>1</v>
      </c>
      <c r="E205">
        <f t="shared" si="43"/>
        <v>4</v>
      </c>
      <c r="F205">
        <f t="shared" si="35"/>
        <v>5</v>
      </c>
      <c r="G205">
        <f t="shared" si="36"/>
        <v>2</v>
      </c>
      <c r="H205">
        <f t="shared" si="32"/>
        <v>1.2859117861504307E-5</v>
      </c>
      <c r="I205">
        <f t="shared" si="33"/>
        <v>0.23730909327674293</v>
      </c>
      <c r="J205">
        <f t="shared" si="34"/>
        <v>0</v>
      </c>
      <c r="K205">
        <f t="shared" si="37"/>
        <v>0.28031373519297209</v>
      </c>
      <c r="L205">
        <f t="shared" si="38"/>
        <v>0</v>
      </c>
      <c r="M205" t="e">
        <f t="shared" si="39"/>
        <v>#NUM!</v>
      </c>
    </row>
    <row r="206" spans="2:13" x14ac:dyDescent="0.2">
      <c r="B206">
        <f t="shared" si="40"/>
        <v>6</v>
      </c>
      <c r="C206">
        <f t="shared" si="41"/>
        <v>7</v>
      </c>
      <c r="D206">
        <f t="shared" si="42"/>
        <v>1</v>
      </c>
      <c r="E206">
        <f t="shared" si="43"/>
        <v>3</v>
      </c>
      <c r="F206">
        <f t="shared" si="35"/>
        <v>4</v>
      </c>
      <c r="G206">
        <f t="shared" si="36"/>
        <v>3</v>
      </c>
      <c r="H206">
        <f t="shared" si="32"/>
        <v>1.2859117861504307E-5</v>
      </c>
      <c r="I206">
        <f t="shared" si="33"/>
        <v>0.23730909327674293</v>
      </c>
      <c r="J206">
        <f t="shared" si="34"/>
        <v>4.1129838704816809E-6</v>
      </c>
      <c r="K206">
        <f t="shared" si="37"/>
        <v>0.30207198100525834</v>
      </c>
      <c r="L206">
        <f t="shared" si="38"/>
        <v>3.7913423928317175E-12</v>
      </c>
      <c r="M206">
        <f t="shared" si="39"/>
        <v>-26.298300966186581</v>
      </c>
    </row>
    <row r="207" spans="2:13" x14ac:dyDescent="0.2">
      <c r="B207">
        <f t="shared" si="40"/>
        <v>6</v>
      </c>
      <c r="C207">
        <f t="shared" si="41"/>
        <v>7</v>
      </c>
      <c r="D207">
        <f t="shared" si="42"/>
        <v>1</v>
      </c>
      <c r="E207">
        <f t="shared" si="43"/>
        <v>2</v>
      </c>
      <c r="F207">
        <f t="shared" si="35"/>
        <v>3</v>
      </c>
      <c r="G207">
        <f t="shared" si="36"/>
        <v>4</v>
      </c>
      <c r="H207">
        <f t="shared" si="32"/>
        <v>1.2859117861504307E-5</v>
      </c>
      <c r="I207">
        <f t="shared" si="33"/>
        <v>0.23730909327674293</v>
      </c>
      <c r="J207">
        <f t="shared" si="34"/>
        <v>5.9648810474411448E-4</v>
      </c>
      <c r="K207">
        <f t="shared" si="37"/>
        <v>0.18310450761773808</v>
      </c>
      <c r="L207">
        <f t="shared" si="38"/>
        <v>3.3329314389273148E-10</v>
      </c>
      <c r="M207">
        <f t="shared" si="39"/>
        <v>-21.821998701205271</v>
      </c>
    </row>
    <row r="208" spans="2:13" x14ac:dyDescent="0.2">
      <c r="B208">
        <f t="shared" si="40"/>
        <v>6</v>
      </c>
      <c r="C208">
        <f t="shared" si="41"/>
        <v>7</v>
      </c>
      <c r="D208">
        <f t="shared" si="42"/>
        <v>1</v>
      </c>
      <c r="E208">
        <f t="shared" si="43"/>
        <v>1</v>
      </c>
      <c r="F208">
        <f t="shared" si="35"/>
        <v>2</v>
      </c>
      <c r="G208">
        <f t="shared" si="36"/>
        <v>5</v>
      </c>
      <c r="H208">
        <f t="shared" si="32"/>
        <v>1.2859117861504307E-5</v>
      </c>
      <c r="I208">
        <f t="shared" si="33"/>
        <v>0.23730909327674293</v>
      </c>
      <c r="J208">
        <f t="shared" si="34"/>
        <v>5.0010197998995014E-3</v>
      </c>
      <c r="K208">
        <f t="shared" si="37"/>
        <v>5.9195181401659643E-2</v>
      </c>
      <c r="L208">
        <f t="shared" si="38"/>
        <v>9.0338003158939256E-10</v>
      </c>
      <c r="M208">
        <f t="shared" si="39"/>
        <v>-20.824877796572665</v>
      </c>
    </row>
    <row r="209" spans="2:13" x14ac:dyDescent="0.2">
      <c r="B209">
        <f t="shared" si="40"/>
        <v>6</v>
      </c>
      <c r="C209">
        <f t="shared" si="41"/>
        <v>7</v>
      </c>
      <c r="D209">
        <f t="shared" si="42"/>
        <v>1</v>
      </c>
      <c r="E209">
        <f t="shared" si="43"/>
        <v>0</v>
      </c>
      <c r="F209">
        <f t="shared" si="35"/>
        <v>1</v>
      </c>
      <c r="G209">
        <f t="shared" si="36"/>
        <v>6</v>
      </c>
      <c r="H209">
        <f t="shared" si="32"/>
        <v>1.2859117861504307E-5</v>
      </c>
      <c r="I209">
        <f t="shared" si="33"/>
        <v>0.23730909327674293</v>
      </c>
      <c r="J209">
        <f t="shared" si="34"/>
        <v>1.085355765258352E-2</v>
      </c>
      <c r="K209">
        <f t="shared" si="37"/>
        <v>7.9737466751563513E-3</v>
      </c>
      <c r="L209">
        <f t="shared" si="38"/>
        <v>2.6409495710865958E-10</v>
      </c>
      <c r="M209">
        <f t="shared" si="39"/>
        <v>-22.054712391436091</v>
      </c>
    </row>
    <row r="210" spans="2:13" x14ac:dyDescent="0.2">
      <c r="B210">
        <f t="shared" si="40"/>
        <v>6</v>
      </c>
      <c r="C210">
        <f t="shared" si="41"/>
        <v>6</v>
      </c>
      <c r="D210">
        <f t="shared" si="42"/>
        <v>0</v>
      </c>
      <c r="E210">
        <f t="shared" si="43"/>
        <v>6</v>
      </c>
      <c r="F210">
        <f t="shared" si="35"/>
        <v>6</v>
      </c>
      <c r="G210">
        <f t="shared" si="36"/>
        <v>0</v>
      </c>
      <c r="H210">
        <f t="shared" si="32"/>
        <v>5.4193120326532003E-5</v>
      </c>
      <c r="I210">
        <f t="shared" si="33"/>
        <v>0.11022564398078923</v>
      </c>
      <c r="J210">
        <f t="shared" si="34"/>
        <v>0</v>
      </c>
      <c r="K210">
        <f t="shared" si="37"/>
        <v>2.8608722293855644E-2</v>
      </c>
      <c r="L210">
        <f t="shared" si="38"/>
        <v>0</v>
      </c>
      <c r="M210" t="e">
        <f t="shared" si="39"/>
        <v>#NUM!</v>
      </c>
    </row>
    <row r="211" spans="2:13" x14ac:dyDescent="0.2">
      <c r="B211">
        <f t="shared" si="40"/>
        <v>6</v>
      </c>
      <c r="C211">
        <f t="shared" si="41"/>
        <v>6</v>
      </c>
      <c r="D211">
        <f t="shared" si="42"/>
        <v>0</v>
      </c>
      <c r="E211">
        <f t="shared" si="43"/>
        <v>5</v>
      </c>
      <c r="F211">
        <f t="shared" si="35"/>
        <v>5</v>
      </c>
      <c r="G211">
        <f t="shared" si="36"/>
        <v>1</v>
      </c>
      <c r="H211">
        <f t="shared" si="32"/>
        <v>5.4193120326532003E-5</v>
      </c>
      <c r="I211">
        <f t="shared" si="33"/>
        <v>0.11022564398078923</v>
      </c>
      <c r="J211">
        <f t="shared" si="34"/>
        <v>0</v>
      </c>
      <c r="K211">
        <f t="shared" si="37"/>
        <v>0.13873212581335992</v>
      </c>
      <c r="L211">
        <f t="shared" si="38"/>
        <v>0</v>
      </c>
      <c r="M211" t="e">
        <f t="shared" si="39"/>
        <v>#NUM!</v>
      </c>
    </row>
    <row r="212" spans="2:13" x14ac:dyDescent="0.2">
      <c r="B212">
        <f t="shared" si="40"/>
        <v>6</v>
      </c>
      <c r="C212">
        <f t="shared" si="41"/>
        <v>6</v>
      </c>
      <c r="D212">
        <f t="shared" si="42"/>
        <v>0</v>
      </c>
      <c r="E212">
        <f t="shared" si="43"/>
        <v>4</v>
      </c>
      <c r="F212">
        <f t="shared" si="35"/>
        <v>4</v>
      </c>
      <c r="G212">
        <f t="shared" si="36"/>
        <v>2</v>
      </c>
      <c r="H212">
        <f t="shared" si="32"/>
        <v>5.4193120326532003E-5</v>
      </c>
      <c r="I212">
        <f t="shared" si="33"/>
        <v>0.11022564398078923</v>
      </c>
      <c r="J212">
        <f t="shared" si="34"/>
        <v>4.1129838704816809E-6</v>
      </c>
      <c r="K212">
        <f t="shared" si="37"/>
        <v>0.28031373519297209</v>
      </c>
      <c r="L212">
        <f t="shared" si="38"/>
        <v>6.8869699358302366E-12</v>
      </c>
      <c r="M212">
        <f t="shared" si="39"/>
        <v>-25.701389904726142</v>
      </c>
    </row>
    <row r="213" spans="2:13" x14ac:dyDescent="0.2">
      <c r="B213">
        <f t="shared" si="40"/>
        <v>6</v>
      </c>
      <c r="C213">
        <f t="shared" si="41"/>
        <v>6</v>
      </c>
      <c r="D213">
        <f t="shared" si="42"/>
        <v>0</v>
      </c>
      <c r="E213">
        <f t="shared" si="43"/>
        <v>3</v>
      </c>
      <c r="F213">
        <f t="shared" si="35"/>
        <v>3</v>
      </c>
      <c r="G213">
        <f t="shared" si="36"/>
        <v>3</v>
      </c>
      <c r="H213">
        <f t="shared" ref="H213:H276" si="44">VLOOKUP(C213,K$6:M$16,2)</f>
        <v>5.4193120326532003E-5</v>
      </c>
      <c r="I213">
        <f t="shared" ref="I213:I276" si="45">_xlfn.BINOM.DIST(B213,C213,$H$2,FALSE)</f>
        <v>0.11022564398078923</v>
      </c>
      <c r="J213">
        <f t="shared" ref="J213:J276" si="46">VLOOKUP(F213,K$6:M$16,3)</f>
        <v>5.9648810474411448E-4</v>
      </c>
      <c r="K213">
        <f t="shared" si="37"/>
        <v>0.30207198100525834</v>
      </c>
      <c r="L213">
        <f t="shared" si="38"/>
        <v>1.0763141091122417E-9</v>
      </c>
      <c r="M213">
        <f t="shared" si="39"/>
        <v>-20.649723494841268</v>
      </c>
    </row>
    <row r="214" spans="2:13" x14ac:dyDescent="0.2">
      <c r="B214">
        <f t="shared" si="40"/>
        <v>6</v>
      </c>
      <c r="C214">
        <f t="shared" si="41"/>
        <v>6</v>
      </c>
      <c r="D214">
        <f t="shared" si="42"/>
        <v>0</v>
      </c>
      <c r="E214">
        <f t="shared" si="43"/>
        <v>2</v>
      </c>
      <c r="F214">
        <f t="shared" ref="F214:F277" si="47">D214+E214</f>
        <v>2</v>
      </c>
      <c r="G214">
        <f t="shared" ref="G214:G277" si="48">B214-E214</f>
        <v>4</v>
      </c>
      <c r="H214">
        <f t="shared" si="44"/>
        <v>5.4193120326532003E-5</v>
      </c>
      <c r="I214">
        <f t="shared" si="45"/>
        <v>0.11022564398078923</v>
      </c>
      <c r="J214">
        <f t="shared" si="46"/>
        <v>5.0010197998995014E-3</v>
      </c>
      <c r="K214">
        <f t="shared" ref="K214:K277" si="49">_xlfn.BINOM.DIST(G214,B214,$F$2,FALSE)</f>
        <v>0.18310450761773808</v>
      </c>
      <c r="L214">
        <f t="shared" ref="L214:L277" si="50">H214*I214*J214*K214</f>
        <v>5.4699632949256434E-9</v>
      </c>
      <c r="M214">
        <f t="shared" ref="M214:M277" si="51">LN(L214)</f>
        <v>-19.02399393078629</v>
      </c>
    </row>
    <row r="215" spans="2:13" x14ac:dyDescent="0.2">
      <c r="B215">
        <f t="shared" ref="B215:B278" si="52">IF(E214=0,IF(C214=B214,B214+1,B214), B214)</f>
        <v>6</v>
      </c>
      <c r="C215">
        <f t="shared" ref="C215:C278" si="53">IF(E214=0,IF(C214=B214,10,C214-1),C214)</f>
        <v>6</v>
      </c>
      <c r="D215">
        <f t="shared" ref="D215:D278" si="54">C215-B215</f>
        <v>0</v>
      </c>
      <c r="E215">
        <f t="shared" ref="E215:E278" si="55">IF(E214=0,B215,E214-1)</f>
        <v>1</v>
      </c>
      <c r="F215">
        <f t="shared" si="47"/>
        <v>1</v>
      </c>
      <c r="G215">
        <f t="shared" si="48"/>
        <v>5</v>
      </c>
      <c r="H215">
        <f t="shared" si="44"/>
        <v>5.4193120326532003E-5</v>
      </c>
      <c r="I215">
        <f t="shared" si="45"/>
        <v>0.11022564398078923</v>
      </c>
      <c r="J215">
        <f t="shared" si="46"/>
        <v>1.085355765258352E-2</v>
      </c>
      <c r="K215">
        <f t="shared" si="49"/>
        <v>5.9195181401659643E-2</v>
      </c>
      <c r="L215">
        <f t="shared" si="50"/>
        <v>3.837825954734222E-9</v>
      </c>
      <c r="M215">
        <f t="shared" si="51"/>
        <v>-19.378359788295814</v>
      </c>
    </row>
    <row r="216" spans="2:13" x14ac:dyDescent="0.2">
      <c r="B216">
        <f t="shared" si="52"/>
        <v>6</v>
      </c>
      <c r="C216">
        <f t="shared" si="53"/>
        <v>6</v>
      </c>
      <c r="D216">
        <f t="shared" si="54"/>
        <v>0</v>
      </c>
      <c r="E216">
        <f t="shared" si="55"/>
        <v>0</v>
      </c>
      <c r="F216">
        <f t="shared" si="47"/>
        <v>0</v>
      </c>
      <c r="G216">
        <f t="shared" si="48"/>
        <v>6</v>
      </c>
      <c r="H216">
        <f t="shared" si="44"/>
        <v>5.4193120326532003E-5</v>
      </c>
      <c r="I216">
        <f t="shared" si="45"/>
        <v>0.11022564398078923</v>
      </c>
      <c r="J216">
        <f t="shared" si="46"/>
        <v>1.5660566740604521E-4</v>
      </c>
      <c r="K216">
        <f t="shared" si="49"/>
        <v>7.9737466751563513E-3</v>
      </c>
      <c r="L216">
        <f t="shared" si="50"/>
        <v>7.4592765899863585E-12</v>
      </c>
      <c r="M216">
        <f t="shared" si="51"/>
        <v>-25.621562678266649</v>
      </c>
    </row>
    <row r="217" spans="2:13" x14ac:dyDescent="0.2">
      <c r="B217">
        <f t="shared" si="52"/>
        <v>7</v>
      </c>
      <c r="C217">
        <f t="shared" si="53"/>
        <v>10</v>
      </c>
      <c r="D217">
        <f t="shared" si="54"/>
        <v>3</v>
      </c>
      <c r="E217">
        <f t="shared" si="55"/>
        <v>7</v>
      </c>
      <c r="F217">
        <f t="shared" si="47"/>
        <v>10</v>
      </c>
      <c r="G217">
        <f t="shared" si="48"/>
        <v>0</v>
      </c>
      <c r="H217">
        <f t="shared" si="44"/>
        <v>1.8048353275885056E-7</v>
      </c>
      <c r="I217">
        <f t="shared" si="45"/>
        <v>0.26646821764840162</v>
      </c>
      <c r="J217">
        <f t="shared" si="46"/>
        <v>0</v>
      </c>
      <c r="K217">
        <f t="shared" si="49"/>
        <v>1.5821520041377816E-2</v>
      </c>
      <c r="L217">
        <f t="shared" si="50"/>
        <v>0</v>
      </c>
      <c r="M217" t="e">
        <f t="shared" si="51"/>
        <v>#NUM!</v>
      </c>
    </row>
    <row r="218" spans="2:13" x14ac:dyDescent="0.2">
      <c r="B218">
        <f t="shared" si="52"/>
        <v>7</v>
      </c>
      <c r="C218">
        <f t="shared" si="53"/>
        <v>10</v>
      </c>
      <c r="D218">
        <f t="shared" si="54"/>
        <v>3</v>
      </c>
      <c r="E218">
        <f t="shared" si="55"/>
        <v>6</v>
      </c>
      <c r="F218">
        <f t="shared" si="47"/>
        <v>9</v>
      </c>
      <c r="G218">
        <f t="shared" si="48"/>
        <v>1</v>
      </c>
      <c r="H218">
        <f t="shared" si="44"/>
        <v>1.8048353275885056E-7</v>
      </c>
      <c r="I218">
        <f t="shared" si="45"/>
        <v>0.26646821764840162</v>
      </c>
      <c r="J218">
        <f t="shared" si="46"/>
        <v>0</v>
      </c>
      <c r="K218">
        <f t="shared" si="49"/>
        <v>8.951041576734485E-2</v>
      </c>
      <c r="L218">
        <f t="shared" si="50"/>
        <v>0</v>
      </c>
      <c r="M218" t="e">
        <f t="shared" si="51"/>
        <v>#NUM!</v>
      </c>
    </row>
    <row r="219" spans="2:13" x14ac:dyDescent="0.2">
      <c r="B219">
        <f t="shared" si="52"/>
        <v>7</v>
      </c>
      <c r="C219">
        <f t="shared" si="53"/>
        <v>10</v>
      </c>
      <c r="D219">
        <f t="shared" si="54"/>
        <v>3</v>
      </c>
      <c r="E219">
        <f t="shared" si="55"/>
        <v>5</v>
      </c>
      <c r="F219">
        <f t="shared" si="47"/>
        <v>8</v>
      </c>
      <c r="G219">
        <f t="shared" si="48"/>
        <v>2</v>
      </c>
      <c r="H219">
        <f t="shared" si="44"/>
        <v>1.8048353275885056E-7</v>
      </c>
      <c r="I219">
        <f t="shared" si="45"/>
        <v>0.26646821764840162</v>
      </c>
      <c r="J219">
        <f t="shared" si="46"/>
        <v>0</v>
      </c>
      <c r="K219">
        <f t="shared" si="49"/>
        <v>0.21703119304472515</v>
      </c>
      <c r="L219">
        <f t="shared" si="50"/>
        <v>0</v>
      </c>
      <c r="M219" t="e">
        <f t="shared" si="51"/>
        <v>#NUM!</v>
      </c>
    </row>
    <row r="220" spans="2:13" x14ac:dyDescent="0.2">
      <c r="B220">
        <f t="shared" si="52"/>
        <v>7</v>
      </c>
      <c r="C220">
        <f t="shared" si="53"/>
        <v>10</v>
      </c>
      <c r="D220">
        <f t="shared" si="54"/>
        <v>3</v>
      </c>
      <c r="E220">
        <f t="shared" si="55"/>
        <v>4</v>
      </c>
      <c r="F220">
        <f t="shared" si="47"/>
        <v>7</v>
      </c>
      <c r="G220">
        <f t="shared" si="48"/>
        <v>3</v>
      </c>
      <c r="H220">
        <f t="shared" si="44"/>
        <v>1.8048353275885056E-7</v>
      </c>
      <c r="I220">
        <f t="shared" si="45"/>
        <v>0.26646821764840162</v>
      </c>
      <c r="J220">
        <f t="shared" si="46"/>
        <v>0</v>
      </c>
      <c r="K220">
        <f t="shared" si="49"/>
        <v>0.29234672704239306</v>
      </c>
      <c r="L220">
        <f t="shared" si="50"/>
        <v>0</v>
      </c>
      <c r="M220" t="e">
        <f t="shared" si="51"/>
        <v>#NUM!</v>
      </c>
    </row>
    <row r="221" spans="2:13" x14ac:dyDescent="0.2">
      <c r="B221">
        <f t="shared" si="52"/>
        <v>7</v>
      </c>
      <c r="C221">
        <f t="shared" si="53"/>
        <v>10</v>
      </c>
      <c r="D221">
        <f t="shared" si="54"/>
        <v>3</v>
      </c>
      <c r="E221">
        <f t="shared" si="55"/>
        <v>3</v>
      </c>
      <c r="F221">
        <f t="shared" si="47"/>
        <v>6</v>
      </c>
      <c r="G221">
        <f t="shared" si="48"/>
        <v>4</v>
      </c>
      <c r="H221">
        <f t="shared" si="44"/>
        <v>1.8048353275885056E-7</v>
      </c>
      <c r="I221">
        <f t="shared" si="45"/>
        <v>0.26646821764840162</v>
      </c>
      <c r="J221">
        <f t="shared" si="46"/>
        <v>0</v>
      </c>
      <c r="K221">
        <f t="shared" si="49"/>
        <v>0.23627923971680911</v>
      </c>
      <c r="L221">
        <f t="shared" si="50"/>
        <v>0</v>
      </c>
      <c r="M221" t="e">
        <f t="shared" si="51"/>
        <v>#NUM!</v>
      </c>
    </row>
    <row r="222" spans="2:13" x14ac:dyDescent="0.2">
      <c r="B222">
        <f t="shared" si="52"/>
        <v>7</v>
      </c>
      <c r="C222">
        <f t="shared" si="53"/>
        <v>10</v>
      </c>
      <c r="D222">
        <f t="shared" si="54"/>
        <v>3</v>
      </c>
      <c r="E222">
        <f t="shared" si="55"/>
        <v>2</v>
      </c>
      <c r="F222">
        <f t="shared" si="47"/>
        <v>5</v>
      </c>
      <c r="G222">
        <f t="shared" si="48"/>
        <v>5</v>
      </c>
      <c r="H222">
        <f t="shared" si="44"/>
        <v>1.8048353275885056E-7</v>
      </c>
      <c r="I222">
        <f t="shared" si="45"/>
        <v>0.26646821764840162</v>
      </c>
      <c r="J222">
        <f t="shared" si="46"/>
        <v>0</v>
      </c>
      <c r="K222">
        <f t="shared" si="49"/>
        <v>0.11457876683474787</v>
      </c>
      <c r="L222">
        <f t="shared" si="50"/>
        <v>0</v>
      </c>
      <c r="M222" t="e">
        <f t="shared" si="51"/>
        <v>#NUM!</v>
      </c>
    </row>
    <row r="223" spans="2:13" x14ac:dyDescent="0.2">
      <c r="B223">
        <f t="shared" si="52"/>
        <v>7</v>
      </c>
      <c r="C223">
        <f t="shared" si="53"/>
        <v>10</v>
      </c>
      <c r="D223">
        <f t="shared" si="54"/>
        <v>3</v>
      </c>
      <c r="E223">
        <f t="shared" si="55"/>
        <v>1</v>
      </c>
      <c r="F223">
        <f t="shared" si="47"/>
        <v>4</v>
      </c>
      <c r="G223">
        <f t="shared" si="48"/>
        <v>6</v>
      </c>
      <c r="H223">
        <f t="shared" si="44"/>
        <v>1.8048353275885056E-7</v>
      </c>
      <c r="I223">
        <f t="shared" si="45"/>
        <v>0.26646821764840162</v>
      </c>
      <c r="J223">
        <f t="shared" si="46"/>
        <v>4.1129838704816809E-6</v>
      </c>
      <c r="K223">
        <f t="shared" si="49"/>
        <v>3.0868122690353647E-2</v>
      </c>
      <c r="L223">
        <f t="shared" si="50"/>
        <v>6.1059075505576492E-15</v>
      </c>
      <c r="M223">
        <f t="shared" si="51"/>
        <v>-32.729519641466361</v>
      </c>
    </row>
    <row r="224" spans="2:13" x14ac:dyDescent="0.2">
      <c r="B224">
        <f t="shared" si="52"/>
        <v>7</v>
      </c>
      <c r="C224">
        <f t="shared" si="53"/>
        <v>10</v>
      </c>
      <c r="D224">
        <f t="shared" si="54"/>
        <v>3</v>
      </c>
      <c r="E224">
        <f t="shared" si="55"/>
        <v>0</v>
      </c>
      <c r="F224">
        <f t="shared" si="47"/>
        <v>3</v>
      </c>
      <c r="G224">
        <f t="shared" si="48"/>
        <v>7</v>
      </c>
      <c r="H224">
        <f t="shared" si="44"/>
        <v>1.8048353275885056E-7</v>
      </c>
      <c r="I224">
        <f t="shared" si="45"/>
        <v>0.26646821764840162</v>
      </c>
      <c r="J224">
        <f t="shared" si="46"/>
        <v>5.9648810474411448E-4</v>
      </c>
      <c r="K224">
        <f t="shared" si="49"/>
        <v>3.5640148622486894E-3</v>
      </c>
      <c r="L224">
        <f t="shared" si="50"/>
        <v>1.0224081293319143E-13</v>
      </c>
      <c r="M224">
        <f t="shared" si="51"/>
        <v>-29.911445453088586</v>
      </c>
    </row>
    <row r="225" spans="2:13" x14ac:dyDescent="0.2">
      <c r="B225">
        <f t="shared" si="52"/>
        <v>7</v>
      </c>
      <c r="C225">
        <f t="shared" si="53"/>
        <v>9</v>
      </c>
      <c r="D225">
        <f t="shared" si="54"/>
        <v>2</v>
      </c>
      <c r="E225">
        <f t="shared" si="55"/>
        <v>7</v>
      </c>
      <c r="F225">
        <f t="shared" si="47"/>
        <v>9</v>
      </c>
      <c r="G225">
        <f t="shared" si="48"/>
        <v>0</v>
      </c>
      <c r="H225">
        <f t="shared" si="44"/>
        <v>7.4346799071509315E-7</v>
      </c>
      <c r="I225">
        <f t="shared" si="45"/>
        <v>0.25991597717057247</v>
      </c>
      <c r="J225">
        <f t="shared" si="46"/>
        <v>0</v>
      </c>
      <c r="K225">
        <f t="shared" si="49"/>
        <v>1.5821520041377816E-2</v>
      </c>
      <c r="L225">
        <f t="shared" si="50"/>
        <v>0</v>
      </c>
      <c r="M225" t="e">
        <f t="shared" si="51"/>
        <v>#NUM!</v>
      </c>
    </row>
    <row r="226" spans="2:13" x14ac:dyDescent="0.2">
      <c r="B226">
        <f t="shared" si="52"/>
        <v>7</v>
      </c>
      <c r="C226">
        <f t="shared" si="53"/>
        <v>9</v>
      </c>
      <c r="D226">
        <f t="shared" si="54"/>
        <v>2</v>
      </c>
      <c r="E226">
        <f t="shared" si="55"/>
        <v>6</v>
      </c>
      <c r="F226">
        <f t="shared" si="47"/>
        <v>8</v>
      </c>
      <c r="G226">
        <f t="shared" si="48"/>
        <v>1</v>
      </c>
      <c r="H226">
        <f t="shared" si="44"/>
        <v>7.4346799071509315E-7</v>
      </c>
      <c r="I226">
        <f t="shared" si="45"/>
        <v>0.25991597717057247</v>
      </c>
      <c r="J226">
        <f t="shared" si="46"/>
        <v>0</v>
      </c>
      <c r="K226">
        <f t="shared" si="49"/>
        <v>8.951041576734485E-2</v>
      </c>
      <c r="L226">
        <f t="shared" si="50"/>
        <v>0</v>
      </c>
      <c r="M226" t="e">
        <f t="shared" si="51"/>
        <v>#NUM!</v>
      </c>
    </row>
    <row r="227" spans="2:13" x14ac:dyDescent="0.2">
      <c r="B227">
        <f t="shared" si="52"/>
        <v>7</v>
      </c>
      <c r="C227">
        <f t="shared" si="53"/>
        <v>9</v>
      </c>
      <c r="D227">
        <f t="shared" si="54"/>
        <v>2</v>
      </c>
      <c r="E227">
        <f t="shared" si="55"/>
        <v>5</v>
      </c>
      <c r="F227">
        <f t="shared" si="47"/>
        <v>7</v>
      </c>
      <c r="G227">
        <f t="shared" si="48"/>
        <v>2</v>
      </c>
      <c r="H227">
        <f t="shared" si="44"/>
        <v>7.4346799071509315E-7</v>
      </c>
      <c r="I227">
        <f t="shared" si="45"/>
        <v>0.25991597717057247</v>
      </c>
      <c r="J227">
        <f t="shared" si="46"/>
        <v>0</v>
      </c>
      <c r="K227">
        <f t="shared" si="49"/>
        <v>0.21703119304472515</v>
      </c>
      <c r="L227">
        <f t="shared" si="50"/>
        <v>0</v>
      </c>
      <c r="M227" t="e">
        <f t="shared" si="51"/>
        <v>#NUM!</v>
      </c>
    </row>
    <row r="228" spans="2:13" x14ac:dyDescent="0.2">
      <c r="B228">
        <f t="shared" si="52"/>
        <v>7</v>
      </c>
      <c r="C228">
        <f t="shared" si="53"/>
        <v>9</v>
      </c>
      <c r="D228">
        <f t="shared" si="54"/>
        <v>2</v>
      </c>
      <c r="E228">
        <f t="shared" si="55"/>
        <v>4</v>
      </c>
      <c r="F228">
        <f t="shared" si="47"/>
        <v>6</v>
      </c>
      <c r="G228">
        <f t="shared" si="48"/>
        <v>3</v>
      </c>
      <c r="H228">
        <f t="shared" si="44"/>
        <v>7.4346799071509315E-7</v>
      </c>
      <c r="I228">
        <f t="shared" si="45"/>
        <v>0.25991597717057247</v>
      </c>
      <c r="J228">
        <f t="shared" si="46"/>
        <v>0</v>
      </c>
      <c r="K228">
        <f t="shared" si="49"/>
        <v>0.29234672704239306</v>
      </c>
      <c r="L228">
        <f t="shared" si="50"/>
        <v>0</v>
      </c>
      <c r="M228" t="e">
        <f t="shared" si="51"/>
        <v>#NUM!</v>
      </c>
    </row>
    <row r="229" spans="2:13" x14ac:dyDescent="0.2">
      <c r="B229">
        <f t="shared" si="52"/>
        <v>7</v>
      </c>
      <c r="C229">
        <f t="shared" si="53"/>
        <v>9</v>
      </c>
      <c r="D229">
        <f t="shared" si="54"/>
        <v>2</v>
      </c>
      <c r="E229">
        <f t="shared" si="55"/>
        <v>3</v>
      </c>
      <c r="F229">
        <f t="shared" si="47"/>
        <v>5</v>
      </c>
      <c r="G229">
        <f t="shared" si="48"/>
        <v>4</v>
      </c>
      <c r="H229">
        <f t="shared" si="44"/>
        <v>7.4346799071509315E-7</v>
      </c>
      <c r="I229">
        <f t="shared" si="45"/>
        <v>0.25991597717057247</v>
      </c>
      <c r="J229">
        <f t="shared" si="46"/>
        <v>0</v>
      </c>
      <c r="K229">
        <f t="shared" si="49"/>
        <v>0.23627923971680911</v>
      </c>
      <c r="L229">
        <f t="shared" si="50"/>
        <v>0</v>
      </c>
      <c r="M229" t="e">
        <f t="shared" si="51"/>
        <v>#NUM!</v>
      </c>
    </row>
    <row r="230" spans="2:13" x14ac:dyDescent="0.2">
      <c r="B230">
        <f t="shared" si="52"/>
        <v>7</v>
      </c>
      <c r="C230">
        <f t="shared" si="53"/>
        <v>9</v>
      </c>
      <c r="D230">
        <f t="shared" si="54"/>
        <v>2</v>
      </c>
      <c r="E230">
        <f t="shared" si="55"/>
        <v>2</v>
      </c>
      <c r="F230">
        <f t="shared" si="47"/>
        <v>4</v>
      </c>
      <c r="G230">
        <f t="shared" si="48"/>
        <v>5</v>
      </c>
      <c r="H230">
        <f t="shared" si="44"/>
        <v>7.4346799071509315E-7</v>
      </c>
      <c r="I230">
        <f t="shared" si="45"/>
        <v>0.25991597717057247</v>
      </c>
      <c r="J230">
        <f t="shared" si="46"/>
        <v>4.1129838704816809E-6</v>
      </c>
      <c r="K230">
        <f t="shared" si="49"/>
        <v>0.11457876683474787</v>
      </c>
      <c r="L230">
        <f t="shared" si="50"/>
        <v>9.1066029562791872E-14</v>
      </c>
      <c r="M230">
        <f t="shared" si="51"/>
        <v>-30.027191551922826</v>
      </c>
    </row>
    <row r="231" spans="2:13" x14ac:dyDescent="0.2">
      <c r="B231">
        <f t="shared" si="52"/>
        <v>7</v>
      </c>
      <c r="C231">
        <f t="shared" si="53"/>
        <v>9</v>
      </c>
      <c r="D231">
        <f t="shared" si="54"/>
        <v>2</v>
      </c>
      <c r="E231">
        <f t="shared" si="55"/>
        <v>1</v>
      </c>
      <c r="F231">
        <f t="shared" si="47"/>
        <v>3</v>
      </c>
      <c r="G231">
        <f t="shared" si="48"/>
        <v>6</v>
      </c>
      <c r="H231">
        <f t="shared" si="44"/>
        <v>7.4346799071509315E-7</v>
      </c>
      <c r="I231">
        <f t="shared" si="45"/>
        <v>0.25991597717057247</v>
      </c>
      <c r="J231">
        <f t="shared" si="46"/>
        <v>5.9648810474411448E-4</v>
      </c>
      <c r="K231">
        <f t="shared" si="49"/>
        <v>3.0868122690353647E-2</v>
      </c>
      <c r="L231">
        <f t="shared" si="50"/>
        <v>3.5580107577255383E-12</v>
      </c>
      <c r="M231">
        <f t="shared" si="51"/>
        <v>-26.361819503157847</v>
      </c>
    </row>
    <row r="232" spans="2:13" x14ac:dyDescent="0.2">
      <c r="B232">
        <f t="shared" si="52"/>
        <v>7</v>
      </c>
      <c r="C232">
        <f t="shared" si="53"/>
        <v>9</v>
      </c>
      <c r="D232">
        <f t="shared" si="54"/>
        <v>2</v>
      </c>
      <c r="E232">
        <f t="shared" si="55"/>
        <v>0</v>
      </c>
      <c r="F232">
        <f t="shared" si="47"/>
        <v>2</v>
      </c>
      <c r="G232">
        <f t="shared" si="48"/>
        <v>7</v>
      </c>
      <c r="H232">
        <f t="shared" si="44"/>
        <v>7.4346799071509315E-7</v>
      </c>
      <c r="I232">
        <f t="shared" si="45"/>
        <v>0.25991597717057247</v>
      </c>
      <c r="J232">
        <f t="shared" si="46"/>
        <v>5.0010197998995014E-3</v>
      </c>
      <c r="K232">
        <f t="shared" si="49"/>
        <v>3.5640148622486894E-3</v>
      </c>
      <c r="L232">
        <f t="shared" si="50"/>
        <v>3.4442394133547122E-12</v>
      </c>
      <c r="M232">
        <f t="shared" si="51"/>
        <v>-26.394318015706396</v>
      </c>
    </row>
    <row r="233" spans="2:13" x14ac:dyDescent="0.2">
      <c r="B233">
        <f t="shared" si="52"/>
        <v>7</v>
      </c>
      <c r="C233">
        <f t="shared" si="53"/>
        <v>8</v>
      </c>
      <c r="D233">
        <f t="shared" si="54"/>
        <v>1</v>
      </c>
      <c r="E233">
        <f t="shared" si="55"/>
        <v>7</v>
      </c>
      <c r="F233">
        <f t="shared" si="47"/>
        <v>8</v>
      </c>
      <c r="G233">
        <f t="shared" si="48"/>
        <v>0</v>
      </c>
      <c r="H233">
        <f t="shared" si="44"/>
        <v>3.0805918072170931E-6</v>
      </c>
      <c r="I233">
        <f t="shared" si="45"/>
        <v>0.18779618596202766</v>
      </c>
      <c r="J233">
        <f t="shared" si="46"/>
        <v>0</v>
      </c>
      <c r="K233">
        <f t="shared" si="49"/>
        <v>1.5821520041377816E-2</v>
      </c>
      <c r="L233">
        <f t="shared" si="50"/>
        <v>0</v>
      </c>
      <c r="M233" t="e">
        <f t="shared" si="51"/>
        <v>#NUM!</v>
      </c>
    </row>
    <row r="234" spans="2:13" x14ac:dyDescent="0.2">
      <c r="B234">
        <f t="shared" si="52"/>
        <v>7</v>
      </c>
      <c r="C234">
        <f t="shared" si="53"/>
        <v>8</v>
      </c>
      <c r="D234">
        <f t="shared" si="54"/>
        <v>1</v>
      </c>
      <c r="E234">
        <f t="shared" si="55"/>
        <v>6</v>
      </c>
      <c r="F234">
        <f t="shared" si="47"/>
        <v>7</v>
      </c>
      <c r="G234">
        <f t="shared" si="48"/>
        <v>1</v>
      </c>
      <c r="H234">
        <f t="shared" si="44"/>
        <v>3.0805918072170931E-6</v>
      </c>
      <c r="I234">
        <f t="shared" si="45"/>
        <v>0.18779618596202766</v>
      </c>
      <c r="J234">
        <f t="shared" si="46"/>
        <v>0</v>
      </c>
      <c r="K234">
        <f t="shared" si="49"/>
        <v>8.951041576734485E-2</v>
      </c>
      <c r="L234">
        <f t="shared" si="50"/>
        <v>0</v>
      </c>
      <c r="M234" t="e">
        <f t="shared" si="51"/>
        <v>#NUM!</v>
      </c>
    </row>
    <row r="235" spans="2:13" x14ac:dyDescent="0.2">
      <c r="B235">
        <f t="shared" si="52"/>
        <v>7</v>
      </c>
      <c r="C235">
        <f t="shared" si="53"/>
        <v>8</v>
      </c>
      <c r="D235">
        <f t="shared" si="54"/>
        <v>1</v>
      </c>
      <c r="E235">
        <f t="shared" si="55"/>
        <v>5</v>
      </c>
      <c r="F235">
        <f t="shared" si="47"/>
        <v>6</v>
      </c>
      <c r="G235">
        <f t="shared" si="48"/>
        <v>2</v>
      </c>
      <c r="H235">
        <f t="shared" si="44"/>
        <v>3.0805918072170931E-6</v>
      </c>
      <c r="I235">
        <f t="shared" si="45"/>
        <v>0.18779618596202766</v>
      </c>
      <c r="J235">
        <f t="shared" si="46"/>
        <v>0</v>
      </c>
      <c r="K235">
        <f t="shared" si="49"/>
        <v>0.21703119304472515</v>
      </c>
      <c r="L235">
        <f t="shared" si="50"/>
        <v>0</v>
      </c>
      <c r="M235" t="e">
        <f t="shared" si="51"/>
        <v>#NUM!</v>
      </c>
    </row>
    <row r="236" spans="2:13" x14ac:dyDescent="0.2">
      <c r="B236">
        <f t="shared" si="52"/>
        <v>7</v>
      </c>
      <c r="C236">
        <f t="shared" si="53"/>
        <v>8</v>
      </c>
      <c r="D236">
        <f t="shared" si="54"/>
        <v>1</v>
      </c>
      <c r="E236">
        <f t="shared" si="55"/>
        <v>4</v>
      </c>
      <c r="F236">
        <f t="shared" si="47"/>
        <v>5</v>
      </c>
      <c r="G236">
        <f t="shared" si="48"/>
        <v>3</v>
      </c>
      <c r="H236">
        <f t="shared" si="44"/>
        <v>3.0805918072170931E-6</v>
      </c>
      <c r="I236">
        <f t="shared" si="45"/>
        <v>0.18779618596202766</v>
      </c>
      <c r="J236">
        <f t="shared" si="46"/>
        <v>0</v>
      </c>
      <c r="K236">
        <f t="shared" si="49"/>
        <v>0.29234672704239306</v>
      </c>
      <c r="L236">
        <f t="shared" si="50"/>
        <v>0</v>
      </c>
      <c r="M236" t="e">
        <f t="shared" si="51"/>
        <v>#NUM!</v>
      </c>
    </row>
    <row r="237" spans="2:13" x14ac:dyDescent="0.2">
      <c r="B237">
        <f t="shared" si="52"/>
        <v>7</v>
      </c>
      <c r="C237">
        <f t="shared" si="53"/>
        <v>8</v>
      </c>
      <c r="D237">
        <f t="shared" si="54"/>
        <v>1</v>
      </c>
      <c r="E237">
        <f t="shared" si="55"/>
        <v>3</v>
      </c>
      <c r="F237">
        <f t="shared" si="47"/>
        <v>4</v>
      </c>
      <c r="G237">
        <f t="shared" si="48"/>
        <v>4</v>
      </c>
      <c r="H237">
        <f t="shared" si="44"/>
        <v>3.0805918072170931E-6</v>
      </c>
      <c r="I237">
        <f t="shared" si="45"/>
        <v>0.18779618596202766</v>
      </c>
      <c r="J237">
        <f t="shared" si="46"/>
        <v>4.1129838704816809E-6</v>
      </c>
      <c r="K237">
        <f t="shared" si="49"/>
        <v>0.23627923971680911</v>
      </c>
      <c r="L237">
        <f t="shared" si="50"/>
        <v>5.6221638058716704E-13</v>
      </c>
      <c r="M237">
        <f t="shared" si="51"/>
        <v>-28.206889600279354</v>
      </c>
    </row>
    <row r="238" spans="2:13" x14ac:dyDescent="0.2">
      <c r="B238">
        <f t="shared" si="52"/>
        <v>7</v>
      </c>
      <c r="C238">
        <f t="shared" si="53"/>
        <v>8</v>
      </c>
      <c r="D238">
        <f t="shared" si="54"/>
        <v>1</v>
      </c>
      <c r="E238">
        <f t="shared" si="55"/>
        <v>2</v>
      </c>
      <c r="F238">
        <f t="shared" si="47"/>
        <v>3</v>
      </c>
      <c r="G238">
        <f t="shared" si="48"/>
        <v>5</v>
      </c>
      <c r="H238">
        <f t="shared" si="44"/>
        <v>3.0805918072170931E-6</v>
      </c>
      <c r="I238">
        <f t="shared" si="45"/>
        <v>0.18779618596202766</v>
      </c>
      <c r="J238">
        <f t="shared" si="46"/>
        <v>5.9648810474411448E-4</v>
      </c>
      <c r="K238">
        <f t="shared" si="49"/>
        <v>0.11457876683474787</v>
      </c>
      <c r="L238">
        <f t="shared" si="50"/>
        <v>3.9539106863716399E-11</v>
      </c>
      <c r="M238">
        <f t="shared" si="51"/>
        <v>-23.953730886612252</v>
      </c>
    </row>
    <row r="239" spans="2:13" x14ac:dyDescent="0.2">
      <c r="B239">
        <f t="shared" si="52"/>
        <v>7</v>
      </c>
      <c r="C239">
        <f t="shared" si="53"/>
        <v>8</v>
      </c>
      <c r="D239">
        <f t="shared" si="54"/>
        <v>1</v>
      </c>
      <c r="E239">
        <f t="shared" si="55"/>
        <v>1</v>
      </c>
      <c r="F239">
        <f t="shared" si="47"/>
        <v>2</v>
      </c>
      <c r="G239">
        <f t="shared" si="48"/>
        <v>6</v>
      </c>
      <c r="H239">
        <f t="shared" si="44"/>
        <v>3.0805918072170931E-6</v>
      </c>
      <c r="I239">
        <f t="shared" si="45"/>
        <v>0.18779618596202766</v>
      </c>
      <c r="J239">
        <f t="shared" si="46"/>
        <v>5.0010197998995014E-3</v>
      </c>
      <c r="K239">
        <f t="shared" si="49"/>
        <v>3.0868122690353647E-2</v>
      </c>
      <c r="L239">
        <f t="shared" si="50"/>
        <v>8.9307866718515481E-11</v>
      </c>
      <c r="M239">
        <f t="shared" si="51"/>
        <v>-23.138931538773601</v>
      </c>
    </row>
    <row r="240" spans="2:13" x14ac:dyDescent="0.2">
      <c r="B240">
        <f t="shared" si="52"/>
        <v>7</v>
      </c>
      <c r="C240">
        <f t="shared" si="53"/>
        <v>8</v>
      </c>
      <c r="D240">
        <f t="shared" si="54"/>
        <v>1</v>
      </c>
      <c r="E240">
        <f t="shared" si="55"/>
        <v>0</v>
      </c>
      <c r="F240">
        <f t="shared" si="47"/>
        <v>1</v>
      </c>
      <c r="G240">
        <f t="shared" si="48"/>
        <v>7</v>
      </c>
      <c r="H240">
        <f t="shared" si="44"/>
        <v>3.0805918072170931E-6</v>
      </c>
      <c r="I240">
        <f t="shared" si="45"/>
        <v>0.18779618596202766</v>
      </c>
      <c r="J240">
        <f t="shared" si="46"/>
        <v>1.085355765258352E-2</v>
      </c>
      <c r="K240">
        <f t="shared" si="49"/>
        <v>3.5640148622486894E-3</v>
      </c>
      <c r="L240">
        <f t="shared" si="50"/>
        <v>2.2378581143589784E-11</v>
      </c>
      <c r="M240">
        <f t="shared" si="51"/>
        <v>-24.522916813464285</v>
      </c>
    </row>
    <row r="241" spans="2:13" x14ac:dyDescent="0.2">
      <c r="B241">
        <f t="shared" si="52"/>
        <v>7</v>
      </c>
      <c r="C241">
        <f t="shared" si="53"/>
        <v>7</v>
      </c>
      <c r="D241">
        <f t="shared" si="54"/>
        <v>0</v>
      </c>
      <c r="E241">
        <f t="shared" si="55"/>
        <v>7</v>
      </c>
      <c r="F241">
        <f t="shared" si="47"/>
        <v>7</v>
      </c>
      <c r="G241">
        <f t="shared" si="48"/>
        <v>0</v>
      </c>
      <c r="H241">
        <f t="shared" si="44"/>
        <v>1.2859117861504307E-5</v>
      </c>
      <c r="I241">
        <f t="shared" si="45"/>
        <v>7.6324344941254535E-2</v>
      </c>
      <c r="J241">
        <f t="shared" si="46"/>
        <v>0</v>
      </c>
      <c r="K241">
        <f t="shared" si="49"/>
        <v>1.5821520041377816E-2</v>
      </c>
      <c r="L241">
        <f t="shared" si="50"/>
        <v>0</v>
      </c>
      <c r="M241" t="e">
        <f t="shared" si="51"/>
        <v>#NUM!</v>
      </c>
    </row>
    <row r="242" spans="2:13" x14ac:dyDescent="0.2">
      <c r="B242">
        <f t="shared" si="52"/>
        <v>7</v>
      </c>
      <c r="C242">
        <f t="shared" si="53"/>
        <v>7</v>
      </c>
      <c r="D242">
        <f t="shared" si="54"/>
        <v>0</v>
      </c>
      <c r="E242">
        <f t="shared" si="55"/>
        <v>6</v>
      </c>
      <c r="F242">
        <f t="shared" si="47"/>
        <v>6</v>
      </c>
      <c r="G242">
        <f t="shared" si="48"/>
        <v>1</v>
      </c>
      <c r="H242">
        <f t="shared" si="44"/>
        <v>1.2859117861504307E-5</v>
      </c>
      <c r="I242">
        <f t="shared" si="45"/>
        <v>7.6324344941254535E-2</v>
      </c>
      <c r="J242">
        <f t="shared" si="46"/>
        <v>0</v>
      </c>
      <c r="K242">
        <f t="shared" si="49"/>
        <v>8.951041576734485E-2</v>
      </c>
      <c r="L242">
        <f t="shared" si="50"/>
        <v>0</v>
      </c>
      <c r="M242" t="e">
        <f t="shared" si="51"/>
        <v>#NUM!</v>
      </c>
    </row>
    <row r="243" spans="2:13" x14ac:dyDescent="0.2">
      <c r="B243">
        <f t="shared" si="52"/>
        <v>7</v>
      </c>
      <c r="C243">
        <f t="shared" si="53"/>
        <v>7</v>
      </c>
      <c r="D243">
        <f t="shared" si="54"/>
        <v>0</v>
      </c>
      <c r="E243">
        <f t="shared" si="55"/>
        <v>5</v>
      </c>
      <c r="F243">
        <f t="shared" si="47"/>
        <v>5</v>
      </c>
      <c r="G243">
        <f t="shared" si="48"/>
        <v>2</v>
      </c>
      <c r="H243">
        <f t="shared" si="44"/>
        <v>1.2859117861504307E-5</v>
      </c>
      <c r="I243">
        <f t="shared" si="45"/>
        <v>7.6324344941254535E-2</v>
      </c>
      <c r="J243">
        <f t="shared" si="46"/>
        <v>0</v>
      </c>
      <c r="K243">
        <f t="shared" si="49"/>
        <v>0.21703119304472515</v>
      </c>
      <c r="L243">
        <f t="shared" si="50"/>
        <v>0</v>
      </c>
      <c r="M243" t="e">
        <f t="shared" si="51"/>
        <v>#NUM!</v>
      </c>
    </row>
    <row r="244" spans="2:13" x14ac:dyDescent="0.2">
      <c r="B244">
        <f t="shared" si="52"/>
        <v>7</v>
      </c>
      <c r="C244">
        <f t="shared" si="53"/>
        <v>7</v>
      </c>
      <c r="D244">
        <f t="shared" si="54"/>
        <v>0</v>
      </c>
      <c r="E244">
        <f t="shared" si="55"/>
        <v>4</v>
      </c>
      <c r="F244">
        <f t="shared" si="47"/>
        <v>4</v>
      </c>
      <c r="G244">
        <f t="shared" si="48"/>
        <v>3</v>
      </c>
      <c r="H244">
        <f t="shared" si="44"/>
        <v>1.2859117861504307E-5</v>
      </c>
      <c r="I244">
        <f t="shared" si="45"/>
        <v>7.6324344941254535E-2</v>
      </c>
      <c r="J244">
        <f t="shared" si="46"/>
        <v>4.1129838704816809E-6</v>
      </c>
      <c r="K244">
        <f t="shared" si="49"/>
        <v>0.29234672704239306</v>
      </c>
      <c r="L244">
        <f t="shared" si="50"/>
        <v>1.1801290606403257E-12</v>
      </c>
      <c r="M244">
        <f t="shared" si="51"/>
        <v>-27.465397310007805</v>
      </c>
    </row>
    <row r="245" spans="2:13" x14ac:dyDescent="0.2">
      <c r="B245">
        <f t="shared" si="52"/>
        <v>7</v>
      </c>
      <c r="C245">
        <f t="shared" si="53"/>
        <v>7</v>
      </c>
      <c r="D245">
        <f t="shared" si="54"/>
        <v>0</v>
      </c>
      <c r="E245">
        <f t="shared" si="55"/>
        <v>3</v>
      </c>
      <c r="F245">
        <f t="shared" si="47"/>
        <v>3</v>
      </c>
      <c r="G245">
        <f t="shared" si="48"/>
        <v>4</v>
      </c>
      <c r="H245">
        <f t="shared" si="44"/>
        <v>1.2859117861504307E-5</v>
      </c>
      <c r="I245">
        <f t="shared" si="45"/>
        <v>7.6324344941254535E-2</v>
      </c>
      <c r="J245">
        <f t="shared" si="46"/>
        <v>5.9648810474411448E-4</v>
      </c>
      <c r="K245">
        <f t="shared" si="49"/>
        <v>0.23627923971680911</v>
      </c>
      <c r="L245">
        <f t="shared" si="50"/>
        <v>1.3832529803116911E-10</v>
      </c>
      <c r="M245">
        <f t="shared" si="51"/>
        <v>-22.701412972574715</v>
      </c>
    </row>
    <row r="246" spans="2:13" x14ac:dyDescent="0.2">
      <c r="B246">
        <f t="shared" si="52"/>
        <v>7</v>
      </c>
      <c r="C246">
        <f t="shared" si="53"/>
        <v>7</v>
      </c>
      <c r="D246">
        <f t="shared" si="54"/>
        <v>0</v>
      </c>
      <c r="E246">
        <f t="shared" si="55"/>
        <v>2</v>
      </c>
      <c r="F246">
        <f t="shared" si="47"/>
        <v>2</v>
      </c>
      <c r="G246">
        <f t="shared" si="48"/>
        <v>5</v>
      </c>
      <c r="H246">
        <f t="shared" si="44"/>
        <v>1.2859117861504307E-5</v>
      </c>
      <c r="I246">
        <f t="shared" si="45"/>
        <v>7.6324344941254535E-2</v>
      </c>
      <c r="J246">
        <f t="shared" si="46"/>
        <v>5.0010197998995014E-3</v>
      </c>
      <c r="K246">
        <f t="shared" si="49"/>
        <v>0.11457876683474787</v>
      </c>
      <c r="L246">
        <f t="shared" si="50"/>
        <v>5.6238921079589132E-10</v>
      </c>
      <c r="M246">
        <f t="shared" si="51"/>
        <v>-21.298826959833946</v>
      </c>
    </row>
    <row r="247" spans="2:13" x14ac:dyDescent="0.2">
      <c r="B247">
        <f t="shared" si="52"/>
        <v>7</v>
      </c>
      <c r="C247">
        <f t="shared" si="53"/>
        <v>7</v>
      </c>
      <c r="D247">
        <f t="shared" si="54"/>
        <v>0</v>
      </c>
      <c r="E247">
        <f t="shared" si="55"/>
        <v>1</v>
      </c>
      <c r="F247">
        <f t="shared" si="47"/>
        <v>1</v>
      </c>
      <c r="G247">
        <f t="shared" si="48"/>
        <v>6</v>
      </c>
      <c r="H247">
        <f t="shared" si="44"/>
        <v>1.2859117861504307E-5</v>
      </c>
      <c r="I247">
        <f t="shared" si="45"/>
        <v>7.6324344941254535E-2</v>
      </c>
      <c r="J247">
        <f t="shared" si="46"/>
        <v>1.085355765258352E-2</v>
      </c>
      <c r="K247">
        <f t="shared" si="49"/>
        <v>3.0868122690353647E-2</v>
      </c>
      <c r="L247">
        <f t="shared" si="50"/>
        <v>3.2881876798229138E-10</v>
      </c>
      <c r="M247">
        <f t="shared" si="51"/>
        <v>-21.835514374137425</v>
      </c>
    </row>
    <row r="248" spans="2:13" x14ac:dyDescent="0.2">
      <c r="B248">
        <f t="shared" si="52"/>
        <v>7</v>
      </c>
      <c r="C248">
        <f t="shared" si="53"/>
        <v>7</v>
      </c>
      <c r="D248">
        <f t="shared" si="54"/>
        <v>0</v>
      </c>
      <c r="E248">
        <f t="shared" si="55"/>
        <v>0</v>
      </c>
      <c r="F248">
        <f t="shared" si="47"/>
        <v>0</v>
      </c>
      <c r="G248">
        <f t="shared" si="48"/>
        <v>7</v>
      </c>
      <c r="H248">
        <f t="shared" si="44"/>
        <v>1.2859117861504307E-5</v>
      </c>
      <c r="I248">
        <f t="shared" si="45"/>
        <v>7.6324344941254535E-2</v>
      </c>
      <c r="J248">
        <f t="shared" si="46"/>
        <v>1.5660566740604521E-4</v>
      </c>
      <c r="K248">
        <f t="shared" si="49"/>
        <v>3.5640148622486894E-3</v>
      </c>
      <c r="L248">
        <f t="shared" si="50"/>
        <v>5.4779901075417704E-13</v>
      </c>
      <c r="M248">
        <f t="shared" si="51"/>
        <v>-28.232867943935517</v>
      </c>
    </row>
    <row r="249" spans="2:13" x14ac:dyDescent="0.2">
      <c r="B249">
        <f t="shared" si="52"/>
        <v>8</v>
      </c>
      <c r="C249">
        <f t="shared" si="53"/>
        <v>10</v>
      </c>
      <c r="D249">
        <f t="shared" si="54"/>
        <v>2</v>
      </c>
      <c r="E249">
        <f t="shared" si="55"/>
        <v>8</v>
      </c>
      <c r="F249">
        <f t="shared" si="47"/>
        <v>10</v>
      </c>
      <c r="G249">
        <f t="shared" si="48"/>
        <v>0</v>
      </c>
      <c r="H249">
        <f t="shared" si="44"/>
        <v>1.8048353275885056E-7</v>
      </c>
      <c r="I249">
        <f t="shared" si="45"/>
        <v>0.22496938984506498</v>
      </c>
      <c r="J249">
        <f t="shared" si="46"/>
        <v>0</v>
      </c>
      <c r="K249">
        <f t="shared" si="49"/>
        <v>8.7497964379024979E-3</v>
      </c>
      <c r="L249">
        <f t="shared" si="50"/>
        <v>0</v>
      </c>
      <c r="M249" t="e">
        <f t="shared" si="51"/>
        <v>#NUM!</v>
      </c>
    </row>
    <row r="250" spans="2:13" x14ac:dyDescent="0.2">
      <c r="B250">
        <f t="shared" si="52"/>
        <v>8</v>
      </c>
      <c r="C250">
        <f t="shared" si="53"/>
        <v>10</v>
      </c>
      <c r="D250">
        <f t="shared" si="54"/>
        <v>2</v>
      </c>
      <c r="E250">
        <f t="shared" si="55"/>
        <v>7</v>
      </c>
      <c r="F250">
        <f t="shared" si="47"/>
        <v>9</v>
      </c>
      <c r="G250">
        <f t="shared" si="48"/>
        <v>1</v>
      </c>
      <c r="H250">
        <f t="shared" si="44"/>
        <v>1.8048353275885056E-7</v>
      </c>
      <c r="I250">
        <f t="shared" si="45"/>
        <v>0.22496938984506498</v>
      </c>
      <c r="J250">
        <f t="shared" si="46"/>
        <v>0</v>
      </c>
      <c r="K250">
        <f t="shared" si="49"/>
        <v>5.6573788827802597E-2</v>
      </c>
      <c r="L250">
        <f t="shared" si="50"/>
        <v>0</v>
      </c>
      <c r="M250" t="e">
        <f t="shared" si="51"/>
        <v>#NUM!</v>
      </c>
    </row>
    <row r="251" spans="2:13" x14ac:dyDescent="0.2">
      <c r="B251">
        <f t="shared" si="52"/>
        <v>8</v>
      </c>
      <c r="C251">
        <f t="shared" si="53"/>
        <v>10</v>
      </c>
      <c r="D251">
        <f t="shared" si="54"/>
        <v>2</v>
      </c>
      <c r="E251">
        <f t="shared" si="55"/>
        <v>6</v>
      </c>
      <c r="F251">
        <f t="shared" si="47"/>
        <v>8</v>
      </c>
      <c r="G251">
        <f t="shared" si="48"/>
        <v>2</v>
      </c>
      <c r="H251">
        <f t="shared" si="44"/>
        <v>1.8048353275885056E-7</v>
      </c>
      <c r="I251">
        <f t="shared" si="45"/>
        <v>0.22496938984506498</v>
      </c>
      <c r="J251">
        <f t="shared" si="46"/>
        <v>0</v>
      </c>
      <c r="K251">
        <f t="shared" si="49"/>
        <v>0.16003340217207032</v>
      </c>
      <c r="L251">
        <f t="shared" si="50"/>
        <v>0</v>
      </c>
      <c r="M251" t="e">
        <f t="shared" si="51"/>
        <v>#NUM!</v>
      </c>
    </row>
    <row r="252" spans="2:13" x14ac:dyDescent="0.2">
      <c r="B252">
        <f t="shared" si="52"/>
        <v>8</v>
      </c>
      <c r="C252">
        <f t="shared" si="53"/>
        <v>10</v>
      </c>
      <c r="D252">
        <f t="shared" si="54"/>
        <v>2</v>
      </c>
      <c r="E252">
        <f t="shared" si="55"/>
        <v>5</v>
      </c>
      <c r="F252">
        <f t="shared" si="47"/>
        <v>7</v>
      </c>
      <c r="G252">
        <f t="shared" si="48"/>
        <v>3</v>
      </c>
      <c r="H252">
        <f t="shared" si="44"/>
        <v>1.8048353275885056E-7</v>
      </c>
      <c r="I252">
        <f t="shared" si="45"/>
        <v>0.22496938984506498</v>
      </c>
      <c r="J252">
        <f t="shared" si="46"/>
        <v>0</v>
      </c>
      <c r="K252">
        <f t="shared" si="49"/>
        <v>0.2586830437751263</v>
      </c>
      <c r="L252">
        <f t="shared" si="50"/>
        <v>0</v>
      </c>
      <c r="M252" t="e">
        <f t="shared" si="51"/>
        <v>#NUM!</v>
      </c>
    </row>
    <row r="253" spans="2:13" x14ac:dyDescent="0.2">
      <c r="B253">
        <f t="shared" si="52"/>
        <v>8</v>
      </c>
      <c r="C253">
        <f t="shared" si="53"/>
        <v>10</v>
      </c>
      <c r="D253">
        <f t="shared" si="54"/>
        <v>2</v>
      </c>
      <c r="E253">
        <f t="shared" si="55"/>
        <v>4</v>
      </c>
      <c r="F253">
        <f t="shared" si="47"/>
        <v>6</v>
      </c>
      <c r="G253">
        <f t="shared" si="48"/>
        <v>4</v>
      </c>
      <c r="H253">
        <f t="shared" si="44"/>
        <v>1.8048353275885056E-7</v>
      </c>
      <c r="I253">
        <f t="shared" si="45"/>
        <v>0.22496938984506498</v>
      </c>
      <c r="J253">
        <f t="shared" si="46"/>
        <v>0</v>
      </c>
      <c r="K253">
        <f t="shared" si="49"/>
        <v>0.26133964936587828</v>
      </c>
      <c r="L253">
        <f t="shared" si="50"/>
        <v>0</v>
      </c>
      <c r="M253" t="e">
        <f t="shared" si="51"/>
        <v>#NUM!</v>
      </c>
    </row>
    <row r="254" spans="2:13" x14ac:dyDescent="0.2">
      <c r="B254">
        <f t="shared" si="52"/>
        <v>8</v>
      </c>
      <c r="C254">
        <f t="shared" si="53"/>
        <v>10</v>
      </c>
      <c r="D254">
        <f t="shared" si="54"/>
        <v>2</v>
      </c>
      <c r="E254">
        <f t="shared" si="55"/>
        <v>3</v>
      </c>
      <c r="F254">
        <f t="shared" si="47"/>
        <v>5</v>
      </c>
      <c r="G254">
        <f t="shared" si="48"/>
        <v>5</v>
      </c>
      <c r="H254">
        <f t="shared" si="44"/>
        <v>1.8048353275885056E-7</v>
      </c>
      <c r="I254">
        <f t="shared" si="45"/>
        <v>0.22496938984506498</v>
      </c>
      <c r="J254">
        <f t="shared" si="46"/>
        <v>0</v>
      </c>
      <c r="K254">
        <f t="shared" si="49"/>
        <v>0.16897506405419199</v>
      </c>
      <c r="L254">
        <f t="shared" si="50"/>
        <v>0</v>
      </c>
      <c r="M254" t="e">
        <f t="shared" si="51"/>
        <v>#NUM!</v>
      </c>
    </row>
    <row r="255" spans="2:13" x14ac:dyDescent="0.2">
      <c r="B255">
        <f t="shared" si="52"/>
        <v>8</v>
      </c>
      <c r="C255">
        <f t="shared" si="53"/>
        <v>10</v>
      </c>
      <c r="D255">
        <f t="shared" si="54"/>
        <v>2</v>
      </c>
      <c r="E255">
        <f t="shared" si="55"/>
        <v>2</v>
      </c>
      <c r="F255">
        <f t="shared" si="47"/>
        <v>4</v>
      </c>
      <c r="G255">
        <f t="shared" si="48"/>
        <v>6</v>
      </c>
      <c r="H255">
        <f t="shared" si="44"/>
        <v>1.8048353275885056E-7</v>
      </c>
      <c r="I255">
        <f t="shared" si="45"/>
        <v>0.22496938984506498</v>
      </c>
      <c r="J255">
        <f t="shared" si="46"/>
        <v>4.1129838704816809E-6</v>
      </c>
      <c r="K255">
        <f t="shared" si="49"/>
        <v>6.8284157085901062E-2</v>
      </c>
      <c r="L255">
        <f t="shared" si="50"/>
        <v>1.1403494902945483E-14</v>
      </c>
      <c r="M255">
        <f t="shared" si="51"/>
        <v>-32.104856516059534</v>
      </c>
    </row>
    <row r="256" spans="2:13" x14ac:dyDescent="0.2">
      <c r="B256">
        <f t="shared" si="52"/>
        <v>8</v>
      </c>
      <c r="C256">
        <f t="shared" si="53"/>
        <v>10</v>
      </c>
      <c r="D256">
        <f t="shared" si="54"/>
        <v>2</v>
      </c>
      <c r="E256">
        <f t="shared" si="55"/>
        <v>1</v>
      </c>
      <c r="F256">
        <f t="shared" si="47"/>
        <v>3</v>
      </c>
      <c r="G256">
        <f t="shared" si="48"/>
        <v>7</v>
      </c>
      <c r="H256">
        <f t="shared" si="44"/>
        <v>1.8048353275885056E-7</v>
      </c>
      <c r="I256">
        <f t="shared" si="45"/>
        <v>0.22496938984506498</v>
      </c>
      <c r="J256">
        <f t="shared" si="46"/>
        <v>5.9648810474411448E-4</v>
      </c>
      <c r="K256">
        <f t="shared" si="49"/>
        <v>1.5768095335861029E-2</v>
      </c>
      <c r="L256">
        <f t="shared" si="50"/>
        <v>3.8189329907236161E-13</v>
      </c>
      <c r="M256">
        <f t="shared" si="51"/>
        <v>-28.593635147121809</v>
      </c>
    </row>
    <row r="257" spans="2:13" x14ac:dyDescent="0.2">
      <c r="B257">
        <f t="shared" si="52"/>
        <v>8</v>
      </c>
      <c r="C257">
        <f t="shared" si="53"/>
        <v>10</v>
      </c>
      <c r="D257">
        <f t="shared" si="54"/>
        <v>2</v>
      </c>
      <c r="E257">
        <f t="shared" si="55"/>
        <v>0</v>
      </c>
      <c r="F257">
        <f t="shared" si="47"/>
        <v>2</v>
      </c>
      <c r="G257">
        <f t="shared" si="48"/>
        <v>8</v>
      </c>
      <c r="H257">
        <f t="shared" si="44"/>
        <v>1.8048353275885056E-7</v>
      </c>
      <c r="I257">
        <f t="shared" si="45"/>
        <v>0.22496938984506498</v>
      </c>
      <c r="J257">
        <f t="shared" si="46"/>
        <v>5.0010197998995014E-3</v>
      </c>
      <c r="K257">
        <f t="shared" si="49"/>
        <v>1.5930029452660614E-3</v>
      </c>
      <c r="L257">
        <f t="shared" si="50"/>
        <v>3.2347160722236616E-13</v>
      </c>
      <c r="M257">
        <f t="shared" si="51"/>
        <v>-28.759665052294885</v>
      </c>
    </row>
    <row r="258" spans="2:13" x14ac:dyDescent="0.2">
      <c r="B258">
        <f t="shared" si="52"/>
        <v>8</v>
      </c>
      <c r="C258">
        <f t="shared" si="53"/>
        <v>9</v>
      </c>
      <c r="D258">
        <f t="shared" si="54"/>
        <v>1</v>
      </c>
      <c r="E258">
        <f t="shared" si="55"/>
        <v>8</v>
      </c>
      <c r="F258">
        <f t="shared" si="47"/>
        <v>9</v>
      </c>
      <c r="G258">
        <f t="shared" si="48"/>
        <v>0</v>
      </c>
      <c r="H258">
        <f t="shared" si="44"/>
        <v>7.4346799071509315E-7</v>
      </c>
      <c r="I258">
        <f t="shared" si="45"/>
        <v>0.14629171491463799</v>
      </c>
      <c r="J258">
        <f t="shared" si="46"/>
        <v>0</v>
      </c>
      <c r="K258">
        <f t="shared" si="49"/>
        <v>8.7497964379024979E-3</v>
      </c>
      <c r="L258">
        <f t="shared" si="50"/>
        <v>0</v>
      </c>
      <c r="M258" t="e">
        <f t="shared" si="51"/>
        <v>#NUM!</v>
      </c>
    </row>
    <row r="259" spans="2:13" x14ac:dyDescent="0.2">
      <c r="B259">
        <f t="shared" si="52"/>
        <v>8</v>
      </c>
      <c r="C259">
        <f t="shared" si="53"/>
        <v>9</v>
      </c>
      <c r="D259">
        <f t="shared" si="54"/>
        <v>1</v>
      </c>
      <c r="E259">
        <f t="shared" si="55"/>
        <v>7</v>
      </c>
      <c r="F259">
        <f t="shared" si="47"/>
        <v>8</v>
      </c>
      <c r="G259">
        <f t="shared" si="48"/>
        <v>1</v>
      </c>
      <c r="H259">
        <f t="shared" si="44"/>
        <v>7.4346799071509315E-7</v>
      </c>
      <c r="I259">
        <f t="shared" si="45"/>
        <v>0.14629171491463799</v>
      </c>
      <c r="J259">
        <f t="shared" si="46"/>
        <v>0</v>
      </c>
      <c r="K259">
        <f t="shared" si="49"/>
        <v>5.6573788827802597E-2</v>
      </c>
      <c r="L259">
        <f t="shared" si="50"/>
        <v>0</v>
      </c>
      <c r="M259" t="e">
        <f t="shared" si="51"/>
        <v>#NUM!</v>
      </c>
    </row>
    <row r="260" spans="2:13" x14ac:dyDescent="0.2">
      <c r="B260">
        <f t="shared" si="52"/>
        <v>8</v>
      </c>
      <c r="C260">
        <f t="shared" si="53"/>
        <v>9</v>
      </c>
      <c r="D260">
        <f t="shared" si="54"/>
        <v>1</v>
      </c>
      <c r="E260">
        <f t="shared" si="55"/>
        <v>6</v>
      </c>
      <c r="F260">
        <f t="shared" si="47"/>
        <v>7</v>
      </c>
      <c r="G260">
        <f t="shared" si="48"/>
        <v>2</v>
      </c>
      <c r="H260">
        <f t="shared" si="44"/>
        <v>7.4346799071509315E-7</v>
      </c>
      <c r="I260">
        <f t="shared" si="45"/>
        <v>0.14629171491463799</v>
      </c>
      <c r="J260">
        <f t="shared" si="46"/>
        <v>0</v>
      </c>
      <c r="K260">
        <f t="shared" si="49"/>
        <v>0.16003340217207032</v>
      </c>
      <c r="L260">
        <f t="shared" si="50"/>
        <v>0</v>
      </c>
      <c r="M260" t="e">
        <f t="shared" si="51"/>
        <v>#NUM!</v>
      </c>
    </row>
    <row r="261" spans="2:13" x14ac:dyDescent="0.2">
      <c r="B261">
        <f t="shared" si="52"/>
        <v>8</v>
      </c>
      <c r="C261">
        <f t="shared" si="53"/>
        <v>9</v>
      </c>
      <c r="D261">
        <f t="shared" si="54"/>
        <v>1</v>
      </c>
      <c r="E261">
        <f t="shared" si="55"/>
        <v>5</v>
      </c>
      <c r="F261">
        <f t="shared" si="47"/>
        <v>6</v>
      </c>
      <c r="G261">
        <f t="shared" si="48"/>
        <v>3</v>
      </c>
      <c r="H261">
        <f t="shared" si="44"/>
        <v>7.4346799071509315E-7</v>
      </c>
      <c r="I261">
        <f t="shared" si="45"/>
        <v>0.14629171491463799</v>
      </c>
      <c r="J261">
        <f t="shared" si="46"/>
        <v>0</v>
      </c>
      <c r="K261">
        <f t="shared" si="49"/>
        <v>0.2586830437751263</v>
      </c>
      <c r="L261">
        <f t="shared" si="50"/>
        <v>0</v>
      </c>
      <c r="M261" t="e">
        <f t="shared" si="51"/>
        <v>#NUM!</v>
      </c>
    </row>
    <row r="262" spans="2:13" x14ac:dyDescent="0.2">
      <c r="B262">
        <f t="shared" si="52"/>
        <v>8</v>
      </c>
      <c r="C262">
        <f t="shared" si="53"/>
        <v>9</v>
      </c>
      <c r="D262">
        <f t="shared" si="54"/>
        <v>1</v>
      </c>
      <c r="E262">
        <f t="shared" si="55"/>
        <v>4</v>
      </c>
      <c r="F262">
        <f t="shared" si="47"/>
        <v>5</v>
      </c>
      <c r="G262">
        <f t="shared" si="48"/>
        <v>4</v>
      </c>
      <c r="H262">
        <f t="shared" si="44"/>
        <v>7.4346799071509315E-7</v>
      </c>
      <c r="I262">
        <f t="shared" si="45"/>
        <v>0.14629171491463799</v>
      </c>
      <c r="J262">
        <f t="shared" si="46"/>
        <v>0</v>
      </c>
      <c r="K262">
        <f t="shared" si="49"/>
        <v>0.26133964936587828</v>
      </c>
      <c r="L262">
        <f t="shared" si="50"/>
        <v>0</v>
      </c>
      <c r="M262" t="e">
        <f t="shared" si="51"/>
        <v>#NUM!</v>
      </c>
    </row>
    <row r="263" spans="2:13" x14ac:dyDescent="0.2">
      <c r="B263">
        <f t="shared" si="52"/>
        <v>8</v>
      </c>
      <c r="C263">
        <f t="shared" si="53"/>
        <v>9</v>
      </c>
      <c r="D263">
        <f t="shared" si="54"/>
        <v>1</v>
      </c>
      <c r="E263">
        <f t="shared" si="55"/>
        <v>3</v>
      </c>
      <c r="F263">
        <f t="shared" si="47"/>
        <v>4</v>
      </c>
      <c r="G263">
        <f t="shared" si="48"/>
        <v>5</v>
      </c>
      <c r="H263">
        <f t="shared" si="44"/>
        <v>7.4346799071509315E-7</v>
      </c>
      <c r="I263">
        <f t="shared" si="45"/>
        <v>0.14629171491463799</v>
      </c>
      <c r="J263">
        <f t="shared" si="46"/>
        <v>4.1129838704816809E-6</v>
      </c>
      <c r="K263">
        <f t="shared" si="49"/>
        <v>0.16897506405419199</v>
      </c>
      <c r="L263">
        <f t="shared" si="50"/>
        <v>7.5589527781241278E-14</v>
      </c>
      <c r="M263">
        <f t="shared" si="51"/>
        <v>-30.213458642732327</v>
      </c>
    </row>
    <row r="264" spans="2:13" x14ac:dyDescent="0.2">
      <c r="B264">
        <f t="shared" si="52"/>
        <v>8</v>
      </c>
      <c r="C264">
        <f t="shared" si="53"/>
        <v>9</v>
      </c>
      <c r="D264">
        <f t="shared" si="54"/>
        <v>1</v>
      </c>
      <c r="E264">
        <f t="shared" si="55"/>
        <v>2</v>
      </c>
      <c r="F264">
        <f t="shared" si="47"/>
        <v>3</v>
      </c>
      <c r="G264">
        <f t="shared" si="48"/>
        <v>6</v>
      </c>
      <c r="H264">
        <f t="shared" si="44"/>
        <v>7.4346799071509315E-7</v>
      </c>
      <c r="I264">
        <f t="shared" si="45"/>
        <v>0.14629171491463799</v>
      </c>
      <c r="J264">
        <f t="shared" si="46"/>
        <v>5.9648810474411448E-4</v>
      </c>
      <c r="K264">
        <f t="shared" si="49"/>
        <v>6.8284157085901062E-2</v>
      </c>
      <c r="L264">
        <f t="shared" si="50"/>
        <v>4.4300002038345941E-12</v>
      </c>
      <c r="M264">
        <f t="shared" si="51"/>
        <v>-26.142621485859181</v>
      </c>
    </row>
    <row r="265" spans="2:13" x14ac:dyDescent="0.2">
      <c r="B265">
        <f t="shared" si="52"/>
        <v>8</v>
      </c>
      <c r="C265">
        <f t="shared" si="53"/>
        <v>9</v>
      </c>
      <c r="D265">
        <f t="shared" si="54"/>
        <v>1</v>
      </c>
      <c r="E265">
        <f t="shared" si="55"/>
        <v>1</v>
      </c>
      <c r="F265">
        <f t="shared" si="47"/>
        <v>2</v>
      </c>
      <c r="G265">
        <f t="shared" si="48"/>
        <v>7</v>
      </c>
      <c r="H265">
        <f t="shared" si="44"/>
        <v>7.4346799071509315E-7</v>
      </c>
      <c r="I265">
        <f t="shared" si="45"/>
        <v>0.14629171491463799</v>
      </c>
      <c r="J265">
        <f t="shared" si="46"/>
        <v>5.0010197998995014E-3</v>
      </c>
      <c r="K265">
        <f t="shared" si="49"/>
        <v>1.5768095335861029E-2</v>
      </c>
      <c r="L265">
        <f t="shared" si="50"/>
        <v>8.5766920575418413E-12</v>
      </c>
      <c r="M265">
        <f t="shared" si="51"/>
        <v>-25.481972817847787</v>
      </c>
    </row>
    <row r="266" spans="2:13" x14ac:dyDescent="0.2">
      <c r="B266">
        <f t="shared" si="52"/>
        <v>8</v>
      </c>
      <c r="C266">
        <f t="shared" si="53"/>
        <v>9</v>
      </c>
      <c r="D266">
        <f t="shared" si="54"/>
        <v>1</v>
      </c>
      <c r="E266">
        <f t="shared" si="55"/>
        <v>0</v>
      </c>
      <c r="F266">
        <f t="shared" si="47"/>
        <v>1</v>
      </c>
      <c r="G266">
        <f t="shared" si="48"/>
        <v>8</v>
      </c>
      <c r="H266">
        <f t="shared" si="44"/>
        <v>7.4346799071509315E-7</v>
      </c>
      <c r="I266">
        <f t="shared" si="45"/>
        <v>0.14629171491463799</v>
      </c>
      <c r="J266">
        <f t="shared" si="46"/>
        <v>1.085355765258352E-2</v>
      </c>
      <c r="K266">
        <f t="shared" si="49"/>
        <v>1.5930029452660614E-3</v>
      </c>
      <c r="L266">
        <f t="shared" si="50"/>
        <v>1.8804885888546639E-12</v>
      </c>
      <c r="M266">
        <f t="shared" si="51"/>
        <v>-26.999489485162997</v>
      </c>
    </row>
    <row r="267" spans="2:13" x14ac:dyDescent="0.2">
      <c r="B267">
        <f t="shared" si="52"/>
        <v>8</v>
      </c>
      <c r="C267">
        <f t="shared" si="53"/>
        <v>8</v>
      </c>
      <c r="D267">
        <f t="shared" si="54"/>
        <v>0</v>
      </c>
      <c r="E267">
        <f t="shared" si="55"/>
        <v>8</v>
      </c>
      <c r="F267">
        <f t="shared" si="47"/>
        <v>8</v>
      </c>
      <c r="G267">
        <f t="shared" si="48"/>
        <v>0</v>
      </c>
      <c r="H267">
        <f t="shared" si="44"/>
        <v>3.0805918072170931E-6</v>
      </c>
      <c r="I267">
        <f t="shared" si="45"/>
        <v>5.2849821696001081E-2</v>
      </c>
      <c r="J267">
        <f t="shared" si="46"/>
        <v>0</v>
      </c>
      <c r="K267">
        <f t="shared" si="49"/>
        <v>8.7497964379024979E-3</v>
      </c>
      <c r="L267">
        <f t="shared" si="50"/>
        <v>0</v>
      </c>
      <c r="M267" t="e">
        <f t="shared" si="51"/>
        <v>#NUM!</v>
      </c>
    </row>
    <row r="268" spans="2:13" x14ac:dyDescent="0.2">
      <c r="B268">
        <f t="shared" si="52"/>
        <v>8</v>
      </c>
      <c r="C268">
        <f t="shared" si="53"/>
        <v>8</v>
      </c>
      <c r="D268">
        <f t="shared" si="54"/>
        <v>0</v>
      </c>
      <c r="E268">
        <f t="shared" si="55"/>
        <v>7</v>
      </c>
      <c r="F268">
        <f t="shared" si="47"/>
        <v>7</v>
      </c>
      <c r="G268">
        <f t="shared" si="48"/>
        <v>1</v>
      </c>
      <c r="H268">
        <f t="shared" si="44"/>
        <v>3.0805918072170931E-6</v>
      </c>
      <c r="I268">
        <f t="shared" si="45"/>
        <v>5.2849821696001081E-2</v>
      </c>
      <c r="J268">
        <f t="shared" si="46"/>
        <v>0</v>
      </c>
      <c r="K268">
        <f t="shared" si="49"/>
        <v>5.6573788827802597E-2</v>
      </c>
      <c r="L268">
        <f t="shared" si="50"/>
        <v>0</v>
      </c>
      <c r="M268" t="e">
        <f t="shared" si="51"/>
        <v>#NUM!</v>
      </c>
    </row>
    <row r="269" spans="2:13" x14ac:dyDescent="0.2">
      <c r="B269">
        <f t="shared" si="52"/>
        <v>8</v>
      </c>
      <c r="C269">
        <f t="shared" si="53"/>
        <v>8</v>
      </c>
      <c r="D269">
        <f t="shared" si="54"/>
        <v>0</v>
      </c>
      <c r="E269">
        <f t="shared" si="55"/>
        <v>6</v>
      </c>
      <c r="F269">
        <f t="shared" si="47"/>
        <v>6</v>
      </c>
      <c r="G269">
        <f t="shared" si="48"/>
        <v>2</v>
      </c>
      <c r="H269">
        <f t="shared" si="44"/>
        <v>3.0805918072170931E-6</v>
      </c>
      <c r="I269">
        <f t="shared" si="45"/>
        <v>5.2849821696001081E-2</v>
      </c>
      <c r="J269">
        <f t="shared" si="46"/>
        <v>0</v>
      </c>
      <c r="K269">
        <f t="shared" si="49"/>
        <v>0.16003340217207032</v>
      </c>
      <c r="L269">
        <f t="shared" si="50"/>
        <v>0</v>
      </c>
      <c r="M269" t="e">
        <f t="shared" si="51"/>
        <v>#NUM!</v>
      </c>
    </row>
    <row r="270" spans="2:13" x14ac:dyDescent="0.2">
      <c r="B270">
        <f t="shared" si="52"/>
        <v>8</v>
      </c>
      <c r="C270">
        <f t="shared" si="53"/>
        <v>8</v>
      </c>
      <c r="D270">
        <f t="shared" si="54"/>
        <v>0</v>
      </c>
      <c r="E270">
        <f t="shared" si="55"/>
        <v>5</v>
      </c>
      <c r="F270">
        <f t="shared" si="47"/>
        <v>5</v>
      </c>
      <c r="G270">
        <f t="shared" si="48"/>
        <v>3</v>
      </c>
      <c r="H270">
        <f t="shared" si="44"/>
        <v>3.0805918072170931E-6</v>
      </c>
      <c r="I270">
        <f t="shared" si="45"/>
        <v>5.2849821696001081E-2</v>
      </c>
      <c r="J270">
        <f t="shared" si="46"/>
        <v>0</v>
      </c>
      <c r="K270">
        <f t="shared" si="49"/>
        <v>0.2586830437751263</v>
      </c>
      <c r="L270">
        <f t="shared" si="50"/>
        <v>0</v>
      </c>
      <c r="M270" t="e">
        <f t="shared" si="51"/>
        <v>#NUM!</v>
      </c>
    </row>
    <row r="271" spans="2:13" x14ac:dyDescent="0.2">
      <c r="B271">
        <f t="shared" si="52"/>
        <v>8</v>
      </c>
      <c r="C271">
        <f t="shared" si="53"/>
        <v>8</v>
      </c>
      <c r="D271">
        <f t="shared" si="54"/>
        <v>0</v>
      </c>
      <c r="E271">
        <f t="shared" si="55"/>
        <v>4</v>
      </c>
      <c r="F271">
        <f t="shared" si="47"/>
        <v>4</v>
      </c>
      <c r="G271">
        <f t="shared" si="48"/>
        <v>4</v>
      </c>
      <c r="H271">
        <f t="shared" si="44"/>
        <v>3.0805918072170931E-6</v>
      </c>
      <c r="I271">
        <f t="shared" si="45"/>
        <v>5.2849821696001081E-2</v>
      </c>
      <c r="J271">
        <f t="shared" si="46"/>
        <v>4.1129838704816809E-6</v>
      </c>
      <c r="K271">
        <f t="shared" si="49"/>
        <v>0.26133964936587828</v>
      </c>
      <c r="L271">
        <f t="shared" si="50"/>
        <v>1.7500078345690751E-13</v>
      </c>
      <c r="M271">
        <f t="shared" si="51"/>
        <v>-29.373985944100578</v>
      </c>
    </row>
    <row r="272" spans="2:13" x14ac:dyDescent="0.2">
      <c r="B272">
        <f t="shared" si="52"/>
        <v>8</v>
      </c>
      <c r="C272">
        <f t="shared" si="53"/>
        <v>8</v>
      </c>
      <c r="D272">
        <f t="shared" si="54"/>
        <v>0</v>
      </c>
      <c r="E272">
        <f t="shared" si="55"/>
        <v>3</v>
      </c>
      <c r="F272">
        <f t="shared" si="47"/>
        <v>3</v>
      </c>
      <c r="G272">
        <f t="shared" si="48"/>
        <v>5</v>
      </c>
      <c r="H272">
        <f t="shared" si="44"/>
        <v>3.0805918072170931E-6</v>
      </c>
      <c r="I272">
        <f t="shared" si="45"/>
        <v>5.2849821696001081E-2</v>
      </c>
      <c r="J272">
        <f t="shared" si="46"/>
        <v>5.9648810474411448E-4</v>
      </c>
      <c r="K272">
        <f t="shared" si="49"/>
        <v>0.16897506405419199</v>
      </c>
      <c r="L272">
        <f t="shared" si="50"/>
        <v>1.6409754719017146E-11</v>
      </c>
      <c r="M272">
        <f t="shared" si="51"/>
        <v>-24.833145157981697</v>
      </c>
    </row>
    <row r="273" spans="2:13" x14ac:dyDescent="0.2">
      <c r="B273">
        <f t="shared" si="52"/>
        <v>8</v>
      </c>
      <c r="C273">
        <f t="shared" si="53"/>
        <v>8</v>
      </c>
      <c r="D273">
        <f t="shared" si="54"/>
        <v>0</v>
      </c>
      <c r="E273">
        <f t="shared" si="55"/>
        <v>2</v>
      </c>
      <c r="F273">
        <f t="shared" si="47"/>
        <v>2</v>
      </c>
      <c r="G273">
        <f t="shared" si="48"/>
        <v>6</v>
      </c>
      <c r="H273">
        <f t="shared" si="44"/>
        <v>3.0805918072170931E-6</v>
      </c>
      <c r="I273">
        <f t="shared" si="45"/>
        <v>5.2849821696001081E-2</v>
      </c>
      <c r="J273">
        <f t="shared" si="46"/>
        <v>5.0010197998995014E-3</v>
      </c>
      <c r="K273">
        <f t="shared" si="49"/>
        <v>6.8284157085901062E-2</v>
      </c>
      <c r="L273">
        <f t="shared" si="50"/>
        <v>5.5597621073518841E-11</v>
      </c>
      <c r="M273">
        <f t="shared" si="51"/>
        <v>-23.612880702034879</v>
      </c>
    </row>
    <row r="274" spans="2:13" x14ac:dyDescent="0.2">
      <c r="B274">
        <f t="shared" si="52"/>
        <v>8</v>
      </c>
      <c r="C274">
        <f t="shared" si="53"/>
        <v>8</v>
      </c>
      <c r="D274">
        <f t="shared" si="54"/>
        <v>0</v>
      </c>
      <c r="E274">
        <f t="shared" si="55"/>
        <v>1</v>
      </c>
      <c r="F274">
        <f t="shared" si="47"/>
        <v>1</v>
      </c>
      <c r="G274">
        <f t="shared" si="48"/>
        <v>7</v>
      </c>
      <c r="H274">
        <f t="shared" si="44"/>
        <v>3.0805918072170931E-6</v>
      </c>
      <c r="I274">
        <f t="shared" si="45"/>
        <v>5.2849821696001081E-2</v>
      </c>
      <c r="J274">
        <f t="shared" si="46"/>
        <v>1.085355765258352E-2</v>
      </c>
      <c r="K274">
        <f t="shared" si="49"/>
        <v>1.5768095335861029E-2</v>
      </c>
      <c r="L274">
        <f t="shared" si="50"/>
        <v>2.7863074559955875E-11</v>
      </c>
      <c r="M274">
        <f t="shared" si="51"/>
        <v>-24.303718796165619</v>
      </c>
    </row>
    <row r="275" spans="2:13" x14ac:dyDescent="0.2">
      <c r="B275">
        <f t="shared" si="52"/>
        <v>8</v>
      </c>
      <c r="C275">
        <f t="shared" si="53"/>
        <v>8</v>
      </c>
      <c r="D275">
        <f t="shared" si="54"/>
        <v>0</v>
      </c>
      <c r="E275">
        <f t="shared" si="55"/>
        <v>0</v>
      </c>
      <c r="F275">
        <f t="shared" si="47"/>
        <v>0</v>
      </c>
      <c r="G275">
        <f t="shared" si="48"/>
        <v>8</v>
      </c>
      <c r="H275">
        <f t="shared" si="44"/>
        <v>3.0805918072170931E-6</v>
      </c>
      <c r="I275">
        <f t="shared" si="45"/>
        <v>5.2849821696001081E-2</v>
      </c>
      <c r="J275">
        <f t="shared" si="46"/>
        <v>1.5660566740604521E-4</v>
      </c>
      <c r="K275">
        <f t="shared" si="49"/>
        <v>1.5930029452660614E-3</v>
      </c>
      <c r="L275">
        <f t="shared" si="50"/>
        <v>4.0616428853503677E-14</v>
      </c>
      <c r="M275">
        <f t="shared" si="51"/>
        <v>-30.834603758588234</v>
      </c>
    </row>
    <row r="276" spans="2:13" x14ac:dyDescent="0.2">
      <c r="B276">
        <f t="shared" si="52"/>
        <v>9</v>
      </c>
      <c r="C276">
        <f t="shared" si="53"/>
        <v>10</v>
      </c>
      <c r="D276">
        <f t="shared" si="54"/>
        <v>1</v>
      </c>
      <c r="E276">
        <f t="shared" si="55"/>
        <v>9</v>
      </c>
      <c r="F276">
        <f t="shared" si="47"/>
        <v>10</v>
      </c>
      <c r="G276">
        <f t="shared" si="48"/>
        <v>0</v>
      </c>
      <c r="H276">
        <f t="shared" si="44"/>
        <v>1.8048353275885056E-7</v>
      </c>
      <c r="I276">
        <f t="shared" si="45"/>
        <v>0.11255315216180561</v>
      </c>
      <c r="J276">
        <f t="shared" si="46"/>
        <v>0</v>
      </c>
      <c r="K276">
        <f t="shared" si="49"/>
        <v>4.838911653526819E-3</v>
      </c>
      <c r="L276">
        <f t="shared" si="50"/>
        <v>0</v>
      </c>
      <c r="M276" t="e">
        <f t="shared" si="51"/>
        <v>#NUM!</v>
      </c>
    </row>
    <row r="277" spans="2:13" x14ac:dyDescent="0.2">
      <c r="B277">
        <f t="shared" si="52"/>
        <v>9</v>
      </c>
      <c r="C277">
        <f t="shared" si="53"/>
        <v>10</v>
      </c>
      <c r="D277">
        <f t="shared" si="54"/>
        <v>1</v>
      </c>
      <c r="E277">
        <f t="shared" si="55"/>
        <v>8</v>
      </c>
      <c r="F277">
        <f t="shared" si="47"/>
        <v>9</v>
      </c>
      <c r="G277">
        <f t="shared" si="48"/>
        <v>1</v>
      </c>
      <c r="H277">
        <f t="shared" ref="H277:H306" si="56">VLOOKUP(C277,K$6:M$16,2)</f>
        <v>1.8048353275885056E-7</v>
      </c>
      <c r="I277">
        <f t="shared" ref="I277:I306" si="57">_xlfn.BINOM.DIST(B277,C277,$H$2,FALSE)</f>
        <v>0.11255315216180561</v>
      </c>
      <c r="J277">
        <f t="shared" ref="J277:J306" si="58">VLOOKUP(F277,K$6:M$16,3)</f>
        <v>0</v>
      </c>
      <c r="K277">
        <f t="shared" si="49"/>
        <v>3.5197963059381117E-2</v>
      </c>
      <c r="L277">
        <f t="shared" si="50"/>
        <v>0</v>
      </c>
      <c r="M277" t="e">
        <f t="shared" si="51"/>
        <v>#NUM!</v>
      </c>
    </row>
    <row r="278" spans="2:13" x14ac:dyDescent="0.2">
      <c r="B278">
        <f t="shared" si="52"/>
        <v>9</v>
      </c>
      <c r="C278">
        <f t="shared" si="53"/>
        <v>10</v>
      </c>
      <c r="D278">
        <f t="shared" si="54"/>
        <v>1</v>
      </c>
      <c r="E278">
        <f t="shared" si="55"/>
        <v>7</v>
      </c>
      <c r="F278">
        <f t="shared" ref="F278:F306" si="59">D278+E278</f>
        <v>8</v>
      </c>
      <c r="G278">
        <f t="shared" ref="G278:G306" si="60">B278-E278</f>
        <v>2</v>
      </c>
      <c r="H278">
        <f t="shared" si="56"/>
        <v>1.8048353275885056E-7</v>
      </c>
      <c r="I278">
        <f t="shared" si="57"/>
        <v>0.11255315216180561</v>
      </c>
      <c r="J278">
        <f t="shared" si="58"/>
        <v>0</v>
      </c>
      <c r="K278">
        <f t="shared" ref="K278:K306" si="61">_xlfn.BINOM.DIST(G278,B278,$F$2,FALSE)</f>
        <v>0.11379019748758704</v>
      </c>
      <c r="L278">
        <f t="shared" ref="L278:L306" si="62">H278*I278*J278*K278</f>
        <v>0</v>
      </c>
      <c r="M278" t="e">
        <f t="shared" ref="M278:M306" si="63">LN(L278)</f>
        <v>#NUM!</v>
      </c>
    </row>
    <row r="279" spans="2:13" x14ac:dyDescent="0.2">
      <c r="B279">
        <f t="shared" ref="B279:B306" si="64">IF(E278=0,IF(C278=B278,B278+1,B278), B278)</f>
        <v>9</v>
      </c>
      <c r="C279">
        <f t="shared" ref="C279:C306" si="65">IF(E278=0,IF(C278=B278,10,C278-1),C278)</f>
        <v>10</v>
      </c>
      <c r="D279">
        <f t="shared" ref="D279:D306" si="66">C279-B279</f>
        <v>1</v>
      </c>
      <c r="E279">
        <f t="shared" ref="E279:E306" si="67">IF(E278=0,B279,E278-1)</f>
        <v>6</v>
      </c>
      <c r="F279">
        <f t="shared" si="59"/>
        <v>7</v>
      </c>
      <c r="G279">
        <f t="shared" si="60"/>
        <v>3</v>
      </c>
      <c r="H279">
        <f t="shared" si="56"/>
        <v>1.8048353275885056E-7</v>
      </c>
      <c r="I279">
        <f t="shared" si="57"/>
        <v>0.11255315216180561</v>
      </c>
      <c r="J279">
        <f t="shared" si="58"/>
        <v>0</v>
      </c>
      <c r="K279">
        <f t="shared" si="61"/>
        <v>0.2145897457118412</v>
      </c>
      <c r="L279">
        <f t="shared" si="62"/>
        <v>0</v>
      </c>
      <c r="M279" t="e">
        <f t="shared" si="63"/>
        <v>#NUM!</v>
      </c>
    </row>
    <row r="280" spans="2:13" x14ac:dyDescent="0.2">
      <c r="B280">
        <f t="shared" si="64"/>
        <v>9</v>
      </c>
      <c r="C280">
        <f t="shared" si="65"/>
        <v>10</v>
      </c>
      <c r="D280">
        <f t="shared" si="66"/>
        <v>1</v>
      </c>
      <c r="E280">
        <f t="shared" si="67"/>
        <v>5</v>
      </c>
      <c r="F280">
        <f t="shared" si="59"/>
        <v>6</v>
      </c>
      <c r="G280">
        <f t="shared" si="60"/>
        <v>4</v>
      </c>
      <c r="H280">
        <f t="shared" si="56"/>
        <v>1.8048353275885056E-7</v>
      </c>
      <c r="I280">
        <f t="shared" si="57"/>
        <v>0.11255315216180561</v>
      </c>
      <c r="J280">
        <f t="shared" si="58"/>
        <v>0</v>
      </c>
      <c r="K280">
        <f t="shared" si="61"/>
        <v>0.26015222992627246</v>
      </c>
      <c r="L280">
        <f t="shared" si="62"/>
        <v>0</v>
      </c>
      <c r="M280" t="e">
        <f t="shared" si="63"/>
        <v>#NUM!</v>
      </c>
    </row>
    <row r="281" spans="2:13" x14ac:dyDescent="0.2">
      <c r="B281">
        <f t="shared" si="64"/>
        <v>9</v>
      </c>
      <c r="C281">
        <f t="shared" si="65"/>
        <v>10</v>
      </c>
      <c r="D281">
        <f t="shared" si="66"/>
        <v>1</v>
      </c>
      <c r="E281">
        <f t="shared" si="67"/>
        <v>4</v>
      </c>
      <c r="F281">
        <f t="shared" si="59"/>
        <v>5</v>
      </c>
      <c r="G281">
        <f t="shared" si="60"/>
        <v>5</v>
      </c>
      <c r="H281">
        <f t="shared" si="56"/>
        <v>1.8048353275885056E-7</v>
      </c>
      <c r="I281">
        <f t="shared" si="57"/>
        <v>0.11255315216180561</v>
      </c>
      <c r="J281">
        <f t="shared" si="58"/>
        <v>0</v>
      </c>
      <c r="K281">
        <f t="shared" si="61"/>
        <v>0.21025913893230849</v>
      </c>
      <c r="L281">
        <f t="shared" si="62"/>
        <v>0</v>
      </c>
      <c r="M281" t="e">
        <f t="shared" si="63"/>
        <v>#NUM!</v>
      </c>
    </row>
    <row r="282" spans="2:13" x14ac:dyDescent="0.2">
      <c r="B282">
        <f t="shared" si="64"/>
        <v>9</v>
      </c>
      <c r="C282">
        <f t="shared" si="65"/>
        <v>10</v>
      </c>
      <c r="D282">
        <f t="shared" si="66"/>
        <v>1</v>
      </c>
      <c r="E282">
        <f t="shared" si="67"/>
        <v>3</v>
      </c>
      <c r="F282">
        <f t="shared" si="59"/>
        <v>4</v>
      </c>
      <c r="G282">
        <f t="shared" si="60"/>
        <v>6</v>
      </c>
      <c r="H282">
        <f t="shared" si="56"/>
        <v>1.8048353275885056E-7</v>
      </c>
      <c r="I282">
        <f t="shared" si="57"/>
        <v>0.11255315216180561</v>
      </c>
      <c r="J282">
        <f t="shared" si="58"/>
        <v>4.1129838704816809E-6</v>
      </c>
      <c r="K282">
        <f t="shared" si="61"/>
        <v>0.11328983679308244</v>
      </c>
      <c r="L282">
        <f t="shared" si="62"/>
        <v>9.4654922247937266E-15</v>
      </c>
      <c r="M282">
        <f t="shared" si="63"/>
        <v>-32.291123606869036</v>
      </c>
    </row>
    <row r="283" spans="2:13" x14ac:dyDescent="0.2">
      <c r="B283">
        <f t="shared" si="64"/>
        <v>9</v>
      </c>
      <c r="C283">
        <f t="shared" si="65"/>
        <v>10</v>
      </c>
      <c r="D283">
        <f t="shared" si="66"/>
        <v>1</v>
      </c>
      <c r="E283">
        <f t="shared" si="67"/>
        <v>2</v>
      </c>
      <c r="F283">
        <f t="shared" si="59"/>
        <v>3</v>
      </c>
      <c r="G283">
        <f t="shared" si="60"/>
        <v>7</v>
      </c>
      <c r="H283">
        <f t="shared" si="56"/>
        <v>1.8048353275885056E-7</v>
      </c>
      <c r="I283">
        <f t="shared" si="57"/>
        <v>0.11255315216180561</v>
      </c>
      <c r="J283">
        <f t="shared" si="58"/>
        <v>5.9648810474411448E-4</v>
      </c>
      <c r="K283">
        <f t="shared" si="61"/>
        <v>3.9241129056266061E-2</v>
      </c>
      <c r="L283">
        <f t="shared" si="62"/>
        <v>4.7548686834637447E-13</v>
      </c>
      <c r="M283">
        <f t="shared" si="63"/>
        <v>-28.374437129823146</v>
      </c>
    </row>
    <row r="284" spans="2:13" x14ac:dyDescent="0.2">
      <c r="B284">
        <f t="shared" si="64"/>
        <v>9</v>
      </c>
      <c r="C284">
        <f t="shared" si="65"/>
        <v>10</v>
      </c>
      <c r="D284">
        <f t="shared" si="66"/>
        <v>1</v>
      </c>
      <c r="E284">
        <f t="shared" si="67"/>
        <v>1</v>
      </c>
      <c r="F284">
        <f t="shared" si="59"/>
        <v>2</v>
      </c>
      <c r="G284">
        <f t="shared" si="60"/>
        <v>8</v>
      </c>
      <c r="H284">
        <f t="shared" si="56"/>
        <v>1.8048353275885056E-7</v>
      </c>
      <c r="I284">
        <f t="shared" si="57"/>
        <v>0.11255315216180561</v>
      </c>
      <c r="J284">
        <f t="shared" si="58"/>
        <v>5.0010197998995014E-3</v>
      </c>
      <c r="K284">
        <f t="shared" si="61"/>
        <v>7.9288249887771341E-3</v>
      </c>
      <c r="L284">
        <f t="shared" si="62"/>
        <v>8.0549463366199645E-13</v>
      </c>
      <c r="M284">
        <f t="shared" si="63"/>
        <v>-27.847319854436275</v>
      </c>
    </row>
    <row r="285" spans="2:13" x14ac:dyDescent="0.2">
      <c r="B285">
        <f t="shared" si="64"/>
        <v>9</v>
      </c>
      <c r="C285">
        <f t="shared" si="65"/>
        <v>10</v>
      </c>
      <c r="D285">
        <f t="shared" si="66"/>
        <v>1</v>
      </c>
      <c r="E285">
        <f t="shared" si="67"/>
        <v>0</v>
      </c>
      <c r="F285">
        <f t="shared" si="59"/>
        <v>1</v>
      </c>
      <c r="G285">
        <f t="shared" si="60"/>
        <v>9</v>
      </c>
      <c r="H285">
        <f t="shared" si="56"/>
        <v>1.8048353275885056E-7</v>
      </c>
      <c r="I285">
        <f t="shared" si="57"/>
        <v>0.11255315216180561</v>
      </c>
      <c r="J285">
        <f t="shared" si="58"/>
        <v>1.085355765258352E-2</v>
      </c>
      <c r="K285">
        <f t="shared" si="61"/>
        <v>7.120223909574914E-4</v>
      </c>
      <c r="L285">
        <f t="shared" si="62"/>
        <v>1.5698603266958905E-13</v>
      </c>
      <c r="M285">
        <f t="shared" si="63"/>
        <v>-29.482619557407865</v>
      </c>
    </row>
    <row r="286" spans="2:13" x14ac:dyDescent="0.2">
      <c r="B286">
        <f t="shared" si="64"/>
        <v>9</v>
      </c>
      <c r="C286">
        <f t="shared" si="65"/>
        <v>9</v>
      </c>
      <c r="D286">
        <f t="shared" si="66"/>
        <v>0</v>
      </c>
      <c r="E286">
        <f t="shared" si="67"/>
        <v>9</v>
      </c>
      <c r="F286">
        <f t="shared" si="59"/>
        <v>9</v>
      </c>
      <c r="G286">
        <f t="shared" si="60"/>
        <v>0</v>
      </c>
      <c r="H286">
        <f t="shared" si="56"/>
        <v>7.4346799071509315E-7</v>
      </c>
      <c r="I286">
        <f t="shared" si="57"/>
        <v>3.6595186705485755E-2</v>
      </c>
      <c r="J286">
        <f t="shared" si="58"/>
        <v>0</v>
      </c>
      <c r="K286">
        <f t="shared" si="61"/>
        <v>4.838911653526819E-3</v>
      </c>
      <c r="L286">
        <f t="shared" si="62"/>
        <v>0</v>
      </c>
      <c r="M286" t="e">
        <f t="shared" si="63"/>
        <v>#NUM!</v>
      </c>
    </row>
    <row r="287" spans="2:13" x14ac:dyDescent="0.2">
      <c r="B287">
        <f t="shared" si="64"/>
        <v>9</v>
      </c>
      <c r="C287">
        <f t="shared" si="65"/>
        <v>9</v>
      </c>
      <c r="D287">
        <f t="shared" si="66"/>
        <v>0</v>
      </c>
      <c r="E287">
        <f t="shared" si="67"/>
        <v>8</v>
      </c>
      <c r="F287">
        <f t="shared" si="59"/>
        <v>8</v>
      </c>
      <c r="G287">
        <f t="shared" si="60"/>
        <v>1</v>
      </c>
      <c r="H287">
        <f t="shared" si="56"/>
        <v>7.4346799071509315E-7</v>
      </c>
      <c r="I287">
        <f t="shared" si="57"/>
        <v>3.6595186705485755E-2</v>
      </c>
      <c r="J287">
        <f t="shared" si="58"/>
        <v>0</v>
      </c>
      <c r="K287">
        <f t="shared" si="61"/>
        <v>3.5197963059381117E-2</v>
      </c>
      <c r="L287">
        <f t="shared" si="62"/>
        <v>0</v>
      </c>
      <c r="M287" t="e">
        <f t="shared" si="63"/>
        <v>#NUM!</v>
      </c>
    </row>
    <row r="288" spans="2:13" x14ac:dyDescent="0.2">
      <c r="B288">
        <f t="shared" si="64"/>
        <v>9</v>
      </c>
      <c r="C288">
        <f t="shared" si="65"/>
        <v>9</v>
      </c>
      <c r="D288">
        <f t="shared" si="66"/>
        <v>0</v>
      </c>
      <c r="E288">
        <f t="shared" si="67"/>
        <v>7</v>
      </c>
      <c r="F288">
        <f t="shared" si="59"/>
        <v>7</v>
      </c>
      <c r="G288">
        <f t="shared" si="60"/>
        <v>2</v>
      </c>
      <c r="H288">
        <f t="shared" si="56"/>
        <v>7.4346799071509315E-7</v>
      </c>
      <c r="I288">
        <f t="shared" si="57"/>
        <v>3.6595186705485755E-2</v>
      </c>
      <c r="J288">
        <f t="shared" si="58"/>
        <v>0</v>
      </c>
      <c r="K288">
        <f t="shared" si="61"/>
        <v>0.11379019748758704</v>
      </c>
      <c r="L288">
        <f t="shared" si="62"/>
        <v>0</v>
      </c>
      <c r="M288" t="e">
        <f t="shared" si="63"/>
        <v>#NUM!</v>
      </c>
    </row>
    <row r="289" spans="2:13" x14ac:dyDescent="0.2">
      <c r="B289">
        <f t="shared" si="64"/>
        <v>9</v>
      </c>
      <c r="C289">
        <f t="shared" si="65"/>
        <v>9</v>
      </c>
      <c r="D289">
        <f t="shared" si="66"/>
        <v>0</v>
      </c>
      <c r="E289">
        <f t="shared" si="67"/>
        <v>6</v>
      </c>
      <c r="F289">
        <f t="shared" si="59"/>
        <v>6</v>
      </c>
      <c r="G289">
        <f t="shared" si="60"/>
        <v>3</v>
      </c>
      <c r="H289">
        <f t="shared" si="56"/>
        <v>7.4346799071509315E-7</v>
      </c>
      <c r="I289">
        <f t="shared" si="57"/>
        <v>3.6595186705485755E-2</v>
      </c>
      <c r="J289">
        <f t="shared" si="58"/>
        <v>0</v>
      </c>
      <c r="K289">
        <f t="shared" si="61"/>
        <v>0.2145897457118412</v>
      </c>
      <c r="L289">
        <f t="shared" si="62"/>
        <v>0</v>
      </c>
      <c r="M289" t="e">
        <f t="shared" si="63"/>
        <v>#NUM!</v>
      </c>
    </row>
    <row r="290" spans="2:13" x14ac:dyDescent="0.2">
      <c r="B290">
        <f t="shared" si="64"/>
        <v>9</v>
      </c>
      <c r="C290">
        <f t="shared" si="65"/>
        <v>9</v>
      </c>
      <c r="D290">
        <f t="shared" si="66"/>
        <v>0</v>
      </c>
      <c r="E290">
        <f t="shared" si="67"/>
        <v>5</v>
      </c>
      <c r="F290">
        <f t="shared" si="59"/>
        <v>5</v>
      </c>
      <c r="G290">
        <f t="shared" si="60"/>
        <v>4</v>
      </c>
      <c r="H290">
        <f t="shared" si="56"/>
        <v>7.4346799071509315E-7</v>
      </c>
      <c r="I290">
        <f t="shared" si="57"/>
        <v>3.6595186705485755E-2</v>
      </c>
      <c r="J290">
        <f t="shared" si="58"/>
        <v>0</v>
      </c>
      <c r="K290">
        <f t="shared" si="61"/>
        <v>0.26015222992627246</v>
      </c>
      <c r="L290">
        <f t="shared" si="62"/>
        <v>0</v>
      </c>
      <c r="M290" t="e">
        <f t="shared" si="63"/>
        <v>#NUM!</v>
      </c>
    </row>
    <row r="291" spans="2:13" x14ac:dyDescent="0.2">
      <c r="B291">
        <f t="shared" si="64"/>
        <v>9</v>
      </c>
      <c r="C291">
        <f t="shared" si="65"/>
        <v>9</v>
      </c>
      <c r="D291">
        <f t="shared" si="66"/>
        <v>0</v>
      </c>
      <c r="E291">
        <f t="shared" si="67"/>
        <v>4</v>
      </c>
      <c r="F291">
        <f t="shared" si="59"/>
        <v>4</v>
      </c>
      <c r="G291">
        <f t="shared" si="60"/>
        <v>5</v>
      </c>
      <c r="H291">
        <f t="shared" si="56"/>
        <v>7.4346799071509315E-7</v>
      </c>
      <c r="I291">
        <f t="shared" si="57"/>
        <v>3.6595186705485755E-2</v>
      </c>
      <c r="J291">
        <f t="shared" si="58"/>
        <v>4.1129838704816809E-6</v>
      </c>
      <c r="K291">
        <f t="shared" si="61"/>
        <v>0.21025913893230849</v>
      </c>
      <c r="L291">
        <f t="shared" si="62"/>
        <v>2.3528710723511154E-14</v>
      </c>
      <c r="M291">
        <f t="shared" si="63"/>
        <v>-31.380554986553552</v>
      </c>
    </row>
    <row r="292" spans="2:13" x14ac:dyDescent="0.2">
      <c r="B292">
        <f t="shared" si="64"/>
        <v>9</v>
      </c>
      <c r="C292">
        <f t="shared" si="65"/>
        <v>9</v>
      </c>
      <c r="D292">
        <f t="shared" si="66"/>
        <v>0</v>
      </c>
      <c r="E292">
        <f t="shared" si="67"/>
        <v>3</v>
      </c>
      <c r="F292">
        <f t="shared" si="59"/>
        <v>3</v>
      </c>
      <c r="G292">
        <f t="shared" si="60"/>
        <v>6</v>
      </c>
      <c r="H292">
        <f t="shared" si="56"/>
        <v>7.4346799071509315E-7</v>
      </c>
      <c r="I292">
        <f t="shared" si="57"/>
        <v>3.6595186705485755E-2</v>
      </c>
      <c r="J292">
        <f t="shared" si="58"/>
        <v>5.9648810474411448E-4</v>
      </c>
      <c r="K292">
        <f t="shared" si="61"/>
        <v>0.11328983679308244</v>
      </c>
      <c r="L292">
        <f t="shared" si="62"/>
        <v>1.8385649681134171E-12</v>
      </c>
      <c r="M292">
        <f t="shared" si="63"/>
        <v>-27.022035757228625</v>
      </c>
    </row>
    <row r="293" spans="2:13" x14ac:dyDescent="0.2">
      <c r="B293">
        <f t="shared" si="64"/>
        <v>9</v>
      </c>
      <c r="C293">
        <f t="shared" si="65"/>
        <v>9</v>
      </c>
      <c r="D293">
        <f t="shared" si="66"/>
        <v>0</v>
      </c>
      <c r="E293">
        <f t="shared" si="67"/>
        <v>2</v>
      </c>
      <c r="F293">
        <f t="shared" si="59"/>
        <v>2</v>
      </c>
      <c r="G293">
        <f t="shared" si="60"/>
        <v>7</v>
      </c>
      <c r="H293">
        <f t="shared" si="56"/>
        <v>7.4346799071509315E-7</v>
      </c>
      <c r="I293">
        <f t="shared" si="57"/>
        <v>3.6595186705485755E-2</v>
      </c>
      <c r="J293">
        <f t="shared" si="58"/>
        <v>5.0010197998995014E-3</v>
      </c>
      <c r="K293">
        <f t="shared" si="61"/>
        <v>3.9241129056266061E-2</v>
      </c>
      <c r="L293">
        <f t="shared" si="62"/>
        <v>5.339324435801459E-12</v>
      </c>
      <c r="M293">
        <f t="shared" si="63"/>
        <v>-25.955921981109068</v>
      </c>
    </row>
    <row r="294" spans="2:13" x14ac:dyDescent="0.2">
      <c r="B294">
        <f t="shared" si="64"/>
        <v>9</v>
      </c>
      <c r="C294">
        <f t="shared" si="65"/>
        <v>9</v>
      </c>
      <c r="D294">
        <f t="shared" si="66"/>
        <v>0</v>
      </c>
      <c r="E294">
        <f t="shared" si="67"/>
        <v>1</v>
      </c>
      <c r="F294">
        <f t="shared" si="59"/>
        <v>1</v>
      </c>
      <c r="G294">
        <f t="shared" si="60"/>
        <v>8</v>
      </c>
      <c r="H294">
        <f t="shared" si="56"/>
        <v>7.4346799071509315E-7</v>
      </c>
      <c r="I294">
        <f t="shared" si="57"/>
        <v>3.6595186705485755E-2</v>
      </c>
      <c r="J294">
        <f t="shared" si="58"/>
        <v>1.085355765258352E-2</v>
      </c>
      <c r="K294">
        <f t="shared" si="61"/>
        <v>7.9288249887771341E-3</v>
      </c>
      <c r="L294">
        <f t="shared" si="62"/>
        <v>2.3413545936719194E-12</v>
      </c>
      <c r="M294">
        <f t="shared" si="63"/>
        <v>-26.78029146786433</v>
      </c>
    </row>
    <row r="295" spans="2:13" x14ac:dyDescent="0.2">
      <c r="B295">
        <f t="shared" si="64"/>
        <v>9</v>
      </c>
      <c r="C295">
        <f t="shared" si="65"/>
        <v>9</v>
      </c>
      <c r="D295">
        <f t="shared" si="66"/>
        <v>0</v>
      </c>
      <c r="E295">
        <f t="shared" si="67"/>
        <v>0</v>
      </c>
      <c r="F295">
        <f t="shared" si="59"/>
        <v>0</v>
      </c>
      <c r="G295">
        <f t="shared" si="60"/>
        <v>9</v>
      </c>
      <c r="H295">
        <f t="shared" si="56"/>
        <v>7.4346799071509315E-7</v>
      </c>
      <c r="I295">
        <f t="shared" si="57"/>
        <v>3.6595186705485755E-2</v>
      </c>
      <c r="J295">
        <f t="shared" si="58"/>
        <v>1.5660566740604521E-4</v>
      </c>
      <c r="K295">
        <f t="shared" si="61"/>
        <v>7.120223909574914E-4</v>
      </c>
      <c r="L295">
        <f t="shared" si="62"/>
        <v>3.0338029421561623E-15</v>
      </c>
      <c r="M295">
        <f t="shared" si="63"/>
        <v>-33.428959465943329</v>
      </c>
    </row>
    <row r="296" spans="2:13" x14ac:dyDescent="0.2">
      <c r="B296">
        <f t="shared" si="64"/>
        <v>10</v>
      </c>
      <c r="C296">
        <f t="shared" si="65"/>
        <v>10</v>
      </c>
      <c r="D296">
        <f t="shared" si="66"/>
        <v>0</v>
      </c>
      <c r="E296">
        <f t="shared" si="67"/>
        <v>10</v>
      </c>
      <c r="F296">
        <f t="shared" si="59"/>
        <v>10</v>
      </c>
      <c r="G296">
        <f t="shared" si="60"/>
        <v>0</v>
      </c>
      <c r="H296">
        <f t="shared" si="56"/>
        <v>1.8048353275885056E-7</v>
      </c>
      <c r="I296">
        <f t="shared" si="57"/>
        <v>2.5339871489305204E-2</v>
      </c>
      <c r="J296">
        <f t="shared" si="58"/>
        <v>0</v>
      </c>
      <c r="K296">
        <f t="shared" si="61"/>
        <v>2.6760697985164462E-3</v>
      </c>
      <c r="L296">
        <f t="shared" si="62"/>
        <v>0</v>
      </c>
      <c r="M296" t="e">
        <f t="shared" si="63"/>
        <v>#NUM!</v>
      </c>
    </row>
    <row r="297" spans="2:13" x14ac:dyDescent="0.2">
      <c r="B297">
        <f t="shared" si="64"/>
        <v>10</v>
      </c>
      <c r="C297">
        <f t="shared" si="65"/>
        <v>10</v>
      </c>
      <c r="D297">
        <f t="shared" si="66"/>
        <v>0</v>
      </c>
      <c r="E297">
        <f t="shared" si="67"/>
        <v>9</v>
      </c>
      <c r="F297">
        <f t="shared" si="59"/>
        <v>9</v>
      </c>
      <c r="G297">
        <f t="shared" si="60"/>
        <v>1</v>
      </c>
      <c r="H297">
        <f t="shared" si="56"/>
        <v>1.8048353275885056E-7</v>
      </c>
      <c r="I297">
        <f t="shared" si="57"/>
        <v>2.5339871489305204E-2</v>
      </c>
      <c r="J297">
        <f t="shared" si="58"/>
        <v>0</v>
      </c>
      <c r="K297">
        <f t="shared" si="61"/>
        <v>2.1628418550103726E-2</v>
      </c>
      <c r="L297">
        <f t="shared" si="62"/>
        <v>0</v>
      </c>
      <c r="M297" t="e">
        <f t="shared" si="63"/>
        <v>#NUM!</v>
      </c>
    </row>
    <row r="298" spans="2:13" x14ac:dyDescent="0.2">
      <c r="B298">
        <f t="shared" si="64"/>
        <v>10</v>
      </c>
      <c r="C298">
        <f t="shared" si="65"/>
        <v>10</v>
      </c>
      <c r="D298">
        <f t="shared" si="66"/>
        <v>0</v>
      </c>
      <c r="E298">
        <f t="shared" si="67"/>
        <v>8</v>
      </c>
      <c r="F298">
        <f t="shared" si="59"/>
        <v>8</v>
      </c>
      <c r="G298">
        <f t="shared" si="60"/>
        <v>2</v>
      </c>
      <c r="H298">
        <f t="shared" si="56"/>
        <v>1.8048353275885056E-7</v>
      </c>
      <c r="I298">
        <f t="shared" si="57"/>
        <v>2.5339871489305204E-2</v>
      </c>
      <c r="J298">
        <f t="shared" si="58"/>
        <v>0</v>
      </c>
      <c r="K298">
        <f t="shared" si="61"/>
        <v>7.866193182143881E-2</v>
      </c>
      <c r="L298">
        <f t="shared" si="62"/>
        <v>0</v>
      </c>
      <c r="M298" t="e">
        <f t="shared" si="63"/>
        <v>#NUM!</v>
      </c>
    </row>
    <row r="299" spans="2:13" x14ac:dyDescent="0.2">
      <c r="B299">
        <f t="shared" si="64"/>
        <v>10</v>
      </c>
      <c r="C299">
        <f t="shared" si="65"/>
        <v>10</v>
      </c>
      <c r="D299">
        <f t="shared" si="66"/>
        <v>0</v>
      </c>
      <c r="E299">
        <f t="shared" si="67"/>
        <v>7</v>
      </c>
      <c r="F299">
        <f t="shared" si="59"/>
        <v>7</v>
      </c>
      <c r="G299">
        <f t="shared" si="60"/>
        <v>3</v>
      </c>
      <c r="H299">
        <f t="shared" si="56"/>
        <v>1.8048353275885056E-7</v>
      </c>
      <c r="I299">
        <f t="shared" si="57"/>
        <v>2.5339871489305204E-2</v>
      </c>
      <c r="J299">
        <f t="shared" si="58"/>
        <v>0</v>
      </c>
      <c r="K299">
        <f t="shared" si="61"/>
        <v>0.16953550676812018</v>
      </c>
      <c r="L299">
        <f t="shared" si="62"/>
        <v>0</v>
      </c>
      <c r="M299" t="e">
        <f t="shared" si="63"/>
        <v>#NUM!</v>
      </c>
    </row>
    <row r="300" spans="2:13" x14ac:dyDescent="0.2">
      <c r="B300">
        <f t="shared" si="64"/>
        <v>10</v>
      </c>
      <c r="C300">
        <f t="shared" si="65"/>
        <v>10</v>
      </c>
      <c r="D300">
        <f t="shared" si="66"/>
        <v>0</v>
      </c>
      <c r="E300">
        <f t="shared" si="67"/>
        <v>6</v>
      </c>
      <c r="F300">
        <f t="shared" si="59"/>
        <v>6</v>
      </c>
      <c r="G300">
        <f t="shared" si="60"/>
        <v>4</v>
      </c>
      <c r="H300">
        <f t="shared" si="56"/>
        <v>1.8048353275885056E-7</v>
      </c>
      <c r="I300">
        <f t="shared" si="57"/>
        <v>2.5339871489305204E-2</v>
      </c>
      <c r="J300">
        <f t="shared" si="58"/>
        <v>0</v>
      </c>
      <c r="K300">
        <f t="shared" si="61"/>
        <v>0.23978722743539257</v>
      </c>
      <c r="L300">
        <f t="shared" si="62"/>
        <v>0</v>
      </c>
      <c r="M300" t="e">
        <f t="shared" si="63"/>
        <v>#NUM!</v>
      </c>
    </row>
    <row r="301" spans="2:13" x14ac:dyDescent="0.2">
      <c r="B301">
        <f t="shared" si="64"/>
        <v>10</v>
      </c>
      <c r="C301">
        <f t="shared" si="65"/>
        <v>10</v>
      </c>
      <c r="D301">
        <f t="shared" si="66"/>
        <v>0</v>
      </c>
      <c r="E301">
        <f t="shared" si="67"/>
        <v>5</v>
      </c>
      <c r="F301">
        <f t="shared" si="59"/>
        <v>5</v>
      </c>
      <c r="G301">
        <f t="shared" si="60"/>
        <v>5</v>
      </c>
      <c r="H301">
        <f t="shared" si="56"/>
        <v>1.8048353275885056E-7</v>
      </c>
      <c r="I301">
        <f t="shared" si="57"/>
        <v>2.5339871489305204E-2</v>
      </c>
      <c r="J301">
        <f t="shared" si="58"/>
        <v>0</v>
      </c>
      <c r="K301">
        <f t="shared" si="61"/>
        <v>0.23255978693007387</v>
      </c>
      <c r="L301">
        <f t="shared" si="62"/>
        <v>0</v>
      </c>
      <c r="M301" t="e">
        <f t="shared" si="63"/>
        <v>#NUM!</v>
      </c>
    </row>
    <row r="302" spans="2:13" x14ac:dyDescent="0.2">
      <c r="B302">
        <f t="shared" si="64"/>
        <v>10</v>
      </c>
      <c r="C302">
        <f t="shared" si="65"/>
        <v>10</v>
      </c>
      <c r="D302">
        <f t="shared" si="66"/>
        <v>0</v>
      </c>
      <c r="E302">
        <f t="shared" si="67"/>
        <v>4</v>
      </c>
      <c r="F302">
        <f t="shared" si="59"/>
        <v>4</v>
      </c>
      <c r="G302">
        <f t="shared" si="60"/>
        <v>6</v>
      </c>
      <c r="H302">
        <f t="shared" si="56"/>
        <v>1.8048353275885056E-7</v>
      </c>
      <c r="I302">
        <f t="shared" si="57"/>
        <v>2.5339871489305204E-2</v>
      </c>
      <c r="J302">
        <f t="shared" si="58"/>
        <v>4.1129838704816809E-6</v>
      </c>
      <c r="K302">
        <f t="shared" si="61"/>
        <v>0.15663207577878585</v>
      </c>
      <c r="L302">
        <f t="shared" si="62"/>
        <v>2.9463185569481022E-15</v>
      </c>
      <c r="M302">
        <f t="shared" si="63"/>
        <v>-33.458219950690257</v>
      </c>
    </row>
    <row r="303" spans="2:13" x14ac:dyDescent="0.2">
      <c r="B303">
        <f t="shared" si="64"/>
        <v>10</v>
      </c>
      <c r="C303">
        <f t="shared" si="65"/>
        <v>10</v>
      </c>
      <c r="D303">
        <f t="shared" si="66"/>
        <v>0</v>
      </c>
      <c r="E303">
        <f t="shared" si="67"/>
        <v>3</v>
      </c>
      <c r="F303">
        <f t="shared" si="59"/>
        <v>3</v>
      </c>
      <c r="G303">
        <f t="shared" si="60"/>
        <v>7</v>
      </c>
      <c r="H303">
        <f t="shared" si="56"/>
        <v>1.8048353275885056E-7</v>
      </c>
      <c r="I303">
        <f t="shared" si="57"/>
        <v>2.5339871489305204E-2</v>
      </c>
      <c r="J303">
        <f t="shared" si="58"/>
        <v>5.9648810474411448E-4</v>
      </c>
      <c r="K303">
        <f t="shared" si="61"/>
        <v>7.233858068795436E-2</v>
      </c>
      <c r="L303">
        <f t="shared" si="62"/>
        <v>1.9733938119977581E-13</v>
      </c>
      <c r="M303">
        <f t="shared" si="63"/>
        <v>-29.253851401192591</v>
      </c>
    </row>
    <row r="304" spans="2:13" x14ac:dyDescent="0.2">
      <c r="B304">
        <f t="shared" si="64"/>
        <v>10</v>
      </c>
      <c r="C304">
        <f t="shared" si="65"/>
        <v>10</v>
      </c>
      <c r="D304">
        <f t="shared" si="66"/>
        <v>0</v>
      </c>
      <c r="E304">
        <f t="shared" si="67"/>
        <v>2</v>
      </c>
      <c r="F304">
        <f t="shared" si="59"/>
        <v>2</v>
      </c>
      <c r="G304">
        <f t="shared" si="60"/>
        <v>8</v>
      </c>
      <c r="H304">
        <f t="shared" si="56"/>
        <v>1.8048353275885056E-7</v>
      </c>
      <c r="I304">
        <f t="shared" si="57"/>
        <v>2.5339871489305204E-2</v>
      </c>
      <c r="J304">
        <f t="shared" si="58"/>
        <v>5.0010197998995014E-3</v>
      </c>
      <c r="K304">
        <f t="shared" si="61"/>
        <v>2.1924443562349686E-2</v>
      </c>
      <c r="L304">
        <f t="shared" si="62"/>
        <v>5.0145174288221933E-13</v>
      </c>
      <c r="M304">
        <f t="shared" si="63"/>
        <v>-28.321269017697556</v>
      </c>
    </row>
    <row r="305" spans="2:13" x14ac:dyDescent="0.2">
      <c r="B305">
        <f t="shared" si="64"/>
        <v>10</v>
      </c>
      <c r="C305">
        <f t="shared" si="65"/>
        <v>10</v>
      </c>
      <c r="D305">
        <f t="shared" si="66"/>
        <v>0</v>
      </c>
      <c r="E305">
        <f t="shared" si="67"/>
        <v>1</v>
      </c>
      <c r="F305">
        <f t="shared" si="59"/>
        <v>1</v>
      </c>
      <c r="G305">
        <f t="shared" si="60"/>
        <v>9</v>
      </c>
      <c r="H305">
        <f t="shared" si="56"/>
        <v>1.8048353275885056E-7</v>
      </c>
      <c r="I305">
        <f t="shared" si="57"/>
        <v>2.5339871489305204E-2</v>
      </c>
      <c r="J305">
        <f t="shared" si="58"/>
        <v>1.085355765258352E-2</v>
      </c>
      <c r="K305">
        <f t="shared" si="61"/>
        <v>3.9377069736746583E-3</v>
      </c>
      <c r="L305">
        <f t="shared" si="62"/>
        <v>1.9545982406473366E-13</v>
      </c>
      <c r="M305">
        <f t="shared" si="63"/>
        <v>-29.263421540109203</v>
      </c>
    </row>
    <row r="306" spans="2:13" x14ac:dyDescent="0.2">
      <c r="B306">
        <f t="shared" si="64"/>
        <v>10</v>
      </c>
      <c r="C306">
        <f t="shared" si="65"/>
        <v>10</v>
      </c>
      <c r="D306">
        <f t="shared" si="66"/>
        <v>0</v>
      </c>
      <c r="E306">
        <f t="shared" si="67"/>
        <v>0</v>
      </c>
      <c r="F306">
        <f t="shared" si="59"/>
        <v>0</v>
      </c>
      <c r="G306">
        <f t="shared" si="60"/>
        <v>10</v>
      </c>
      <c r="H306">
        <f t="shared" si="56"/>
        <v>1.8048353275885056E-7</v>
      </c>
      <c r="I306">
        <f t="shared" si="57"/>
        <v>2.5339871489305204E-2</v>
      </c>
      <c r="J306">
        <f t="shared" si="58"/>
        <v>1.5660566740604521E-4</v>
      </c>
      <c r="K306">
        <f t="shared" si="61"/>
        <v>3.182516935900255E-4</v>
      </c>
      <c r="L306">
        <f t="shared" si="62"/>
        <v>2.2793981391423808E-16</v>
      </c>
      <c r="M306">
        <f t="shared" si="63"/>
        <v>-36.017450053846026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2602-7F5A-964C-85BE-C089A2AF5014}">
  <dimension ref="A1:P85"/>
  <sheetViews>
    <sheetView workbookViewId="0">
      <selection activeCell="L21" sqref="L21:L33"/>
    </sheetView>
  </sheetViews>
  <sheetFormatPr baseColWidth="10" defaultRowHeight="16" x14ac:dyDescent="0.2"/>
  <cols>
    <col min="2" max="2" width="12.1640625" bestFit="1" customWidth="1"/>
    <col min="4" max="4" width="11.1640625" bestFit="1" customWidth="1"/>
    <col min="9" max="9" width="12.1640625" bestFit="1" customWidth="1"/>
  </cols>
  <sheetData>
    <row r="1" spans="1:16" x14ac:dyDescent="0.2">
      <c r="B1" s="17" t="s">
        <v>17</v>
      </c>
      <c r="C1" s="23" t="s">
        <v>21</v>
      </c>
      <c r="D1" s="18" t="s">
        <v>20</v>
      </c>
      <c r="E1" s="19" t="s">
        <v>26</v>
      </c>
      <c r="F1" s="19" t="s">
        <v>25</v>
      </c>
      <c r="G1" s="19" t="s">
        <v>27</v>
      </c>
    </row>
    <row r="2" spans="1:16" x14ac:dyDescent="0.2">
      <c r="B2" s="20">
        <f>L!A7</f>
        <v>4</v>
      </c>
      <c r="C2" s="24">
        <f>L!Q7</f>
        <v>1.4</v>
      </c>
      <c r="D2" s="21">
        <f>L!P7</f>
        <v>0.31194140468220327</v>
      </c>
      <c r="E2" s="48">
        <f>LN(D2)</f>
        <v>-1.1649399143160757</v>
      </c>
      <c r="F2" s="48">
        <f>LN(1-D2)</f>
        <v>-0.37388127706227209</v>
      </c>
      <c r="G2" s="48">
        <f>LN(C2)</f>
        <v>0.33647223662121289</v>
      </c>
    </row>
    <row r="3" spans="1:16" x14ac:dyDescent="0.2">
      <c r="N3" s="58"/>
      <c r="O3" s="59" t="s">
        <v>28</v>
      </c>
      <c r="P3" s="58"/>
    </row>
    <row r="4" spans="1:16" x14ac:dyDescent="0.2">
      <c r="F4" s="19">
        <f>SUM(F6:F16)</f>
        <v>3.6775247192656879</v>
      </c>
      <c r="N4" s="58"/>
      <c r="O4" s="58">
        <f>C2</f>
        <v>1.4</v>
      </c>
      <c r="P4" s="58">
        <v>1</v>
      </c>
    </row>
    <row r="5" spans="1:16" x14ac:dyDescent="0.2">
      <c r="A5" s="44" t="s">
        <v>18</v>
      </c>
      <c r="B5" s="45" t="s">
        <v>76</v>
      </c>
      <c r="C5" t="s">
        <v>77</v>
      </c>
      <c r="D5" s="44" t="s">
        <v>78</v>
      </c>
      <c r="E5" s="45" t="s">
        <v>79</v>
      </c>
      <c r="F5" s="66" t="s">
        <v>94</v>
      </c>
      <c r="G5" s="66" t="s">
        <v>95</v>
      </c>
      <c r="J5" s="19" t="s">
        <v>18</v>
      </c>
      <c r="K5" s="19" t="s">
        <v>19</v>
      </c>
      <c r="L5" s="52" t="s">
        <v>22</v>
      </c>
      <c r="M5" s="52" t="s">
        <v>74</v>
      </c>
      <c r="N5" s="58" t="s">
        <v>66</v>
      </c>
      <c r="O5" s="58">
        <v>1</v>
      </c>
      <c r="P5" s="58" t="s">
        <v>67</v>
      </c>
    </row>
    <row r="6" spans="1:16" x14ac:dyDescent="0.2">
      <c r="A6" s="46">
        <v>0</v>
      </c>
      <c r="B6" s="47">
        <f>H20</f>
        <v>3.0406059450851483E-4</v>
      </c>
      <c r="C6">
        <f>LN(B6)</f>
        <v>-8.0982835523792822</v>
      </c>
      <c r="D6" s="46">
        <f t="shared" ref="D6:D16" si="0">B6*K6</f>
        <v>3.6254626683898251E-15</v>
      </c>
      <c r="E6" s="47">
        <f t="shared" ref="E6:E16" si="1">D6/D$17</f>
        <v>7.5965947964398033E-10</v>
      </c>
      <c r="F6">
        <f>E6*A6</f>
        <v>0</v>
      </c>
      <c r="G6" s="19">
        <f t="shared" ref="G6:G15" si="2">G7+E7</f>
        <v>0.99999999924034078</v>
      </c>
      <c r="J6" s="19">
        <f>L6</f>
        <v>0</v>
      </c>
      <c r="K6" s="19">
        <f>'C4'!B6</f>
        <v>1.192348740306202E-11</v>
      </c>
      <c r="L6" s="49">
        <v>0</v>
      </c>
      <c r="M6" s="49">
        <f>'J4'!B6</f>
        <v>5.131975164929998E-4</v>
      </c>
      <c r="N6" s="58">
        <v>0</v>
      </c>
      <c r="O6" s="58">
        <v>1</v>
      </c>
      <c r="P6" s="58">
        <v>1</v>
      </c>
    </row>
    <row r="7" spans="1:16" x14ac:dyDescent="0.2">
      <c r="A7" s="46">
        <f>A6+1</f>
        <v>1</v>
      </c>
      <c r="B7" s="47">
        <f>SUM(H21:H22)</f>
        <v>3.5063104376723697E-4</v>
      </c>
      <c r="C7">
        <f t="shared" ref="C7:C17" si="3">LN(B7)</f>
        <v>-7.9557760447100616</v>
      </c>
      <c r="D7" s="46">
        <f t="shared" si="0"/>
        <v>3.6176083449904437E-10</v>
      </c>
      <c r="E7" s="47">
        <f t="shared" si="1"/>
        <v>7.5801372797797869E-5</v>
      </c>
      <c r="F7">
        <f t="shared" ref="F7:F16" si="4">E7*A7</f>
        <v>7.5801372797797869E-5</v>
      </c>
      <c r="G7" s="19">
        <f t="shared" si="2"/>
        <v>0.99992419786754294</v>
      </c>
      <c r="J7" s="19">
        <f t="shared" ref="J7:J16" si="5">L7</f>
        <v>1</v>
      </c>
      <c r="K7" s="19">
        <f>'C4'!B7</f>
        <v>1.0317421715208873E-6</v>
      </c>
      <c r="L7" s="49">
        <f>L6+1</f>
        <v>1</v>
      </c>
      <c r="M7" s="49">
        <f>'J4'!B7</f>
        <v>5.3436897229635976E-4</v>
      </c>
      <c r="N7" s="58">
        <v>1</v>
      </c>
      <c r="O7" s="58">
        <f t="shared" ref="O7:O16" si="6">O6*(O$4+($N7-1))</f>
        <v>1.4</v>
      </c>
      <c r="P7" s="58">
        <f t="shared" ref="P7:P16" si="7">P6*(P$4+($N7-1))</f>
        <v>1</v>
      </c>
    </row>
    <row r="8" spans="1:16" x14ac:dyDescent="0.2">
      <c r="A8" s="46">
        <f t="shared" ref="A8:A15" si="8">A7+1</f>
        <v>2</v>
      </c>
      <c r="B8" s="47">
        <f>SUM(H23:H25)</f>
        <v>2.352714046397224E-4</v>
      </c>
      <c r="C8">
        <f t="shared" si="3"/>
        <v>-8.3547707968589897</v>
      </c>
      <c r="D8" s="46">
        <f t="shared" si="0"/>
        <v>1.3328875248055787E-7</v>
      </c>
      <c r="E8" s="47">
        <f t="shared" si="1"/>
        <v>2.7928591082899166E-2</v>
      </c>
      <c r="F8">
        <f t="shared" si="4"/>
        <v>5.5857182165798332E-2</v>
      </c>
      <c r="G8" s="19">
        <f t="shared" si="2"/>
        <v>0.97199560678464381</v>
      </c>
      <c r="J8" s="19">
        <f t="shared" si="5"/>
        <v>2</v>
      </c>
      <c r="K8" s="19">
        <f>'C4'!B8</f>
        <v>5.6653188552457793E-4</v>
      </c>
      <c r="L8" s="49">
        <f t="shared" ref="L8:L16" si="9">L7+1</f>
        <v>2</v>
      </c>
      <c r="M8" s="49">
        <f>'J4'!B8</f>
        <v>8.0125781641695538E-5</v>
      </c>
      <c r="N8" s="58">
        <v>2</v>
      </c>
      <c r="O8" s="58">
        <f t="shared" si="6"/>
        <v>3.36</v>
      </c>
      <c r="P8" s="58">
        <f t="shared" si="7"/>
        <v>2</v>
      </c>
    </row>
    <row r="9" spans="1:16" x14ac:dyDescent="0.2">
      <c r="A9" s="46">
        <f t="shared" si="8"/>
        <v>3</v>
      </c>
      <c r="B9" s="47">
        <f>SUM(H26:H29)</f>
        <v>1.2979488076597968E-4</v>
      </c>
      <c r="C9">
        <f t="shared" si="3"/>
        <v>-8.9495551938712694</v>
      </c>
      <c r="D9" s="46">
        <f t="shared" si="0"/>
        <v>1.4006877976165145E-6</v>
      </c>
      <c r="E9" s="47">
        <f t="shared" si="1"/>
        <v>0.29349240657154757</v>
      </c>
      <c r="F9">
        <f t="shared" si="4"/>
        <v>0.88047721971464266</v>
      </c>
      <c r="G9" s="19">
        <f t="shared" si="2"/>
        <v>0.67850320021309618</v>
      </c>
      <c r="J9" s="19">
        <f t="shared" si="5"/>
        <v>3</v>
      </c>
      <c r="K9" s="19">
        <f>'C4'!B9</f>
        <v>1.0791548860405028E-2</v>
      </c>
      <c r="L9" s="49">
        <f t="shared" si="9"/>
        <v>3</v>
      </c>
      <c r="M9" s="49">
        <f>'J4'!B9</f>
        <v>9.836362621692309E-6</v>
      </c>
      <c r="N9" s="58">
        <v>3</v>
      </c>
      <c r="O9" s="58">
        <f t="shared" si="6"/>
        <v>11.423999999999999</v>
      </c>
      <c r="P9" s="58">
        <f t="shared" si="7"/>
        <v>6</v>
      </c>
    </row>
    <row r="10" spans="1:16" x14ac:dyDescent="0.2">
      <c r="A10" s="46">
        <f t="shared" si="8"/>
        <v>4</v>
      </c>
      <c r="B10" s="47">
        <f>SUM(H30:H34)</f>
        <v>6.4709433641659182E-5</v>
      </c>
      <c r="C10">
        <f t="shared" si="3"/>
        <v>-9.6456035611871602</v>
      </c>
      <c r="D10" s="46">
        <f t="shared" si="0"/>
        <v>3.1099438923931148E-6</v>
      </c>
      <c r="E10" s="47">
        <f t="shared" si="1"/>
        <v>0.65164051463439387</v>
      </c>
      <c r="F10">
        <f t="shared" si="4"/>
        <v>2.6065620585375755</v>
      </c>
      <c r="G10" s="19">
        <f t="shared" si="2"/>
        <v>2.6862685578702267E-2</v>
      </c>
      <c r="J10" s="19">
        <f t="shared" si="5"/>
        <v>4</v>
      </c>
      <c r="K10" s="19">
        <f>'C4'!B10</f>
        <v>4.806013153530321E-2</v>
      </c>
      <c r="L10" s="49">
        <f t="shared" si="9"/>
        <v>4</v>
      </c>
      <c r="M10" s="49">
        <f>'J4'!B10</f>
        <v>1.1030034515418832E-6</v>
      </c>
      <c r="N10" s="58">
        <v>4</v>
      </c>
      <c r="O10" s="58">
        <f t="shared" si="6"/>
        <v>50.265599999999999</v>
      </c>
      <c r="P10" s="58">
        <f t="shared" si="7"/>
        <v>24</v>
      </c>
    </row>
    <row r="11" spans="1:16" x14ac:dyDescent="0.2">
      <c r="A11" s="46">
        <f t="shared" si="8"/>
        <v>5</v>
      </c>
      <c r="B11" s="47">
        <f>SUM(H35:H40)</f>
        <v>3.0331976797801442E-5</v>
      </c>
      <c r="C11">
        <f t="shared" si="3"/>
        <v>-10.403308062067147</v>
      </c>
      <c r="D11" s="46">
        <f t="shared" si="0"/>
        <v>1.2706097073868481E-7</v>
      </c>
      <c r="E11" s="47">
        <f t="shared" si="1"/>
        <v>2.6623655997339797E-2</v>
      </c>
      <c r="F11">
        <f t="shared" si="4"/>
        <v>0.13311827998669898</v>
      </c>
      <c r="G11" s="19">
        <f t="shared" si="2"/>
        <v>2.3902958136246867E-4</v>
      </c>
      <c r="J11" s="19">
        <f t="shared" si="5"/>
        <v>5</v>
      </c>
      <c r="K11" s="19">
        <f>'C4'!B11</f>
        <v>4.1890105477033921E-3</v>
      </c>
      <c r="L11" s="49">
        <f t="shared" si="9"/>
        <v>5</v>
      </c>
      <c r="M11" s="49">
        <f>'J4'!B11</f>
        <v>1.1710127735199403E-7</v>
      </c>
      <c r="N11" s="58">
        <v>5</v>
      </c>
      <c r="O11" s="58">
        <f t="shared" si="6"/>
        <v>271.43423999999999</v>
      </c>
      <c r="P11" s="58">
        <f t="shared" si="7"/>
        <v>120</v>
      </c>
    </row>
    <row r="12" spans="1:16" x14ac:dyDescent="0.2">
      <c r="A12" s="46">
        <f t="shared" si="8"/>
        <v>6</v>
      </c>
      <c r="B12" s="47">
        <f>SUM(H41:H47)</f>
        <v>1.3642585845676237E-5</v>
      </c>
      <c r="C12">
        <f t="shared" si="3"/>
        <v>-11.202314345387864</v>
      </c>
      <c r="D12" s="46">
        <f t="shared" si="0"/>
        <v>1.140764838841494E-9</v>
      </c>
      <c r="E12" s="47">
        <f t="shared" si="1"/>
        <v>2.3902958136246867E-4</v>
      </c>
      <c r="F12">
        <f t="shared" si="4"/>
        <v>1.434177488174812E-3</v>
      </c>
      <c r="G12" s="19">
        <f t="shared" si="2"/>
        <v>0</v>
      </c>
      <c r="J12" s="19">
        <f t="shared" si="5"/>
        <v>6</v>
      </c>
      <c r="K12" s="19">
        <f>'C4'!B12</f>
        <v>8.3617933707416488E-5</v>
      </c>
      <c r="L12" s="49">
        <f t="shared" si="9"/>
        <v>6</v>
      </c>
      <c r="M12" s="49">
        <f>'J4'!B12</f>
        <v>1.1972309653785453E-8</v>
      </c>
      <c r="N12" s="58">
        <v>6</v>
      </c>
      <c r="O12" s="58">
        <f t="shared" si="6"/>
        <v>1737.179136</v>
      </c>
      <c r="P12" s="58">
        <f t="shared" si="7"/>
        <v>720</v>
      </c>
    </row>
    <row r="13" spans="1:16" x14ac:dyDescent="0.2">
      <c r="A13" s="46">
        <f t="shared" si="8"/>
        <v>7</v>
      </c>
      <c r="B13" s="47">
        <f>SUM(H48:H55)</f>
        <v>5.9579050230172942E-6</v>
      </c>
      <c r="C13">
        <f t="shared" si="3"/>
        <v>-12.030791644884955</v>
      </c>
      <c r="D13" s="46">
        <f t="shared" si="0"/>
        <v>0</v>
      </c>
      <c r="E13" s="47">
        <f t="shared" si="1"/>
        <v>0</v>
      </c>
      <c r="F13">
        <f t="shared" si="4"/>
        <v>0</v>
      </c>
      <c r="G13" s="19">
        <f t="shared" si="2"/>
        <v>0</v>
      </c>
      <c r="J13" s="19">
        <f t="shared" si="5"/>
        <v>7</v>
      </c>
      <c r="K13" s="19">
        <f>'C4'!B13</f>
        <v>0</v>
      </c>
      <c r="L13" s="49">
        <f t="shared" si="9"/>
        <v>7</v>
      </c>
      <c r="M13" s="49">
        <f>'J4'!B13</f>
        <v>1.1902506389082819E-9</v>
      </c>
      <c r="N13" s="58">
        <v>7</v>
      </c>
      <c r="O13" s="58">
        <f t="shared" si="6"/>
        <v>12855.125606400001</v>
      </c>
      <c r="P13" s="58">
        <f t="shared" si="7"/>
        <v>5040</v>
      </c>
    </row>
    <row r="14" spans="1:16" x14ac:dyDescent="0.2">
      <c r="A14" s="46">
        <f t="shared" si="8"/>
        <v>8</v>
      </c>
      <c r="B14" s="47">
        <f>SUM(H56:H64)</f>
        <v>2.54528423141989E-6</v>
      </c>
      <c r="C14">
        <f t="shared" si="3"/>
        <v>-12.881268231910997</v>
      </c>
      <c r="D14" s="46">
        <f t="shared" si="0"/>
        <v>0</v>
      </c>
      <c r="E14" s="47">
        <f t="shared" si="1"/>
        <v>0</v>
      </c>
      <c r="F14">
        <f t="shared" si="4"/>
        <v>0</v>
      </c>
      <c r="G14" s="19">
        <f t="shared" si="2"/>
        <v>0</v>
      </c>
      <c r="J14" s="19">
        <f t="shared" si="5"/>
        <v>8</v>
      </c>
      <c r="K14" s="19">
        <f>'C4'!B14</f>
        <v>0</v>
      </c>
      <c r="L14" s="49">
        <f t="shared" si="9"/>
        <v>8</v>
      </c>
      <c r="M14" s="49">
        <f>'J4'!B14</f>
        <v>1.1576560634401229E-10</v>
      </c>
      <c r="N14" s="58">
        <v>8</v>
      </c>
      <c r="O14" s="58">
        <f t="shared" si="6"/>
        <v>107983.05509376001</v>
      </c>
      <c r="P14" s="58">
        <f t="shared" si="7"/>
        <v>40320</v>
      </c>
    </row>
    <row r="15" spans="1:16" x14ac:dyDescent="0.2">
      <c r="A15" s="46">
        <f t="shared" si="8"/>
        <v>9</v>
      </c>
      <c r="B15" s="47">
        <f>SUM(H65:H74)</f>
        <v>1.0690564776859794E-6</v>
      </c>
      <c r="C15">
        <f t="shared" si="3"/>
        <v>-13.748734095056903</v>
      </c>
      <c r="D15" s="46">
        <f t="shared" si="0"/>
        <v>0</v>
      </c>
      <c r="E15" s="47">
        <f t="shared" si="1"/>
        <v>0</v>
      </c>
      <c r="F15">
        <f t="shared" si="4"/>
        <v>0</v>
      </c>
      <c r="G15" s="19">
        <f t="shared" si="2"/>
        <v>0</v>
      </c>
      <c r="J15" s="19">
        <f t="shared" si="5"/>
        <v>9</v>
      </c>
      <c r="K15" s="19">
        <f>'C4'!B15</f>
        <v>0</v>
      </c>
      <c r="L15" s="49">
        <f t="shared" si="9"/>
        <v>9</v>
      </c>
      <c r="M15" s="49">
        <f>'J4'!B15</f>
        <v>1.0993239538155216E-11</v>
      </c>
      <c r="N15" s="58">
        <v>9</v>
      </c>
      <c r="O15" s="58">
        <f t="shared" si="6"/>
        <v>1015040.7178813441</v>
      </c>
      <c r="P15" s="58">
        <f t="shared" si="7"/>
        <v>362880</v>
      </c>
    </row>
    <row r="16" spans="1:16" x14ac:dyDescent="0.2">
      <c r="A16" s="20">
        <f>A15+1</f>
        <v>10</v>
      </c>
      <c r="B16" s="21">
        <f>SUM(H75:H85)</f>
        <v>4.4300963851969252E-7</v>
      </c>
      <c r="C16">
        <f t="shared" si="3"/>
        <v>-14.629674309757169</v>
      </c>
      <c r="D16" s="20">
        <f t="shared" si="0"/>
        <v>0</v>
      </c>
      <c r="E16" s="21">
        <f t="shared" si="1"/>
        <v>0</v>
      </c>
      <c r="F16">
        <f t="shared" si="4"/>
        <v>0</v>
      </c>
      <c r="G16" s="19">
        <v>0</v>
      </c>
      <c r="J16" s="19">
        <f t="shared" si="5"/>
        <v>10</v>
      </c>
      <c r="K16" s="19">
        <f>'C4'!B16</f>
        <v>0</v>
      </c>
      <c r="L16" s="49">
        <f t="shared" si="9"/>
        <v>10</v>
      </c>
      <c r="M16" s="49">
        <f>'J4'!B16</f>
        <v>8.9742520651759121E-13</v>
      </c>
      <c r="N16" s="58">
        <v>10</v>
      </c>
      <c r="O16" s="58">
        <f t="shared" si="6"/>
        <v>10556423.465965979</v>
      </c>
      <c r="P16" s="58">
        <f t="shared" si="7"/>
        <v>3628800</v>
      </c>
    </row>
    <row r="17" spans="1:15" x14ac:dyDescent="0.2">
      <c r="A17" s="19" t="s">
        <v>56</v>
      </c>
      <c r="B17" s="19">
        <f>D17</f>
        <v>4.7724839425276745E-6</v>
      </c>
      <c r="C17">
        <f t="shared" si="3"/>
        <v>-12.25264364593516</v>
      </c>
      <c r="D17">
        <f>SUM(D6:D16)</f>
        <v>4.7724839425276745E-6</v>
      </c>
      <c r="E17">
        <f>SUM(E6:E16)</f>
        <v>1.0000000000000002</v>
      </c>
    </row>
    <row r="19" spans="1:15" x14ac:dyDescent="0.2">
      <c r="B19" t="s">
        <v>18</v>
      </c>
      <c r="C19" t="s">
        <v>22</v>
      </c>
      <c r="D19" t="s">
        <v>23</v>
      </c>
      <c r="E19" t="s">
        <v>74</v>
      </c>
      <c r="F19" t="s">
        <v>65</v>
      </c>
      <c r="G19" t="s">
        <v>75</v>
      </c>
      <c r="H19" t="s">
        <v>36</v>
      </c>
      <c r="I19" t="s">
        <v>63</v>
      </c>
      <c r="K19" s="17" t="s">
        <v>96</v>
      </c>
      <c r="L19" s="18"/>
      <c r="M19" s="49" t="s">
        <v>102</v>
      </c>
      <c r="N19" s="49" t="s">
        <v>100</v>
      </c>
      <c r="O19" s="56" t="s">
        <v>101</v>
      </c>
    </row>
    <row r="20" spans="1:15" x14ac:dyDescent="0.2">
      <c r="B20">
        <v>0</v>
      </c>
      <c r="C20">
        <v>0</v>
      </c>
      <c r="D20">
        <f>B20-C20</f>
        <v>0</v>
      </c>
      <c r="E20">
        <f t="shared" ref="E20:E51" si="10">VLOOKUP(C20,L$6:M$16,2)</f>
        <v>5.131975164929998E-4</v>
      </c>
      <c r="F20">
        <f t="shared" ref="F20:F51" si="11">IF($D$2&gt;0,VLOOKUP(B20,$N$5:$P$16,2)/VLOOKUP(C20,$N$5:$P$16,2)/VLOOKUP(D20,$N$5:$P$16,3),EXP(-$C$2)/VLOOKUP(D20,$N$5:$P$16,3))</f>
        <v>1</v>
      </c>
      <c r="G20">
        <f>IF($D$2&gt;0, EXP(($C$2+C20)*$F$2+D20*$E$2), EXP($E$2*D20))</f>
        <v>0.59248259147150861</v>
      </c>
      <c r="H20">
        <f t="shared" ref="H20:H51" si="12">E20*F20*G20</f>
        <v>3.0406059450851483E-4</v>
      </c>
      <c r="I20">
        <f>LN(H20)</f>
        <v>-8.0982835523792822</v>
      </c>
      <c r="K20" s="46" t="s">
        <v>98</v>
      </c>
      <c r="L20" s="47">
        <f>IF(D2=0,0,($F$4-$N$20)/$D$2-($N$20+$C$2/(1-$O$20))/(1-$D$2))</f>
        <v>2.3463560251372808</v>
      </c>
      <c r="M20" s="49">
        <f>'J4'!G6</f>
        <v>0.89181676311215163</v>
      </c>
      <c r="N20" s="49">
        <f>'J4'!F4</f>
        <v>1.1913573005476603</v>
      </c>
      <c r="O20" s="56">
        <f>L!$B$13</f>
        <v>0.47722707270232739</v>
      </c>
    </row>
    <row r="21" spans="1:15" x14ac:dyDescent="0.2">
      <c r="B21">
        <f>IF(C20=0,B20+1,B20)</f>
        <v>1</v>
      </c>
      <c r="C21">
        <f>IF(C20=0,B21,C20-1)</f>
        <v>1</v>
      </c>
      <c r="D21">
        <f t="shared" ref="D21:D84" si="13">B21-C21</f>
        <v>0</v>
      </c>
      <c r="E21">
        <f t="shared" si="10"/>
        <v>5.3436897229635976E-4</v>
      </c>
      <c r="F21">
        <f t="shared" si="11"/>
        <v>1</v>
      </c>
      <c r="G21">
        <f t="shared" ref="G21:G84" si="14">IF($D$2&gt;0, EXP(($C$2+C21)*$F$2+D21*$E$2), EXP($E$2*D21))</f>
        <v>0.40766273963813421</v>
      </c>
      <c r="H21">
        <f t="shared" si="12"/>
        <v>2.1784231922394827E-4</v>
      </c>
      <c r="I21">
        <f t="shared" ref="I21:I84" si="15">LN(H21)</f>
        <v>-8.4317390631995668</v>
      </c>
      <c r="K21" s="20" t="s">
        <v>99</v>
      </c>
      <c r="L21" s="21">
        <f>IF(D2&gt;0,SUM(L23:L33)+F2/(1-O20), (F4-N20)/C2-1/(1-O20))</f>
        <v>0.10352504287035391</v>
      </c>
      <c r="M21" s="49">
        <f>'J4'!G7</f>
        <v>0.26363558528720271</v>
      </c>
    </row>
    <row r="22" spans="1:15" x14ac:dyDescent="0.2">
      <c r="B22">
        <f t="shared" ref="B22:B60" si="16">IF(C21=0,B21+1,B21)</f>
        <v>1</v>
      </c>
      <c r="C22">
        <f t="shared" ref="C22:C60" si="17">IF(C21=0,B22,C21-1)</f>
        <v>0</v>
      </c>
      <c r="D22">
        <f t="shared" si="13"/>
        <v>1</v>
      </c>
      <c r="E22">
        <f t="shared" si="10"/>
        <v>5.131975164929998E-4</v>
      </c>
      <c r="F22">
        <f t="shared" si="11"/>
        <v>1.4</v>
      </c>
      <c r="G22">
        <f t="shared" si="14"/>
        <v>0.1848198518333744</v>
      </c>
      <c r="H22">
        <f t="shared" si="12"/>
        <v>1.327887245432887E-4</v>
      </c>
      <c r="I22">
        <f t="shared" si="15"/>
        <v>-8.9267512300741458</v>
      </c>
      <c r="M22" s="49">
        <f>'J4'!G8</f>
        <v>3.4189492309956791E-2</v>
      </c>
    </row>
    <row r="23" spans="1:15" x14ac:dyDescent="0.2">
      <c r="B23">
        <f t="shared" si="16"/>
        <v>2</v>
      </c>
      <c r="C23">
        <f t="shared" si="17"/>
        <v>2</v>
      </c>
      <c r="D23">
        <f t="shared" si="13"/>
        <v>0</v>
      </c>
      <c r="E23">
        <f t="shared" si="10"/>
        <v>8.0125781641695538E-5</v>
      </c>
      <c r="F23">
        <f t="shared" si="11"/>
        <v>1</v>
      </c>
      <c r="G23">
        <f t="shared" si="14"/>
        <v>0.28049585199881927</v>
      </c>
      <c r="H23">
        <f t="shared" si="12"/>
        <v>2.2474949388658742E-5</v>
      </c>
      <c r="I23">
        <f t="shared" si="15"/>
        <v>-10.703109229504175</v>
      </c>
      <c r="K23">
        <v>0</v>
      </c>
      <c r="L23">
        <f>(G6-$M20)/($C$2+K23)</f>
        <v>7.7273740091563681E-2</v>
      </c>
      <c r="M23" s="49">
        <f>'J4'!G9</f>
        <v>1.7056677830137473E-3</v>
      </c>
    </row>
    <row r="24" spans="1:15" x14ac:dyDescent="0.2">
      <c r="B24">
        <f t="shared" si="16"/>
        <v>2</v>
      </c>
      <c r="C24">
        <f t="shared" si="17"/>
        <v>1</v>
      </c>
      <c r="D24">
        <f t="shared" si="13"/>
        <v>1</v>
      </c>
      <c r="E24">
        <f t="shared" si="10"/>
        <v>5.3436897229635976E-4</v>
      </c>
      <c r="F24">
        <f t="shared" si="11"/>
        <v>2.4</v>
      </c>
      <c r="G24">
        <f t="shared" si="14"/>
        <v>0.12716688763931491</v>
      </c>
      <c r="H24">
        <f t="shared" si="12"/>
        <v>1.6308969373907367E-4</v>
      </c>
      <c r="I24">
        <f t="shared" si="15"/>
        <v>-8.7212102401617422</v>
      </c>
      <c r="K24">
        <f>K23+1</f>
        <v>1</v>
      </c>
      <c r="L24">
        <f>(G7-$M21)/($C$2+K24)</f>
        <v>0.30678692190847512</v>
      </c>
      <c r="M24" s="49">
        <f>'J4'!G10</f>
        <v>9.7788678790298627E-6</v>
      </c>
    </row>
    <row r="25" spans="1:15" x14ac:dyDescent="0.2">
      <c r="B25">
        <f t="shared" si="16"/>
        <v>2</v>
      </c>
      <c r="C25">
        <f t="shared" si="17"/>
        <v>0</v>
      </c>
      <c r="D25">
        <f t="shared" si="13"/>
        <v>2</v>
      </c>
      <c r="E25">
        <f t="shared" si="10"/>
        <v>5.131975164929998E-4</v>
      </c>
      <c r="F25">
        <f t="shared" si="11"/>
        <v>1.68</v>
      </c>
      <c r="G25">
        <f t="shared" si="14"/>
        <v>5.7652964194059485E-2</v>
      </c>
      <c r="H25">
        <f t="shared" si="12"/>
        <v>4.9706761511989963E-5</v>
      </c>
      <c r="I25">
        <f t="shared" si="15"/>
        <v>-9.9093695875962666</v>
      </c>
      <c r="K25">
        <f t="shared" ref="K25:K33" si="18">K24+1</f>
        <v>2</v>
      </c>
      <c r="L25">
        <f t="shared" ref="L25:L33" si="19">(G8-$M22)/($C$2+K25)</f>
        <v>0.27582532778667262</v>
      </c>
      <c r="M25" s="49">
        <f>'J4'!G11</f>
        <v>1.3187456429619069E-8</v>
      </c>
    </row>
    <row r="26" spans="1:15" x14ac:dyDescent="0.2">
      <c r="B26">
        <f t="shared" si="16"/>
        <v>3</v>
      </c>
      <c r="C26">
        <f t="shared" si="17"/>
        <v>3</v>
      </c>
      <c r="D26">
        <f t="shared" si="13"/>
        <v>0</v>
      </c>
      <c r="E26">
        <f t="shared" si="10"/>
        <v>9.836362621692309E-6</v>
      </c>
      <c r="F26">
        <f t="shared" si="11"/>
        <v>1</v>
      </c>
      <c r="G26">
        <f t="shared" si="14"/>
        <v>0.19299758191877617</v>
      </c>
      <c r="H26">
        <f t="shared" si="12"/>
        <v>1.8983942008628494E-6</v>
      </c>
      <c r="I26">
        <f t="shared" si="15"/>
        <v>-13.174502186579392</v>
      </c>
      <c r="K26">
        <f t="shared" si="18"/>
        <v>3</v>
      </c>
      <c r="L26">
        <f t="shared" si="19"/>
        <v>0.15381762100683691</v>
      </c>
      <c r="M26" s="49">
        <f>'J4'!G12</f>
        <v>0</v>
      </c>
    </row>
    <row r="27" spans="1:15" x14ac:dyDescent="0.2">
      <c r="B27">
        <f t="shared" si="16"/>
        <v>3</v>
      </c>
      <c r="C27">
        <f t="shared" si="17"/>
        <v>2</v>
      </c>
      <c r="D27">
        <f t="shared" si="13"/>
        <v>1</v>
      </c>
      <c r="E27">
        <f t="shared" si="10"/>
        <v>8.0125781641695538E-5</v>
      </c>
      <c r="F27">
        <f t="shared" si="11"/>
        <v>3.4</v>
      </c>
      <c r="G27">
        <f t="shared" si="14"/>
        <v>8.7498270080043059E-2</v>
      </c>
      <c r="H27">
        <f t="shared" si="12"/>
        <v>2.3836948760362747E-5</v>
      </c>
      <c r="I27">
        <f t="shared" si="15"/>
        <v>-10.644273712198137</v>
      </c>
      <c r="K27">
        <f t="shared" si="18"/>
        <v>4</v>
      </c>
      <c r="L27">
        <f t="shared" si="19"/>
        <v>4.9727605020043024E-3</v>
      </c>
      <c r="M27" s="49">
        <f>'J4'!G13</f>
        <v>0</v>
      </c>
    </row>
    <row r="28" spans="1:15" x14ac:dyDescent="0.2">
      <c r="B28">
        <f t="shared" si="16"/>
        <v>3</v>
      </c>
      <c r="C28">
        <f t="shared" si="17"/>
        <v>1</v>
      </c>
      <c r="D28">
        <f t="shared" si="13"/>
        <v>2</v>
      </c>
      <c r="E28">
        <f t="shared" si="10"/>
        <v>5.3436897229635976E-4</v>
      </c>
      <c r="F28">
        <f t="shared" si="11"/>
        <v>4.08</v>
      </c>
      <c r="G28">
        <f t="shared" si="14"/>
        <v>3.9668617559271813E-2</v>
      </c>
      <c r="H28">
        <f t="shared" si="12"/>
        <v>8.6486527862066867E-5</v>
      </c>
      <c r="I28">
        <f t="shared" si="15"/>
        <v>-9.3555219034156476</v>
      </c>
      <c r="K28">
        <f t="shared" si="18"/>
        <v>5</v>
      </c>
      <c r="L28">
        <f t="shared" si="19"/>
        <v>3.7346311547818601E-5</v>
      </c>
      <c r="M28" s="49">
        <f>'J4'!G14</f>
        <v>0</v>
      </c>
    </row>
    <row r="29" spans="1:15" x14ac:dyDescent="0.2">
      <c r="B29">
        <f t="shared" si="16"/>
        <v>3</v>
      </c>
      <c r="C29">
        <f t="shared" si="17"/>
        <v>0</v>
      </c>
      <c r="D29">
        <f t="shared" si="13"/>
        <v>3</v>
      </c>
      <c r="E29">
        <f t="shared" si="10"/>
        <v>5.131975164929998E-4</v>
      </c>
      <c r="F29">
        <f t="shared" si="11"/>
        <v>1.9039999999999999</v>
      </c>
      <c r="G29">
        <f t="shared" si="14"/>
        <v>1.7984346634787686E-2</v>
      </c>
      <c r="H29">
        <f t="shared" si="12"/>
        <v>1.757300994268722E-5</v>
      </c>
      <c r="I29">
        <f t="shared" si="15"/>
        <v>-10.949146358958336</v>
      </c>
      <c r="K29">
        <f t="shared" si="18"/>
        <v>6</v>
      </c>
      <c r="L29">
        <f t="shared" si="19"/>
        <v>0</v>
      </c>
      <c r="M29" s="49">
        <f>'J4'!G15</f>
        <v>0</v>
      </c>
    </row>
    <row r="30" spans="1:15" x14ac:dyDescent="0.2">
      <c r="B30">
        <f t="shared" si="16"/>
        <v>4</v>
      </c>
      <c r="C30">
        <f t="shared" si="17"/>
        <v>4</v>
      </c>
      <c r="D30">
        <f t="shared" si="13"/>
        <v>0</v>
      </c>
      <c r="E30">
        <f t="shared" si="10"/>
        <v>1.1030034515418832E-6</v>
      </c>
      <c r="F30">
        <f t="shared" si="11"/>
        <v>1</v>
      </c>
      <c r="G30">
        <f t="shared" si="14"/>
        <v>0.13279364511476455</v>
      </c>
      <c r="H30">
        <f t="shared" si="12"/>
        <v>1.4647184890441323E-7</v>
      </c>
      <c r="I30">
        <f t="shared" si="15"/>
        <v>-15.736432584602992</v>
      </c>
      <c r="K30">
        <f t="shared" si="18"/>
        <v>7</v>
      </c>
      <c r="L30">
        <f t="shared" si="19"/>
        <v>0</v>
      </c>
      <c r="M30" s="49">
        <f>'J4'!G16</f>
        <v>0</v>
      </c>
    </row>
    <row r="31" spans="1:15" x14ac:dyDescent="0.2">
      <c r="B31">
        <f t="shared" si="16"/>
        <v>4</v>
      </c>
      <c r="C31">
        <f t="shared" si="17"/>
        <v>3</v>
      </c>
      <c r="D31">
        <f t="shared" si="13"/>
        <v>1</v>
      </c>
      <c r="E31">
        <f t="shared" si="10"/>
        <v>9.836362621692309E-6</v>
      </c>
      <c r="F31">
        <f t="shared" si="11"/>
        <v>4.4000000000000004</v>
      </c>
      <c r="G31">
        <f t="shared" si="14"/>
        <v>6.0203936804011648E-2</v>
      </c>
      <c r="H31">
        <f t="shared" si="12"/>
        <v>2.6056261160939071E-6</v>
      </c>
      <c r="I31">
        <f t="shared" si="15"/>
        <v>-12.857837559971252</v>
      </c>
      <c r="K31">
        <f t="shared" si="18"/>
        <v>8</v>
      </c>
      <c r="L31">
        <f t="shared" si="19"/>
        <v>0</v>
      </c>
    </row>
    <row r="32" spans="1:15" x14ac:dyDescent="0.2">
      <c r="B32">
        <f t="shared" si="16"/>
        <v>4</v>
      </c>
      <c r="C32">
        <f t="shared" si="17"/>
        <v>2</v>
      </c>
      <c r="D32">
        <f t="shared" si="13"/>
        <v>2</v>
      </c>
      <c r="E32">
        <f t="shared" si="10"/>
        <v>8.0125781641695538E-5</v>
      </c>
      <c r="F32">
        <f t="shared" si="11"/>
        <v>7.48</v>
      </c>
      <c r="G32">
        <f t="shared" si="14"/>
        <v>2.7294333276031434E-2</v>
      </c>
      <c r="H32">
        <f t="shared" si="12"/>
        <v>1.6358608815219574E-5</v>
      </c>
      <c r="I32">
        <f t="shared" si="15"/>
        <v>-11.020756266149942</v>
      </c>
      <c r="K32">
        <f t="shared" si="18"/>
        <v>9</v>
      </c>
      <c r="L32">
        <f t="shared" si="19"/>
        <v>0</v>
      </c>
    </row>
    <row r="33" spans="2:12" x14ac:dyDescent="0.2">
      <c r="B33">
        <f t="shared" si="16"/>
        <v>4</v>
      </c>
      <c r="C33">
        <f t="shared" si="17"/>
        <v>1</v>
      </c>
      <c r="D33">
        <f t="shared" si="13"/>
        <v>3</v>
      </c>
      <c r="E33">
        <f t="shared" si="10"/>
        <v>5.3436897229635976E-4</v>
      </c>
      <c r="F33">
        <f t="shared" si="11"/>
        <v>5.9840000000000009</v>
      </c>
      <c r="G33">
        <f t="shared" si="14"/>
        <v>1.2374284283240364E-2</v>
      </c>
      <c r="H33">
        <f t="shared" si="12"/>
        <v>3.9568802514823493E-5</v>
      </c>
      <c r="I33">
        <f t="shared" si="15"/>
        <v>-10.137469565475616</v>
      </c>
      <c r="K33">
        <f t="shared" si="18"/>
        <v>10</v>
      </c>
      <c r="L33">
        <f t="shared" si="19"/>
        <v>0</v>
      </c>
    </row>
    <row r="34" spans="2:12" x14ac:dyDescent="0.2">
      <c r="B34">
        <f t="shared" si="16"/>
        <v>4</v>
      </c>
      <c r="C34">
        <f t="shared" si="17"/>
        <v>0</v>
      </c>
      <c r="D34">
        <f t="shared" si="13"/>
        <v>4</v>
      </c>
      <c r="E34">
        <f t="shared" si="10"/>
        <v>5.131975164929998E-4</v>
      </c>
      <c r="F34">
        <f t="shared" si="11"/>
        <v>2.0943999999999998</v>
      </c>
      <c r="G34">
        <f t="shared" si="14"/>
        <v>5.6100623515473267E-3</v>
      </c>
      <c r="H34">
        <f t="shared" si="12"/>
        <v>6.0299243466177941E-6</v>
      </c>
      <c r="I34">
        <f t="shared" si="15"/>
        <v>-12.018776093470088</v>
      </c>
    </row>
    <row r="35" spans="2:12" x14ac:dyDescent="0.2">
      <c r="B35">
        <f t="shared" si="16"/>
        <v>5</v>
      </c>
      <c r="C35">
        <f t="shared" si="17"/>
        <v>5</v>
      </c>
      <c r="D35">
        <f t="shared" si="13"/>
        <v>0</v>
      </c>
      <c r="E35">
        <f t="shared" si="10"/>
        <v>1.1710127735199403E-7</v>
      </c>
      <c r="F35">
        <f t="shared" si="11"/>
        <v>1</v>
      </c>
      <c r="G35">
        <f t="shared" si="14"/>
        <v>9.1369808924794876E-2</v>
      </c>
      <c r="H35">
        <f t="shared" si="12"/>
        <v>1.0699521336501104E-8</v>
      </c>
      <c r="I35">
        <f t="shared" si="15"/>
        <v>-18.353066831385625</v>
      </c>
    </row>
    <row r="36" spans="2:12" x14ac:dyDescent="0.2">
      <c r="B36">
        <f t="shared" si="16"/>
        <v>5</v>
      </c>
      <c r="C36">
        <f t="shared" si="17"/>
        <v>4</v>
      </c>
      <c r="D36">
        <f t="shared" si="13"/>
        <v>1</v>
      </c>
      <c r="E36">
        <f t="shared" si="10"/>
        <v>1.1030034515418832E-6</v>
      </c>
      <c r="F36">
        <f t="shared" si="11"/>
        <v>5.3999999999999995</v>
      </c>
      <c r="G36">
        <f t="shared" si="14"/>
        <v>4.1423836189969657E-2</v>
      </c>
      <c r="H36">
        <f t="shared" si="12"/>
        <v>2.4672942518566731E-7</v>
      </c>
      <c r="I36">
        <f t="shared" si="15"/>
        <v>-15.214973545348839</v>
      </c>
    </row>
    <row r="37" spans="2:12" x14ac:dyDescent="0.2">
      <c r="B37">
        <f t="shared" si="16"/>
        <v>5</v>
      </c>
      <c r="C37">
        <f t="shared" si="17"/>
        <v>3</v>
      </c>
      <c r="D37">
        <f t="shared" si="13"/>
        <v>2</v>
      </c>
      <c r="E37">
        <f t="shared" si="10"/>
        <v>9.836362621692309E-6</v>
      </c>
      <c r="F37">
        <f t="shared" si="11"/>
        <v>11.88</v>
      </c>
      <c r="G37">
        <f t="shared" si="14"/>
        <v>1.8780100614041992E-2</v>
      </c>
      <c r="H37">
        <f t="shared" si="12"/>
        <v>2.194567210973611E-6</v>
      </c>
      <c r="I37">
        <f t="shared" si="15"/>
        <v>-13.029525701277045</v>
      </c>
    </row>
    <row r="38" spans="2:12" x14ac:dyDescent="0.2">
      <c r="B38">
        <f t="shared" si="16"/>
        <v>5</v>
      </c>
      <c r="C38">
        <f t="shared" si="17"/>
        <v>2</v>
      </c>
      <c r="D38">
        <f t="shared" si="13"/>
        <v>3</v>
      </c>
      <c r="E38">
        <f t="shared" si="10"/>
        <v>8.0125781641695538E-5</v>
      </c>
      <c r="F38">
        <f t="shared" si="11"/>
        <v>13.464</v>
      </c>
      <c r="G38">
        <f t="shared" si="14"/>
        <v>8.5142326619894494E-3</v>
      </c>
      <c r="H38">
        <f t="shared" si="12"/>
        <v>9.1852693424392831E-6</v>
      </c>
      <c r="I38">
        <f t="shared" si="15"/>
        <v>-11.597909515563899</v>
      </c>
    </row>
    <row r="39" spans="2:12" x14ac:dyDescent="0.2">
      <c r="B39">
        <f t="shared" si="16"/>
        <v>5</v>
      </c>
      <c r="C39">
        <f t="shared" si="17"/>
        <v>1</v>
      </c>
      <c r="D39">
        <f t="shared" si="13"/>
        <v>4</v>
      </c>
      <c r="E39">
        <f t="shared" si="10"/>
        <v>5.3436897229635976E-4</v>
      </c>
      <c r="F39">
        <f t="shared" si="11"/>
        <v>8.0784000000000002</v>
      </c>
      <c r="G39">
        <f t="shared" si="14"/>
        <v>3.8600516212509103E-3</v>
      </c>
      <c r="H39">
        <f t="shared" si="12"/>
        <v>1.6663249581390097E-5</v>
      </c>
      <c r="I39">
        <f t="shared" si="15"/>
        <v>-11.002304887341355</v>
      </c>
    </row>
    <row r="40" spans="2:12" x14ac:dyDescent="0.2">
      <c r="B40">
        <f t="shared" si="16"/>
        <v>5</v>
      </c>
      <c r="C40">
        <f t="shared" si="17"/>
        <v>0</v>
      </c>
      <c r="D40">
        <f t="shared" si="13"/>
        <v>5</v>
      </c>
      <c r="E40">
        <f t="shared" si="10"/>
        <v>5.131975164929998E-4</v>
      </c>
      <c r="F40">
        <f t="shared" si="11"/>
        <v>2.261952</v>
      </c>
      <c r="G40">
        <f t="shared" si="14"/>
        <v>1.7500107302964177E-3</v>
      </c>
      <c r="H40">
        <f t="shared" si="12"/>
        <v>2.0314617164762811E-6</v>
      </c>
      <c r="I40">
        <f t="shared" si="15"/>
        <v>-13.106754966650035</v>
      </c>
    </row>
    <row r="41" spans="2:12" x14ac:dyDescent="0.2">
      <c r="B41">
        <f t="shared" si="16"/>
        <v>6</v>
      </c>
      <c r="C41">
        <f t="shared" si="17"/>
        <v>6</v>
      </c>
      <c r="D41">
        <f t="shared" si="13"/>
        <v>0</v>
      </c>
      <c r="E41">
        <f t="shared" si="10"/>
        <v>1.1972309653785453E-8</v>
      </c>
      <c r="F41">
        <f t="shared" si="11"/>
        <v>1</v>
      </c>
      <c r="G41">
        <f t="shared" si="14"/>
        <v>6.2867782383249846E-2</v>
      </c>
      <c r="H41">
        <f t="shared" si="12"/>
        <v>7.5267255793906521E-10</v>
      </c>
      <c r="I41">
        <f t="shared" si="15"/>
        <v>-21.007390832717864</v>
      </c>
    </row>
    <row r="42" spans="2:12" x14ac:dyDescent="0.2">
      <c r="B42">
        <f t="shared" si="16"/>
        <v>6</v>
      </c>
      <c r="C42">
        <f t="shared" si="17"/>
        <v>5</v>
      </c>
      <c r="D42">
        <f t="shared" si="13"/>
        <v>1</v>
      </c>
      <c r="E42">
        <f t="shared" si="10"/>
        <v>1.1710127735199403E-7</v>
      </c>
      <c r="F42">
        <f t="shared" si="11"/>
        <v>6.4</v>
      </c>
      <c r="G42">
        <f t="shared" si="14"/>
        <v>2.8502026541545027E-2</v>
      </c>
      <c r="H42">
        <f t="shared" si="12"/>
        <v>2.1360791776866301E-8</v>
      </c>
      <c r="I42">
        <f t="shared" si="15"/>
        <v>-17.661708755336075</v>
      </c>
    </row>
    <row r="43" spans="2:12" x14ac:dyDescent="0.2">
      <c r="B43">
        <f t="shared" si="16"/>
        <v>6</v>
      </c>
      <c r="C43">
        <f t="shared" si="17"/>
        <v>4</v>
      </c>
      <c r="D43">
        <f t="shared" si="13"/>
        <v>2</v>
      </c>
      <c r="E43">
        <f t="shared" si="10"/>
        <v>1.1030034515418832E-6</v>
      </c>
      <c r="F43">
        <f t="shared" si="11"/>
        <v>17.28</v>
      </c>
      <c r="G43">
        <f t="shared" si="14"/>
        <v>1.2921809648424628E-2</v>
      </c>
      <c r="H43">
        <f t="shared" si="12"/>
        <v>2.46288395100319E-7</v>
      </c>
      <c r="I43">
        <f t="shared" si="15"/>
        <v>-15.216762649859234</v>
      </c>
    </row>
    <row r="44" spans="2:12" x14ac:dyDescent="0.2">
      <c r="B44">
        <f t="shared" si="16"/>
        <v>6</v>
      </c>
      <c r="C44">
        <f t="shared" si="17"/>
        <v>3</v>
      </c>
      <c r="D44">
        <f t="shared" si="13"/>
        <v>3</v>
      </c>
      <c r="E44">
        <f t="shared" si="10"/>
        <v>9.836362621692309E-6</v>
      </c>
      <c r="F44">
        <f t="shared" si="11"/>
        <v>25.343999999999998</v>
      </c>
      <c r="G44">
        <f t="shared" si="14"/>
        <v>5.8582909656173677E-3</v>
      </c>
      <c r="H44">
        <f t="shared" si="12"/>
        <v>1.4604296073826418E-6</v>
      </c>
      <c r="I44">
        <f t="shared" si="15"/>
        <v>-13.436779913895604</v>
      </c>
    </row>
    <row r="45" spans="2:12" x14ac:dyDescent="0.2">
      <c r="B45">
        <f t="shared" si="16"/>
        <v>6</v>
      </c>
      <c r="C45">
        <f t="shared" si="17"/>
        <v>2</v>
      </c>
      <c r="D45">
        <f t="shared" si="13"/>
        <v>4</v>
      </c>
      <c r="E45">
        <f t="shared" si="10"/>
        <v>8.0125781641695538E-5</v>
      </c>
      <c r="F45">
        <f t="shared" si="11"/>
        <v>21.542400000000001</v>
      </c>
      <c r="G45">
        <f t="shared" si="14"/>
        <v>2.6559416963720839E-3</v>
      </c>
      <c r="H45">
        <f t="shared" si="12"/>
        <v>4.5844253137038195E-6</v>
      </c>
      <c r="I45">
        <f t="shared" si="15"/>
        <v>-12.292845800634238</v>
      </c>
    </row>
    <row r="46" spans="2:12" x14ac:dyDescent="0.2">
      <c r="B46">
        <f t="shared" si="16"/>
        <v>6</v>
      </c>
      <c r="C46">
        <f t="shared" si="17"/>
        <v>1</v>
      </c>
      <c r="D46">
        <f t="shared" si="13"/>
        <v>5</v>
      </c>
      <c r="E46">
        <f t="shared" si="10"/>
        <v>5.3436897229635976E-4</v>
      </c>
      <c r="F46">
        <f t="shared" si="11"/>
        <v>10.340351999999999</v>
      </c>
      <c r="G46">
        <f t="shared" si="14"/>
        <v>1.2041099248788253E-3</v>
      </c>
      <c r="H46">
        <f t="shared" si="12"/>
        <v>6.6533855756658725E-6</v>
      </c>
      <c r="I46">
        <f t="shared" si="15"/>
        <v>-11.920384723725904</v>
      </c>
    </row>
    <row r="47" spans="2:12" x14ac:dyDescent="0.2">
      <c r="B47">
        <f t="shared" si="16"/>
        <v>6</v>
      </c>
      <c r="C47">
        <f t="shared" si="17"/>
        <v>0</v>
      </c>
      <c r="D47">
        <f t="shared" si="13"/>
        <v>6</v>
      </c>
      <c r="E47">
        <f t="shared" si="10"/>
        <v>5.131975164929998E-4</v>
      </c>
      <c r="F47">
        <f t="shared" si="11"/>
        <v>2.4127488000000001</v>
      </c>
      <c r="G47">
        <f t="shared" si="14"/>
        <v>5.4590080541759296E-4</v>
      </c>
      <c r="H47">
        <f t="shared" si="12"/>
        <v>6.7594348948877979E-7</v>
      </c>
      <c r="I47">
        <f t="shared" si="15"/>
        <v>-14.20715635982854</v>
      </c>
    </row>
    <row r="48" spans="2:12" x14ac:dyDescent="0.2">
      <c r="B48">
        <f t="shared" si="16"/>
        <v>7</v>
      </c>
      <c r="C48">
        <f t="shared" si="17"/>
        <v>7</v>
      </c>
      <c r="D48">
        <f t="shared" si="13"/>
        <v>0</v>
      </c>
      <c r="E48">
        <f t="shared" si="10"/>
        <v>1.1902506389082819E-9</v>
      </c>
      <c r="F48">
        <f t="shared" si="11"/>
        <v>1</v>
      </c>
      <c r="G48">
        <f t="shared" si="14"/>
        <v>4.3256718037363806E-2</v>
      </c>
      <c r="H48">
        <f t="shared" si="12"/>
        <v>5.1486336281047673E-11</v>
      </c>
      <c r="I48">
        <f t="shared" si="15"/>
        <v>-23.689704658392206</v>
      </c>
    </row>
    <row r="49" spans="2:9" x14ac:dyDescent="0.2">
      <c r="B49">
        <f t="shared" si="16"/>
        <v>7</v>
      </c>
      <c r="C49">
        <f t="shared" si="17"/>
        <v>6</v>
      </c>
      <c r="D49">
        <f t="shared" si="13"/>
        <v>1</v>
      </c>
      <c r="E49">
        <f t="shared" si="10"/>
        <v>1.1972309653785453E-8</v>
      </c>
      <c r="F49">
        <f t="shared" si="11"/>
        <v>7.4</v>
      </c>
      <c r="G49">
        <f t="shared" si="14"/>
        <v>1.9611064345886029E-2</v>
      </c>
      <c r="H49">
        <f t="shared" si="12"/>
        <v>1.7374440389205166E-9</v>
      </c>
      <c r="I49">
        <f t="shared" si="15"/>
        <v>-20.170850746823813</v>
      </c>
    </row>
    <row r="50" spans="2:9" x14ac:dyDescent="0.2">
      <c r="B50">
        <f t="shared" si="16"/>
        <v>7</v>
      </c>
      <c r="C50">
        <f t="shared" si="17"/>
        <v>5</v>
      </c>
      <c r="D50">
        <f t="shared" si="13"/>
        <v>2</v>
      </c>
      <c r="E50">
        <f t="shared" si="10"/>
        <v>1.1710127735199403E-7</v>
      </c>
      <c r="F50">
        <f t="shared" si="11"/>
        <v>23.680000000000003</v>
      </c>
      <c r="G50">
        <f t="shared" si="14"/>
        <v>8.8909621956589965E-3</v>
      </c>
      <c r="H50">
        <f t="shared" si="12"/>
        <v>2.4654266950399007E-8</v>
      </c>
      <c r="I50">
        <f t="shared" si="15"/>
        <v>-17.518315850001972</v>
      </c>
    </row>
    <row r="51" spans="2:9" x14ac:dyDescent="0.2">
      <c r="B51">
        <f t="shared" si="16"/>
        <v>7</v>
      </c>
      <c r="C51">
        <f t="shared" si="17"/>
        <v>4</v>
      </c>
      <c r="D51">
        <f t="shared" si="13"/>
        <v>3</v>
      </c>
      <c r="E51">
        <f t="shared" si="10"/>
        <v>1.1030034515418832E-6</v>
      </c>
      <c r="F51">
        <f t="shared" si="11"/>
        <v>42.624000000000002</v>
      </c>
      <c r="G51">
        <f t="shared" si="14"/>
        <v>4.0308474527656259E-3</v>
      </c>
      <c r="H51">
        <f t="shared" si="12"/>
        <v>1.8950795154714685E-7</v>
      </c>
      <c r="I51">
        <f t="shared" si="15"/>
        <v>-15.478834852633295</v>
      </c>
    </row>
    <row r="52" spans="2:9" x14ac:dyDescent="0.2">
      <c r="B52">
        <f t="shared" si="16"/>
        <v>7</v>
      </c>
      <c r="C52">
        <f t="shared" si="17"/>
        <v>3</v>
      </c>
      <c r="D52">
        <f t="shared" si="13"/>
        <v>4</v>
      </c>
      <c r="E52">
        <f t="shared" ref="E52:E85" si="20">VLOOKUP(C52,L$6:M$16,2)</f>
        <v>9.836362621692309E-6</v>
      </c>
      <c r="F52">
        <f t="shared" ref="F52:F85" si="21">IF($D$2&gt;0,VLOOKUP(B52,$N$5:$P$16,2)/VLOOKUP(C52,$N$5:$P$16,2)/VLOOKUP(D52,$N$5:$P$16,3),EXP(-$C$2)/VLOOKUP(D52,$N$5:$P$16,3))</f>
        <v>46.886400000000009</v>
      </c>
      <c r="G52">
        <f t="shared" si="14"/>
        <v>1.8274435128517426E-3</v>
      </c>
      <c r="H52">
        <f t="shared" ref="H52:H83" si="22">E52*F52*G52</f>
        <v>8.4280165685787706E-7</v>
      </c>
      <c r="I52">
        <f t="shared" si="15"/>
        <v>-13.986534189121446</v>
      </c>
    </row>
    <row r="53" spans="2:9" x14ac:dyDescent="0.2">
      <c r="B53">
        <f t="shared" si="16"/>
        <v>7</v>
      </c>
      <c r="C53">
        <f t="shared" si="17"/>
        <v>2</v>
      </c>
      <c r="D53">
        <f t="shared" si="13"/>
        <v>5</v>
      </c>
      <c r="E53">
        <f t="shared" si="20"/>
        <v>8.0125781641695538E-5</v>
      </c>
      <c r="F53">
        <f t="shared" si="21"/>
        <v>31.882752000000004</v>
      </c>
      <c r="G53">
        <f t="shared" si="14"/>
        <v>8.2849818352034171E-4</v>
      </c>
      <c r="H53">
        <f t="shared" si="22"/>
        <v>2.116506666585782E-6</v>
      </c>
      <c r="I53">
        <f t="shared" si="15"/>
        <v>-13.065743627174291</v>
      </c>
    </row>
    <row r="54" spans="2:9" x14ac:dyDescent="0.2">
      <c r="B54">
        <f t="shared" si="16"/>
        <v>7</v>
      </c>
      <c r="C54">
        <f t="shared" si="17"/>
        <v>1</v>
      </c>
      <c r="D54">
        <f t="shared" si="13"/>
        <v>6</v>
      </c>
      <c r="E54">
        <f t="shared" si="20"/>
        <v>5.3436897229635976E-4</v>
      </c>
      <c r="F54">
        <f t="shared" si="21"/>
        <v>12.7531008</v>
      </c>
      <c r="G54">
        <f t="shared" si="14"/>
        <v>3.7561174135848305E-4</v>
      </c>
      <c r="H54">
        <f t="shared" si="22"/>
        <v>2.5597419455841438E-6</v>
      </c>
      <c r="I54">
        <f t="shared" si="15"/>
        <v>-12.87560410705991</v>
      </c>
    </row>
    <row r="55" spans="2:9" x14ac:dyDescent="0.2">
      <c r="B55">
        <f t="shared" si="16"/>
        <v>7</v>
      </c>
      <c r="C55">
        <f t="shared" si="17"/>
        <v>0</v>
      </c>
      <c r="D55">
        <f t="shared" si="13"/>
        <v>7</v>
      </c>
      <c r="E55">
        <f t="shared" si="20"/>
        <v>5.131975164929998E-4</v>
      </c>
      <c r="F55">
        <f t="shared" si="21"/>
        <v>2.5506201600000002</v>
      </c>
      <c r="G55">
        <f t="shared" si="14"/>
        <v>1.7028906405911024E-4</v>
      </c>
      <c r="H55">
        <f t="shared" si="22"/>
        <v>2.2290360511674429E-7</v>
      </c>
      <c r="I55">
        <f t="shared" si="15"/>
        <v>-15.316526422989803</v>
      </c>
    </row>
    <row r="56" spans="2:9" x14ac:dyDescent="0.2">
      <c r="B56">
        <f t="shared" si="16"/>
        <v>8</v>
      </c>
      <c r="C56">
        <f t="shared" si="17"/>
        <v>8</v>
      </c>
      <c r="D56">
        <f t="shared" si="13"/>
        <v>0</v>
      </c>
      <c r="E56">
        <f t="shared" si="20"/>
        <v>1.1576560634401229E-10</v>
      </c>
      <c r="F56">
        <f t="shared" si="21"/>
        <v>1</v>
      </c>
      <c r="G56">
        <f t="shared" si="14"/>
        <v>2.9763156650846535E-2</v>
      </c>
      <c r="H56">
        <f t="shared" si="22"/>
        <v>3.4455498763970712E-12</v>
      </c>
      <c r="I56">
        <f t="shared" si="15"/>
        <v>-26.39393760841002</v>
      </c>
    </row>
    <row r="57" spans="2:9" x14ac:dyDescent="0.2">
      <c r="B57">
        <f t="shared" si="16"/>
        <v>8</v>
      </c>
      <c r="C57">
        <f t="shared" si="17"/>
        <v>7</v>
      </c>
      <c r="D57">
        <f t="shared" si="13"/>
        <v>1</v>
      </c>
      <c r="E57">
        <f t="shared" si="20"/>
        <v>1.1902506389082819E-9</v>
      </c>
      <c r="F57">
        <f t="shared" si="21"/>
        <v>8.4</v>
      </c>
      <c r="G57">
        <f t="shared" si="14"/>
        <v>1.3493561386517266E-2</v>
      </c>
      <c r="H57">
        <f t="shared" si="22"/>
        <v>1.349100485161825E-10</v>
      </c>
      <c r="I57">
        <f t="shared" si="15"/>
        <v>-22.726412866859011</v>
      </c>
    </row>
    <row r="58" spans="2:9" x14ac:dyDescent="0.2">
      <c r="B58">
        <f t="shared" si="16"/>
        <v>8</v>
      </c>
      <c r="C58">
        <f t="shared" si="17"/>
        <v>6</v>
      </c>
      <c r="D58">
        <f t="shared" si="13"/>
        <v>2</v>
      </c>
      <c r="E58">
        <f t="shared" si="20"/>
        <v>1.1972309653785453E-8</v>
      </c>
      <c r="F58">
        <f t="shared" si="21"/>
        <v>31.080000000000002</v>
      </c>
      <c r="G58">
        <f t="shared" si="14"/>
        <v>6.1175029593687601E-3</v>
      </c>
      <c r="H58">
        <f t="shared" si="22"/>
        <v>2.2763190830418631E-9</v>
      </c>
      <c r="I58">
        <f t="shared" si="15"/>
        <v>-19.900706135850566</v>
      </c>
    </row>
    <row r="59" spans="2:9" x14ac:dyDescent="0.2">
      <c r="B59">
        <f t="shared" si="16"/>
        <v>8</v>
      </c>
      <c r="C59">
        <f t="shared" si="17"/>
        <v>5</v>
      </c>
      <c r="D59">
        <f t="shared" si="13"/>
        <v>3</v>
      </c>
      <c r="E59">
        <f t="shared" si="20"/>
        <v>1.1710127735199403E-7</v>
      </c>
      <c r="F59">
        <f t="shared" si="21"/>
        <v>66.304000000000002</v>
      </c>
      <c r="G59">
        <f t="shared" si="14"/>
        <v>2.7734592362902342E-3</v>
      </c>
      <c r="H59">
        <f t="shared" si="22"/>
        <v>2.1533922658968963E-8</v>
      </c>
      <c r="I59">
        <f t="shared" si="15"/>
        <v>-17.653636347136889</v>
      </c>
    </row>
    <row r="60" spans="2:9" x14ac:dyDescent="0.2">
      <c r="B60">
        <f t="shared" si="16"/>
        <v>8</v>
      </c>
      <c r="C60">
        <f t="shared" si="17"/>
        <v>4</v>
      </c>
      <c r="D60">
        <f t="shared" si="13"/>
        <v>4</v>
      </c>
      <c r="E60">
        <f t="shared" si="20"/>
        <v>1.1030034515418832E-6</v>
      </c>
      <c r="F60">
        <f t="shared" si="21"/>
        <v>89.510400000000004</v>
      </c>
      <c r="G60">
        <f t="shared" si="14"/>
        <v>1.2573882164753905E-3</v>
      </c>
      <c r="H60">
        <f t="shared" si="22"/>
        <v>1.2414229086853421E-7</v>
      </c>
      <c r="I60">
        <f t="shared" si="15"/>
        <v>-15.901837422219993</v>
      </c>
    </row>
    <row r="61" spans="2:9" x14ac:dyDescent="0.2">
      <c r="B61">
        <f>IF(C60=0,B60+1,B60)</f>
        <v>8</v>
      </c>
      <c r="C61">
        <f>IF(C60=0,B61,C60-1)</f>
        <v>3</v>
      </c>
      <c r="D61">
        <f t="shared" si="13"/>
        <v>5</v>
      </c>
      <c r="E61">
        <f t="shared" si="20"/>
        <v>9.836362621692309E-6</v>
      </c>
      <c r="F61">
        <f t="shared" si="21"/>
        <v>78.769152000000005</v>
      </c>
      <c r="G61">
        <f t="shared" si="14"/>
        <v>5.7005529637635269E-4</v>
      </c>
      <c r="H61">
        <f t="shared" si="22"/>
        <v>4.4167995095067394E-7</v>
      </c>
      <c r="I61">
        <f t="shared" si="15"/>
        <v>-14.632680310022353</v>
      </c>
    </row>
    <row r="62" spans="2:9" x14ac:dyDescent="0.2">
      <c r="B62">
        <f t="shared" ref="B62:B85" si="23">IF(C61=0,B61+1,B61)</f>
        <v>8</v>
      </c>
      <c r="C62">
        <f t="shared" ref="C62:C85" si="24">IF(C61=0,B62,C61-1)</f>
        <v>2</v>
      </c>
      <c r="D62">
        <f t="shared" si="13"/>
        <v>6</v>
      </c>
      <c r="E62">
        <f t="shared" si="20"/>
        <v>8.0125781641695538E-5</v>
      </c>
      <c r="F62">
        <f t="shared" si="21"/>
        <v>44.635852800000002</v>
      </c>
      <c r="G62">
        <f t="shared" si="14"/>
        <v>2.5844288714398924E-4</v>
      </c>
      <c r="H62">
        <f t="shared" si="22"/>
        <v>9.2431648763162302E-7</v>
      </c>
      <c r="I62">
        <f t="shared" si="15"/>
        <v>-13.894211304869154</v>
      </c>
    </row>
    <row r="63" spans="2:9" x14ac:dyDescent="0.2">
      <c r="B63">
        <f t="shared" si="23"/>
        <v>8</v>
      </c>
      <c r="C63">
        <f t="shared" si="24"/>
        <v>1</v>
      </c>
      <c r="D63">
        <f t="shared" si="13"/>
        <v>7</v>
      </c>
      <c r="E63">
        <f t="shared" si="20"/>
        <v>5.3436897229635976E-4</v>
      </c>
      <c r="F63">
        <f t="shared" si="21"/>
        <v>15.303720960000003</v>
      </c>
      <c r="G63">
        <f t="shared" si="14"/>
        <v>1.1716885421449363E-4</v>
      </c>
      <c r="H63">
        <f t="shared" si="22"/>
        <v>9.5818739775536885E-7</v>
      </c>
      <c r="I63">
        <f t="shared" si="15"/>
        <v>-13.858222464582031</v>
      </c>
    </row>
    <row r="64" spans="2:9" x14ac:dyDescent="0.2">
      <c r="B64">
        <f t="shared" si="23"/>
        <v>8</v>
      </c>
      <c r="C64">
        <f t="shared" si="24"/>
        <v>0</v>
      </c>
      <c r="D64">
        <f t="shared" si="13"/>
        <v>8</v>
      </c>
      <c r="E64">
        <f t="shared" si="20"/>
        <v>5.131975164929998E-4</v>
      </c>
      <c r="F64">
        <f t="shared" si="21"/>
        <v>2.6781511680000003</v>
      </c>
      <c r="G64">
        <f t="shared" si="14"/>
        <v>5.312020984461655E-5</v>
      </c>
      <c r="H64">
        <f t="shared" si="22"/>
        <v>7.3009506873286599E-8</v>
      </c>
      <c r="I64">
        <f t="shared" si="15"/>
        <v>-16.432676173136446</v>
      </c>
    </row>
    <row r="65" spans="2:9" x14ac:dyDescent="0.2">
      <c r="B65">
        <f t="shared" si="23"/>
        <v>9</v>
      </c>
      <c r="C65">
        <f t="shared" si="24"/>
        <v>9</v>
      </c>
      <c r="D65">
        <f t="shared" si="13"/>
        <v>0</v>
      </c>
      <c r="E65">
        <f t="shared" si="20"/>
        <v>1.0993239538155216E-11</v>
      </c>
      <c r="F65">
        <f t="shared" si="21"/>
        <v>1</v>
      </c>
      <c r="G65">
        <f t="shared" si="14"/>
        <v>2.0478795757405004E-2</v>
      </c>
      <c r="H65">
        <f t="shared" si="22"/>
        <v>2.2512830721410998E-13</v>
      </c>
      <c r="I65">
        <f t="shared" si="15"/>
        <v>-29.122105900954519</v>
      </c>
    </row>
    <row r="66" spans="2:9" x14ac:dyDescent="0.2">
      <c r="B66">
        <f t="shared" si="23"/>
        <v>9</v>
      </c>
      <c r="C66">
        <f t="shared" si="24"/>
        <v>8</v>
      </c>
      <c r="D66">
        <f t="shared" si="13"/>
        <v>1</v>
      </c>
      <c r="E66">
        <f t="shared" si="20"/>
        <v>1.1576560634401229E-10</v>
      </c>
      <c r="F66">
        <f t="shared" si="21"/>
        <v>9.4</v>
      </c>
      <c r="G66">
        <f t="shared" si="14"/>
        <v>9.2843608934415345E-3</v>
      </c>
      <c r="H66">
        <f t="shared" si="22"/>
        <v>1.0103210882451412E-11</v>
      </c>
      <c r="I66">
        <f t="shared" si="15"/>
        <v>-25.318167833450136</v>
      </c>
    </row>
    <row r="67" spans="2:9" x14ac:dyDescent="0.2">
      <c r="B67">
        <f t="shared" si="23"/>
        <v>9</v>
      </c>
      <c r="C67">
        <f t="shared" si="24"/>
        <v>7</v>
      </c>
      <c r="D67">
        <f t="shared" si="13"/>
        <v>2</v>
      </c>
      <c r="E67">
        <f t="shared" si="20"/>
        <v>1.1902506389082819E-9</v>
      </c>
      <c r="F67">
        <f t="shared" si="21"/>
        <v>39.480000000000004</v>
      </c>
      <c r="G67">
        <f t="shared" si="14"/>
        <v>4.2092004930757345E-3</v>
      </c>
      <c r="H67">
        <f t="shared" si="22"/>
        <v>1.9779494118744618E-10</v>
      </c>
      <c r="I67">
        <f t="shared" si="15"/>
        <v>-22.343790272459074</v>
      </c>
    </row>
    <row r="68" spans="2:9" x14ac:dyDescent="0.2">
      <c r="B68">
        <f t="shared" si="23"/>
        <v>9</v>
      </c>
      <c r="C68">
        <f t="shared" si="24"/>
        <v>6</v>
      </c>
      <c r="D68">
        <f t="shared" si="13"/>
        <v>3</v>
      </c>
      <c r="E68">
        <f t="shared" si="20"/>
        <v>1.1972309653785453E-8</v>
      </c>
      <c r="F68">
        <f t="shared" si="21"/>
        <v>97.384000000000015</v>
      </c>
      <c r="G68">
        <f t="shared" si="14"/>
        <v>1.9083024662930265E-3</v>
      </c>
      <c r="H68">
        <f t="shared" si="22"/>
        <v>2.2249116064428163E-9</v>
      </c>
      <c r="I68">
        <f t="shared" si="15"/>
        <v>-19.923548649558793</v>
      </c>
    </row>
    <row r="69" spans="2:9" x14ac:dyDescent="0.2">
      <c r="B69">
        <f t="shared" si="23"/>
        <v>9</v>
      </c>
      <c r="C69">
        <f t="shared" si="24"/>
        <v>5</v>
      </c>
      <c r="D69">
        <f t="shared" si="13"/>
        <v>4</v>
      </c>
      <c r="E69">
        <f t="shared" si="20"/>
        <v>1.1710127735199403E-7</v>
      </c>
      <c r="F69">
        <f t="shared" si="21"/>
        <v>155.81440000000003</v>
      </c>
      <c r="G69">
        <f t="shared" si="14"/>
        <v>8.6515676999720636E-4</v>
      </c>
      <c r="H69">
        <f t="shared" si="22"/>
        <v>1.5785706894008258E-8</v>
      </c>
      <c r="I69">
        <f t="shared" si="15"/>
        <v>-17.964160933296895</v>
      </c>
    </row>
    <row r="70" spans="2:9" x14ac:dyDescent="0.2">
      <c r="B70">
        <f t="shared" si="23"/>
        <v>9</v>
      </c>
      <c r="C70">
        <f t="shared" si="24"/>
        <v>4</v>
      </c>
      <c r="D70">
        <f t="shared" si="13"/>
        <v>5</v>
      </c>
      <c r="E70">
        <f t="shared" si="20"/>
        <v>1.1030034515418832E-6</v>
      </c>
      <c r="F70">
        <f t="shared" si="21"/>
        <v>168.27955200000002</v>
      </c>
      <c r="G70">
        <f t="shared" si="14"/>
        <v>3.9223144647818363E-4</v>
      </c>
      <c r="H70">
        <f t="shared" si="22"/>
        <v>7.2803226716714777E-8</v>
      </c>
      <c r="I70">
        <f t="shared" si="15"/>
        <v>-16.43550555969421</v>
      </c>
    </row>
    <row r="71" spans="2:9" x14ac:dyDescent="0.2">
      <c r="B71">
        <f t="shared" si="23"/>
        <v>9</v>
      </c>
      <c r="C71">
        <f t="shared" si="24"/>
        <v>3</v>
      </c>
      <c r="D71">
        <f t="shared" si="13"/>
        <v>6</v>
      </c>
      <c r="E71">
        <f t="shared" si="20"/>
        <v>9.836362621692309E-6</v>
      </c>
      <c r="F71">
        <f t="shared" si="21"/>
        <v>123.40500480000001</v>
      </c>
      <c r="G71">
        <f t="shared" si="14"/>
        <v>1.7782384989816901E-4</v>
      </c>
      <c r="H71">
        <f t="shared" si="22"/>
        <v>2.1585261410058098E-7</v>
      </c>
      <c r="I71">
        <f t="shared" si="15"/>
        <v>-15.348670004290527</v>
      </c>
    </row>
    <row r="72" spans="2:9" x14ac:dyDescent="0.2">
      <c r="B72">
        <f t="shared" si="23"/>
        <v>9</v>
      </c>
      <c r="C72">
        <f t="shared" si="24"/>
        <v>2</v>
      </c>
      <c r="D72">
        <f t="shared" si="13"/>
        <v>7</v>
      </c>
      <c r="E72">
        <f t="shared" si="20"/>
        <v>8.0125781641695538E-5</v>
      </c>
      <c r="F72">
        <f t="shared" si="21"/>
        <v>59.939573760000016</v>
      </c>
      <c r="G72">
        <f t="shared" si="14"/>
        <v>8.0619037245820152E-5</v>
      </c>
      <c r="H72">
        <f t="shared" si="22"/>
        <v>3.8718946930195035E-7</v>
      </c>
      <c r="I72">
        <f t="shared" si="15"/>
        <v>-14.764351678964584</v>
      </c>
    </row>
    <row r="73" spans="2:9" x14ac:dyDescent="0.2">
      <c r="B73">
        <f t="shared" si="23"/>
        <v>9</v>
      </c>
      <c r="C73">
        <f t="shared" si="24"/>
        <v>1</v>
      </c>
      <c r="D73">
        <f t="shared" si="13"/>
        <v>8</v>
      </c>
      <c r="E73">
        <f t="shared" si="20"/>
        <v>5.3436897229635976E-4</v>
      </c>
      <c r="F73">
        <f t="shared" si="21"/>
        <v>17.981872128000003</v>
      </c>
      <c r="G73">
        <f t="shared" si="14"/>
        <v>3.6549816968673442E-5</v>
      </c>
      <c r="H73">
        <f t="shared" si="22"/>
        <v>3.5120552929539889E-7</v>
      </c>
      <c r="I73">
        <f t="shared" si="15"/>
        <v>-14.861894231301985</v>
      </c>
    </row>
    <row r="74" spans="2:9" x14ac:dyDescent="0.2">
      <c r="B74">
        <f t="shared" si="23"/>
        <v>9</v>
      </c>
      <c r="C74">
        <f t="shared" si="24"/>
        <v>0</v>
      </c>
      <c r="D74">
        <f t="shared" si="13"/>
        <v>9</v>
      </c>
      <c r="E74">
        <f t="shared" si="20"/>
        <v>5.131975164929998E-4</v>
      </c>
      <c r="F74">
        <f t="shared" si="21"/>
        <v>2.7971801088000006</v>
      </c>
      <c r="G74">
        <f t="shared" si="14"/>
        <v>1.6570392875943091E-5</v>
      </c>
      <c r="H74">
        <f t="shared" si="22"/>
        <v>2.3786896490506135E-8</v>
      </c>
      <c r="I74">
        <f t="shared" si="15"/>
        <v>-17.554130975512784</v>
      </c>
    </row>
    <row r="75" spans="2:9" x14ac:dyDescent="0.2">
      <c r="B75">
        <f t="shared" si="23"/>
        <v>10</v>
      </c>
      <c r="C75">
        <f t="shared" si="24"/>
        <v>10</v>
      </c>
      <c r="D75">
        <f t="shared" si="13"/>
        <v>0</v>
      </c>
      <c r="E75">
        <f t="shared" si="20"/>
        <v>8.9742520651759121E-13</v>
      </c>
      <c r="F75">
        <f t="shared" si="21"/>
        <v>1</v>
      </c>
      <c r="G75">
        <f t="shared" si="14"/>
        <v>1.4090611442640146E-2</v>
      </c>
      <c r="H75">
        <f t="shared" si="22"/>
        <v>1.2645269883870467E-14</v>
      </c>
      <c r="I75">
        <f t="shared" si="15"/>
        <v>-32.001493171887184</v>
      </c>
    </row>
    <row r="76" spans="2:9" x14ac:dyDescent="0.2">
      <c r="B76">
        <f t="shared" si="23"/>
        <v>10</v>
      </c>
      <c r="C76">
        <f t="shared" si="24"/>
        <v>9</v>
      </c>
      <c r="D76">
        <f t="shared" si="13"/>
        <v>1</v>
      </c>
      <c r="E76">
        <f t="shared" si="20"/>
        <v>1.0993239538155216E-11</v>
      </c>
      <c r="F76">
        <f t="shared" si="21"/>
        <v>10.4</v>
      </c>
      <c r="G76">
        <f t="shared" si="14"/>
        <v>6.3881843147648625E-3</v>
      </c>
      <c r="H76">
        <f t="shared" si="22"/>
        <v>7.3035914001539923E-13</v>
      </c>
      <c r="I76">
        <f t="shared" si="15"/>
        <v>-27.945240009123268</v>
      </c>
    </row>
    <row r="77" spans="2:9" x14ac:dyDescent="0.2">
      <c r="B77">
        <f t="shared" si="23"/>
        <v>10</v>
      </c>
      <c r="C77">
        <f t="shared" si="24"/>
        <v>8</v>
      </c>
      <c r="D77">
        <f t="shared" si="13"/>
        <v>2</v>
      </c>
      <c r="E77">
        <f t="shared" si="20"/>
        <v>1.1576560634401229E-10</v>
      </c>
      <c r="F77">
        <f t="shared" si="21"/>
        <v>48.88</v>
      </c>
      <c r="G77">
        <f t="shared" si="14"/>
        <v>2.8961765786766681E-3</v>
      </c>
      <c r="H77">
        <f t="shared" si="22"/>
        <v>1.6388370931256565E-11</v>
      </c>
      <c r="I77">
        <f t="shared" si="15"/>
        <v>-24.834449122178832</v>
      </c>
    </row>
    <row r="78" spans="2:9" x14ac:dyDescent="0.2">
      <c r="B78">
        <f t="shared" si="23"/>
        <v>10</v>
      </c>
      <c r="C78">
        <f t="shared" si="24"/>
        <v>7</v>
      </c>
      <c r="D78">
        <f t="shared" si="13"/>
        <v>3</v>
      </c>
      <c r="E78">
        <f t="shared" si="20"/>
        <v>1.1902506389082819E-9</v>
      </c>
      <c r="F78">
        <f t="shared" si="21"/>
        <v>136.864</v>
      </c>
      <c r="G78">
        <f t="shared" si="14"/>
        <v>1.3130239143990675E-3</v>
      </c>
      <c r="H78">
        <f t="shared" si="22"/>
        <v>2.1389483021589198E-10</v>
      </c>
      <c r="I78">
        <f t="shared" si="15"/>
        <v>-22.265536669295933</v>
      </c>
    </row>
    <row r="79" spans="2:9" x14ac:dyDescent="0.2">
      <c r="B79">
        <f t="shared" si="23"/>
        <v>10</v>
      </c>
      <c r="C79">
        <f t="shared" si="24"/>
        <v>6</v>
      </c>
      <c r="D79">
        <f t="shared" si="13"/>
        <v>4</v>
      </c>
      <c r="E79">
        <f t="shared" si="20"/>
        <v>1.1972309653785453E-8</v>
      </c>
      <c r="F79">
        <f t="shared" si="21"/>
        <v>253.19840000000002</v>
      </c>
      <c r="G79">
        <f t="shared" si="14"/>
        <v>5.9527855189395965E-4</v>
      </c>
      <c r="H79">
        <f t="shared" si="22"/>
        <v>1.8045093346995246E-9</v>
      </c>
      <c r="I79">
        <f t="shared" si="15"/>
        <v>-20.132977118847435</v>
      </c>
    </row>
    <row r="80" spans="2:9" x14ac:dyDescent="0.2">
      <c r="B80">
        <f t="shared" si="23"/>
        <v>10</v>
      </c>
      <c r="C80">
        <f t="shared" si="24"/>
        <v>5</v>
      </c>
      <c r="D80">
        <f t="shared" si="13"/>
        <v>5</v>
      </c>
      <c r="E80">
        <f t="shared" si="20"/>
        <v>1.1710127735199403E-7</v>
      </c>
      <c r="F80">
        <f t="shared" si="21"/>
        <v>324.09395200000006</v>
      </c>
      <c r="G80">
        <f t="shared" si="14"/>
        <v>2.6987821810324643E-4</v>
      </c>
      <c r="H80">
        <f t="shared" si="22"/>
        <v>1.024236841143043E-8</v>
      </c>
      <c r="I80">
        <f t="shared" si="15"/>
        <v>-18.396732953899747</v>
      </c>
    </row>
    <row r="81" spans="2:9" x14ac:dyDescent="0.2">
      <c r="B81">
        <f t="shared" si="23"/>
        <v>10</v>
      </c>
      <c r="C81">
        <f t="shared" si="24"/>
        <v>4</v>
      </c>
      <c r="D81">
        <f t="shared" si="13"/>
        <v>6</v>
      </c>
      <c r="E81">
        <f t="shared" si="20"/>
        <v>1.1030034515418832E-6</v>
      </c>
      <c r="F81">
        <f t="shared" si="21"/>
        <v>291.6845568</v>
      </c>
      <c r="G81">
        <f t="shared" si="14"/>
        <v>1.2235322837493703E-4</v>
      </c>
      <c r="H81">
        <f t="shared" si="22"/>
        <v>3.9364590732842117E-8</v>
      </c>
      <c r="I81">
        <f t="shared" si="15"/>
        <v>-17.050399137091016</v>
      </c>
    </row>
    <row r="82" spans="2:9" x14ac:dyDescent="0.2">
      <c r="B82">
        <f t="shared" si="23"/>
        <v>10</v>
      </c>
      <c r="C82">
        <f t="shared" si="24"/>
        <v>3</v>
      </c>
      <c r="D82">
        <f t="shared" si="13"/>
        <v>7</v>
      </c>
      <c r="E82">
        <f t="shared" si="20"/>
        <v>9.836362621692309E-6</v>
      </c>
      <c r="F82">
        <f t="shared" si="21"/>
        <v>183.34457856000003</v>
      </c>
      <c r="G82">
        <f t="shared" si="14"/>
        <v>5.5470621523232114E-5</v>
      </c>
      <c r="H82">
        <f t="shared" si="22"/>
        <v>1.0003814621819317E-7</v>
      </c>
      <c r="I82">
        <f t="shared" si="15"/>
        <v>-16.117714261514589</v>
      </c>
    </row>
    <row r="83" spans="2:9" x14ac:dyDescent="0.2">
      <c r="B83">
        <f t="shared" si="23"/>
        <v>10</v>
      </c>
      <c r="C83">
        <f t="shared" si="24"/>
        <v>2</v>
      </c>
      <c r="D83">
        <f t="shared" si="13"/>
        <v>8</v>
      </c>
      <c r="E83">
        <f t="shared" si="20"/>
        <v>8.0125781641695538E-5</v>
      </c>
      <c r="F83">
        <f t="shared" si="21"/>
        <v>77.921445888000022</v>
      </c>
      <c r="G83">
        <f t="shared" si="14"/>
        <v>2.5148415722588004E-5</v>
      </c>
      <c r="H83">
        <f t="shared" si="22"/>
        <v>1.5701455501186937E-7</v>
      </c>
      <c r="I83">
        <f t="shared" si="15"/>
        <v>-15.666927328813168</v>
      </c>
    </row>
    <row r="84" spans="2:9" x14ac:dyDescent="0.2">
      <c r="B84">
        <f t="shared" si="23"/>
        <v>10</v>
      </c>
      <c r="C84">
        <f t="shared" si="24"/>
        <v>1</v>
      </c>
      <c r="D84">
        <f t="shared" si="13"/>
        <v>9</v>
      </c>
      <c r="E84">
        <f t="shared" si="20"/>
        <v>5.3436897229635976E-4</v>
      </c>
      <c r="F84">
        <f t="shared" si="21"/>
        <v>20.779052236800005</v>
      </c>
      <c r="G84">
        <f t="shared" si="14"/>
        <v>1.1401401246085423E-5</v>
      </c>
      <c r="H84">
        <f t="shared" ref="H84:H85" si="25">E84*F84*G84</f>
        <v>1.2659751998465109E-7</v>
      </c>
      <c r="I84">
        <f t="shared" si="15"/>
        <v>-15.882252916806953</v>
      </c>
    </row>
    <row r="85" spans="2:9" x14ac:dyDescent="0.2">
      <c r="B85">
        <f t="shared" si="23"/>
        <v>10</v>
      </c>
      <c r="C85">
        <f t="shared" si="24"/>
        <v>0</v>
      </c>
      <c r="D85">
        <f t="shared" ref="D85" si="26">B85-C85</f>
        <v>10</v>
      </c>
      <c r="E85">
        <f t="shared" si="20"/>
        <v>5.131975164929998E-4</v>
      </c>
      <c r="F85">
        <f t="shared" si="21"/>
        <v>2.9090673131520002</v>
      </c>
      <c r="G85">
        <f t="shared" ref="G85" si="27">IF($D$2&gt;0, EXP(($C$2+C85)*$F$2+D85*$E$2), EXP($E$2*D85))</f>
        <v>5.1689916298576624E-6</v>
      </c>
      <c r="H85">
        <f t="shared" si="25"/>
        <v>7.7169226204497997E-9</v>
      </c>
      <c r="I85">
        <f t="shared" ref="I85" si="28">LN(H85)</f>
        <v>-18.679850176675579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0D1C-ECBD-994E-95E9-B80F3DA3DCB4}">
  <dimension ref="A1:R306"/>
  <sheetViews>
    <sheetView workbookViewId="0">
      <selection activeCell="P6" sqref="P6:Q6"/>
    </sheetView>
  </sheetViews>
  <sheetFormatPr baseColWidth="10" defaultRowHeight="16" x14ac:dyDescent="0.2"/>
  <cols>
    <col min="2" max="2" width="11.1640625" bestFit="1" customWidth="1"/>
    <col min="4" max="4" width="12.1640625" bestFit="1" customWidth="1"/>
    <col min="10" max="10" width="12.1640625" bestFit="1" customWidth="1"/>
    <col min="12" max="12" width="12.1640625" bestFit="1" customWidth="1"/>
    <col min="18" max="18" width="12.1640625" bestFit="1" customWidth="1"/>
  </cols>
  <sheetData>
    <row r="1" spans="1:18" x14ac:dyDescent="0.2">
      <c r="B1" s="5" t="s">
        <v>1</v>
      </c>
      <c r="C1" s="6" t="s">
        <v>80</v>
      </c>
      <c r="D1" s="6" t="s">
        <v>81</v>
      </c>
      <c r="E1" s="6" t="s">
        <v>82</v>
      </c>
      <c r="F1" s="60" t="s">
        <v>83</v>
      </c>
      <c r="G1" s="9" t="s">
        <v>38</v>
      </c>
      <c r="H1" s="9" t="s">
        <v>89</v>
      </c>
      <c r="I1" s="9" t="s">
        <v>55</v>
      </c>
    </row>
    <row r="2" spans="1:18" x14ac:dyDescent="0.2">
      <c r="B2" s="7">
        <f>L!A6</f>
        <v>3</v>
      </c>
      <c r="C2" s="8">
        <f>L!A8</f>
        <v>5</v>
      </c>
      <c r="D2" s="8">
        <f>L!A5</f>
        <v>2</v>
      </c>
      <c r="E2" s="8">
        <f>L!O6</f>
        <v>0.12108772088206649</v>
      </c>
      <c r="F2" s="61">
        <f>L!O5</f>
        <v>0.23398722031982566</v>
      </c>
      <c r="G2" s="4">
        <f>E2*F2</f>
        <v>2.8332979224057645E-2</v>
      </c>
      <c r="H2" s="4">
        <f>(1-E2)/(1-G2)</f>
        <v>0.90454060941171199</v>
      </c>
      <c r="I2" s="4">
        <f>E2*(1-F2)/(1-G2)</f>
        <v>9.5459390588288007E-2</v>
      </c>
    </row>
    <row r="4" spans="1:18" x14ac:dyDescent="0.2">
      <c r="F4" s="49">
        <f>SUM(F6:F16)</f>
        <v>2.8917813020921637</v>
      </c>
    </row>
    <row r="5" spans="1:18" x14ac:dyDescent="0.2">
      <c r="A5" s="33" t="s">
        <v>22</v>
      </c>
      <c r="B5" s="34" t="s">
        <v>74</v>
      </c>
      <c r="C5" s="63" t="s">
        <v>85</v>
      </c>
      <c r="D5" s="64" t="s">
        <v>91</v>
      </c>
      <c r="E5" s="64" t="s">
        <v>79</v>
      </c>
      <c r="F5" s="65" t="s">
        <v>94</v>
      </c>
      <c r="G5" s="65" t="s">
        <v>95</v>
      </c>
      <c r="I5" t="s">
        <v>22</v>
      </c>
      <c r="J5" s="49" t="s">
        <v>35</v>
      </c>
      <c r="K5" t="s">
        <v>84</v>
      </c>
      <c r="L5" s="19" t="s">
        <v>76</v>
      </c>
      <c r="M5" s="49" t="s">
        <v>41</v>
      </c>
      <c r="O5" s="43" t="s">
        <v>96</v>
      </c>
      <c r="P5" s="67"/>
      <c r="Q5" s="19" t="s">
        <v>103</v>
      </c>
      <c r="R5" s="56" t="s">
        <v>101</v>
      </c>
    </row>
    <row r="6" spans="1:18" x14ac:dyDescent="0.2">
      <c r="A6" s="35">
        <v>0</v>
      </c>
      <c r="B6" s="36">
        <f>SUMIF(B$21:B$306,"=0",L$21:L$306)</f>
        <v>2.6994500803655482E-5</v>
      </c>
      <c r="C6" s="62">
        <f>LN(B6)</f>
        <v>-10.519877386642984</v>
      </c>
      <c r="D6" s="49">
        <f>B6*J6</f>
        <v>5.2835254045389254E-12</v>
      </c>
      <c r="E6" s="49">
        <f>D6/D$17</f>
        <v>1.1070808132966887E-6</v>
      </c>
      <c r="F6">
        <f>E6*A6</f>
        <v>0</v>
      </c>
      <c r="G6" s="49">
        <f t="shared" ref="G6:G15" si="0">G7+E7</f>
        <v>0.99999889291918664</v>
      </c>
      <c r="I6">
        <f>K6</f>
        <v>0</v>
      </c>
      <c r="J6" s="49">
        <f>'K3'!B6</f>
        <v>1.9572599037739763E-7</v>
      </c>
      <c r="K6">
        <v>0</v>
      </c>
      <c r="L6" s="19">
        <f>'B5'!B6</f>
        <v>1.0716433525793992E-3</v>
      </c>
      <c r="M6" s="49">
        <f>'K2'!B6</f>
        <v>1.9201934513155303E-2</v>
      </c>
      <c r="O6" s="37" t="s">
        <v>97</v>
      </c>
      <c r="P6" s="38">
        <f>(Q6-(1-G2)*F4)/E2-(1-G2)*F4/(1-E2)</f>
        <v>-2.253509596127766</v>
      </c>
      <c r="Q6" s="19">
        <f>'B5'!F4</f>
        <v>2.9240889363826752</v>
      </c>
      <c r="R6" s="56">
        <f>L!B13</f>
        <v>0.47722707270232739</v>
      </c>
    </row>
    <row r="7" spans="1:18" x14ac:dyDescent="0.2">
      <c r="A7" s="35">
        <f>A6+1</f>
        <v>1</v>
      </c>
      <c r="B7" s="36">
        <f>SUMIF(B$21:B$306,"=1",L$21:L$306)</f>
        <v>4.9123135790822167E-5</v>
      </c>
      <c r="C7" s="62">
        <f t="shared" ref="C7:C17" si="1">LN(B7)</f>
        <v>-9.9211804367733318</v>
      </c>
      <c r="D7" s="49">
        <f t="shared" ref="D7:D16" si="2">B7*J7</f>
        <v>1.1974249433950212E-8</v>
      </c>
      <c r="E7" s="49">
        <f t="shared" ref="E7:E16" si="3">D7/D$17</f>
        <v>2.5090182760485582E-3</v>
      </c>
      <c r="F7">
        <f t="shared" ref="F7:F16" si="4">E7*A7</f>
        <v>2.5090182760485582E-3</v>
      </c>
      <c r="G7" s="49">
        <f t="shared" si="0"/>
        <v>0.9974898746431381</v>
      </c>
      <c r="I7">
        <f t="shared" ref="I7:I16" si="5">K7</f>
        <v>1</v>
      </c>
      <c r="J7" s="49">
        <f>'K3'!B7</f>
        <v>2.4375987487727525E-4</v>
      </c>
      <c r="K7">
        <f>K6+1</f>
        <v>1</v>
      </c>
      <c r="L7" s="19">
        <f>'B5'!B7</f>
        <v>8.0866884559791809E-5</v>
      </c>
      <c r="M7" s="49">
        <f>'K2'!B7</f>
        <v>0.83125492595443917</v>
      </c>
    </row>
    <row r="8" spans="1:18" x14ac:dyDescent="0.2">
      <c r="A8" s="35">
        <f t="shared" ref="A8:A16" si="6">A7+1</f>
        <v>2</v>
      </c>
      <c r="B8" s="36">
        <f>SUMIF(B$21:B$306,"=2",L$21:L$306)</f>
        <v>1.6748088285960756E-5</v>
      </c>
      <c r="C8" s="62">
        <f t="shared" si="1"/>
        <v>-10.997226438388219</v>
      </c>
      <c r="D8" s="49">
        <f t="shared" si="2"/>
        <v>4.9250764860228622E-7</v>
      </c>
      <c r="E8" s="49">
        <f t="shared" si="3"/>
        <v>0.10319734011329894</v>
      </c>
      <c r="F8">
        <f t="shared" si="4"/>
        <v>0.20639468022659788</v>
      </c>
      <c r="G8" s="49">
        <f t="shared" si="0"/>
        <v>0.89429253452983914</v>
      </c>
      <c r="I8">
        <f t="shared" si="5"/>
        <v>2</v>
      </c>
      <c r="J8" s="49">
        <f>'K3'!B8</f>
        <v>2.9406797969600829E-2</v>
      </c>
      <c r="K8">
        <f t="shared" ref="K8:K15" si="7">K7+1</f>
        <v>2</v>
      </c>
      <c r="L8" s="19">
        <f>'B5'!B8</f>
        <v>6.6025179212322302E-5</v>
      </c>
      <c r="M8" s="49">
        <f>'K2'!B8</f>
        <v>0</v>
      </c>
    </row>
    <row r="9" spans="1:18" x14ac:dyDescent="0.2">
      <c r="A9" s="35">
        <f t="shared" si="6"/>
        <v>3</v>
      </c>
      <c r="B9" s="36">
        <f>SUMIF(B$21:B$306,"=3",L$21:L$306)</f>
        <v>4.4626691585267408E-6</v>
      </c>
      <c r="C9" s="62">
        <f t="shared" si="1"/>
        <v>-12.319763504904298</v>
      </c>
      <c r="D9" s="49">
        <f t="shared" si="2"/>
        <v>4.2679967609660332E-6</v>
      </c>
      <c r="E9" s="49">
        <f t="shared" si="3"/>
        <v>0.89429253452983914</v>
      </c>
      <c r="F9">
        <f t="shared" si="4"/>
        <v>2.6828776035895174</v>
      </c>
      <c r="G9" s="49">
        <f t="shared" si="0"/>
        <v>0</v>
      </c>
      <c r="I9">
        <f t="shared" si="5"/>
        <v>3</v>
      </c>
      <c r="J9" s="49">
        <f>'K3'!B9</f>
        <v>0.95637758690026342</v>
      </c>
      <c r="K9">
        <f t="shared" si="7"/>
        <v>3</v>
      </c>
      <c r="L9" s="19">
        <f>'B5'!B9</f>
        <v>5.568407284182352E-5</v>
      </c>
      <c r="M9" s="49">
        <f>'K2'!B9</f>
        <v>0</v>
      </c>
    </row>
    <row r="10" spans="1:18" x14ac:dyDescent="0.2">
      <c r="A10" s="35">
        <f t="shared" si="6"/>
        <v>4</v>
      </c>
      <c r="B10" s="36">
        <f>SUMIF(B$21:B$306,"=4",L$21:L$306)</f>
        <v>1.0674890254749748E-6</v>
      </c>
      <c r="C10" s="62">
        <f t="shared" si="1"/>
        <v>-13.75020137248198</v>
      </c>
      <c r="D10" s="49">
        <f t="shared" si="2"/>
        <v>0</v>
      </c>
      <c r="E10" s="49">
        <f t="shared" si="3"/>
        <v>0</v>
      </c>
      <c r="F10">
        <f t="shared" si="4"/>
        <v>0</v>
      </c>
      <c r="G10" s="49">
        <f t="shared" si="0"/>
        <v>0</v>
      </c>
      <c r="I10">
        <f t="shared" si="5"/>
        <v>4</v>
      </c>
      <c r="J10" s="49">
        <f>'K3'!B10</f>
        <v>0</v>
      </c>
      <c r="K10">
        <f t="shared" si="7"/>
        <v>4</v>
      </c>
      <c r="L10" s="19">
        <f>'B5'!B10</f>
        <v>4.731759693718277E-5</v>
      </c>
      <c r="M10" s="49">
        <f>'K2'!B10</f>
        <v>0</v>
      </c>
    </row>
    <row r="11" spans="1:18" x14ac:dyDescent="0.2">
      <c r="A11" s="35">
        <f t="shared" si="6"/>
        <v>5</v>
      </c>
      <c r="B11" s="36">
        <f>SUMIF(B$21:B$306,"=5",L$21:L$306)</f>
        <v>2.4021436204331192E-7</v>
      </c>
      <c r="C11" s="62">
        <f t="shared" si="1"/>
        <v>-15.241734137067549</v>
      </c>
      <c r="D11" s="49">
        <f t="shared" si="2"/>
        <v>0</v>
      </c>
      <c r="E11" s="49">
        <f t="shared" si="3"/>
        <v>0</v>
      </c>
      <c r="F11">
        <f t="shared" si="4"/>
        <v>0</v>
      </c>
      <c r="G11" s="49">
        <f t="shared" si="0"/>
        <v>0</v>
      </c>
      <c r="I11">
        <f t="shared" si="5"/>
        <v>5</v>
      </c>
      <c r="J11" s="49">
        <f>'K3'!B11</f>
        <v>0</v>
      </c>
      <c r="K11">
        <f t="shared" si="7"/>
        <v>5</v>
      </c>
      <c r="L11" s="19">
        <f>'B5'!B11</f>
        <v>4.0307769754004527E-5</v>
      </c>
      <c r="M11" s="49">
        <f>'K2'!B11</f>
        <v>0</v>
      </c>
    </row>
    <row r="12" spans="1:18" x14ac:dyDescent="0.2">
      <c r="A12" s="35">
        <f t="shared" si="6"/>
        <v>6</v>
      </c>
      <c r="B12" s="36">
        <f>SUMIF(B$21:B$306,"=6",L$21:L$306)</f>
        <v>5.1961090592127276E-8</v>
      </c>
      <c r="C12" s="62">
        <f t="shared" si="1"/>
        <v>-16.772770656293318</v>
      </c>
      <c r="D12" s="49">
        <f t="shared" si="2"/>
        <v>0</v>
      </c>
      <c r="E12" s="49">
        <f t="shared" si="3"/>
        <v>0</v>
      </c>
      <c r="F12">
        <f t="shared" si="4"/>
        <v>0</v>
      </c>
      <c r="G12" s="49">
        <f t="shared" si="0"/>
        <v>0</v>
      </c>
      <c r="I12">
        <f t="shared" si="5"/>
        <v>6</v>
      </c>
      <c r="J12" s="49">
        <f>'K3'!B12</f>
        <v>0</v>
      </c>
      <c r="K12">
        <f t="shared" si="7"/>
        <v>6</v>
      </c>
      <c r="L12" s="19">
        <f>'B5'!B12</f>
        <v>3.4364739555994825E-5</v>
      </c>
      <c r="M12" s="49">
        <f>'K2'!B12</f>
        <v>0</v>
      </c>
    </row>
    <row r="13" spans="1:18" x14ac:dyDescent="0.2">
      <c r="A13" s="35">
        <f t="shared" si="6"/>
        <v>7</v>
      </c>
      <c r="B13" s="36">
        <f>SUMIF(B$21:B$306,"=7",L$21:L$306)</f>
        <v>1.0932295614433861E-8</v>
      </c>
      <c r="C13" s="62">
        <f t="shared" si="1"/>
        <v>-18.331544528042951</v>
      </c>
      <c r="D13" s="49">
        <f t="shared" si="2"/>
        <v>0</v>
      </c>
      <c r="E13" s="49">
        <f t="shared" si="3"/>
        <v>0</v>
      </c>
      <c r="F13">
        <f t="shared" si="4"/>
        <v>0</v>
      </c>
      <c r="G13" s="49">
        <f t="shared" si="0"/>
        <v>0</v>
      </c>
      <c r="I13">
        <f t="shared" si="5"/>
        <v>7</v>
      </c>
      <c r="J13" s="49">
        <f>'K3'!B13</f>
        <v>0</v>
      </c>
      <c r="K13">
        <f t="shared" si="7"/>
        <v>7</v>
      </c>
      <c r="L13" s="19">
        <f>'B5'!B13</f>
        <v>2.9302298974005632E-5</v>
      </c>
      <c r="M13" s="49">
        <f>'K2'!B13</f>
        <v>0</v>
      </c>
    </row>
    <row r="14" spans="1:18" x14ac:dyDescent="0.2">
      <c r="A14" s="35">
        <f t="shared" si="6"/>
        <v>8</v>
      </c>
      <c r="B14" s="36">
        <f>SUMIF(B$21:B$306,"=8",L$21:L$306)</f>
        <v>2.2531736528789545E-9</v>
      </c>
      <c r="C14" s="62">
        <f t="shared" si="1"/>
        <v>-19.910926102177601</v>
      </c>
      <c r="D14" s="49">
        <f t="shared" si="2"/>
        <v>0</v>
      </c>
      <c r="E14" s="49">
        <f t="shared" si="3"/>
        <v>0</v>
      </c>
      <c r="F14">
        <f t="shared" si="4"/>
        <v>0</v>
      </c>
      <c r="G14" s="49">
        <f t="shared" si="0"/>
        <v>0</v>
      </c>
      <c r="I14">
        <f t="shared" si="5"/>
        <v>8</v>
      </c>
      <c r="J14" s="49">
        <f>'K3'!B14</f>
        <v>0</v>
      </c>
      <c r="K14">
        <f t="shared" si="7"/>
        <v>8</v>
      </c>
      <c r="L14" s="19">
        <f>'B5'!B14</f>
        <v>2.4981425527175654E-5</v>
      </c>
      <c r="M14" s="49">
        <f>'K2'!B14</f>
        <v>0</v>
      </c>
    </row>
    <row r="15" spans="1:18" x14ac:dyDescent="0.2">
      <c r="A15" s="35">
        <f t="shared" si="6"/>
        <v>9</v>
      </c>
      <c r="B15" s="36">
        <f>SUMIF(B$21:B$306,"=9",L$21:L$306)</f>
        <v>4.5703401201159515E-10</v>
      </c>
      <c r="C15" s="62">
        <f t="shared" si="1"/>
        <v>-21.506263303270682</v>
      </c>
      <c r="D15" s="49">
        <f t="shared" si="2"/>
        <v>0</v>
      </c>
      <c r="E15" s="49">
        <f t="shared" si="3"/>
        <v>0</v>
      </c>
      <c r="F15">
        <f t="shared" si="4"/>
        <v>0</v>
      </c>
      <c r="G15" s="49">
        <f t="shared" si="0"/>
        <v>0</v>
      </c>
      <c r="I15">
        <f t="shared" si="5"/>
        <v>9</v>
      </c>
      <c r="J15" s="49">
        <f>'K3'!B15</f>
        <v>0</v>
      </c>
      <c r="K15">
        <f t="shared" si="7"/>
        <v>9</v>
      </c>
      <c r="L15" s="19">
        <f>'B5'!B15</f>
        <v>2.1290715106955928E-5</v>
      </c>
      <c r="M15" s="49">
        <f>'K2'!B15</f>
        <v>0</v>
      </c>
    </row>
    <row r="16" spans="1:18" x14ac:dyDescent="0.2">
      <c r="A16" s="37">
        <f t="shared" si="6"/>
        <v>10</v>
      </c>
      <c r="B16" s="38">
        <f>SUMIF(B$21:B$306,"=10",L$21:L$306)</f>
        <v>8.9098635859244409E-11</v>
      </c>
      <c r="C16" s="62">
        <f t="shared" si="1"/>
        <v>-23.141277091790712</v>
      </c>
      <c r="D16" s="49">
        <f t="shared" si="2"/>
        <v>0</v>
      </c>
      <c r="E16" s="49">
        <f t="shared" si="3"/>
        <v>0</v>
      </c>
      <c r="F16">
        <f t="shared" si="4"/>
        <v>0</v>
      </c>
      <c r="G16" s="49">
        <v>0</v>
      </c>
      <c r="I16">
        <f t="shared" si="5"/>
        <v>10</v>
      </c>
      <c r="J16" s="49">
        <f>'K3'!B16</f>
        <v>0</v>
      </c>
      <c r="K16">
        <f>K15+1</f>
        <v>10</v>
      </c>
      <c r="L16" s="19">
        <f>'B5'!B16</f>
        <v>1.8137796913657039E-5</v>
      </c>
      <c r="M16" s="49">
        <f>'K2'!B16</f>
        <v>0</v>
      </c>
    </row>
    <row r="17" spans="1:13" x14ac:dyDescent="0.2">
      <c r="A17" t="s">
        <v>56</v>
      </c>
      <c r="B17">
        <f>D17</f>
        <v>4.7724839425276745E-6</v>
      </c>
      <c r="C17" s="62">
        <f t="shared" si="1"/>
        <v>-12.25264364593516</v>
      </c>
      <c r="D17">
        <f>SUM(D6:D16)</f>
        <v>4.7724839425276745E-6</v>
      </c>
      <c r="E17">
        <f>SUM(E6:E16)</f>
        <v>1</v>
      </c>
    </row>
    <row r="19" spans="1:13" x14ac:dyDescent="0.2">
      <c r="B19" t="s">
        <v>87</v>
      </c>
      <c r="E19" t="s">
        <v>86</v>
      </c>
    </row>
    <row r="20" spans="1:13" x14ac:dyDescent="0.2">
      <c r="B20" t="s">
        <v>22</v>
      </c>
      <c r="C20" t="s">
        <v>18</v>
      </c>
      <c r="D20" t="s">
        <v>23</v>
      </c>
      <c r="E20" t="s">
        <v>34</v>
      </c>
      <c r="F20" t="s">
        <v>48</v>
      </c>
      <c r="G20" t="s">
        <v>49</v>
      </c>
      <c r="H20" t="s">
        <v>19</v>
      </c>
      <c r="I20" t="s">
        <v>88</v>
      </c>
      <c r="J20" t="s">
        <v>47</v>
      </c>
      <c r="K20" t="s">
        <v>90</v>
      </c>
      <c r="L20" t="s">
        <v>36</v>
      </c>
      <c r="M20" t="s">
        <v>63</v>
      </c>
    </row>
    <row r="21" spans="1:13" x14ac:dyDescent="0.2">
      <c r="B21">
        <v>0</v>
      </c>
      <c r="C21">
        <v>10</v>
      </c>
      <c r="D21">
        <f>C21-B21</f>
        <v>10</v>
      </c>
      <c r="E21">
        <v>0</v>
      </c>
      <c r="F21">
        <f>D21+E21</f>
        <v>10</v>
      </c>
      <c r="G21">
        <f>B21-E21</f>
        <v>0</v>
      </c>
      <c r="H21">
        <f t="shared" ref="H21:H84" si="8">VLOOKUP(C21,K$6:M$16,2)</f>
        <v>1.8137796913657039E-5</v>
      </c>
      <c r="I21">
        <f t="shared" ref="I21:I84" si="9">_xlfn.BINOM.DIST(B21,C21,$H$2,FALSE)</f>
        <v>6.2832823378636147E-11</v>
      </c>
      <c r="J21">
        <f t="shared" ref="J21:J84" si="10">VLOOKUP(F21,K$6:M$16,3)</f>
        <v>0</v>
      </c>
      <c r="K21">
        <f>_xlfn.BINOM.DIST(G21,B21,$F$2,FALSE)</f>
        <v>1</v>
      </c>
      <c r="L21">
        <f>H21*I21*J21*K21</f>
        <v>0</v>
      </c>
      <c r="M21" t="e">
        <f>LN(L21)</f>
        <v>#NUM!</v>
      </c>
    </row>
    <row r="22" spans="1:13" x14ac:dyDescent="0.2">
      <c r="B22">
        <f>IF(E21=0,IF(C21=B21,B21+1,B21), B21)</f>
        <v>0</v>
      </c>
      <c r="C22">
        <f>IF(E21=0,IF(C21=B21,10,C21-1),C21)</f>
        <v>9</v>
      </c>
      <c r="D22">
        <f>C22-B22</f>
        <v>9</v>
      </c>
      <c r="E22">
        <f>IF(E21=0,B22,E21-1)</f>
        <v>0</v>
      </c>
      <c r="F22">
        <f t="shared" ref="F22:F85" si="11">D22+E22</f>
        <v>9</v>
      </c>
      <c r="G22">
        <f t="shared" ref="G22:G85" si="12">B22-E22</f>
        <v>0</v>
      </c>
      <c r="H22">
        <f t="shared" si="8"/>
        <v>2.1290715106955928E-5</v>
      </c>
      <c r="I22">
        <f t="shared" si="9"/>
        <v>6.5821521582545285E-10</v>
      </c>
      <c r="J22">
        <f t="shared" si="10"/>
        <v>0</v>
      </c>
      <c r="K22">
        <f t="shared" ref="K22:K85" si="13">_xlfn.BINOM.DIST(G22,B22,$F$2,FALSE)</f>
        <v>1</v>
      </c>
      <c r="L22">
        <f t="shared" ref="L22:L85" si="14">H22*I22*J22*K22</f>
        <v>0</v>
      </c>
      <c r="M22" t="e">
        <f t="shared" ref="M22:M85" si="15">LN(L22)</f>
        <v>#NUM!</v>
      </c>
    </row>
    <row r="23" spans="1:13" x14ac:dyDescent="0.2">
      <c r="B23">
        <f t="shared" ref="B23:B86" si="16">IF(E22=0,IF(C22=B22,B22+1,B22), B22)</f>
        <v>0</v>
      </c>
      <c r="C23">
        <f t="shared" ref="C23:C86" si="17">IF(E22=0,IF(C22=B22,10,C22-1),C22)</f>
        <v>8</v>
      </c>
      <c r="D23">
        <f t="shared" ref="D23:D86" si="18">C23-B23</f>
        <v>8</v>
      </c>
      <c r="E23">
        <f t="shared" ref="E23:E86" si="19">IF(E22=0,B23,E22-1)</f>
        <v>0</v>
      </c>
      <c r="F23">
        <f t="shared" si="11"/>
        <v>8</v>
      </c>
      <c r="G23">
        <f t="shared" si="12"/>
        <v>0</v>
      </c>
      <c r="H23">
        <f t="shared" si="8"/>
        <v>2.4981425527175654E-5</v>
      </c>
      <c r="I23">
        <f t="shared" si="9"/>
        <v>6.8952379830739288E-9</v>
      </c>
      <c r="J23">
        <f t="shared" si="10"/>
        <v>0</v>
      </c>
      <c r="K23">
        <f t="shared" si="13"/>
        <v>1</v>
      </c>
      <c r="L23">
        <f t="shared" si="14"/>
        <v>0</v>
      </c>
      <c r="M23" t="e">
        <f t="shared" si="15"/>
        <v>#NUM!</v>
      </c>
    </row>
    <row r="24" spans="1:13" x14ac:dyDescent="0.2">
      <c r="B24">
        <f t="shared" si="16"/>
        <v>0</v>
      </c>
      <c r="C24">
        <f t="shared" si="17"/>
        <v>7</v>
      </c>
      <c r="D24">
        <f t="shared" si="18"/>
        <v>7</v>
      </c>
      <c r="E24">
        <f t="shared" si="19"/>
        <v>0</v>
      </c>
      <c r="F24">
        <f t="shared" si="11"/>
        <v>7</v>
      </c>
      <c r="G24">
        <f t="shared" si="12"/>
        <v>0</v>
      </c>
      <c r="H24">
        <f t="shared" si="8"/>
        <v>2.9302298974005632E-5</v>
      </c>
      <c r="I24">
        <f t="shared" si="9"/>
        <v>7.223216009007202E-8</v>
      </c>
      <c r="J24">
        <f t="shared" si="10"/>
        <v>0</v>
      </c>
      <c r="K24">
        <f t="shared" si="13"/>
        <v>1</v>
      </c>
      <c r="L24">
        <f t="shared" si="14"/>
        <v>0</v>
      </c>
      <c r="M24" t="e">
        <f t="shared" si="15"/>
        <v>#NUM!</v>
      </c>
    </row>
    <row r="25" spans="1:13" x14ac:dyDescent="0.2">
      <c r="B25">
        <f t="shared" si="16"/>
        <v>0</v>
      </c>
      <c r="C25">
        <f t="shared" si="17"/>
        <v>6</v>
      </c>
      <c r="D25">
        <f t="shared" si="18"/>
        <v>6</v>
      </c>
      <c r="E25">
        <f t="shared" si="19"/>
        <v>0</v>
      </c>
      <c r="F25">
        <f t="shared" si="11"/>
        <v>6</v>
      </c>
      <c r="G25">
        <f t="shared" si="12"/>
        <v>0</v>
      </c>
      <c r="H25">
        <f t="shared" si="8"/>
        <v>3.4364739555994825E-5</v>
      </c>
      <c r="I25">
        <f t="shared" si="9"/>
        <v>7.5667945966265338E-7</v>
      </c>
      <c r="J25">
        <f t="shared" si="10"/>
        <v>0</v>
      </c>
      <c r="K25">
        <f t="shared" si="13"/>
        <v>1</v>
      </c>
      <c r="L25">
        <f t="shared" si="14"/>
        <v>0</v>
      </c>
      <c r="M25" t="e">
        <f t="shared" si="15"/>
        <v>#NUM!</v>
      </c>
    </row>
    <row r="26" spans="1:13" x14ac:dyDescent="0.2">
      <c r="B26">
        <f t="shared" si="16"/>
        <v>0</v>
      </c>
      <c r="C26">
        <f t="shared" si="17"/>
        <v>5</v>
      </c>
      <c r="D26">
        <f t="shared" si="18"/>
        <v>5</v>
      </c>
      <c r="E26">
        <f t="shared" si="19"/>
        <v>0</v>
      </c>
      <c r="F26">
        <f t="shared" si="11"/>
        <v>5</v>
      </c>
      <c r="G26">
        <f t="shared" si="12"/>
        <v>0</v>
      </c>
      <c r="H26">
        <f t="shared" si="8"/>
        <v>4.0307769754004527E-5</v>
      </c>
      <c r="I26">
        <f t="shared" si="9"/>
        <v>7.9267158002943528E-6</v>
      </c>
      <c r="J26">
        <f t="shared" si="10"/>
        <v>0</v>
      </c>
      <c r="K26">
        <f t="shared" si="13"/>
        <v>1</v>
      </c>
      <c r="L26">
        <f t="shared" si="14"/>
        <v>0</v>
      </c>
      <c r="M26" t="e">
        <f t="shared" si="15"/>
        <v>#NUM!</v>
      </c>
    </row>
    <row r="27" spans="1:13" x14ac:dyDescent="0.2">
      <c r="B27">
        <f t="shared" si="16"/>
        <v>0</v>
      </c>
      <c r="C27">
        <f t="shared" si="17"/>
        <v>4</v>
      </c>
      <c r="D27">
        <f t="shared" si="18"/>
        <v>4</v>
      </c>
      <c r="E27">
        <f t="shared" si="19"/>
        <v>0</v>
      </c>
      <c r="F27">
        <f t="shared" si="11"/>
        <v>4</v>
      </c>
      <c r="G27">
        <f t="shared" si="12"/>
        <v>0</v>
      </c>
      <c r="H27">
        <f t="shared" si="8"/>
        <v>4.731759693718277E-5</v>
      </c>
      <c r="I27">
        <f t="shared" si="9"/>
        <v>8.3037569708379157E-5</v>
      </c>
      <c r="J27">
        <f t="shared" si="10"/>
        <v>0</v>
      </c>
      <c r="K27">
        <f t="shared" si="13"/>
        <v>1</v>
      </c>
      <c r="L27">
        <f t="shared" si="14"/>
        <v>0</v>
      </c>
      <c r="M27" t="e">
        <f t="shared" si="15"/>
        <v>#NUM!</v>
      </c>
    </row>
    <row r="28" spans="1:13" x14ac:dyDescent="0.2">
      <c r="B28">
        <f t="shared" si="16"/>
        <v>0</v>
      </c>
      <c r="C28">
        <f t="shared" si="17"/>
        <v>3</v>
      </c>
      <c r="D28">
        <f t="shared" si="18"/>
        <v>3</v>
      </c>
      <c r="E28">
        <f t="shared" si="19"/>
        <v>0</v>
      </c>
      <c r="F28">
        <f t="shared" si="11"/>
        <v>3</v>
      </c>
      <c r="G28">
        <f t="shared" si="12"/>
        <v>0</v>
      </c>
      <c r="H28">
        <f t="shared" si="8"/>
        <v>5.568407284182352E-5</v>
      </c>
      <c r="I28">
        <f t="shared" si="9"/>
        <v>8.6987324344564901E-4</v>
      </c>
      <c r="J28">
        <f t="shared" si="10"/>
        <v>0</v>
      </c>
      <c r="K28">
        <f t="shared" si="13"/>
        <v>1</v>
      </c>
      <c r="L28">
        <f t="shared" si="14"/>
        <v>0</v>
      </c>
      <c r="M28" t="e">
        <f t="shared" si="15"/>
        <v>#NUM!</v>
      </c>
    </row>
    <row r="29" spans="1:13" x14ac:dyDescent="0.2">
      <c r="B29">
        <f t="shared" si="16"/>
        <v>0</v>
      </c>
      <c r="C29">
        <f t="shared" si="17"/>
        <v>2</v>
      </c>
      <c r="D29">
        <f t="shared" si="18"/>
        <v>2</v>
      </c>
      <c r="E29">
        <f t="shared" si="19"/>
        <v>0</v>
      </c>
      <c r="F29">
        <f t="shared" si="11"/>
        <v>2</v>
      </c>
      <c r="G29">
        <f t="shared" si="12"/>
        <v>0</v>
      </c>
      <c r="H29">
        <f t="shared" si="8"/>
        <v>6.6025179212322302E-5</v>
      </c>
      <c r="I29">
        <f t="shared" si="9"/>
        <v>9.1124952514873309E-3</v>
      </c>
      <c r="J29">
        <f t="shared" si="10"/>
        <v>0</v>
      </c>
      <c r="K29">
        <f t="shared" si="13"/>
        <v>1</v>
      </c>
      <c r="L29">
        <f t="shared" si="14"/>
        <v>0</v>
      </c>
      <c r="M29" t="e">
        <f t="shared" si="15"/>
        <v>#NUM!</v>
      </c>
    </row>
    <row r="30" spans="1:13" x14ac:dyDescent="0.2">
      <c r="B30">
        <f t="shared" si="16"/>
        <v>0</v>
      </c>
      <c r="C30">
        <f t="shared" si="17"/>
        <v>1</v>
      </c>
      <c r="D30">
        <f t="shared" si="18"/>
        <v>1</v>
      </c>
      <c r="E30">
        <f t="shared" si="19"/>
        <v>0</v>
      </c>
      <c r="F30">
        <f t="shared" si="11"/>
        <v>1</v>
      </c>
      <c r="G30">
        <f t="shared" si="12"/>
        <v>0</v>
      </c>
      <c r="H30">
        <f t="shared" si="8"/>
        <v>8.0866884559791809E-5</v>
      </c>
      <c r="I30">
        <f t="shared" si="9"/>
        <v>9.5459390588288021E-2</v>
      </c>
      <c r="J30">
        <f t="shared" si="10"/>
        <v>0.83125492595443917</v>
      </c>
      <c r="K30">
        <f t="shared" si="13"/>
        <v>1</v>
      </c>
      <c r="L30">
        <f t="shared" si="14"/>
        <v>6.4168753259676577E-6</v>
      </c>
      <c r="M30">
        <f t="shared" si="15"/>
        <v>-11.956579268094679</v>
      </c>
    </row>
    <row r="31" spans="1:13" x14ac:dyDescent="0.2">
      <c r="B31">
        <f t="shared" si="16"/>
        <v>0</v>
      </c>
      <c r="C31">
        <f t="shared" si="17"/>
        <v>0</v>
      </c>
      <c r="D31">
        <f t="shared" si="18"/>
        <v>0</v>
      </c>
      <c r="E31">
        <f t="shared" si="19"/>
        <v>0</v>
      </c>
      <c r="F31">
        <f t="shared" si="11"/>
        <v>0</v>
      </c>
      <c r="G31">
        <f t="shared" si="12"/>
        <v>0</v>
      </c>
      <c r="H31">
        <f t="shared" si="8"/>
        <v>1.0716433525793992E-3</v>
      </c>
      <c r="I31">
        <f t="shared" si="9"/>
        <v>1</v>
      </c>
      <c r="J31">
        <f t="shared" si="10"/>
        <v>1.9201934513155303E-2</v>
      </c>
      <c r="K31">
        <f t="shared" si="13"/>
        <v>1</v>
      </c>
      <c r="L31">
        <f t="shared" si="14"/>
        <v>2.0577625477687825E-5</v>
      </c>
      <c r="M31">
        <f t="shared" si="15"/>
        <v>-10.791306214308079</v>
      </c>
    </row>
    <row r="32" spans="1:13" x14ac:dyDescent="0.2">
      <c r="B32">
        <f t="shared" si="16"/>
        <v>1</v>
      </c>
      <c r="C32">
        <f t="shared" si="17"/>
        <v>10</v>
      </c>
      <c r="D32">
        <f t="shared" si="18"/>
        <v>9</v>
      </c>
      <c r="E32">
        <f t="shared" si="19"/>
        <v>1</v>
      </c>
      <c r="F32">
        <f t="shared" si="11"/>
        <v>10</v>
      </c>
      <c r="G32">
        <f t="shared" si="12"/>
        <v>0</v>
      </c>
      <c r="H32">
        <f t="shared" si="8"/>
        <v>1.8137796913657039E-5</v>
      </c>
      <c r="I32">
        <f t="shared" si="9"/>
        <v>5.9538239244681763E-9</v>
      </c>
      <c r="J32">
        <f t="shared" si="10"/>
        <v>0</v>
      </c>
      <c r="K32">
        <f t="shared" si="13"/>
        <v>0.76601277968017434</v>
      </c>
      <c r="L32">
        <f t="shared" si="14"/>
        <v>0</v>
      </c>
      <c r="M32" t="e">
        <f t="shared" si="15"/>
        <v>#NUM!</v>
      </c>
    </row>
    <row r="33" spans="2:13" x14ac:dyDescent="0.2">
      <c r="B33">
        <f t="shared" si="16"/>
        <v>1</v>
      </c>
      <c r="C33">
        <f t="shared" si="17"/>
        <v>10</v>
      </c>
      <c r="D33">
        <f t="shared" si="18"/>
        <v>9</v>
      </c>
      <c r="E33">
        <f t="shared" si="19"/>
        <v>0</v>
      </c>
      <c r="F33">
        <f t="shared" si="11"/>
        <v>9</v>
      </c>
      <c r="G33">
        <f t="shared" si="12"/>
        <v>1</v>
      </c>
      <c r="H33">
        <f t="shared" si="8"/>
        <v>1.8137796913657039E-5</v>
      </c>
      <c r="I33">
        <f t="shared" si="9"/>
        <v>5.9538239244681763E-9</v>
      </c>
      <c r="J33">
        <f t="shared" si="10"/>
        <v>0</v>
      </c>
      <c r="K33">
        <f t="shared" si="13"/>
        <v>0.23398722031982566</v>
      </c>
      <c r="L33">
        <f t="shared" si="14"/>
        <v>0</v>
      </c>
      <c r="M33" t="e">
        <f t="shared" si="15"/>
        <v>#NUM!</v>
      </c>
    </row>
    <row r="34" spans="2:13" x14ac:dyDescent="0.2">
      <c r="B34">
        <f t="shared" si="16"/>
        <v>1</v>
      </c>
      <c r="C34">
        <f t="shared" si="17"/>
        <v>9</v>
      </c>
      <c r="D34">
        <f t="shared" si="18"/>
        <v>8</v>
      </c>
      <c r="E34">
        <f t="shared" si="19"/>
        <v>1</v>
      </c>
      <c r="F34">
        <f t="shared" si="11"/>
        <v>9</v>
      </c>
      <c r="G34">
        <f t="shared" si="12"/>
        <v>0</v>
      </c>
      <c r="H34">
        <f t="shared" si="8"/>
        <v>2.1290715106955928E-5</v>
      </c>
      <c r="I34">
        <f t="shared" si="9"/>
        <v>5.613320490523621E-8</v>
      </c>
      <c r="J34">
        <f t="shared" si="10"/>
        <v>0</v>
      </c>
      <c r="K34">
        <f t="shared" si="13"/>
        <v>0.76601277968017434</v>
      </c>
      <c r="L34">
        <f t="shared" si="14"/>
        <v>0</v>
      </c>
      <c r="M34" t="e">
        <f t="shared" si="15"/>
        <v>#NUM!</v>
      </c>
    </row>
    <row r="35" spans="2:13" x14ac:dyDescent="0.2">
      <c r="B35">
        <f t="shared" si="16"/>
        <v>1</v>
      </c>
      <c r="C35">
        <f t="shared" si="17"/>
        <v>9</v>
      </c>
      <c r="D35">
        <f t="shared" si="18"/>
        <v>8</v>
      </c>
      <c r="E35">
        <f t="shared" si="19"/>
        <v>0</v>
      </c>
      <c r="F35">
        <f t="shared" si="11"/>
        <v>8</v>
      </c>
      <c r="G35">
        <f t="shared" si="12"/>
        <v>1</v>
      </c>
      <c r="H35">
        <f t="shared" si="8"/>
        <v>2.1290715106955928E-5</v>
      </c>
      <c r="I35">
        <f t="shared" si="9"/>
        <v>5.613320490523621E-8</v>
      </c>
      <c r="J35">
        <f t="shared" si="10"/>
        <v>0</v>
      </c>
      <c r="K35">
        <f t="shared" si="13"/>
        <v>0.23398722031982566</v>
      </c>
      <c r="L35">
        <f t="shared" si="14"/>
        <v>0</v>
      </c>
      <c r="M35" t="e">
        <f t="shared" si="15"/>
        <v>#NUM!</v>
      </c>
    </row>
    <row r="36" spans="2:13" x14ac:dyDescent="0.2">
      <c r="B36">
        <f t="shared" si="16"/>
        <v>1</v>
      </c>
      <c r="C36">
        <f t="shared" si="17"/>
        <v>8</v>
      </c>
      <c r="D36">
        <f t="shared" si="18"/>
        <v>7</v>
      </c>
      <c r="E36">
        <f t="shared" si="19"/>
        <v>1</v>
      </c>
      <c r="F36">
        <f t="shared" si="11"/>
        <v>8</v>
      </c>
      <c r="G36">
        <f t="shared" si="12"/>
        <v>0</v>
      </c>
      <c r="H36">
        <f t="shared" si="8"/>
        <v>2.4981425527175654E-5</v>
      </c>
      <c r="I36">
        <f t="shared" si="9"/>
        <v>5.2269537685598391E-7</v>
      </c>
      <c r="J36">
        <f t="shared" si="10"/>
        <v>0</v>
      </c>
      <c r="K36">
        <f t="shared" si="13"/>
        <v>0.76601277968017434</v>
      </c>
      <c r="L36">
        <f t="shared" si="14"/>
        <v>0</v>
      </c>
      <c r="M36" t="e">
        <f t="shared" si="15"/>
        <v>#NUM!</v>
      </c>
    </row>
    <row r="37" spans="2:13" x14ac:dyDescent="0.2">
      <c r="B37">
        <f t="shared" si="16"/>
        <v>1</v>
      </c>
      <c r="C37">
        <f t="shared" si="17"/>
        <v>8</v>
      </c>
      <c r="D37">
        <f t="shared" si="18"/>
        <v>7</v>
      </c>
      <c r="E37">
        <f t="shared" si="19"/>
        <v>0</v>
      </c>
      <c r="F37">
        <f t="shared" si="11"/>
        <v>7</v>
      </c>
      <c r="G37">
        <f t="shared" si="12"/>
        <v>1</v>
      </c>
      <c r="H37">
        <f t="shared" si="8"/>
        <v>2.4981425527175654E-5</v>
      </c>
      <c r="I37">
        <f t="shared" si="9"/>
        <v>5.2269537685598391E-7</v>
      </c>
      <c r="J37">
        <f t="shared" si="10"/>
        <v>0</v>
      </c>
      <c r="K37">
        <f t="shared" si="13"/>
        <v>0.23398722031982566</v>
      </c>
      <c r="L37">
        <f t="shared" si="14"/>
        <v>0</v>
      </c>
      <c r="M37" t="e">
        <f t="shared" si="15"/>
        <v>#NUM!</v>
      </c>
    </row>
    <row r="38" spans="2:13" x14ac:dyDescent="0.2">
      <c r="B38">
        <f t="shared" si="16"/>
        <v>1</v>
      </c>
      <c r="C38">
        <f t="shared" si="17"/>
        <v>7</v>
      </c>
      <c r="D38">
        <f t="shared" si="18"/>
        <v>6</v>
      </c>
      <c r="E38">
        <f t="shared" si="19"/>
        <v>1</v>
      </c>
      <c r="F38">
        <f t="shared" si="11"/>
        <v>7</v>
      </c>
      <c r="G38">
        <f t="shared" si="12"/>
        <v>0</v>
      </c>
      <c r="H38">
        <f t="shared" si="8"/>
        <v>2.9302298974005632E-5</v>
      </c>
      <c r="I38">
        <f t="shared" si="9"/>
        <v>4.7911310970080648E-6</v>
      </c>
      <c r="J38">
        <f t="shared" si="10"/>
        <v>0</v>
      </c>
      <c r="K38">
        <f t="shared" si="13"/>
        <v>0.76601277968017434</v>
      </c>
      <c r="L38">
        <f t="shared" si="14"/>
        <v>0</v>
      </c>
      <c r="M38" t="e">
        <f t="shared" si="15"/>
        <v>#NUM!</v>
      </c>
    </row>
    <row r="39" spans="2:13" x14ac:dyDescent="0.2">
      <c r="B39">
        <f t="shared" si="16"/>
        <v>1</v>
      </c>
      <c r="C39">
        <f t="shared" si="17"/>
        <v>7</v>
      </c>
      <c r="D39">
        <f t="shared" si="18"/>
        <v>6</v>
      </c>
      <c r="E39">
        <f t="shared" si="19"/>
        <v>0</v>
      </c>
      <c r="F39">
        <f t="shared" si="11"/>
        <v>6</v>
      </c>
      <c r="G39">
        <f t="shared" si="12"/>
        <v>1</v>
      </c>
      <c r="H39">
        <f t="shared" si="8"/>
        <v>2.9302298974005632E-5</v>
      </c>
      <c r="I39">
        <f t="shared" si="9"/>
        <v>4.7911310970080648E-6</v>
      </c>
      <c r="J39">
        <f t="shared" si="10"/>
        <v>0</v>
      </c>
      <c r="K39">
        <f t="shared" si="13"/>
        <v>0.23398722031982566</v>
      </c>
      <c r="L39">
        <f t="shared" si="14"/>
        <v>0</v>
      </c>
      <c r="M39" t="e">
        <f t="shared" si="15"/>
        <v>#NUM!</v>
      </c>
    </row>
    <row r="40" spans="2:13" x14ac:dyDescent="0.2">
      <c r="B40">
        <f t="shared" si="16"/>
        <v>1</v>
      </c>
      <c r="C40">
        <f t="shared" si="17"/>
        <v>6</v>
      </c>
      <c r="D40">
        <f t="shared" si="18"/>
        <v>5</v>
      </c>
      <c r="E40">
        <f t="shared" si="19"/>
        <v>1</v>
      </c>
      <c r="F40">
        <f t="shared" si="11"/>
        <v>6</v>
      </c>
      <c r="G40">
        <f t="shared" si="12"/>
        <v>0</v>
      </c>
      <c r="H40">
        <f t="shared" si="8"/>
        <v>3.4364739555994825E-5</v>
      </c>
      <c r="I40">
        <f t="shared" si="9"/>
        <v>4.3020218043790175E-5</v>
      </c>
      <c r="J40">
        <f t="shared" si="10"/>
        <v>0</v>
      </c>
      <c r="K40">
        <f t="shared" si="13"/>
        <v>0.76601277968017434</v>
      </c>
      <c r="L40">
        <f t="shared" si="14"/>
        <v>0</v>
      </c>
      <c r="M40" t="e">
        <f t="shared" si="15"/>
        <v>#NUM!</v>
      </c>
    </row>
    <row r="41" spans="2:13" x14ac:dyDescent="0.2">
      <c r="B41">
        <f t="shared" si="16"/>
        <v>1</v>
      </c>
      <c r="C41">
        <f t="shared" si="17"/>
        <v>6</v>
      </c>
      <c r="D41">
        <f t="shared" si="18"/>
        <v>5</v>
      </c>
      <c r="E41">
        <f t="shared" si="19"/>
        <v>0</v>
      </c>
      <c r="F41">
        <f t="shared" si="11"/>
        <v>5</v>
      </c>
      <c r="G41">
        <f t="shared" si="12"/>
        <v>1</v>
      </c>
      <c r="H41">
        <f t="shared" si="8"/>
        <v>3.4364739555994825E-5</v>
      </c>
      <c r="I41">
        <f t="shared" si="9"/>
        <v>4.3020218043790175E-5</v>
      </c>
      <c r="J41">
        <f t="shared" si="10"/>
        <v>0</v>
      </c>
      <c r="K41">
        <f t="shared" si="13"/>
        <v>0.23398722031982566</v>
      </c>
      <c r="L41">
        <f t="shared" si="14"/>
        <v>0</v>
      </c>
      <c r="M41" t="e">
        <f t="shared" si="15"/>
        <v>#NUM!</v>
      </c>
    </row>
    <row r="42" spans="2:13" x14ac:dyDescent="0.2">
      <c r="B42">
        <f t="shared" si="16"/>
        <v>1</v>
      </c>
      <c r="C42">
        <f t="shared" si="17"/>
        <v>5</v>
      </c>
      <c r="D42">
        <f t="shared" si="18"/>
        <v>4</v>
      </c>
      <c r="E42">
        <f t="shared" si="19"/>
        <v>1</v>
      </c>
      <c r="F42">
        <f t="shared" si="11"/>
        <v>5</v>
      </c>
      <c r="G42">
        <f t="shared" si="12"/>
        <v>0</v>
      </c>
      <c r="H42">
        <f t="shared" si="8"/>
        <v>4.0307769754004527E-5</v>
      </c>
      <c r="I42">
        <f t="shared" si="9"/>
        <v>3.7555426954042389E-4</v>
      </c>
      <c r="J42">
        <f t="shared" si="10"/>
        <v>0</v>
      </c>
      <c r="K42">
        <f t="shared" si="13"/>
        <v>0.76601277968017434</v>
      </c>
      <c r="L42">
        <f t="shared" si="14"/>
        <v>0</v>
      </c>
      <c r="M42" t="e">
        <f t="shared" si="15"/>
        <v>#NUM!</v>
      </c>
    </row>
    <row r="43" spans="2:13" x14ac:dyDescent="0.2">
      <c r="B43">
        <f t="shared" si="16"/>
        <v>1</v>
      </c>
      <c r="C43">
        <f t="shared" si="17"/>
        <v>5</v>
      </c>
      <c r="D43">
        <f t="shared" si="18"/>
        <v>4</v>
      </c>
      <c r="E43">
        <f t="shared" si="19"/>
        <v>0</v>
      </c>
      <c r="F43">
        <f t="shared" si="11"/>
        <v>4</v>
      </c>
      <c r="G43">
        <f t="shared" si="12"/>
        <v>1</v>
      </c>
      <c r="H43">
        <f t="shared" si="8"/>
        <v>4.0307769754004527E-5</v>
      </c>
      <c r="I43">
        <f t="shared" si="9"/>
        <v>3.7555426954042389E-4</v>
      </c>
      <c r="J43">
        <f t="shared" si="10"/>
        <v>0</v>
      </c>
      <c r="K43">
        <f t="shared" si="13"/>
        <v>0.23398722031982566</v>
      </c>
      <c r="L43">
        <f t="shared" si="14"/>
        <v>0</v>
      </c>
      <c r="M43" t="e">
        <f t="shared" si="15"/>
        <v>#NUM!</v>
      </c>
    </row>
    <row r="44" spans="2:13" x14ac:dyDescent="0.2">
      <c r="B44">
        <f t="shared" si="16"/>
        <v>1</v>
      </c>
      <c r="C44">
        <f t="shared" si="17"/>
        <v>4</v>
      </c>
      <c r="D44">
        <f t="shared" si="18"/>
        <v>3</v>
      </c>
      <c r="E44">
        <f t="shared" si="19"/>
        <v>1</v>
      </c>
      <c r="F44">
        <f t="shared" si="11"/>
        <v>4</v>
      </c>
      <c r="G44">
        <f t="shared" si="12"/>
        <v>0</v>
      </c>
      <c r="H44">
        <f t="shared" si="8"/>
        <v>4.731759693718277E-5</v>
      </c>
      <c r="I44">
        <f t="shared" si="9"/>
        <v>3.1473426949490783E-3</v>
      </c>
      <c r="J44">
        <f t="shared" si="10"/>
        <v>0</v>
      </c>
      <c r="K44">
        <f t="shared" si="13"/>
        <v>0.76601277968017434</v>
      </c>
      <c r="L44">
        <f t="shared" si="14"/>
        <v>0</v>
      </c>
      <c r="M44" t="e">
        <f t="shared" si="15"/>
        <v>#NUM!</v>
      </c>
    </row>
    <row r="45" spans="2:13" x14ac:dyDescent="0.2">
      <c r="B45">
        <f t="shared" si="16"/>
        <v>1</v>
      </c>
      <c r="C45">
        <f t="shared" si="17"/>
        <v>4</v>
      </c>
      <c r="D45">
        <f t="shared" si="18"/>
        <v>3</v>
      </c>
      <c r="E45">
        <f t="shared" si="19"/>
        <v>0</v>
      </c>
      <c r="F45">
        <f t="shared" si="11"/>
        <v>3</v>
      </c>
      <c r="G45">
        <f t="shared" si="12"/>
        <v>1</v>
      </c>
      <c r="H45">
        <f t="shared" si="8"/>
        <v>4.731759693718277E-5</v>
      </c>
      <c r="I45">
        <f t="shared" si="9"/>
        <v>3.1473426949490783E-3</v>
      </c>
      <c r="J45">
        <f t="shared" si="10"/>
        <v>0</v>
      </c>
      <c r="K45">
        <f t="shared" si="13"/>
        <v>0.23398722031982566</v>
      </c>
      <c r="L45">
        <f t="shared" si="14"/>
        <v>0</v>
      </c>
      <c r="M45" t="e">
        <f t="shared" si="15"/>
        <v>#NUM!</v>
      </c>
    </row>
    <row r="46" spans="2:13" x14ac:dyDescent="0.2">
      <c r="B46">
        <f t="shared" si="16"/>
        <v>1</v>
      </c>
      <c r="C46">
        <f t="shared" si="17"/>
        <v>3</v>
      </c>
      <c r="D46">
        <f t="shared" si="18"/>
        <v>2</v>
      </c>
      <c r="E46">
        <f t="shared" si="19"/>
        <v>1</v>
      </c>
      <c r="F46">
        <f t="shared" si="11"/>
        <v>3</v>
      </c>
      <c r="G46">
        <f t="shared" si="12"/>
        <v>0</v>
      </c>
      <c r="H46">
        <f t="shared" si="8"/>
        <v>5.568407284182352E-5</v>
      </c>
      <c r="I46">
        <f t="shared" si="9"/>
        <v>2.472786602412504E-2</v>
      </c>
      <c r="J46">
        <f t="shared" si="10"/>
        <v>0</v>
      </c>
      <c r="K46">
        <f t="shared" si="13"/>
        <v>0.76601277968017434</v>
      </c>
      <c r="L46">
        <f t="shared" si="14"/>
        <v>0</v>
      </c>
      <c r="M46" t="e">
        <f t="shared" si="15"/>
        <v>#NUM!</v>
      </c>
    </row>
    <row r="47" spans="2:13" x14ac:dyDescent="0.2">
      <c r="B47">
        <f t="shared" si="16"/>
        <v>1</v>
      </c>
      <c r="C47">
        <f t="shared" si="17"/>
        <v>3</v>
      </c>
      <c r="D47">
        <f t="shared" si="18"/>
        <v>2</v>
      </c>
      <c r="E47">
        <f t="shared" si="19"/>
        <v>0</v>
      </c>
      <c r="F47">
        <f t="shared" si="11"/>
        <v>2</v>
      </c>
      <c r="G47">
        <f t="shared" si="12"/>
        <v>1</v>
      </c>
      <c r="H47">
        <f t="shared" si="8"/>
        <v>5.568407284182352E-5</v>
      </c>
      <c r="I47">
        <f t="shared" si="9"/>
        <v>2.472786602412504E-2</v>
      </c>
      <c r="J47">
        <f t="shared" si="10"/>
        <v>0</v>
      </c>
      <c r="K47">
        <f t="shared" si="13"/>
        <v>0.23398722031982566</v>
      </c>
      <c r="L47">
        <f t="shared" si="14"/>
        <v>0</v>
      </c>
      <c r="M47" t="e">
        <f t="shared" si="15"/>
        <v>#NUM!</v>
      </c>
    </row>
    <row r="48" spans="2:13" x14ac:dyDescent="0.2">
      <c r="B48">
        <f t="shared" si="16"/>
        <v>1</v>
      </c>
      <c r="C48">
        <f t="shared" si="17"/>
        <v>2</v>
      </c>
      <c r="D48">
        <f t="shared" si="18"/>
        <v>1</v>
      </c>
      <c r="E48">
        <f t="shared" si="19"/>
        <v>1</v>
      </c>
      <c r="F48">
        <f t="shared" si="11"/>
        <v>2</v>
      </c>
      <c r="G48">
        <f t="shared" si="12"/>
        <v>0</v>
      </c>
      <c r="H48">
        <f t="shared" si="8"/>
        <v>6.6025179212322302E-5</v>
      </c>
      <c r="I48">
        <f t="shared" si="9"/>
        <v>0.17269379067360138</v>
      </c>
      <c r="J48">
        <f t="shared" si="10"/>
        <v>0</v>
      </c>
      <c r="K48">
        <f t="shared" si="13"/>
        <v>0.76601277968017434</v>
      </c>
      <c r="L48">
        <f t="shared" si="14"/>
        <v>0</v>
      </c>
      <c r="M48" t="e">
        <f t="shared" si="15"/>
        <v>#NUM!</v>
      </c>
    </row>
    <row r="49" spans="2:13" x14ac:dyDescent="0.2">
      <c r="B49">
        <f t="shared" si="16"/>
        <v>1</v>
      </c>
      <c r="C49">
        <f t="shared" si="17"/>
        <v>2</v>
      </c>
      <c r="D49">
        <f t="shared" si="18"/>
        <v>1</v>
      </c>
      <c r="E49">
        <f t="shared" si="19"/>
        <v>0</v>
      </c>
      <c r="F49">
        <f t="shared" si="11"/>
        <v>1</v>
      </c>
      <c r="G49">
        <f t="shared" si="12"/>
        <v>1</v>
      </c>
      <c r="H49">
        <f t="shared" si="8"/>
        <v>6.6025179212322302E-5</v>
      </c>
      <c r="I49">
        <f t="shared" si="9"/>
        <v>0.17269379067360138</v>
      </c>
      <c r="J49">
        <f t="shared" si="10"/>
        <v>0.83125492595443917</v>
      </c>
      <c r="K49">
        <f t="shared" si="13"/>
        <v>0.23398722031982566</v>
      </c>
      <c r="L49">
        <f t="shared" si="14"/>
        <v>2.2177504767791997E-6</v>
      </c>
      <c r="M49">
        <f t="shared" si="15"/>
        <v>-13.019017174562444</v>
      </c>
    </row>
    <row r="50" spans="2:13" x14ac:dyDescent="0.2">
      <c r="B50">
        <f t="shared" si="16"/>
        <v>1</v>
      </c>
      <c r="C50">
        <f t="shared" si="17"/>
        <v>1</v>
      </c>
      <c r="D50">
        <f t="shared" si="18"/>
        <v>0</v>
      </c>
      <c r="E50">
        <f t="shared" si="19"/>
        <v>1</v>
      </c>
      <c r="F50">
        <f t="shared" si="11"/>
        <v>1</v>
      </c>
      <c r="G50">
        <f t="shared" si="12"/>
        <v>0</v>
      </c>
      <c r="H50">
        <f t="shared" si="8"/>
        <v>8.0866884559791809E-5</v>
      </c>
      <c r="I50">
        <f t="shared" si="9"/>
        <v>0.90454060941171199</v>
      </c>
      <c r="J50">
        <f t="shared" si="10"/>
        <v>0.83125492595443917</v>
      </c>
      <c r="K50">
        <f t="shared" si="13"/>
        <v>0.76601277968017434</v>
      </c>
      <c r="L50">
        <f t="shared" si="14"/>
        <v>4.6576733598403618E-5</v>
      </c>
      <c r="M50">
        <f t="shared" si="15"/>
        <v>-9.9744094205181515</v>
      </c>
    </row>
    <row r="51" spans="2:13" x14ac:dyDescent="0.2">
      <c r="B51">
        <f t="shared" si="16"/>
        <v>1</v>
      </c>
      <c r="C51">
        <f t="shared" si="17"/>
        <v>1</v>
      </c>
      <c r="D51">
        <f t="shared" si="18"/>
        <v>0</v>
      </c>
      <c r="E51">
        <f t="shared" si="19"/>
        <v>0</v>
      </c>
      <c r="F51">
        <f t="shared" si="11"/>
        <v>0</v>
      </c>
      <c r="G51">
        <f t="shared" si="12"/>
        <v>1</v>
      </c>
      <c r="H51">
        <f t="shared" si="8"/>
        <v>8.0866884559791809E-5</v>
      </c>
      <c r="I51">
        <f t="shared" si="9"/>
        <v>0.90454060941171199</v>
      </c>
      <c r="J51">
        <f t="shared" si="10"/>
        <v>1.9201934513155303E-2</v>
      </c>
      <c r="K51">
        <f t="shared" si="13"/>
        <v>0.23398722031982566</v>
      </c>
      <c r="L51">
        <f t="shared" si="14"/>
        <v>3.2865171563934782E-7</v>
      </c>
      <c r="M51">
        <f t="shared" si="15"/>
        <v>-14.928267261987717</v>
      </c>
    </row>
    <row r="52" spans="2:13" x14ac:dyDescent="0.2">
      <c r="B52">
        <f t="shared" si="16"/>
        <v>2</v>
      </c>
      <c r="C52">
        <f t="shared" si="17"/>
        <v>10</v>
      </c>
      <c r="D52">
        <f t="shared" si="18"/>
        <v>8</v>
      </c>
      <c r="E52">
        <f t="shared" si="19"/>
        <v>2</v>
      </c>
      <c r="F52">
        <f t="shared" si="11"/>
        <v>10</v>
      </c>
      <c r="G52">
        <f t="shared" si="12"/>
        <v>0</v>
      </c>
      <c r="H52">
        <f t="shared" si="8"/>
        <v>1.8137796913657039E-5</v>
      </c>
      <c r="I52">
        <f t="shared" si="9"/>
        <v>2.538738168660742E-7</v>
      </c>
      <c r="J52">
        <f t="shared" si="10"/>
        <v>0</v>
      </c>
      <c r="K52">
        <f t="shared" si="13"/>
        <v>0.58677557863334739</v>
      </c>
      <c r="L52">
        <f t="shared" si="14"/>
        <v>0</v>
      </c>
      <c r="M52" t="e">
        <f t="shared" si="15"/>
        <v>#NUM!</v>
      </c>
    </row>
    <row r="53" spans="2:13" x14ac:dyDescent="0.2">
      <c r="B53">
        <f t="shared" si="16"/>
        <v>2</v>
      </c>
      <c r="C53">
        <f t="shared" si="17"/>
        <v>10</v>
      </c>
      <c r="D53">
        <f t="shared" si="18"/>
        <v>8</v>
      </c>
      <c r="E53">
        <f t="shared" si="19"/>
        <v>1</v>
      </c>
      <c r="F53">
        <f t="shared" si="11"/>
        <v>9</v>
      </c>
      <c r="G53">
        <f t="shared" si="12"/>
        <v>1</v>
      </c>
      <c r="H53">
        <f t="shared" si="8"/>
        <v>1.8137796913657039E-5</v>
      </c>
      <c r="I53">
        <f t="shared" si="9"/>
        <v>2.538738168660742E-7</v>
      </c>
      <c r="J53">
        <f t="shared" si="10"/>
        <v>0</v>
      </c>
      <c r="K53">
        <f t="shared" si="13"/>
        <v>0.35847440209365405</v>
      </c>
      <c r="L53">
        <f t="shared" si="14"/>
        <v>0</v>
      </c>
      <c r="M53" t="e">
        <f t="shared" si="15"/>
        <v>#NUM!</v>
      </c>
    </row>
    <row r="54" spans="2:13" x14ac:dyDescent="0.2">
      <c r="B54">
        <f t="shared" si="16"/>
        <v>2</v>
      </c>
      <c r="C54">
        <f t="shared" si="17"/>
        <v>10</v>
      </c>
      <c r="D54">
        <f t="shared" si="18"/>
        <v>8</v>
      </c>
      <c r="E54">
        <f t="shared" si="19"/>
        <v>0</v>
      </c>
      <c r="F54">
        <f t="shared" si="11"/>
        <v>8</v>
      </c>
      <c r="G54">
        <f t="shared" si="12"/>
        <v>2</v>
      </c>
      <c r="H54">
        <f t="shared" si="8"/>
        <v>1.8137796913657039E-5</v>
      </c>
      <c r="I54">
        <f t="shared" si="9"/>
        <v>2.538738168660742E-7</v>
      </c>
      <c r="J54">
        <f t="shared" si="10"/>
        <v>0</v>
      </c>
      <c r="K54">
        <f t="shared" si="13"/>
        <v>5.4750019272998635E-2</v>
      </c>
      <c r="L54">
        <f t="shared" si="14"/>
        <v>0</v>
      </c>
      <c r="M54" t="e">
        <f t="shared" si="15"/>
        <v>#NUM!</v>
      </c>
    </row>
    <row r="55" spans="2:13" x14ac:dyDescent="0.2">
      <c r="B55">
        <f t="shared" si="16"/>
        <v>2</v>
      </c>
      <c r="C55">
        <f t="shared" si="17"/>
        <v>9</v>
      </c>
      <c r="D55">
        <f t="shared" si="18"/>
        <v>7</v>
      </c>
      <c r="E55">
        <f t="shared" si="19"/>
        <v>2</v>
      </c>
      <c r="F55">
        <f t="shared" si="11"/>
        <v>9</v>
      </c>
      <c r="G55">
        <f t="shared" si="12"/>
        <v>0</v>
      </c>
      <c r="H55">
        <f t="shared" si="8"/>
        <v>2.1290715106955928E-5</v>
      </c>
      <c r="I55">
        <f t="shared" si="9"/>
        <v>2.1275963762309865E-6</v>
      </c>
      <c r="J55">
        <f t="shared" si="10"/>
        <v>0</v>
      </c>
      <c r="K55">
        <f t="shared" si="13"/>
        <v>0.58677557863334739</v>
      </c>
      <c r="L55">
        <f t="shared" si="14"/>
        <v>0</v>
      </c>
      <c r="M55" t="e">
        <f t="shared" si="15"/>
        <v>#NUM!</v>
      </c>
    </row>
    <row r="56" spans="2:13" x14ac:dyDescent="0.2">
      <c r="B56">
        <f t="shared" si="16"/>
        <v>2</v>
      </c>
      <c r="C56">
        <f t="shared" si="17"/>
        <v>9</v>
      </c>
      <c r="D56">
        <f t="shared" si="18"/>
        <v>7</v>
      </c>
      <c r="E56">
        <f t="shared" si="19"/>
        <v>1</v>
      </c>
      <c r="F56">
        <f t="shared" si="11"/>
        <v>8</v>
      </c>
      <c r="G56">
        <f t="shared" si="12"/>
        <v>1</v>
      </c>
      <c r="H56">
        <f t="shared" si="8"/>
        <v>2.1290715106955928E-5</v>
      </c>
      <c r="I56">
        <f t="shared" si="9"/>
        <v>2.1275963762309865E-6</v>
      </c>
      <c r="J56">
        <f t="shared" si="10"/>
        <v>0</v>
      </c>
      <c r="K56">
        <f t="shared" si="13"/>
        <v>0.35847440209365405</v>
      </c>
      <c r="L56">
        <f t="shared" si="14"/>
        <v>0</v>
      </c>
      <c r="M56" t="e">
        <f t="shared" si="15"/>
        <v>#NUM!</v>
      </c>
    </row>
    <row r="57" spans="2:13" x14ac:dyDescent="0.2">
      <c r="B57">
        <f t="shared" si="16"/>
        <v>2</v>
      </c>
      <c r="C57">
        <f t="shared" si="17"/>
        <v>9</v>
      </c>
      <c r="D57">
        <f t="shared" si="18"/>
        <v>7</v>
      </c>
      <c r="E57">
        <f t="shared" si="19"/>
        <v>0</v>
      </c>
      <c r="F57">
        <f t="shared" si="11"/>
        <v>7</v>
      </c>
      <c r="G57">
        <f t="shared" si="12"/>
        <v>2</v>
      </c>
      <c r="H57">
        <f t="shared" si="8"/>
        <v>2.1290715106955928E-5</v>
      </c>
      <c r="I57">
        <f t="shared" si="9"/>
        <v>2.1275963762309865E-6</v>
      </c>
      <c r="J57">
        <f t="shared" si="10"/>
        <v>0</v>
      </c>
      <c r="K57">
        <f t="shared" si="13"/>
        <v>5.4750019272998635E-2</v>
      </c>
      <c r="L57">
        <f t="shared" si="14"/>
        <v>0</v>
      </c>
      <c r="M57" t="e">
        <f t="shared" si="15"/>
        <v>#NUM!</v>
      </c>
    </row>
    <row r="58" spans="2:13" x14ac:dyDescent="0.2">
      <c r="B58">
        <f t="shared" si="16"/>
        <v>2</v>
      </c>
      <c r="C58">
        <f t="shared" si="17"/>
        <v>8</v>
      </c>
      <c r="D58">
        <f t="shared" si="18"/>
        <v>6</v>
      </c>
      <c r="E58">
        <f t="shared" si="19"/>
        <v>2</v>
      </c>
      <c r="F58">
        <f t="shared" si="11"/>
        <v>8</v>
      </c>
      <c r="G58">
        <f t="shared" si="12"/>
        <v>0</v>
      </c>
      <c r="H58">
        <f t="shared" si="8"/>
        <v>2.4981425527175654E-5</v>
      </c>
      <c r="I58">
        <f t="shared" si="9"/>
        <v>1.7335090569036343E-5</v>
      </c>
      <c r="J58">
        <f t="shared" si="10"/>
        <v>0</v>
      </c>
      <c r="K58">
        <f t="shared" si="13"/>
        <v>0.58677557863334739</v>
      </c>
      <c r="L58">
        <f t="shared" si="14"/>
        <v>0</v>
      </c>
      <c r="M58" t="e">
        <f t="shared" si="15"/>
        <v>#NUM!</v>
      </c>
    </row>
    <row r="59" spans="2:13" x14ac:dyDescent="0.2">
      <c r="B59">
        <f t="shared" si="16"/>
        <v>2</v>
      </c>
      <c r="C59">
        <f t="shared" si="17"/>
        <v>8</v>
      </c>
      <c r="D59">
        <f t="shared" si="18"/>
        <v>6</v>
      </c>
      <c r="E59">
        <f t="shared" si="19"/>
        <v>1</v>
      </c>
      <c r="F59">
        <f t="shared" si="11"/>
        <v>7</v>
      </c>
      <c r="G59">
        <f t="shared" si="12"/>
        <v>1</v>
      </c>
      <c r="H59">
        <f t="shared" si="8"/>
        <v>2.4981425527175654E-5</v>
      </c>
      <c r="I59">
        <f t="shared" si="9"/>
        <v>1.7335090569036343E-5</v>
      </c>
      <c r="J59">
        <f t="shared" si="10"/>
        <v>0</v>
      </c>
      <c r="K59">
        <f t="shared" si="13"/>
        <v>0.35847440209365405</v>
      </c>
      <c r="L59">
        <f t="shared" si="14"/>
        <v>0</v>
      </c>
      <c r="M59" t="e">
        <f t="shared" si="15"/>
        <v>#NUM!</v>
      </c>
    </row>
    <row r="60" spans="2:13" x14ac:dyDescent="0.2">
      <c r="B60">
        <f t="shared" si="16"/>
        <v>2</v>
      </c>
      <c r="C60">
        <f t="shared" si="17"/>
        <v>8</v>
      </c>
      <c r="D60">
        <f t="shared" si="18"/>
        <v>6</v>
      </c>
      <c r="E60">
        <f t="shared" si="19"/>
        <v>0</v>
      </c>
      <c r="F60">
        <f t="shared" si="11"/>
        <v>6</v>
      </c>
      <c r="G60">
        <f t="shared" si="12"/>
        <v>2</v>
      </c>
      <c r="H60">
        <f t="shared" si="8"/>
        <v>2.4981425527175654E-5</v>
      </c>
      <c r="I60">
        <f t="shared" si="9"/>
        <v>1.7335090569036343E-5</v>
      </c>
      <c r="J60">
        <f t="shared" si="10"/>
        <v>0</v>
      </c>
      <c r="K60">
        <f t="shared" si="13"/>
        <v>5.4750019272998635E-2</v>
      </c>
      <c r="L60">
        <f t="shared" si="14"/>
        <v>0</v>
      </c>
      <c r="M60" t="e">
        <f t="shared" si="15"/>
        <v>#NUM!</v>
      </c>
    </row>
    <row r="61" spans="2:13" x14ac:dyDescent="0.2">
      <c r="B61">
        <f t="shared" si="16"/>
        <v>2</v>
      </c>
      <c r="C61">
        <f t="shared" si="17"/>
        <v>7</v>
      </c>
      <c r="D61">
        <f t="shared" si="18"/>
        <v>5</v>
      </c>
      <c r="E61">
        <f t="shared" si="19"/>
        <v>2</v>
      </c>
      <c r="F61">
        <f t="shared" si="11"/>
        <v>7</v>
      </c>
      <c r="G61">
        <f t="shared" si="12"/>
        <v>0</v>
      </c>
      <c r="H61">
        <f t="shared" si="8"/>
        <v>2.9302298974005632E-5</v>
      </c>
      <c r="I61">
        <f t="shared" si="9"/>
        <v>1.3619736986224173E-4</v>
      </c>
      <c r="J61">
        <f t="shared" si="10"/>
        <v>0</v>
      </c>
      <c r="K61">
        <f t="shared" si="13"/>
        <v>0.58677557863334739</v>
      </c>
      <c r="L61">
        <f t="shared" si="14"/>
        <v>0</v>
      </c>
      <c r="M61" t="e">
        <f t="shared" si="15"/>
        <v>#NUM!</v>
      </c>
    </row>
    <row r="62" spans="2:13" x14ac:dyDescent="0.2">
      <c r="B62">
        <f t="shared" si="16"/>
        <v>2</v>
      </c>
      <c r="C62">
        <f t="shared" si="17"/>
        <v>7</v>
      </c>
      <c r="D62">
        <f t="shared" si="18"/>
        <v>5</v>
      </c>
      <c r="E62">
        <f t="shared" si="19"/>
        <v>1</v>
      </c>
      <c r="F62">
        <f t="shared" si="11"/>
        <v>6</v>
      </c>
      <c r="G62">
        <f t="shared" si="12"/>
        <v>1</v>
      </c>
      <c r="H62">
        <f t="shared" si="8"/>
        <v>2.9302298974005632E-5</v>
      </c>
      <c r="I62">
        <f t="shared" si="9"/>
        <v>1.3619736986224173E-4</v>
      </c>
      <c r="J62">
        <f t="shared" si="10"/>
        <v>0</v>
      </c>
      <c r="K62">
        <f t="shared" si="13"/>
        <v>0.35847440209365405</v>
      </c>
      <c r="L62">
        <f t="shared" si="14"/>
        <v>0</v>
      </c>
      <c r="M62" t="e">
        <f t="shared" si="15"/>
        <v>#NUM!</v>
      </c>
    </row>
    <row r="63" spans="2:13" x14ac:dyDescent="0.2">
      <c r="B63">
        <f t="shared" si="16"/>
        <v>2</v>
      </c>
      <c r="C63">
        <f t="shared" si="17"/>
        <v>7</v>
      </c>
      <c r="D63">
        <f t="shared" si="18"/>
        <v>5</v>
      </c>
      <c r="E63">
        <f t="shared" si="19"/>
        <v>0</v>
      </c>
      <c r="F63">
        <f t="shared" si="11"/>
        <v>5</v>
      </c>
      <c r="G63">
        <f t="shared" si="12"/>
        <v>2</v>
      </c>
      <c r="H63">
        <f t="shared" si="8"/>
        <v>2.9302298974005632E-5</v>
      </c>
      <c r="I63">
        <f t="shared" si="9"/>
        <v>1.3619736986224173E-4</v>
      </c>
      <c r="J63">
        <f t="shared" si="10"/>
        <v>0</v>
      </c>
      <c r="K63">
        <f t="shared" si="13"/>
        <v>5.4750019272998635E-2</v>
      </c>
      <c r="L63">
        <f t="shared" si="14"/>
        <v>0</v>
      </c>
      <c r="M63" t="e">
        <f t="shared" si="15"/>
        <v>#NUM!</v>
      </c>
    </row>
    <row r="64" spans="2:13" x14ac:dyDescent="0.2">
      <c r="B64">
        <f t="shared" si="16"/>
        <v>2</v>
      </c>
      <c r="C64">
        <f t="shared" si="17"/>
        <v>6</v>
      </c>
      <c r="D64">
        <f t="shared" si="18"/>
        <v>4</v>
      </c>
      <c r="E64">
        <f t="shared" si="19"/>
        <v>2</v>
      </c>
      <c r="F64">
        <f t="shared" si="11"/>
        <v>6</v>
      </c>
      <c r="G64">
        <f t="shared" si="12"/>
        <v>0</v>
      </c>
      <c r="H64">
        <f t="shared" si="8"/>
        <v>3.4364739555994825E-5</v>
      </c>
      <c r="I64">
        <f t="shared" si="9"/>
        <v>1.019112263511795E-3</v>
      </c>
      <c r="J64">
        <f t="shared" si="10"/>
        <v>0</v>
      </c>
      <c r="K64">
        <f t="shared" si="13"/>
        <v>0.58677557863334739</v>
      </c>
      <c r="L64">
        <f t="shared" si="14"/>
        <v>0</v>
      </c>
      <c r="M64" t="e">
        <f t="shared" si="15"/>
        <v>#NUM!</v>
      </c>
    </row>
    <row r="65" spans="2:13" x14ac:dyDescent="0.2">
      <c r="B65">
        <f t="shared" si="16"/>
        <v>2</v>
      </c>
      <c r="C65">
        <f t="shared" si="17"/>
        <v>6</v>
      </c>
      <c r="D65">
        <f t="shared" si="18"/>
        <v>4</v>
      </c>
      <c r="E65">
        <f t="shared" si="19"/>
        <v>1</v>
      </c>
      <c r="F65">
        <f t="shared" si="11"/>
        <v>5</v>
      </c>
      <c r="G65">
        <f t="shared" si="12"/>
        <v>1</v>
      </c>
      <c r="H65">
        <f t="shared" si="8"/>
        <v>3.4364739555994825E-5</v>
      </c>
      <c r="I65">
        <f t="shared" si="9"/>
        <v>1.019112263511795E-3</v>
      </c>
      <c r="J65">
        <f t="shared" si="10"/>
        <v>0</v>
      </c>
      <c r="K65">
        <f t="shared" si="13"/>
        <v>0.35847440209365405</v>
      </c>
      <c r="L65">
        <f t="shared" si="14"/>
        <v>0</v>
      </c>
      <c r="M65" t="e">
        <f t="shared" si="15"/>
        <v>#NUM!</v>
      </c>
    </row>
    <row r="66" spans="2:13" x14ac:dyDescent="0.2">
      <c r="B66">
        <f t="shared" si="16"/>
        <v>2</v>
      </c>
      <c r="C66">
        <f t="shared" si="17"/>
        <v>6</v>
      </c>
      <c r="D66">
        <f t="shared" si="18"/>
        <v>4</v>
      </c>
      <c r="E66">
        <f t="shared" si="19"/>
        <v>0</v>
      </c>
      <c r="F66">
        <f t="shared" si="11"/>
        <v>4</v>
      </c>
      <c r="G66">
        <f t="shared" si="12"/>
        <v>2</v>
      </c>
      <c r="H66">
        <f t="shared" si="8"/>
        <v>3.4364739555994825E-5</v>
      </c>
      <c r="I66">
        <f t="shared" si="9"/>
        <v>1.019112263511795E-3</v>
      </c>
      <c r="J66">
        <f t="shared" si="10"/>
        <v>0</v>
      </c>
      <c r="K66">
        <f t="shared" si="13"/>
        <v>5.4750019272998635E-2</v>
      </c>
      <c r="L66">
        <f t="shared" si="14"/>
        <v>0</v>
      </c>
      <c r="M66" t="e">
        <f t="shared" si="15"/>
        <v>#NUM!</v>
      </c>
    </row>
    <row r="67" spans="2:13" x14ac:dyDescent="0.2">
      <c r="B67">
        <f t="shared" si="16"/>
        <v>2</v>
      </c>
      <c r="C67">
        <f t="shared" si="17"/>
        <v>5</v>
      </c>
      <c r="D67">
        <f t="shared" si="18"/>
        <v>3</v>
      </c>
      <c r="E67">
        <f t="shared" si="19"/>
        <v>2</v>
      </c>
      <c r="F67">
        <f t="shared" si="11"/>
        <v>5</v>
      </c>
      <c r="G67">
        <f t="shared" si="12"/>
        <v>0</v>
      </c>
      <c r="H67">
        <f t="shared" si="8"/>
        <v>4.0307769754004527E-5</v>
      </c>
      <c r="I67">
        <f t="shared" si="9"/>
        <v>7.1172481982918505E-3</v>
      </c>
      <c r="J67">
        <f t="shared" si="10"/>
        <v>0</v>
      </c>
      <c r="K67">
        <f t="shared" si="13"/>
        <v>0.58677557863334739</v>
      </c>
      <c r="L67">
        <f t="shared" si="14"/>
        <v>0</v>
      </c>
      <c r="M67" t="e">
        <f t="shared" si="15"/>
        <v>#NUM!</v>
      </c>
    </row>
    <row r="68" spans="2:13" x14ac:dyDescent="0.2">
      <c r="B68">
        <f t="shared" si="16"/>
        <v>2</v>
      </c>
      <c r="C68">
        <f t="shared" si="17"/>
        <v>5</v>
      </c>
      <c r="D68">
        <f t="shared" si="18"/>
        <v>3</v>
      </c>
      <c r="E68">
        <f t="shared" si="19"/>
        <v>1</v>
      </c>
      <c r="F68">
        <f t="shared" si="11"/>
        <v>4</v>
      </c>
      <c r="G68">
        <f t="shared" si="12"/>
        <v>1</v>
      </c>
      <c r="H68">
        <f t="shared" si="8"/>
        <v>4.0307769754004527E-5</v>
      </c>
      <c r="I68">
        <f t="shared" si="9"/>
        <v>7.1172481982918505E-3</v>
      </c>
      <c r="J68">
        <f t="shared" si="10"/>
        <v>0</v>
      </c>
      <c r="K68">
        <f t="shared" si="13"/>
        <v>0.35847440209365405</v>
      </c>
      <c r="L68">
        <f t="shared" si="14"/>
        <v>0</v>
      </c>
      <c r="M68" t="e">
        <f t="shared" si="15"/>
        <v>#NUM!</v>
      </c>
    </row>
    <row r="69" spans="2:13" x14ac:dyDescent="0.2">
      <c r="B69">
        <f t="shared" si="16"/>
        <v>2</v>
      </c>
      <c r="C69">
        <f t="shared" si="17"/>
        <v>5</v>
      </c>
      <c r="D69">
        <f t="shared" si="18"/>
        <v>3</v>
      </c>
      <c r="E69">
        <f t="shared" si="19"/>
        <v>0</v>
      </c>
      <c r="F69">
        <f t="shared" si="11"/>
        <v>3</v>
      </c>
      <c r="G69">
        <f t="shared" si="12"/>
        <v>2</v>
      </c>
      <c r="H69">
        <f t="shared" si="8"/>
        <v>4.0307769754004527E-5</v>
      </c>
      <c r="I69">
        <f t="shared" si="9"/>
        <v>7.1172481982918505E-3</v>
      </c>
      <c r="J69">
        <f t="shared" si="10"/>
        <v>0</v>
      </c>
      <c r="K69">
        <f t="shared" si="13"/>
        <v>5.4750019272998635E-2</v>
      </c>
      <c r="L69">
        <f t="shared" si="14"/>
        <v>0</v>
      </c>
      <c r="M69" t="e">
        <f t="shared" si="15"/>
        <v>#NUM!</v>
      </c>
    </row>
    <row r="70" spans="2:13" x14ac:dyDescent="0.2">
      <c r="B70">
        <f t="shared" si="16"/>
        <v>2</v>
      </c>
      <c r="C70">
        <f t="shared" si="17"/>
        <v>4</v>
      </c>
      <c r="D70">
        <f t="shared" si="18"/>
        <v>2</v>
      </c>
      <c r="E70">
        <f t="shared" si="19"/>
        <v>2</v>
      </c>
      <c r="F70">
        <f t="shared" si="11"/>
        <v>4</v>
      </c>
      <c r="G70">
        <f t="shared" si="12"/>
        <v>0</v>
      </c>
      <c r="H70">
        <f t="shared" si="8"/>
        <v>4.731759693718277E-5</v>
      </c>
      <c r="I70">
        <f t="shared" si="9"/>
        <v>4.4734718005826471E-2</v>
      </c>
      <c r="J70">
        <f t="shared" si="10"/>
        <v>0</v>
      </c>
      <c r="K70">
        <f t="shared" si="13"/>
        <v>0.58677557863334739</v>
      </c>
      <c r="L70">
        <f t="shared" si="14"/>
        <v>0</v>
      </c>
      <c r="M70" t="e">
        <f t="shared" si="15"/>
        <v>#NUM!</v>
      </c>
    </row>
    <row r="71" spans="2:13" x14ac:dyDescent="0.2">
      <c r="B71">
        <f t="shared" si="16"/>
        <v>2</v>
      </c>
      <c r="C71">
        <f t="shared" si="17"/>
        <v>4</v>
      </c>
      <c r="D71">
        <f t="shared" si="18"/>
        <v>2</v>
      </c>
      <c r="E71">
        <f t="shared" si="19"/>
        <v>1</v>
      </c>
      <c r="F71">
        <f t="shared" si="11"/>
        <v>3</v>
      </c>
      <c r="G71">
        <f t="shared" si="12"/>
        <v>1</v>
      </c>
      <c r="H71">
        <f t="shared" si="8"/>
        <v>4.731759693718277E-5</v>
      </c>
      <c r="I71">
        <f t="shared" si="9"/>
        <v>4.4734718005826471E-2</v>
      </c>
      <c r="J71">
        <f t="shared" si="10"/>
        <v>0</v>
      </c>
      <c r="K71">
        <f t="shared" si="13"/>
        <v>0.35847440209365405</v>
      </c>
      <c r="L71">
        <f t="shared" si="14"/>
        <v>0</v>
      </c>
      <c r="M71" t="e">
        <f t="shared" si="15"/>
        <v>#NUM!</v>
      </c>
    </row>
    <row r="72" spans="2:13" x14ac:dyDescent="0.2">
      <c r="B72">
        <f t="shared" si="16"/>
        <v>2</v>
      </c>
      <c r="C72">
        <f t="shared" si="17"/>
        <v>4</v>
      </c>
      <c r="D72">
        <f t="shared" si="18"/>
        <v>2</v>
      </c>
      <c r="E72">
        <f t="shared" si="19"/>
        <v>0</v>
      </c>
      <c r="F72">
        <f t="shared" si="11"/>
        <v>2</v>
      </c>
      <c r="G72">
        <f t="shared" si="12"/>
        <v>2</v>
      </c>
      <c r="H72">
        <f t="shared" si="8"/>
        <v>4.731759693718277E-5</v>
      </c>
      <c r="I72">
        <f t="shared" si="9"/>
        <v>4.4734718005826471E-2</v>
      </c>
      <c r="J72">
        <f t="shared" si="10"/>
        <v>0</v>
      </c>
      <c r="K72">
        <f t="shared" si="13"/>
        <v>5.4750019272998635E-2</v>
      </c>
      <c r="L72">
        <f t="shared" si="14"/>
        <v>0</v>
      </c>
      <c r="M72" t="e">
        <f t="shared" si="15"/>
        <v>#NUM!</v>
      </c>
    </row>
    <row r="73" spans="2:13" x14ac:dyDescent="0.2">
      <c r="B73">
        <f t="shared" si="16"/>
        <v>2</v>
      </c>
      <c r="C73">
        <f t="shared" si="17"/>
        <v>3</v>
      </c>
      <c r="D73">
        <f t="shared" si="18"/>
        <v>1</v>
      </c>
      <c r="E73">
        <f t="shared" si="19"/>
        <v>2</v>
      </c>
      <c r="F73">
        <f t="shared" si="11"/>
        <v>3</v>
      </c>
      <c r="G73">
        <f t="shared" si="12"/>
        <v>0</v>
      </c>
      <c r="H73">
        <f t="shared" si="8"/>
        <v>5.568407284182352E-5</v>
      </c>
      <c r="I73">
        <f t="shared" si="9"/>
        <v>0.23431281998627701</v>
      </c>
      <c r="J73">
        <f t="shared" si="10"/>
        <v>0</v>
      </c>
      <c r="K73">
        <f t="shared" si="13"/>
        <v>0.58677557863334739</v>
      </c>
      <c r="L73">
        <f t="shared" si="14"/>
        <v>0</v>
      </c>
      <c r="M73" t="e">
        <f t="shared" si="15"/>
        <v>#NUM!</v>
      </c>
    </row>
    <row r="74" spans="2:13" x14ac:dyDescent="0.2">
      <c r="B74">
        <f t="shared" si="16"/>
        <v>2</v>
      </c>
      <c r="C74">
        <f t="shared" si="17"/>
        <v>3</v>
      </c>
      <c r="D74">
        <f t="shared" si="18"/>
        <v>1</v>
      </c>
      <c r="E74">
        <f t="shared" si="19"/>
        <v>1</v>
      </c>
      <c r="F74">
        <f t="shared" si="11"/>
        <v>2</v>
      </c>
      <c r="G74">
        <f t="shared" si="12"/>
        <v>1</v>
      </c>
      <c r="H74">
        <f t="shared" si="8"/>
        <v>5.568407284182352E-5</v>
      </c>
      <c r="I74">
        <f t="shared" si="9"/>
        <v>0.23431281998627701</v>
      </c>
      <c r="J74">
        <f t="shared" si="10"/>
        <v>0</v>
      </c>
      <c r="K74">
        <f t="shared" si="13"/>
        <v>0.35847440209365405</v>
      </c>
      <c r="L74">
        <f t="shared" si="14"/>
        <v>0</v>
      </c>
      <c r="M74" t="e">
        <f t="shared" si="15"/>
        <v>#NUM!</v>
      </c>
    </row>
    <row r="75" spans="2:13" x14ac:dyDescent="0.2">
      <c r="B75">
        <f t="shared" si="16"/>
        <v>2</v>
      </c>
      <c r="C75">
        <f t="shared" si="17"/>
        <v>3</v>
      </c>
      <c r="D75">
        <f t="shared" si="18"/>
        <v>1</v>
      </c>
      <c r="E75">
        <f t="shared" si="19"/>
        <v>0</v>
      </c>
      <c r="F75">
        <f t="shared" si="11"/>
        <v>1</v>
      </c>
      <c r="G75">
        <f t="shared" si="12"/>
        <v>2</v>
      </c>
      <c r="H75">
        <f t="shared" si="8"/>
        <v>5.568407284182352E-5</v>
      </c>
      <c r="I75">
        <f t="shared" si="9"/>
        <v>0.23431281998627701</v>
      </c>
      <c r="J75">
        <f t="shared" si="10"/>
        <v>0.83125492595443917</v>
      </c>
      <c r="K75">
        <f t="shared" si="13"/>
        <v>5.4750019272998635E-2</v>
      </c>
      <c r="L75">
        <f t="shared" si="14"/>
        <v>5.9380732701563066E-7</v>
      </c>
      <c r="M75">
        <f t="shared" si="15"/>
        <v>-14.336710935495118</v>
      </c>
    </row>
    <row r="76" spans="2:13" x14ac:dyDescent="0.2">
      <c r="B76">
        <f t="shared" si="16"/>
        <v>2</v>
      </c>
      <c r="C76">
        <f t="shared" si="17"/>
        <v>2</v>
      </c>
      <c r="D76">
        <f t="shared" si="18"/>
        <v>0</v>
      </c>
      <c r="E76">
        <f t="shared" si="19"/>
        <v>2</v>
      </c>
      <c r="F76">
        <f t="shared" si="11"/>
        <v>2</v>
      </c>
      <c r="G76">
        <f t="shared" si="12"/>
        <v>0</v>
      </c>
      <c r="H76">
        <f t="shared" si="8"/>
        <v>6.6025179212322302E-5</v>
      </c>
      <c r="I76">
        <f t="shared" si="9"/>
        <v>0.81819371407491137</v>
      </c>
      <c r="J76">
        <f t="shared" si="10"/>
        <v>0</v>
      </c>
      <c r="K76">
        <f t="shared" si="13"/>
        <v>0.58677557863334739</v>
      </c>
      <c r="L76">
        <f t="shared" si="14"/>
        <v>0</v>
      </c>
      <c r="M76" t="e">
        <f t="shared" si="15"/>
        <v>#NUM!</v>
      </c>
    </row>
    <row r="77" spans="2:13" x14ac:dyDescent="0.2">
      <c r="B77">
        <f t="shared" si="16"/>
        <v>2</v>
      </c>
      <c r="C77">
        <f t="shared" si="17"/>
        <v>2</v>
      </c>
      <c r="D77">
        <f t="shared" si="18"/>
        <v>0</v>
      </c>
      <c r="E77">
        <f t="shared" si="19"/>
        <v>1</v>
      </c>
      <c r="F77">
        <f t="shared" si="11"/>
        <v>1</v>
      </c>
      <c r="G77">
        <f t="shared" si="12"/>
        <v>1</v>
      </c>
      <c r="H77">
        <f t="shared" si="8"/>
        <v>6.6025179212322302E-5</v>
      </c>
      <c r="I77">
        <f t="shared" si="9"/>
        <v>0.81819371407491137</v>
      </c>
      <c r="J77">
        <f t="shared" si="10"/>
        <v>0.83125492595443917</v>
      </c>
      <c r="K77">
        <f t="shared" si="13"/>
        <v>0.35847440209365405</v>
      </c>
      <c r="L77">
        <f t="shared" si="14"/>
        <v>1.6097487935703433E-5</v>
      </c>
      <c r="M77">
        <f t="shared" si="15"/>
        <v>-11.036847326985919</v>
      </c>
    </row>
    <row r="78" spans="2:13" x14ac:dyDescent="0.2">
      <c r="B78">
        <f t="shared" si="16"/>
        <v>2</v>
      </c>
      <c r="C78">
        <f t="shared" si="17"/>
        <v>2</v>
      </c>
      <c r="D78">
        <f t="shared" si="18"/>
        <v>0</v>
      </c>
      <c r="E78">
        <f t="shared" si="19"/>
        <v>0</v>
      </c>
      <c r="F78">
        <f t="shared" si="11"/>
        <v>0</v>
      </c>
      <c r="G78">
        <f t="shared" si="12"/>
        <v>2</v>
      </c>
      <c r="H78">
        <f t="shared" si="8"/>
        <v>6.6025179212322302E-5</v>
      </c>
      <c r="I78">
        <f t="shared" si="9"/>
        <v>0.81819371407491137</v>
      </c>
      <c r="J78">
        <f t="shared" si="10"/>
        <v>1.9201934513155303E-2</v>
      </c>
      <c r="K78">
        <f t="shared" si="13"/>
        <v>5.4750019272998635E-2</v>
      </c>
      <c r="L78">
        <f t="shared" si="14"/>
        <v>5.6793023241693839E-8</v>
      </c>
      <c r="M78">
        <f t="shared" si="15"/>
        <v>-16.683852349015428</v>
      </c>
    </row>
    <row r="79" spans="2:13" x14ac:dyDescent="0.2">
      <c r="B79">
        <f t="shared" si="16"/>
        <v>3</v>
      </c>
      <c r="C79">
        <f t="shared" si="17"/>
        <v>10</v>
      </c>
      <c r="D79">
        <f t="shared" si="18"/>
        <v>7</v>
      </c>
      <c r="E79">
        <f t="shared" si="19"/>
        <v>3</v>
      </c>
      <c r="F79">
        <f t="shared" si="11"/>
        <v>10</v>
      </c>
      <c r="G79">
        <f t="shared" si="12"/>
        <v>0</v>
      </c>
      <c r="H79">
        <f t="shared" si="8"/>
        <v>1.8137796913657039E-5</v>
      </c>
      <c r="I79">
        <f t="shared" si="9"/>
        <v>6.414991075793749E-6</v>
      </c>
      <c r="J79">
        <f t="shared" si="10"/>
        <v>0</v>
      </c>
      <c r="K79">
        <f t="shared" si="13"/>
        <v>0.44947759203737314</v>
      </c>
      <c r="L79">
        <f t="shared" si="14"/>
        <v>0</v>
      </c>
      <c r="M79" t="e">
        <f t="shared" si="15"/>
        <v>#NUM!</v>
      </c>
    </row>
    <row r="80" spans="2:13" x14ac:dyDescent="0.2">
      <c r="B80">
        <f t="shared" si="16"/>
        <v>3</v>
      </c>
      <c r="C80">
        <f t="shared" si="17"/>
        <v>10</v>
      </c>
      <c r="D80">
        <f t="shared" si="18"/>
        <v>7</v>
      </c>
      <c r="E80">
        <f t="shared" si="19"/>
        <v>2</v>
      </c>
      <c r="F80">
        <f t="shared" si="11"/>
        <v>9</v>
      </c>
      <c r="G80">
        <f t="shared" si="12"/>
        <v>1</v>
      </c>
      <c r="H80">
        <f t="shared" si="8"/>
        <v>1.8137796913657039E-5</v>
      </c>
      <c r="I80">
        <f t="shared" si="9"/>
        <v>6.414991075793749E-6</v>
      </c>
      <c r="J80">
        <f t="shared" si="10"/>
        <v>0</v>
      </c>
      <c r="K80">
        <f t="shared" si="13"/>
        <v>0.41189395978792276</v>
      </c>
      <c r="L80">
        <f t="shared" si="14"/>
        <v>0</v>
      </c>
      <c r="M80" t="e">
        <f t="shared" si="15"/>
        <v>#NUM!</v>
      </c>
    </row>
    <row r="81" spans="2:13" x14ac:dyDescent="0.2">
      <c r="B81">
        <f t="shared" si="16"/>
        <v>3</v>
      </c>
      <c r="C81">
        <f t="shared" si="17"/>
        <v>10</v>
      </c>
      <c r="D81">
        <f t="shared" si="18"/>
        <v>7</v>
      </c>
      <c r="E81">
        <f t="shared" si="19"/>
        <v>1</v>
      </c>
      <c r="F81">
        <f t="shared" si="11"/>
        <v>8</v>
      </c>
      <c r="G81">
        <f t="shared" si="12"/>
        <v>2</v>
      </c>
      <c r="H81">
        <f t="shared" si="8"/>
        <v>1.8137796913657039E-5</v>
      </c>
      <c r="I81">
        <f t="shared" si="9"/>
        <v>6.414991075793749E-6</v>
      </c>
      <c r="J81">
        <f t="shared" si="10"/>
        <v>0</v>
      </c>
      <c r="K81">
        <f t="shared" si="13"/>
        <v>0.12581764335255843</v>
      </c>
      <c r="L81">
        <f t="shared" si="14"/>
        <v>0</v>
      </c>
      <c r="M81" t="e">
        <f t="shared" si="15"/>
        <v>#NUM!</v>
      </c>
    </row>
    <row r="82" spans="2:13" x14ac:dyDescent="0.2">
      <c r="B82">
        <f t="shared" si="16"/>
        <v>3</v>
      </c>
      <c r="C82">
        <f t="shared" si="17"/>
        <v>10</v>
      </c>
      <c r="D82">
        <f t="shared" si="18"/>
        <v>7</v>
      </c>
      <c r="E82">
        <f t="shared" si="19"/>
        <v>0</v>
      </c>
      <c r="F82">
        <f t="shared" si="11"/>
        <v>7</v>
      </c>
      <c r="G82">
        <f t="shared" si="12"/>
        <v>3</v>
      </c>
      <c r="H82">
        <f t="shared" si="8"/>
        <v>1.8137796913657039E-5</v>
      </c>
      <c r="I82">
        <f t="shared" si="9"/>
        <v>6.414991075793749E-6</v>
      </c>
      <c r="J82">
        <f t="shared" si="10"/>
        <v>0</v>
      </c>
      <c r="K82">
        <f t="shared" si="13"/>
        <v>1.2810804822145834E-2</v>
      </c>
      <c r="L82">
        <f t="shared" si="14"/>
        <v>0</v>
      </c>
      <c r="M82" t="e">
        <f t="shared" si="15"/>
        <v>#NUM!</v>
      </c>
    </row>
    <row r="83" spans="2:13" x14ac:dyDescent="0.2">
      <c r="B83">
        <f t="shared" si="16"/>
        <v>3</v>
      </c>
      <c r="C83">
        <f t="shared" si="17"/>
        <v>9</v>
      </c>
      <c r="D83">
        <f t="shared" si="18"/>
        <v>6</v>
      </c>
      <c r="E83">
        <f t="shared" si="19"/>
        <v>3</v>
      </c>
      <c r="F83">
        <f t="shared" si="11"/>
        <v>9</v>
      </c>
      <c r="G83">
        <f t="shared" si="12"/>
        <v>0</v>
      </c>
      <c r="H83">
        <f t="shared" si="8"/>
        <v>2.1290715106955928E-5</v>
      </c>
      <c r="I83">
        <f t="shared" si="9"/>
        <v>4.704088016256996E-5</v>
      </c>
      <c r="J83">
        <f t="shared" si="10"/>
        <v>0</v>
      </c>
      <c r="K83">
        <f t="shared" si="13"/>
        <v>0.44947759203737314</v>
      </c>
      <c r="L83">
        <f t="shared" si="14"/>
        <v>0</v>
      </c>
      <c r="M83" t="e">
        <f t="shared" si="15"/>
        <v>#NUM!</v>
      </c>
    </row>
    <row r="84" spans="2:13" x14ac:dyDescent="0.2">
      <c r="B84">
        <f t="shared" si="16"/>
        <v>3</v>
      </c>
      <c r="C84">
        <f t="shared" si="17"/>
        <v>9</v>
      </c>
      <c r="D84">
        <f t="shared" si="18"/>
        <v>6</v>
      </c>
      <c r="E84">
        <f t="shared" si="19"/>
        <v>2</v>
      </c>
      <c r="F84">
        <f t="shared" si="11"/>
        <v>8</v>
      </c>
      <c r="G84">
        <f t="shared" si="12"/>
        <v>1</v>
      </c>
      <c r="H84">
        <f t="shared" si="8"/>
        <v>2.1290715106955928E-5</v>
      </c>
      <c r="I84">
        <f t="shared" si="9"/>
        <v>4.704088016256996E-5</v>
      </c>
      <c r="J84">
        <f t="shared" si="10"/>
        <v>0</v>
      </c>
      <c r="K84">
        <f t="shared" si="13"/>
        <v>0.41189395978792276</v>
      </c>
      <c r="L84">
        <f t="shared" si="14"/>
        <v>0</v>
      </c>
      <c r="M84" t="e">
        <f t="shared" si="15"/>
        <v>#NUM!</v>
      </c>
    </row>
    <row r="85" spans="2:13" x14ac:dyDescent="0.2">
      <c r="B85">
        <f t="shared" si="16"/>
        <v>3</v>
      </c>
      <c r="C85">
        <f t="shared" si="17"/>
        <v>9</v>
      </c>
      <c r="D85">
        <f t="shared" si="18"/>
        <v>6</v>
      </c>
      <c r="E85">
        <f t="shared" si="19"/>
        <v>1</v>
      </c>
      <c r="F85">
        <f t="shared" si="11"/>
        <v>7</v>
      </c>
      <c r="G85">
        <f t="shared" si="12"/>
        <v>2</v>
      </c>
      <c r="H85">
        <f t="shared" ref="H85:H148" si="20">VLOOKUP(C85,K$6:M$16,2)</f>
        <v>2.1290715106955928E-5</v>
      </c>
      <c r="I85">
        <f t="shared" ref="I85:I148" si="21">_xlfn.BINOM.DIST(B85,C85,$H$2,FALSE)</f>
        <v>4.704088016256996E-5</v>
      </c>
      <c r="J85">
        <f t="shared" ref="J85:J148" si="22">VLOOKUP(F85,K$6:M$16,3)</f>
        <v>0</v>
      </c>
      <c r="K85">
        <f t="shared" si="13"/>
        <v>0.12581764335255843</v>
      </c>
      <c r="L85">
        <f t="shared" si="14"/>
        <v>0</v>
      </c>
      <c r="M85" t="e">
        <f t="shared" si="15"/>
        <v>#NUM!</v>
      </c>
    </row>
    <row r="86" spans="2:13" x14ac:dyDescent="0.2">
      <c r="B86">
        <f t="shared" si="16"/>
        <v>3</v>
      </c>
      <c r="C86">
        <f t="shared" si="17"/>
        <v>9</v>
      </c>
      <c r="D86">
        <f t="shared" si="18"/>
        <v>6</v>
      </c>
      <c r="E86">
        <f t="shared" si="19"/>
        <v>0</v>
      </c>
      <c r="F86">
        <f t="shared" ref="F86:F149" si="23">D86+E86</f>
        <v>6</v>
      </c>
      <c r="G86">
        <f t="shared" ref="G86:G149" si="24">B86-E86</f>
        <v>3</v>
      </c>
      <c r="H86">
        <f t="shared" si="20"/>
        <v>2.1290715106955928E-5</v>
      </c>
      <c r="I86">
        <f t="shared" si="21"/>
        <v>4.704088016256996E-5</v>
      </c>
      <c r="J86">
        <f t="shared" si="22"/>
        <v>0</v>
      </c>
      <c r="K86">
        <f t="shared" ref="K86:K149" si="25">_xlfn.BINOM.DIST(G86,B86,$F$2,FALSE)</f>
        <v>1.2810804822145834E-2</v>
      </c>
      <c r="L86">
        <f t="shared" ref="L86:L149" si="26">H86*I86*J86*K86</f>
        <v>0</v>
      </c>
      <c r="M86" t="e">
        <f t="shared" ref="M86:M149" si="27">LN(L86)</f>
        <v>#NUM!</v>
      </c>
    </row>
    <row r="87" spans="2:13" x14ac:dyDescent="0.2">
      <c r="B87">
        <f t="shared" ref="B87:B150" si="28">IF(E86=0,IF(C86=B86,B86+1,B86), B86)</f>
        <v>3</v>
      </c>
      <c r="C87">
        <f t="shared" ref="C87:C150" si="29">IF(E86=0,IF(C86=B86,10,C86-1),C86)</f>
        <v>8</v>
      </c>
      <c r="D87">
        <f t="shared" ref="D87:D150" si="30">C87-B87</f>
        <v>5</v>
      </c>
      <c r="E87">
        <f t="shared" ref="E87:E150" si="31">IF(E86=0,B87,E86-1)</f>
        <v>3</v>
      </c>
      <c r="F87">
        <f t="shared" si="23"/>
        <v>8</v>
      </c>
      <c r="G87">
        <f t="shared" si="24"/>
        <v>0</v>
      </c>
      <c r="H87">
        <f t="shared" si="20"/>
        <v>2.4981425527175654E-5</v>
      </c>
      <c r="I87">
        <f t="shared" si="21"/>
        <v>3.2852280516123796E-4</v>
      </c>
      <c r="J87">
        <f t="shared" si="22"/>
        <v>0</v>
      </c>
      <c r="K87">
        <f t="shared" si="25"/>
        <v>0.44947759203737314</v>
      </c>
      <c r="L87">
        <f t="shared" si="26"/>
        <v>0</v>
      </c>
      <c r="M87" t="e">
        <f t="shared" si="27"/>
        <v>#NUM!</v>
      </c>
    </row>
    <row r="88" spans="2:13" x14ac:dyDescent="0.2">
      <c r="B88">
        <f t="shared" si="28"/>
        <v>3</v>
      </c>
      <c r="C88">
        <f t="shared" si="29"/>
        <v>8</v>
      </c>
      <c r="D88">
        <f t="shared" si="30"/>
        <v>5</v>
      </c>
      <c r="E88">
        <f t="shared" si="31"/>
        <v>2</v>
      </c>
      <c r="F88">
        <f t="shared" si="23"/>
        <v>7</v>
      </c>
      <c r="G88">
        <f t="shared" si="24"/>
        <v>1</v>
      </c>
      <c r="H88">
        <f t="shared" si="20"/>
        <v>2.4981425527175654E-5</v>
      </c>
      <c r="I88">
        <f t="shared" si="21"/>
        <v>3.2852280516123796E-4</v>
      </c>
      <c r="J88">
        <f t="shared" si="22"/>
        <v>0</v>
      </c>
      <c r="K88">
        <f t="shared" si="25"/>
        <v>0.41189395978792276</v>
      </c>
      <c r="L88">
        <f t="shared" si="26"/>
        <v>0</v>
      </c>
      <c r="M88" t="e">
        <f t="shared" si="27"/>
        <v>#NUM!</v>
      </c>
    </row>
    <row r="89" spans="2:13" x14ac:dyDescent="0.2">
      <c r="B89">
        <f t="shared" si="28"/>
        <v>3</v>
      </c>
      <c r="C89">
        <f t="shared" si="29"/>
        <v>8</v>
      </c>
      <c r="D89">
        <f t="shared" si="30"/>
        <v>5</v>
      </c>
      <c r="E89">
        <f t="shared" si="31"/>
        <v>1</v>
      </c>
      <c r="F89">
        <f t="shared" si="23"/>
        <v>6</v>
      </c>
      <c r="G89">
        <f t="shared" si="24"/>
        <v>2</v>
      </c>
      <c r="H89">
        <f t="shared" si="20"/>
        <v>2.4981425527175654E-5</v>
      </c>
      <c r="I89">
        <f t="shared" si="21"/>
        <v>3.2852280516123796E-4</v>
      </c>
      <c r="J89">
        <f t="shared" si="22"/>
        <v>0</v>
      </c>
      <c r="K89">
        <f t="shared" si="25"/>
        <v>0.12581764335255843</v>
      </c>
      <c r="L89">
        <f t="shared" si="26"/>
        <v>0</v>
      </c>
      <c r="M89" t="e">
        <f t="shared" si="27"/>
        <v>#NUM!</v>
      </c>
    </row>
    <row r="90" spans="2:13" x14ac:dyDescent="0.2">
      <c r="B90">
        <f t="shared" si="28"/>
        <v>3</v>
      </c>
      <c r="C90">
        <f t="shared" si="29"/>
        <v>8</v>
      </c>
      <c r="D90">
        <f t="shared" si="30"/>
        <v>5</v>
      </c>
      <c r="E90">
        <f t="shared" si="31"/>
        <v>0</v>
      </c>
      <c r="F90">
        <f t="shared" si="23"/>
        <v>5</v>
      </c>
      <c r="G90">
        <f t="shared" si="24"/>
        <v>3</v>
      </c>
      <c r="H90">
        <f t="shared" si="20"/>
        <v>2.4981425527175654E-5</v>
      </c>
      <c r="I90">
        <f t="shared" si="21"/>
        <v>3.2852280516123796E-4</v>
      </c>
      <c r="J90">
        <f t="shared" si="22"/>
        <v>0</v>
      </c>
      <c r="K90">
        <f t="shared" si="25"/>
        <v>1.2810804822145834E-2</v>
      </c>
      <c r="L90">
        <f t="shared" si="26"/>
        <v>0</v>
      </c>
      <c r="M90" t="e">
        <f t="shared" si="27"/>
        <v>#NUM!</v>
      </c>
    </row>
    <row r="91" spans="2:13" x14ac:dyDescent="0.2">
      <c r="B91">
        <f t="shared" si="28"/>
        <v>3</v>
      </c>
      <c r="C91">
        <f t="shared" si="29"/>
        <v>7</v>
      </c>
      <c r="D91">
        <f t="shared" si="30"/>
        <v>4</v>
      </c>
      <c r="E91">
        <f t="shared" si="31"/>
        <v>3</v>
      </c>
      <c r="F91">
        <f t="shared" si="23"/>
        <v>7</v>
      </c>
      <c r="G91">
        <f t="shared" si="24"/>
        <v>0</v>
      </c>
      <c r="H91">
        <f t="shared" si="20"/>
        <v>2.9302298974005632E-5</v>
      </c>
      <c r="I91">
        <f t="shared" si="21"/>
        <v>2.1509329984237854E-3</v>
      </c>
      <c r="J91">
        <f t="shared" si="22"/>
        <v>0</v>
      </c>
      <c r="K91">
        <f t="shared" si="25"/>
        <v>0.44947759203737314</v>
      </c>
      <c r="L91">
        <f t="shared" si="26"/>
        <v>0</v>
      </c>
      <c r="M91" t="e">
        <f t="shared" si="27"/>
        <v>#NUM!</v>
      </c>
    </row>
    <row r="92" spans="2:13" x14ac:dyDescent="0.2">
      <c r="B92">
        <f t="shared" si="28"/>
        <v>3</v>
      </c>
      <c r="C92">
        <f t="shared" si="29"/>
        <v>7</v>
      </c>
      <c r="D92">
        <f t="shared" si="30"/>
        <v>4</v>
      </c>
      <c r="E92">
        <f t="shared" si="31"/>
        <v>2</v>
      </c>
      <c r="F92">
        <f t="shared" si="23"/>
        <v>6</v>
      </c>
      <c r="G92">
        <f t="shared" si="24"/>
        <v>1</v>
      </c>
      <c r="H92">
        <f t="shared" si="20"/>
        <v>2.9302298974005632E-5</v>
      </c>
      <c r="I92">
        <f t="shared" si="21"/>
        <v>2.1509329984237854E-3</v>
      </c>
      <c r="J92">
        <f t="shared" si="22"/>
        <v>0</v>
      </c>
      <c r="K92">
        <f t="shared" si="25"/>
        <v>0.41189395978792276</v>
      </c>
      <c r="L92">
        <f t="shared" si="26"/>
        <v>0</v>
      </c>
      <c r="M92" t="e">
        <f t="shared" si="27"/>
        <v>#NUM!</v>
      </c>
    </row>
    <row r="93" spans="2:13" x14ac:dyDescent="0.2">
      <c r="B93">
        <f t="shared" si="28"/>
        <v>3</v>
      </c>
      <c r="C93">
        <f t="shared" si="29"/>
        <v>7</v>
      </c>
      <c r="D93">
        <f t="shared" si="30"/>
        <v>4</v>
      </c>
      <c r="E93">
        <f t="shared" si="31"/>
        <v>1</v>
      </c>
      <c r="F93">
        <f t="shared" si="23"/>
        <v>5</v>
      </c>
      <c r="G93">
        <f t="shared" si="24"/>
        <v>2</v>
      </c>
      <c r="H93">
        <f t="shared" si="20"/>
        <v>2.9302298974005632E-5</v>
      </c>
      <c r="I93">
        <f t="shared" si="21"/>
        <v>2.1509329984237854E-3</v>
      </c>
      <c r="J93">
        <f t="shared" si="22"/>
        <v>0</v>
      </c>
      <c r="K93">
        <f t="shared" si="25"/>
        <v>0.12581764335255843</v>
      </c>
      <c r="L93">
        <f t="shared" si="26"/>
        <v>0</v>
      </c>
      <c r="M93" t="e">
        <f t="shared" si="27"/>
        <v>#NUM!</v>
      </c>
    </row>
    <row r="94" spans="2:13" x14ac:dyDescent="0.2">
      <c r="B94">
        <f t="shared" si="28"/>
        <v>3</v>
      </c>
      <c r="C94">
        <f t="shared" si="29"/>
        <v>7</v>
      </c>
      <c r="D94">
        <f t="shared" si="30"/>
        <v>4</v>
      </c>
      <c r="E94">
        <f t="shared" si="31"/>
        <v>0</v>
      </c>
      <c r="F94">
        <f t="shared" si="23"/>
        <v>4</v>
      </c>
      <c r="G94">
        <f t="shared" si="24"/>
        <v>3</v>
      </c>
      <c r="H94">
        <f t="shared" si="20"/>
        <v>2.9302298974005632E-5</v>
      </c>
      <c r="I94">
        <f t="shared" si="21"/>
        <v>2.1509329984237854E-3</v>
      </c>
      <c r="J94">
        <f t="shared" si="22"/>
        <v>0</v>
      </c>
      <c r="K94">
        <f t="shared" si="25"/>
        <v>1.2810804822145834E-2</v>
      </c>
      <c r="L94">
        <f t="shared" si="26"/>
        <v>0</v>
      </c>
      <c r="M94" t="e">
        <f t="shared" si="27"/>
        <v>#NUM!</v>
      </c>
    </row>
    <row r="95" spans="2:13" x14ac:dyDescent="0.2">
      <c r="B95">
        <f t="shared" si="28"/>
        <v>3</v>
      </c>
      <c r="C95">
        <f t="shared" si="29"/>
        <v>6</v>
      </c>
      <c r="D95">
        <f t="shared" si="30"/>
        <v>3</v>
      </c>
      <c r="E95">
        <f t="shared" si="31"/>
        <v>3</v>
      </c>
      <c r="F95">
        <f t="shared" si="23"/>
        <v>6</v>
      </c>
      <c r="G95">
        <f t="shared" si="24"/>
        <v>0</v>
      </c>
      <c r="H95">
        <f t="shared" si="20"/>
        <v>3.4364739555994825E-5</v>
      </c>
      <c r="I95">
        <f t="shared" si="21"/>
        <v>1.2875680045234629E-2</v>
      </c>
      <c r="J95">
        <f t="shared" si="22"/>
        <v>0</v>
      </c>
      <c r="K95">
        <f t="shared" si="25"/>
        <v>0.44947759203737314</v>
      </c>
      <c r="L95">
        <f t="shared" si="26"/>
        <v>0</v>
      </c>
      <c r="M95" t="e">
        <f t="shared" si="27"/>
        <v>#NUM!</v>
      </c>
    </row>
    <row r="96" spans="2:13" x14ac:dyDescent="0.2">
      <c r="B96">
        <f t="shared" si="28"/>
        <v>3</v>
      </c>
      <c r="C96">
        <f t="shared" si="29"/>
        <v>6</v>
      </c>
      <c r="D96">
        <f t="shared" si="30"/>
        <v>3</v>
      </c>
      <c r="E96">
        <f t="shared" si="31"/>
        <v>2</v>
      </c>
      <c r="F96">
        <f t="shared" si="23"/>
        <v>5</v>
      </c>
      <c r="G96">
        <f t="shared" si="24"/>
        <v>1</v>
      </c>
      <c r="H96">
        <f t="shared" si="20"/>
        <v>3.4364739555994825E-5</v>
      </c>
      <c r="I96">
        <f t="shared" si="21"/>
        <v>1.2875680045234629E-2</v>
      </c>
      <c r="J96">
        <f t="shared" si="22"/>
        <v>0</v>
      </c>
      <c r="K96">
        <f t="shared" si="25"/>
        <v>0.41189395978792276</v>
      </c>
      <c r="L96">
        <f t="shared" si="26"/>
        <v>0</v>
      </c>
      <c r="M96" t="e">
        <f t="shared" si="27"/>
        <v>#NUM!</v>
      </c>
    </row>
    <row r="97" spans="2:13" x14ac:dyDescent="0.2">
      <c r="B97">
        <f t="shared" si="28"/>
        <v>3</v>
      </c>
      <c r="C97">
        <f t="shared" si="29"/>
        <v>6</v>
      </c>
      <c r="D97">
        <f t="shared" si="30"/>
        <v>3</v>
      </c>
      <c r="E97">
        <f t="shared" si="31"/>
        <v>1</v>
      </c>
      <c r="F97">
        <f t="shared" si="23"/>
        <v>4</v>
      </c>
      <c r="G97">
        <f t="shared" si="24"/>
        <v>2</v>
      </c>
      <c r="H97">
        <f t="shared" si="20"/>
        <v>3.4364739555994825E-5</v>
      </c>
      <c r="I97">
        <f t="shared" si="21"/>
        <v>1.2875680045234629E-2</v>
      </c>
      <c r="J97">
        <f t="shared" si="22"/>
        <v>0</v>
      </c>
      <c r="K97">
        <f t="shared" si="25"/>
        <v>0.12581764335255843</v>
      </c>
      <c r="L97">
        <f t="shared" si="26"/>
        <v>0</v>
      </c>
      <c r="M97" t="e">
        <f t="shared" si="27"/>
        <v>#NUM!</v>
      </c>
    </row>
    <row r="98" spans="2:13" x14ac:dyDescent="0.2">
      <c r="B98">
        <f t="shared" si="28"/>
        <v>3</v>
      </c>
      <c r="C98">
        <f t="shared" si="29"/>
        <v>6</v>
      </c>
      <c r="D98">
        <f t="shared" si="30"/>
        <v>3</v>
      </c>
      <c r="E98">
        <f t="shared" si="31"/>
        <v>0</v>
      </c>
      <c r="F98">
        <f t="shared" si="23"/>
        <v>3</v>
      </c>
      <c r="G98">
        <f t="shared" si="24"/>
        <v>3</v>
      </c>
      <c r="H98">
        <f t="shared" si="20"/>
        <v>3.4364739555994825E-5</v>
      </c>
      <c r="I98">
        <f t="shared" si="21"/>
        <v>1.2875680045234629E-2</v>
      </c>
      <c r="J98">
        <f t="shared" si="22"/>
        <v>0</v>
      </c>
      <c r="K98">
        <f t="shared" si="25"/>
        <v>1.2810804822145834E-2</v>
      </c>
      <c r="L98">
        <f t="shared" si="26"/>
        <v>0</v>
      </c>
      <c r="M98" t="e">
        <f t="shared" si="27"/>
        <v>#NUM!</v>
      </c>
    </row>
    <row r="99" spans="2:13" x14ac:dyDescent="0.2">
      <c r="B99">
        <f t="shared" si="28"/>
        <v>3</v>
      </c>
      <c r="C99">
        <f t="shared" si="29"/>
        <v>5</v>
      </c>
      <c r="D99">
        <f t="shared" si="30"/>
        <v>2</v>
      </c>
      <c r="E99">
        <f t="shared" si="31"/>
        <v>3</v>
      </c>
      <c r="F99">
        <f t="shared" si="23"/>
        <v>5</v>
      </c>
      <c r="G99">
        <f t="shared" si="24"/>
        <v>0</v>
      </c>
      <c r="H99">
        <f t="shared" si="20"/>
        <v>4.0307769754004527E-5</v>
      </c>
      <c r="I99">
        <f t="shared" si="21"/>
        <v>6.7440615144752261E-2</v>
      </c>
      <c r="J99">
        <f t="shared" si="22"/>
        <v>0</v>
      </c>
      <c r="K99">
        <f t="shared" si="25"/>
        <v>0.44947759203737314</v>
      </c>
      <c r="L99">
        <f t="shared" si="26"/>
        <v>0</v>
      </c>
      <c r="M99" t="e">
        <f t="shared" si="27"/>
        <v>#NUM!</v>
      </c>
    </row>
    <row r="100" spans="2:13" x14ac:dyDescent="0.2">
      <c r="B100">
        <f t="shared" si="28"/>
        <v>3</v>
      </c>
      <c r="C100">
        <f t="shared" si="29"/>
        <v>5</v>
      </c>
      <c r="D100">
        <f t="shared" si="30"/>
        <v>2</v>
      </c>
      <c r="E100">
        <f t="shared" si="31"/>
        <v>2</v>
      </c>
      <c r="F100">
        <f t="shared" si="23"/>
        <v>4</v>
      </c>
      <c r="G100">
        <f t="shared" si="24"/>
        <v>1</v>
      </c>
      <c r="H100">
        <f t="shared" si="20"/>
        <v>4.0307769754004527E-5</v>
      </c>
      <c r="I100">
        <f t="shared" si="21"/>
        <v>6.7440615144752261E-2</v>
      </c>
      <c r="J100">
        <f t="shared" si="22"/>
        <v>0</v>
      </c>
      <c r="K100">
        <f t="shared" si="25"/>
        <v>0.41189395978792276</v>
      </c>
      <c r="L100">
        <f t="shared" si="26"/>
        <v>0</v>
      </c>
      <c r="M100" t="e">
        <f t="shared" si="27"/>
        <v>#NUM!</v>
      </c>
    </row>
    <row r="101" spans="2:13" x14ac:dyDescent="0.2">
      <c r="B101">
        <f t="shared" si="28"/>
        <v>3</v>
      </c>
      <c r="C101">
        <f t="shared" si="29"/>
        <v>5</v>
      </c>
      <c r="D101">
        <f t="shared" si="30"/>
        <v>2</v>
      </c>
      <c r="E101">
        <f t="shared" si="31"/>
        <v>1</v>
      </c>
      <c r="F101">
        <f t="shared" si="23"/>
        <v>3</v>
      </c>
      <c r="G101">
        <f t="shared" si="24"/>
        <v>2</v>
      </c>
      <c r="H101">
        <f t="shared" si="20"/>
        <v>4.0307769754004527E-5</v>
      </c>
      <c r="I101">
        <f t="shared" si="21"/>
        <v>6.7440615144752261E-2</v>
      </c>
      <c r="J101">
        <f t="shared" si="22"/>
        <v>0</v>
      </c>
      <c r="K101">
        <f t="shared" si="25"/>
        <v>0.12581764335255843</v>
      </c>
      <c r="L101">
        <f t="shared" si="26"/>
        <v>0</v>
      </c>
      <c r="M101" t="e">
        <f t="shared" si="27"/>
        <v>#NUM!</v>
      </c>
    </row>
    <row r="102" spans="2:13" x14ac:dyDescent="0.2">
      <c r="B102">
        <f t="shared" si="28"/>
        <v>3</v>
      </c>
      <c r="C102">
        <f t="shared" si="29"/>
        <v>5</v>
      </c>
      <c r="D102">
        <f t="shared" si="30"/>
        <v>2</v>
      </c>
      <c r="E102">
        <f t="shared" si="31"/>
        <v>0</v>
      </c>
      <c r="F102">
        <f t="shared" si="23"/>
        <v>2</v>
      </c>
      <c r="G102">
        <f t="shared" si="24"/>
        <v>3</v>
      </c>
      <c r="H102">
        <f t="shared" si="20"/>
        <v>4.0307769754004527E-5</v>
      </c>
      <c r="I102">
        <f t="shared" si="21"/>
        <v>6.7440615144752261E-2</v>
      </c>
      <c r="J102">
        <f t="shared" si="22"/>
        <v>0</v>
      </c>
      <c r="K102">
        <f t="shared" si="25"/>
        <v>1.2810804822145834E-2</v>
      </c>
      <c r="L102">
        <f t="shared" si="26"/>
        <v>0</v>
      </c>
      <c r="M102" t="e">
        <f t="shared" si="27"/>
        <v>#NUM!</v>
      </c>
    </row>
    <row r="103" spans="2:13" x14ac:dyDescent="0.2">
      <c r="B103">
        <f t="shared" si="28"/>
        <v>3</v>
      </c>
      <c r="C103">
        <f t="shared" si="29"/>
        <v>4</v>
      </c>
      <c r="D103">
        <f t="shared" si="30"/>
        <v>1</v>
      </c>
      <c r="E103">
        <f t="shared" si="31"/>
        <v>3</v>
      </c>
      <c r="F103">
        <f t="shared" si="23"/>
        <v>4</v>
      </c>
      <c r="G103">
        <f t="shared" si="24"/>
        <v>0</v>
      </c>
      <c r="H103">
        <f t="shared" si="20"/>
        <v>4.731759693718277E-5</v>
      </c>
      <c r="I103">
        <f t="shared" si="21"/>
        <v>0.28259394797781828</v>
      </c>
      <c r="J103">
        <f t="shared" si="22"/>
        <v>0</v>
      </c>
      <c r="K103">
        <f t="shared" si="25"/>
        <v>0.44947759203737314</v>
      </c>
      <c r="L103">
        <f t="shared" si="26"/>
        <v>0</v>
      </c>
      <c r="M103" t="e">
        <f t="shared" si="27"/>
        <v>#NUM!</v>
      </c>
    </row>
    <row r="104" spans="2:13" x14ac:dyDescent="0.2">
      <c r="B104">
        <f t="shared" si="28"/>
        <v>3</v>
      </c>
      <c r="C104">
        <f t="shared" si="29"/>
        <v>4</v>
      </c>
      <c r="D104">
        <f t="shared" si="30"/>
        <v>1</v>
      </c>
      <c r="E104">
        <f t="shared" si="31"/>
        <v>2</v>
      </c>
      <c r="F104">
        <f t="shared" si="23"/>
        <v>3</v>
      </c>
      <c r="G104">
        <f t="shared" si="24"/>
        <v>1</v>
      </c>
      <c r="H104">
        <f t="shared" si="20"/>
        <v>4.731759693718277E-5</v>
      </c>
      <c r="I104">
        <f t="shared" si="21"/>
        <v>0.28259394797781828</v>
      </c>
      <c r="J104">
        <f t="shared" si="22"/>
        <v>0</v>
      </c>
      <c r="K104">
        <f t="shared" si="25"/>
        <v>0.41189395978792276</v>
      </c>
      <c r="L104">
        <f t="shared" si="26"/>
        <v>0</v>
      </c>
      <c r="M104" t="e">
        <f t="shared" si="27"/>
        <v>#NUM!</v>
      </c>
    </row>
    <row r="105" spans="2:13" x14ac:dyDescent="0.2">
      <c r="B105">
        <f t="shared" si="28"/>
        <v>3</v>
      </c>
      <c r="C105">
        <f t="shared" si="29"/>
        <v>4</v>
      </c>
      <c r="D105">
        <f t="shared" si="30"/>
        <v>1</v>
      </c>
      <c r="E105">
        <f t="shared" si="31"/>
        <v>1</v>
      </c>
      <c r="F105">
        <f t="shared" si="23"/>
        <v>2</v>
      </c>
      <c r="G105">
        <f t="shared" si="24"/>
        <v>2</v>
      </c>
      <c r="H105">
        <f t="shared" si="20"/>
        <v>4.731759693718277E-5</v>
      </c>
      <c r="I105">
        <f t="shared" si="21"/>
        <v>0.28259394797781828</v>
      </c>
      <c r="J105">
        <f t="shared" si="22"/>
        <v>0</v>
      </c>
      <c r="K105">
        <f t="shared" si="25"/>
        <v>0.12581764335255843</v>
      </c>
      <c r="L105">
        <f t="shared" si="26"/>
        <v>0</v>
      </c>
      <c r="M105" t="e">
        <f t="shared" si="27"/>
        <v>#NUM!</v>
      </c>
    </row>
    <row r="106" spans="2:13" x14ac:dyDescent="0.2">
      <c r="B106">
        <f t="shared" si="28"/>
        <v>3</v>
      </c>
      <c r="C106">
        <f t="shared" si="29"/>
        <v>4</v>
      </c>
      <c r="D106">
        <f t="shared" si="30"/>
        <v>1</v>
      </c>
      <c r="E106">
        <f t="shared" si="31"/>
        <v>0</v>
      </c>
      <c r="F106">
        <f t="shared" si="23"/>
        <v>1</v>
      </c>
      <c r="G106">
        <f t="shared" si="24"/>
        <v>3</v>
      </c>
      <c r="H106">
        <f t="shared" si="20"/>
        <v>4.731759693718277E-5</v>
      </c>
      <c r="I106">
        <f t="shared" si="21"/>
        <v>0.28259394797781828</v>
      </c>
      <c r="J106">
        <f t="shared" si="22"/>
        <v>0.83125492595443917</v>
      </c>
      <c r="K106">
        <f t="shared" si="25"/>
        <v>1.2810804822145834E-2</v>
      </c>
      <c r="L106">
        <f t="shared" si="26"/>
        <v>1.423954734107542E-7</v>
      </c>
      <c r="M106">
        <f t="shared" si="27"/>
        <v>-15.764657626319607</v>
      </c>
    </row>
    <row r="107" spans="2:13" x14ac:dyDescent="0.2">
      <c r="B107">
        <f t="shared" si="28"/>
        <v>3</v>
      </c>
      <c r="C107">
        <f t="shared" si="29"/>
        <v>3</v>
      </c>
      <c r="D107">
        <f t="shared" si="30"/>
        <v>0</v>
      </c>
      <c r="E107">
        <f t="shared" si="31"/>
        <v>3</v>
      </c>
      <c r="F107">
        <f t="shared" si="23"/>
        <v>3</v>
      </c>
      <c r="G107">
        <f t="shared" si="24"/>
        <v>0</v>
      </c>
      <c r="H107">
        <f t="shared" si="20"/>
        <v>5.568407284182352E-5</v>
      </c>
      <c r="I107">
        <f t="shared" si="21"/>
        <v>0.74008944074615235</v>
      </c>
      <c r="J107">
        <f t="shared" si="22"/>
        <v>0</v>
      </c>
      <c r="K107">
        <f t="shared" si="25"/>
        <v>0.44947759203737314</v>
      </c>
      <c r="L107">
        <f t="shared" si="26"/>
        <v>0</v>
      </c>
      <c r="M107" t="e">
        <f t="shared" si="27"/>
        <v>#NUM!</v>
      </c>
    </row>
    <row r="108" spans="2:13" x14ac:dyDescent="0.2">
      <c r="B108">
        <f t="shared" si="28"/>
        <v>3</v>
      </c>
      <c r="C108">
        <f t="shared" si="29"/>
        <v>3</v>
      </c>
      <c r="D108">
        <f t="shared" si="30"/>
        <v>0</v>
      </c>
      <c r="E108">
        <f t="shared" si="31"/>
        <v>2</v>
      </c>
      <c r="F108">
        <f t="shared" si="23"/>
        <v>2</v>
      </c>
      <c r="G108">
        <f t="shared" si="24"/>
        <v>1</v>
      </c>
      <c r="H108">
        <f t="shared" si="20"/>
        <v>5.568407284182352E-5</v>
      </c>
      <c r="I108">
        <f t="shared" si="21"/>
        <v>0.74008944074615235</v>
      </c>
      <c r="J108">
        <f t="shared" si="22"/>
        <v>0</v>
      </c>
      <c r="K108">
        <f t="shared" si="25"/>
        <v>0.41189395978792276</v>
      </c>
      <c r="L108">
        <f t="shared" si="26"/>
        <v>0</v>
      </c>
      <c r="M108" t="e">
        <f t="shared" si="27"/>
        <v>#NUM!</v>
      </c>
    </row>
    <row r="109" spans="2:13" x14ac:dyDescent="0.2">
      <c r="B109">
        <f t="shared" si="28"/>
        <v>3</v>
      </c>
      <c r="C109">
        <f t="shared" si="29"/>
        <v>3</v>
      </c>
      <c r="D109">
        <f t="shared" si="30"/>
        <v>0</v>
      </c>
      <c r="E109">
        <f t="shared" si="31"/>
        <v>1</v>
      </c>
      <c r="F109">
        <f t="shared" si="23"/>
        <v>1</v>
      </c>
      <c r="G109">
        <f t="shared" si="24"/>
        <v>2</v>
      </c>
      <c r="H109">
        <f t="shared" si="20"/>
        <v>5.568407284182352E-5</v>
      </c>
      <c r="I109">
        <f t="shared" si="21"/>
        <v>0.74008944074615235</v>
      </c>
      <c r="J109">
        <f t="shared" si="22"/>
        <v>0.83125492595443917</v>
      </c>
      <c r="K109">
        <f t="shared" si="25"/>
        <v>0.12581764335255843</v>
      </c>
      <c r="L109">
        <f t="shared" si="26"/>
        <v>4.3101360513056934E-6</v>
      </c>
      <c r="M109">
        <f t="shared" si="27"/>
        <v>-12.354541087918593</v>
      </c>
    </row>
    <row r="110" spans="2:13" x14ac:dyDescent="0.2">
      <c r="B110">
        <f t="shared" si="28"/>
        <v>3</v>
      </c>
      <c r="C110">
        <f t="shared" si="29"/>
        <v>3</v>
      </c>
      <c r="D110">
        <f t="shared" si="30"/>
        <v>0</v>
      </c>
      <c r="E110">
        <f t="shared" si="31"/>
        <v>0</v>
      </c>
      <c r="F110">
        <f t="shared" si="23"/>
        <v>0</v>
      </c>
      <c r="G110">
        <f t="shared" si="24"/>
        <v>3</v>
      </c>
      <c r="H110">
        <f t="shared" si="20"/>
        <v>5.568407284182352E-5</v>
      </c>
      <c r="I110">
        <f t="shared" si="21"/>
        <v>0.74008944074615235</v>
      </c>
      <c r="J110">
        <f t="shared" si="22"/>
        <v>1.9201934513155303E-2</v>
      </c>
      <c r="K110">
        <f t="shared" si="25"/>
        <v>1.2810804822145834E-2</v>
      </c>
      <c r="L110">
        <f t="shared" si="26"/>
        <v>1.0137633810293437E-8</v>
      </c>
      <c r="M110">
        <f t="shared" si="27"/>
        <v>-18.407011218056265</v>
      </c>
    </row>
    <row r="111" spans="2:13" x14ac:dyDescent="0.2">
      <c r="B111">
        <f t="shared" si="28"/>
        <v>4</v>
      </c>
      <c r="C111">
        <f t="shared" si="29"/>
        <v>10</v>
      </c>
      <c r="D111">
        <f t="shared" si="30"/>
        <v>6</v>
      </c>
      <c r="E111">
        <f t="shared" si="31"/>
        <v>4</v>
      </c>
      <c r="F111">
        <f t="shared" si="23"/>
        <v>10</v>
      </c>
      <c r="G111">
        <f t="shared" si="24"/>
        <v>0</v>
      </c>
      <c r="H111">
        <f t="shared" si="20"/>
        <v>1.8137796913657039E-5</v>
      </c>
      <c r="I111">
        <f t="shared" si="21"/>
        <v>1.0637596602378603E-4</v>
      </c>
      <c r="J111">
        <f t="shared" si="22"/>
        <v>0</v>
      </c>
      <c r="K111">
        <f t="shared" si="25"/>
        <v>0.34430557968049963</v>
      </c>
      <c r="L111">
        <f t="shared" si="26"/>
        <v>0</v>
      </c>
      <c r="M111" t="e">
        <f t="shared" si="27"/>
        <v>#NUM!</v>
      </c>
    </row>
    <row r="112" spans="2:13" x14ac:dyDescent="0.2">
      <c r="B112">
        <f t="shared" si="28"/>
        <v>4</v>
      </c>
      <c r="C112">
        <f t="shared" si="29"/>
        <v>10</v>
      </c>
      <c r="D112">
        <f t="shared" si="30"/>
        <v>6</v>
      </c>
      <c r="E112">
        <f t="shared" si="31"/>
        <v>3</v>
      </c>
      <c r="F112">
        <f t="shared" si="23"/>
        <v>9</v>
      </c>
      <c r="G112">
        <f t="shared" si="24"/>
        <v>1</v>
      </c>
      <c r="H112">
        <f t="shared" si="20"/>
        <v>1.8137796913657039E-5</v>
      </c>
      <c r="I112">
        <f t="shared" si="21"/>
        <v>1.0637596602378603E-4</v>
      </c>
      <c r="J112">
        <f t="shared" si="22"/>
        <v>0</v>
      </c>
      <c r="K112">
        <f t="shared" si="25"/>
        <v>0.4206880494274941</v>
      </c>
      <c r="L112">
        <f t="shared" si="26"/>
        <v>0</v>
      </c>
      <c r="M112" t="e">
        <f t="shared" si="27"/>
        <v>#NUM!</v>
      </c>
    </row>
    <row r="113" spans="2:13" x14ac:dyDescent="0.2">
      <c r="B113">
        <f t="shared" si="28"/>
        <v>4</v>
      </c>
      <c r="C113">
        <f t="shared" si="29"/>
        <v>10</v>
      </c>
      <c r="D113">
        <f t="shared" si="30"/>
        <v>6</v>
      </c>
      <c r="E113">
        <f t="shared" si="31"/>
        <v>2</v>
      </c>
      <c r="F113">
        <f t="shared" si="23"/>
        <v>8</v>
      </c>
      <c r="G113">
        <f t="shared" si="24"/>
        <v>2</v>
      </c>
      <c r="H113">
        <f t="shared" si="20"/>
        <v>1.8137796913657039E-5</v>
      </c>
      <c r="I113">
        <f t="shared" si="21"/>
        <v>1.0637596602378603E-4</v>
      </c>
      <c r="J113">
        <f t="shared" si="22"/>
        <v>0</v>
      </c>
      <c r="K113">
        <f t="shared" si="25"/>
        <v>0.19275584543460414</v>
      </c>
      <c r="L113">
        <f t="shared" si="26"/>
        <v>0</v>
      </c>
      <c r="M113" t="e">
        <f t="shared" si="27"/>
        <v>#NUM!</v>
      </c>
    </row>
    <row r="114" spans="2:13" x14ac:dyDescent="0.2">
      <c r="B114">
        <f t="shared" si="28"/>
        <v>4</v>
      </c>
      <c r="C114">
        <f t="shared" si="29"/>
        <v>10</v>
      </c>
      <c r="D114">
        <f t="shared" si="30"/>
        <v>6</v>
      </c>
      <c r="E114">
        <f t="shared" si="31"/>
        <v>1</v>
      </c>
      <c r="F114">
        <f t="shared" si="23"/>
        <v>7</v>
      </c>
      <c r="G114">
        <f t="shared" si="24"/>
        <v>3</v>
      </c>
      <c r="H114">
        <f t="shared" si="20"/>
        <v>1.8137796913657039E-5</v>
      </c>
      <c r="I114">
        <f t="shared" si="21"/>
        <v>1.0637596602378603E-4</v>
      </c>
      <c r="J114">
        <f t="shared" si="22"/>
        <v>0</v>
      </c>
      <c r="K114">
        <f t="shared" si="25"/>
        <v>3.9252960847008446E-2</v>
      </c>
      <c r="L114">
        <f t="shared" si="26"/>
        <v>0</v>
      </c>
      <c r="M114" t="e">
        <f t="shared" si="27"/>
        <v>#NUM!</v>
      </c>
    </row>
    <row r="115" spans="2:13" x14ac:dyDescent="0.2">
      <c r="B115">
        <f t="shared" si="28"/>
        <v>4</v>
      </c>
      <c r="C115">
        <f t="shared" si="29"/>
        <v>10</v>
      </c>
      <c r="D115">
        <f t="shared" si="30"/>
        <v>6</v>
      </c>
      <c r="E115">
        <f t="shared" si="31"/>
        <v>0</v>
      </c>
      <c r="F115">
        <f t="shared" si="23"/>
        <v>6</v>
      </c>
      <c r="G115">
        <f t="shared" si="24"/>
        <v>4</v>
      </c>
      <c r="H115">
        <f t="shared" si="20"/>
        <v>1.8137796913657039E-5</v>
      </c>
      <c r="I115">
        <f t="shared" si="21"/>
        <v>1.0637596602378603E-4</v>
      </c>
      <c r="J115">
        <f t="shared" si="22"/>
        <v>0</v>
      </c>
      <c r="K115">
        <f t="shared" si="25"/>
        <v>2.9975646103937215E-3</v>
      </c>
      <c r="L115">
        <f t="shared" si="26"/>
        <v>0</v>
      </c>
      <c r="M115" t="e">
        <f t="shared" si="27"/>
        <v>#NUM!</v>
      </c>
    </row>
    <row r="116" spans="2:13" x14ac:dyDescent="0.2">
      <c r="B116">
        <f t="shared" si="28"/>
        <v>4</v>
      </c>
      <c r="C116">
        <f t="shared" si="29"/>
        <v>9</v>
      </c>
      <c r="D116">
        <f t="shared" si="30"/>
        <v>5</v>
      </c>
      <c r="E116">
        <f t="shared" si="31"/>
        <v>4</v>
      </c>
      <c r="F116">
        <f t="shared" si="23"/>
        <v>9</v>
      </c>
      <c r="G116">
        <f t="shared" si="24"/>
        <v>0</v>
      </c>
      <c r="H116">
        <f t="shared" si="20"/>
        <v>2.1290715106955928E-5</v>
      </c>
      <c r="I116">
        <f t="shared" si="21"/>
        <v>6.6861499136893073E-4</v>
      </c>
      <c r="J116">
        <f t="shared" si="22"/>
        <v>0</v>
      </c>
      <c r="K116">
        <f t="shared" si="25"/>
        <v>0.34430557968049963</v>
      </c>
      <c r="L116">
        <f t="shared" si="26"/>
        <v>0</v>
      </c>
      <c r="M116" t="e">
        <f t="shared" si="27"/>
        <v>#NUM!</v>
      </c>
    </row>
    <row r="117" spans="2:13" x14ac:dyDescent="0.2">
      <c r="B117">
        <f t="shared" si="28"/>
        <v>4</v>
      </c>
      <c r="C117">
        <f t="shared" si="29"/>
        <v>9</v>
      </c>
      <c r="D117">
        <f t="shared" si="30"/>
        <v>5</v>
      </c>
      <c r="E117">
        <f t="shared" si="31"/>
        <v>3</v>
      </c>
      <c r="F117">
        <f t="shared" si="23"/>
        <v>8</v>
      </c>
      <c r="G117">
        <f t="shared" si="24"/>
        <v>1</v>
      </c>
      <c r="H117">
        <f t="shared" si="20"/>
        <v>2.1290715106955928E-5</v>
      </c>
      <c r="I117">
        <f t="shared" si="21"/>
        <v>6.6861499136893073E-4</v>
      </c>
      <c r="J117">
        <f t="shared" si="22"/>
        <v>0</v>
      </c>
      <c r="K117">
        <f t="shared" si="25"/>
        <v>0.4206880494274941</v>
      </c>
      <c r="L117">
        <f t="shared" si="26"/>
        <v>0</v>
      </c>
      <c r="M117" t="e">
        <f t="shared" si="27"/>
        <v>#NUM!</v>
      </c>
    </row>
    <row r="118" spans="2:13" x14ac:dyDescent="0.2">
      <c r="B118">
        <f t="shared" si="28"/>
        <v>4</v>
      </c>
      <c r="C118">
        <f t="shared" si="29"/>
        <v>9</v>
      </c>
      <c r="D118">
        <f t="shared" si="30"/>
        <v>5</v>
      </c>
      <c r="E118">
        <f t="shared" si="31"/>
        <v>2</v>
      </c>
      <c r="F118">
        <f t="shared" si="23"/>
        <v>7</v>
      </c>
      <c r="G118">
        <f t="shared" si="24"/>
        <v>2</v>
      </c>
      <c r="H118">
        <f t="shared" si="20"/>
        <v>2.1290715106955928E-5</v>
      </c>
      <c r="I118">
        <f t="shared" si="21"/>
        <v>6.6861499136893073E-4</v>
      </c>
      <c r="J118">
        <f t="shared" si="22"/>
        <v>0</v>
      </c>
      <c r="K118">
        <f t="shared" si="25"/>
        <v>0.19275584543460414</v>
      </c>
      <c r="L118">
        <f t="shared" si="26"/>
        <v>0</v>
      </c>
      <c r="M118" t="e">
        <f t="shared" si="27"/>
        <v>#NUM!</v>
      </c>
    </row>
    <row r="119" spans="2:13" x14ac:dyDescent="0.2">
      <c r="B119">
        <f t="shared" si="28"/>
        <v>4</v>
      </c>
      <c r="C119">
        <f t="shared" si="29"/>
        <v>9</v>
      </c>
      <c r="D119">
        <f t="shared" si="30"/>
        <v>5</v>
      </c>
      <c r="E119">
        <f t="shared" si="31"/>
        <v>1</v>
      </c>
      <c r="F119">
        <f t="shared" si="23"/>
        <v>6</v>
      </c>
      <c r="G119">
        <f t="shared" si="24"/>
        <v>3</v>
      </c>
      <c r="H119">
        <f t="shared" si="20"/>
        <v>2.1290715106955928E-5</v>
      </c>
      <c r="I119">
        <f t="shared" si="21"/>
        <v>6.6861499136893073E-4</v>
      </c>
      <c r="J119">
        <f t="shared" si="22"/>
        <v>0</v>
      </c>
      <c r="K119">
        <f t="shared" si="25"/>
        <v>3.9252960847008446E-2</v>
      </c>
      <c r="L119">
        <f t="shared" si="26"/>
        <v>0</v>
      </c>
      <c r="M119" t="e">
        <f t="shared" si="27"/>
        <v>#NUM!</v>
      </c>
    </row>
    <row r="120" spans="2:13" x14ac:dyDescent="0.2">
      <c r="B120">
        <f t="shared" si="28"/>
        <v>4</v>
      </c>
      <c r="C120">
        <f t="shared" si="29"/>
        <v>9</v>
      </c>
      <c r="D120">
        <f t="shared" si="30"/>
        <v>5</v>
      </c>
      <c r="E120">
        <f t="shared" si="31"/>
        <v>0</v>
      </c>
      <c r="F120">
        <f t="shared" si="23"/>
        <v>5</v>
      </c>
      <c r="G120">
        <f t="shared" si="24"/>
        <v>4</v>
      </c>
      <c r="H120">
        <f t="shared" si="20"/>
        <v>2.1290715106955928E-5</v>
      </c>
      <c r="I120">
        <f t="shared" si="21"/>
        <v>6.6861499136893073E-4</v>
      </c>
      <c r="J120">
        <f t="shared" si="22"/>
        <v>0</v>
      </c>
      <c r="K120">
        <f t="shared" si="25"/>
        <v>2.9975646103937215E-3</v>
      </c>
      <c r="L120">
        <f t="shared" si="26"/>
        <v>0</v>
      </c>
      <c r="M120" t="e">
        <f t="shared" si="27"/>
        <v>#NUM!</v>
      </c>
    </row>
    <row r="121" spans="2:13" x14ac:dyDescent="0.2">
      <c r="B121">
        <f t="shared" si="28"/>
        <v>4</v>
      </c>
      <c r="C121">
        <f t="shared" si="29"/>
        <v>8</v>
      </c>
      <c r="D121">
        <f t="shared" si="30"/>
        <v>4</v>
      </c>
      <c r="E121">
        <f t="shared" si="31"/>
        <v>4</v>
      </c>
      <c r="F121">
        <f t="shared" si="23"/>
        <v>8</v>
      </c>
      <c r="G121">
        <f t="shared" si="24"/>
        <v>0</v>
      </c>
      <c r="H121">
        <f t="shared" si="20"/>
        <v>2.4981425527175654E-5</v>
      </c>
      <c r="I121">
        <f t="shared" si="21"/>
        <v>3.8912124903960309E-3</v>
      </c>
      <c r="J121">
        <f t="shared" si="22"/>
        <v>0</v>
      </c>
      <c r="K121">
        <f t="shared" si="25"/>
        <v>0.34430557968049963</v>
      </c>
      <c r="L121">
        <f t="shared" si="26"/>
        <v>0</v>
      </c>
      <c r="M121" t="e">
        <f t="shared" si="27"/>
        <v>#NUM!</v>
      </c>
    </row>
    <row r="122" spans="2:13" x14ac:dyDescent="0.2">
      <c r="B122">
        <f t="shared" si="28"/>
        <v>4</v>
      </c>
      <c r="C122">
        <f t="shared" si="29"/>
        <v>8</v>
      </c>
      <c r="D122">
        <f t="shared" si="30"/>
        <v>4</v>
      </c>
      <c r="E122">
        <f t="shared" si="31"/>
        <v>3</v>
      </c>
      <c r="F122">
        <f t="shared" si="23"/>
        <v>7</v>
      </c>
      <c r="G122">
        <f t="shared" si="24"/>
        <v>1</v>
      </c>
      <c r="H122">
        <f t="shared" si="20"/>
        <v>2.4981425527175654E-5</v>
      </c>
      <c r="I122">
        <f t="shared" si="21"/>
        <v>3.8912124903960309E-3</v>
      </c>
      <c r="J122">
        <f t="shared" si="22"/>
        <v>0</v>
      </c>
      <c r="K122">
        <f t="shared" si="25"/>
        <v>0.4206880494274941</v>
      </c>
      <c r="L122">
        <f t="shared" si="26"/>
        <v>0</v>
      </c>
      <c r="M122" t="e">
        <f t="shared" si="27"/>
        <v>#NUM!</v>
      </c>
    </row>
    <row r="123" spans="2:13" x14ac:dyDescent="0.2">
      <c r="B123">
        <f t="shared" si="28"/>
        <v>4</v>
      </c>
      <c r="C123">
        <f t="shared" si="29"/>
        <v>8</v>
      </c>
      <c r="D123">
        <f t="shared" si="30"/>
        <v>4</v>
      </c>
      <c r="E123">
        <f t="shared" si="31"/>
        <v>2</v>
      </c>
      <c r="F123">
        <f t="shared" si="23"/>
        <v>6</v>
      </c>
      <c r="G123">
        <f t="shared" si="24"/>
        <v>2</v>
      </c>
      <c r="H123">
        <f t="shared" si="20"/>
        <v>2.4981425527175654E-5</v>
      </c>
      <c r="I123">
        <f t="shared" si="21"/>
        <v>3.8912124903960309E-3</v>
      </c>
      <c r="J123">
        <f t="shared" si="22"/>
        <v>0</v>
      </c>
      <c r="K123">
        <f t="shared" si="25"/>
        <v>0.19275584543460414</v>
      </c>
      <c r="L123">
        <f t="shared" si="26"/>
        <v>0</v>
      </c>
      <c r="M123" t="e">
        <f t="shared" si="27"/>
        <v>#NUM!</v>
      </c>
    </row>
    <row r="124" spans="2:13" x14ac:dyDescent="0.2">
      <c r="B124">
        <f t="shared" si="28"/>
        <v>4</v>
      </c>
      <c r="C124">
        <f t="shared" si="29"/>
        <v>8</v>
      </c>
      <c r="D124">
        <f t="shared" si="30"/>
        <v>4</v>
      </c>
      <c r="E124">
        <f t="shared" si="31"/>
        <v>1</v>
      </c>
      <c r="F124">
        <f t="shared" si="23"/>
        <v>5</v>
      </c>
      <c r="G124">
        <f t="shared" si="24"/>
        <v>3</v>
      </c>
      <c r="H124">
        <f t="shared" si="20"/>
        <v>2.4981425527175654E-5</v>
      </c>
      <c r="I124">
        <f t="shared" si="21"/>
        <v>3.8912124903960309E-3</v>
      </c>
      <c r="J124">
        <f t="shared" si="22"/>
        <v>0</v>
      </c>
      <c r="K124">
        <f t="shared" si="25"/>
        <v>3.9252960847008446E-2</v>
      </c>
      <c r="L124">
        <f t="shared" si="26"/>
        <v>0</v>
      </c>
      <c r="M124" t="e">
        <f t="shared" si="27"/>
        <v>#NUM!</v>
      </c>
    </row>
    <row r="125" spans="2:13" x14ac:dyDescent="0.2">
      <c r="B125">
        <f t="shared" si="28"/>
        <v>4</v>
      </c>
      <c r="C125">
        <f t="shared" si="29"/>
        <v>8</v>
      </c>
      <c r="D125">
        <f t="shared" si="30"/>
        <v>4</v>
      </c>
      <c r="E125">
        <f t="shared" si="31"/>
        <v>0</v>
      </c>
      <c r="F125">
        <f t="shared" si="23"/>
        <v>4</v>
      </c>
      <c r="G125">
        <f t="shared" si="24"/>
        <v>4</v>
      </c>
      <c r="H125">
        <f t="shared" si="20"/>
        <v>2.4981425527175654E-5</v>
      </c>
      <c r="I125">
        <f t="shared" si="21"/>
        <v>3.8912124903960309E-3</v>
      </c>
      <c r="J125">
        <f t="shared" si="22"/>
        <v>0</v>
      </c>
      <c r="K125">
        <f t="shared" si="25"/>
        <v>2.9975646103937215E-3</v>
      </c>
      <c r="L125">
        <f t="shared" si="26"/>
        <v>0</v>
      </c>
      <c r="M125" t="e">
        <f t="shared" si="27"/>
        <v>#NUM!</v>
      </c>
    </row>
    <row r="126" spans="2:13" x14ac:dyDescent="0.2">
      <c r="B126">
        <f t="shared" si="28"/>
        <v>4</v>
      </c>
      <c r="C126">
        <f t="shared" si="29"/>
        <v>7</v>
      </c>
      <c r="D126">
        <f t="shared" si="30"/>
        <v>3</v>
      </c>
      <c r="E126">
        <f t="shared" si="31"/>
        <v>4</v>
      </c>
      <c r="F126">
        <f t="shared" si="23"/>
        <v>7</v>
      </c>
      <c r="G126">
        <f t="shared" si="24"/>
        <v>0</v>
      </c>
      <c r="H126">
        <f t="shared" si="20"/>
        <v>2.9302298974005632E-5</v>
      </c>
      <c r="I126">
        <f t="shared" si="21"/>
        <v>2.0381507080736841E-2</v>
      </c>
      <c r="J126">
        <f t="shared" si="22"/>
        <v>0</v>
      </c>
      <c r="K126">
        <f t="shared" si="25"/>
        <v>0.34430557968049963</v>
      </c>
      <c r="L126">
        <f t="shared" si="26"/>
        <v>0</v>
      </c>
      <c r="M126" t="e">
        <f t="shared" si="27"/>
        <v>#NUM!</v>
      </c>
    </row>
    <row r="127" spans="2:13" x14ac:dyDescent="0.2">
      <c r="B127">
        <f t="shared" si="28"/>
        <v>4</v>
      </c>
      <c r="C127">
        <f t="shared" si="29"/>
        <v>7</v>
      </c>
      <c r="D127">
        <f t="shared" si="30"/>
        <v>3</v>
      </c>
      <c r="E127">
        <f t="shared" si="31"/>
        <v>3</v>
      </c>
      <c r="F127">
        <f t="shared" si="23"/>
        <v>6</v>
      </c>
      <c r="G127">
        <f t="shared" si="24"/>
        <v>1</v>
      </c>
      <c r="H127">
        <f t="shared" si="20"/>
        <v>2.9302298974005632E-5</v>
      </c>
      <c r="I127">
        <f t="shared" si="21"/>
        <v>2.0381507080736841E-2</v>
      </c>
      <c r="J127">
        <f t="shared" si="22"/>
        <v>0</v>
      </c>
      <c r="K127">
        <f t="shared" si="25"/>
        <v>0.4206880494274941</v>
      </c>
      <c r="L127">
        <f t="shared" si="26"/>
        <v>0</v>
      </c>
      <c r="M127" t="e">
        <f t="shared" si="27"/>
        <v>#NUM!</v>
      </c>
    </row>
    <row r="128" spans="2:13" x14ac:dyDescent="0.2">
      <c r="B128">
        <f t="shared" si="28"/>
        <v>4</v>
      </c>
      <c r="C128">
        <f t="shared" si="29"/>
        <v>7</v>
      </c>
      <c r="D128">
        <f t="shared" si="30"/>
        <v>3</v>
      </c>
      <c r="E128">
        <f t="shared" si="31"/>
        <v>2</v>
      </c>
      <c r="F128">
        <f t="shared" si="23"/>
        <v>5</v>
      </c>
      <c r="G128">
        <f t="shared" si="24"/>
        <v>2</v>
      </c>
      <c r="H128">
        <f t="shared" si="20"/>
        <v>2.9302298974005632E-5</v>
      </c>
      <c r="I128">
        <f t="shared" si="21"/>
        <v>2.0381507080736841E-2</v>
      </c>
      <c r="J128">
        <f t="shared" si="22"/>
        <v>0</v>
      </c>
      <c r="K128">
        <f t="shared" si="25"/>
        <v>0.19275584543460414</v>
      </c>
      <c r="L128">
        <f t="shared" si="26"/>
        <v>0</v>
      </c>
      <c r="M128" t="e">
        <f t="shared" si="27"/>
        <v>#NUM!</v>
      </c>
    </row>
    <row r="129" spans="2:13" x14ac:dyDescent="0.2">
      <c r="B129">
        <f t="shared" si="28"/>
        <v>4</v>
      </c>
      <c r="C129">
        <f t="shared" si="29"/>
        <v>7</v>
      </c>
      <c r="D129">
        <f t="shared" si="30"/>
        <v>3</v>
      </c>
      <c r="E129">
        <f t="shared" si="31"/>
        <v>1</v>
      </c>
      <c r="F129">
        <f t="shared" si="23"/>
        <v>4</v>
      </c>
      <c r="G129">
        <f t="shared" si="24"/>
        <v>3</v>
      </c>
      <c r="H129">
        <f t="shared" si="20"/>
        <v>2.9302298974005632E-5</v>
      </c>
      <c r="I129">
        <f t="shared" si="21"/>
        <v>2.0381507080736841E-2</v>
      </c>
      <c r="J129">
        <f t="shared" si="22"/>
        <v>0</v>
      </c>
      <c r="K129">
        <f t="shared" si="25"/>
        <v>3.9252960847008446E-2</v>
      </c>
      <c r="L129">
        <f t="shared" si="26"/>
        <v>0</v>
      </c>
      <c r="M129" t="e">
        <f t="shared" si="27"/>
        <v>#NUM!</v>
      </c>
    </row>
    <row r="130" spans="2:13" x14ac:dyDescent="0.2">
      <c r="B130">
        <f t="shared" si="28"/>
        <v>4</v>
      </c>
      <c r="C130">
        <f t="shared" si="29"/>
        <v>7</v>
      </c>
      <c r="D130">
        <f t="shared" si="30"/>
        <v>3</v>
      </c>
      <c r="E130">
        <f t="shared" si="31"/>
        <v>0</v>
      </c>
      <c r="F130">
        <f t="shared" si="23"/>
        <v>3</v>
      </c>
      <c r="G130">
        <f t="shared" si="24"/>
        <v>4</v>
      </c>
      <c r="H130">
        <f t="shared" si="20"/>
        <v>2.9302298974005632E-5</v>
      </c>
      <c r="I130">
        <f t="shared" si="21"/>
        <v>2.0381507080736841E-2</v>
      </c>
      <c r="J130">
        <f t="shared" si="22"/>
        <v>0</v>
      </c>
      <c r="K130">
        <f t="shared" si="25"/>
        <v>2.9975646103937215E-3</v>
      </c>
      <c r="L130">
        <f t="shared" si="26"/>
        <v>0</v>
      </c>
      <c r="M130" t="e">
        <f t="shared" si="27"/>
        <v>#NUM!</v>
      </c>
    </row>
    <row r="131" spans="2:13" x14ac:dyDescent="0.2">
      <c r="B131">
        <f t="shared" si="28"/>
        <v>4</v>
      </c>
      <c r="C131">
        <f t="shared" si="29"/>
        <v>6</v>
      </c>
      <c r="D131">
        <f t="shared" si="30"/>
        <v>2</v>
      </c>
      <c r="E131">
        <f t="shared" si="31"/>
        <v>4</v>
      </c>
      <c r="F131">
        <f t="shared" si="23"/>
        <v>6</v>
      </c>
      <c r="G131">
        <f t="shared" si="24"/>
        <v>0</v>
      </c>
      <c r="H131">
        <f t="shared" si="20"/>
        <v>3.4364739555994825E-5</v>
      </c>
      <c r="I131">
        <f t="shared" si="21"/>
        <v>9.1504162683202411E-2</v>
      </c>
      <c r="J131">
        <f t="shared" si="22"/>
        <v>0</v>
      </c>
      <c r="K131">
        <f t="shared" si="25"/>
        <v>0.34430557968049963</v>
      </c>
      <c r="L131">
        <f t="shared" si="26"/>
        <v>0</v>
      </c>
      <c r="M131" t="e">
        <f t="shared" si="27"/>
        <v>#NUM!</v>
      </c>
    </row>
    <row r="132" spans="2:13" x14ac:dyDescent="0.2">
      <c r="B132">
        <f t="shared" si="28"/>
        <v>4</v>
      </c>
      <c r="C132">
        <f t="shared" si="29"/>
        <v>6</v>
      </c>
      <c r="D132">
        <f t="shared" si="30"/>
        <v>2</v>
      </c>
      <c r="E132">
        <f t="shared" si="31"/>
        <v>3</v>
      </c>
      <c r="F132">
        <f t="shared" si="23"/>
        <v>5</v>
      </c>
      <c r="G132">
        <f t="shared" si="24"/>
        <v>1</v>
      </c>
      <c r="H132">
        <f t="shared" si="20"/>
        <v>3.4364739555994825E-5</v>
      </c>
      <c r="I132">
        <f t="shared" si="21"/>
        <v>9.1504162683202411E-2</v>
      </c>
      <c r="J132">
        <f t="shared" si="22"/>
        <v>0</v>
      </c>
      <c r="K132">
        <f t="shared" si="25"/>
        <v>0.4206880494274941</v>
      </c>
      <c r="L132">
        <f t="shared" si="26"/>
        <v>0</v>
      </c>
      <c r="M132" t="e">
        <f t="shared" si="27"/>
        <v>#NUM!</v>
      </c>
    </row>
    <row r="133" spans="2:13" x14ac:dyDescent="0.2">
      <c r="B133">
        <f t="shared" si="28"/>
        <v>4</v>
      </c>
      <c r="C133">
        <f t="shared" si="29"/>
        <v>6</v>
      </c>
      <c r="D133">
        <f t="shared" si="30"/>
        <v>2</v>
      </c>
      <c r="E133">
        <f t="shared" si="31"/>
        <v>2</v>
      </c>
      <c r="F133">
        <f t="shared" si="23"/>
        <v>4</v>
      </c>
      <c r="G133">
        <f t="shared" si="24"/>
        <v>2</v>
      </c>
      <c r="H133">
        <f t="shared" si="20"/>
        <v>3.4364739555994825E-5</v>
      </c>
      <c r="I133">
        <f t="shared" si="21"/>
        <v>9.1504162683202411E-2</v>
      </c>
      <c r="J133">
        <f t="shared" si="22"/>
        <v>0</v>
      </c>
      <c r="K133">
        <f t="shared" si="25"/>
        <v>0.19275584543460414</v>
      </c>
      <c r="L133">
        <f t="shared" si="26"/>
        <v>0</v>
      </c>
      <c r="M133" t="e">
        <f t="shared" si="27"/>
        <v>#NUM!</v>
      </c>
    </row>
    <row r="134" spans="2:13" x14ac:dyDescent="0.2">
      <c r="B134">
        <f t="shared" si="28"/>
        <v>4</v>
      </c>
      <c r="C134">
        <f t="shared" si="29"/>
        <v>6</v>
      </c>
      <c r="D134">
        <f t="shared" si="30"/>
        <v>2</v>
      </c>
      <c r="E134">
        <f t="shared" si="31"/>
        <v>1</v>
      </c>
      <c r="F134">
        <f t="shared" si="23"/>
        <v>3</v>
      </c>
      <c r="G134">
        <f t="shared" si="24"/>
        <v>3</v>
      </c>
      <c r="H134">
        <f t="shared" si="20"/>
        <v>3.4364739555994825E-5</v>
      </c>
      <c r="I134">
        <f t="shared" si="21"/>
        <v>9.1504162683202411E-2</v>
      </c>
      <c r="J134">
        <f t="shared" si="22"/>
        <v>0</v>
      </c>
      <c r="K134">
        <f t="shared" si="25"/>
        <v>3.9252960847008446E-2</v>
      </c>
      <c r="L134">
        <f t="shared" si="26"/>
        <v>0</v>
      </c>
      <c r="M134" t="e">
        <f t="shared" si="27"/>
        <v>#NUM!</v>
      </c>
    </row>
    <row r="135" spans="2:13" x14ac:dyDescent="0.2">
      <c r="B135">
        <f t="shared" si="28"/>
        <v>4</v>
      </c>
      <c r="C135">
        <f t="shared" si="29"/>
        <v>6</v>
      </c>
      <c r="D135">
        <f t="shared" si="30"/>
        <v>2</v>
      </c>
      <c r="E135">
        <f t="shared" si="31"/>
        <v>0</v>
      </c>
      <c r="F135">
        <f t="shared" si="23"/>
        <v>2</v>
      </c>
      <c r="G135">
        <f t="shared" si="24"/>
        <v>4</v>
      </c>
      <c r="H135">
        <f t="shared" si="20"/>
        <v>3.4364739555994825E-5</v>
      </c>
      <c r="I135">
        <f t="shared" si="21"/>
        <v>9.1504162683202411E-2</v>
      </c>
      <c r="J135">
        <f t="shared" si="22"/>
        <v>0</v>
      </c>
      <c r="K135">
        <f t="shared" si="25"/>
        <v>2.9975646103937215E-3</v>
      </c>
      <c r="L135">
        <f t="shared" si="26"/>
        <v>0</v>
      </c>
      <c r="M135" t="e">
        <f t="shared" si="27"/>
        <v>#NUM!</v>
      </c>
    </row>
    <row r="136" spans="2:13" x14ac:dyDescent="0.2">
      <c r="B136">
        <f t="shared" si="28"/>
        <v>4</v>
      </c>
      <c r="C136">
        <f t="shared" si="29"/>
        <v>5</v>
      </c>
      <c r="D136">
        <f t="shared" si="30"/>
        <v>1</v>
      </c>
      <c r="E136">
        <f t="shared" si="31"/>
        <v>4</v>
      </c>
      <c r="F136">
        <f t="shared" si="23"/>
        <v>5</v>
      </c>
      <c r="G136">
        <f t="shared" si="24"/>
        <v>0</v>
      </c>
      <c r="H136">
        <f t="shared" si="20"/>
        <v>4.0307769754004527E-5</v>
      </c>
      <c r="I136">
        <f t="shared" si="21"/>
        <v>0.31952212739989677</v>
      </c>
      <c r="J136">
        <f t="shared" si="22"/>
        <v>0</v>
      </c>
      <c r="K136">
        <f t="shared" si="25"/>
        <v>0.34430557968049963</v>
      </c>
      <c r="L136">
        <f t="shared" si="26"/>
        <v>0</v>
      </c>
      <c r="M136" t="e">
        <f t="shared" si="27"/>
        <v>#NUM!</v>
      </c>
    </row>
    <row r="137" spans="2:13" x14ac:dyDescent="0.2">
      <c r="B137">
        <f t="shared" si="28"/>
        <v>4</v>
      </c>
      <c r="C137">
        <f t="shared" si="29"/>
        <v>5</v>
      </c>
      <c r="D137">
        <f t="shared" si="30"/>
        <v>1</v>
      </c>
      <c r="E137">
        <f t="shared" si="31"/>
        <v>3</v>
      </c>
      <c r="F137">
        <f t="shared" si="23"/>
        <v>4</v>
      </c>
      <c r="G137">
        <f t="shared" si="24"/>
        <v>1</v>
      </c>
      <c r="H137">
        <f t="shared" si="20"/>
        <v>4.0307769754004527E-5</v>
      </c>
      <c r="I137">
        <f t="shared" si="21"/>
        <v>0.31952212739989677</v>
      </c>
      <c r="J137">
        <f t="shared" si="22"/>
        <v>0</v>
      </c>
      <c r="K137">
        <f t="shared" si="25"/>
        <v>0.4206880494274941</v>
      </c>
      <c r="L137">
        <f t="shared" si="26"/>
        <v>0</v>
      </c>
      <c r="M137" t="e">
        <f t="shared" si="27"/>
        <v>#NUM!</v>
      </c>
    </row>
    <row r="138" spans="2:13" x14ac:dyDescent="0.2">
      <c r="B138">
        <f t="shared" si="28"/>
        <v>4</v>
      </c>
      <c r="C138">
        <f t="shared" si="29"/>
        <v>5</v>
      </c>
      <c r="D138">
        <f t="shared" si="30"/>
        <v>1</v>
      </c>
      <c r="E138">
        <f t="shared" si="31"/>
        <v>2</v>
      </c>
      <c r="F138">
        <f t="shared" si="23"/>
        <v>3</v>
      </c>
      <c r="G138">
        <f t="shared" si="24"/>
        <v>2</v>
      </c>
      <c r="H138">
        <f t="shared" si="20"/>
        <v>4.0307769754004527E-5</v>
      </c>
      <c r="I138">
        <f t="shared" si="21"/>
        <v>0.31952212739989677</v>
      </c>
      <c r="J138">
        <f t="shared" si="22"/>
        <v>0</v>
      </c>
      <c r="K138">
        <f t="shared" si="25"/>
        <v>0.19275584543460414</v>
      </c>
      <c r="L138">
        <f t="shared" si="26"/>
        <v>0</v>
      </c>
      <c r="M138" t="e">
        <f t="shared" si="27"/>
        <v>#NUM!</v>
      </c>
    </row>
    <row r="139" spans="2:13" x14ac:dyDescent="0.2">
      <c r="B139">
        <f t="shared" si="28"/>
        <v>4</v>
      </c>
      <c r="C139">
        <f t="shared" si="29"/>
        <v>5</v>
      </c>
      <c r="D139">
        <f t="shared" si="30"/>
        <v>1</v>
      </c>
      <c r="E139">
        <f t="shared" si="31"/>
        <v>1</v>
      </c>
      <c r="F139">
        <f t="shared" si="23"/>
        <v>2</v>
      </c>
      <c r="G139">
        <f t="shared" si="24"/>
        <v>3</v>
      </c>
      <c r="H139">
        <f t="shared" si="20"/>
        <v>4.0307769754004527E-5</v>
      </c>
      <c r="I139">
        <f t="shared" si="21"/>
        <v>0.31952212739989677</v>
      </c>
      <c r="J139">
        <f t="shared" si="22"/>
        <v>0</v>
      </c>
      <c r="K139">
        <f t="shared" si="25"/>
        <v>3.9252960847008446E-2</v>
      </c>
      <c r="L139">
        <f t="shared" si="26"/>
        <v>0</v>
      </c>
      <c r="M139" t="e">
        <f t="shared" si="27"/>
        <v>#NUM!</v>
      </c>
    </row>
    <row r="140" spans="2:13" x14ac:dyDescent="0.2">
      <c r="B140">
        <f t="shared" si="28"/>
        <v>4</v>
      </c>
      <c r="C140">
        <f t="shared" si="29"/>
        <v>5</v>
      </c>
      <c r="D140">
        <f t="shared" si="30"/>
        <v>1</v>
      </c>
      <c r="E140">
        <f t="shared" si="31"/>
        <v>0</v>
      </c>
      <c r="F140">
        <f t="shared" si="23"/>
        <v>1</v>
      </c>
      <c r="G140">
        <f t="shared" si="24"/>
        <v>4</v>
      </c>
      <c r="H140">
        <f t="shared" si="20"/>
        <v>4.0307769754004527E-5</v>
      </c>
      <c r="I140">
        <f t="shared" si="21"/>
        <v>0.31952212739989677</v>
      </c>
      <c r="J140">
        <f t="shared" si="22"/>
        <v>0.83125492595443917</v>
      </c>
      <c r="K140">
        <f t="shared" si="25"/>
        <v>2.9975646103937215E-3</v>
      </c>
      <c r="L140">
        <f t="shared" si="26"/>
        <v>3.2091682948565772E-8</v>
      </c>
      <c r="M140">
        <f t="shared" si="27"/>
        <v>-17.254668938557693</v>
      </c>
    </row>
    <row r="141" spans="2:13" x14ac:dyDescent="0.2">
      <c r="B141">
        <f t="shared" si="28"/>
        <v>4</v>
      </c>
      <c r="C141">
        <f t="shared" si="29"/>
        <v>4</v>
      </c>
      <c r="D141">
        <f t="shared" si="30"/>
        <v>0</v>
      </c>
      <c r="E141">
        <f t="shared" si="31"/>
        <v>4</v>
      </c>
      <c r="F141">
        <f t="shared" si="23"/>
        <v>4</v>
      </c>
      <c r="G141">
        <f t="shared" si="24"/>
        <v>0</v>
      </c>
      <c r="H141">
        <f t="shared" si="20"/>
        <v>4.731759693718277E-5</v>
      </c>
      <c r="I141">
        <f t="shared" si="21"/>
        <v>0.66944095375169776</v>
      </c>
      <c r="J141">
        <f t="shared" si="22"/>
        <v>0</v>
      </c>
      <c r="K141">
        <f t="shared" si="25"/>
        <v>0.34430557968049963</v>
      </c>
      <c r="L141">
        <f t="shared" si="26"/>
        <v>0</v>
      </c>
      <c r="M141" t="e">
        <f t="shared" si="27"/>
        <v>#NUM!</v>
      </c>
    </row>
    <row r="142" spans="2:13" x14ac:dyDescent="0.2">
      <c r="B142">
        <f t="shared" si="28"/>
        <v>4</v>
      </c>
      <c r="C142">
        <f t="shared" si="29"/>
        <v>4</v>
      </c>
      <c r="D142">
        <f t="shared" si="30"/>
        <v>0</v>
      </c>
      <c r="E142">
        <f t="shared" si="31"/>
        <v>3</v>
      </c>
      <c r="F142">
        <f t="shared" si="23"/>
        <v>3</v>
      </c>
      <c r="G142">
        <f t="shared" si="24"/>
        <v>1</v>
      </c>
      <c r="H142">
        <f t="shared" si="20"/>
        <v>4.731759693718277E-5</v>
      </c>
      <c r="I142">
        <f t="shared" si="21"/>
        <v>0.66944095375169776</v>
      </c>
      <c r="J142">
        <f t="shared" si="22"/>
        <v>0</v>
      </c>
      <c r="K142">
        <f t="shared" si="25"/>
        <v>0.4206880494274941</v>
      </c>
      <c r="L142">
        <f t="shared" si="26"/>
        <v>0</v>
      </c>
      <c r="M142" t="e">
        <f t="shared" si="27"/>
        <v>#NUM!</v>
      </c>
    </row>
    <row r="143" spans="2:13" x14ac:dyDescent="0.2">
      <c r="B143">
        <f t="shared" si="28"/>
        <v>4</v>
      </c>
      <c r="C143">
        <f t="shared" si="29"/>
        <v>4</v>
      </c>
      <c r="D143">
        <f t="shared" si="30"/>
        <v>0</v>
      </c>
      <c r="E143">
        <f t="shared" si="31"/>
        <v>2</v>
      </c>
      <c r="F143">
        <f t="shared" si="23"/>
        <v>2</v>
      </c>
      <c r="G143">
        <f t="shared" si="24"/>
        <v>2</v>
      </c>
      <c r="H143">
        <f t="shared" si="20"/>
        <v>4.731759693718277E-5</v>
      </c>
      <c r="I143">
        <f t="shared" si="21"/>
        <v>0.66944095375169776</v>
      </c>
      <c r="J143">
        <f t="shared" si="22"/>
        <v>0</v>
      </c>
      <c r="K143">
        <f t="shared" si="25"/>
        <v>0.19275584543460414</v>
      </c>
      <c r="L143">
        <f t="shared" si="26"/>
        <v>0</v>
      </c>
      <c r="M143" t="e">
        <f t="shared" si="27"/>
        <v>#NUM!</v>
      </c>
    </row>
    <row r="144" spans="2:13" x14ac:dyDescent="0.2">
      <c r="B144">
        <f t="shared" si="28"/>
        <v>4</v>
      </c>
      <c r="C144">
        <f t="shared" si="29"/>
        <v>4</v>
      </c>
      <c r="D144">
        <f t="shared" si="30"/>
        <v>0</v>
      </c>
      <c r="E144">
        <f t="shared" si="31"/>
        <v>1</v>
      </c>
      <c r="F144">
        <f t="shared" si="23"/>
        <v>1</v>
      </c>
      <c r="G144">
        <f t="shared" si="24"/>
        <v>3</v>
      </c>
      <c r="H144">
        <f t="shared" si="20"/>
        <v>4.731759693718277E-5</v>
      </c>
      <c r="I144">
        <f t="shared" si="21"/>
        <v>0.66944095375169776</v>
      </c>
      <c r="J144">
        <f t="shared" si="22"/>
        <v>0.83125492595443917</v>
      </c>
      <c r="K144">
        <f t="shared" si="25"/>
        <v>3.9252960847008446E-2</v>
      </c>
      <c r="L144">
        <f t="shared" si="26"/>
        <v>1.0335740829858061E-6</v>
      </c>
      <c r="M144">
        <f t="shared" si="27"/>
        <v>-13.78248777874308</v>
      </c>
    </row>
    <row r="145" spans="2:13" x14ac:dyDescent="0.2">
      <c r="B145">
        <f t="shared" si="28"/>
        <v>4</v>
      </c>
      <c r="C145">
        <f t="shared" si="29"/>
        <v>4</v>
      </c>
      <c r="D145">
        <f t="shared" si="30"/>
        <v>0</v>
      </c>
      <c r="E145">
        <f t="shared" si="31"/>
        <v>0</v>
      </c>
      <c r="F145">
        <f t="shared" si="23"/>
        <v>0</v>
      </c>
      <c r="G145">
        <f t="shared" si="24"/>
        <v>4</v>
      </c>
      <c r="H145">
        <f t="shared" si="20"/>
        <v>4.731759693718277E-5</v>
      </c>
      <c r="I145">
        <f t="shared" si="21"/>
        <v>0.66944095375169776</v>
      </c>
      <c r="J145">
        <f t="shared" si="22"/>
        <v>1.9201934513155303E-2</v>
      </c>
      <c r="K145">
        <f t="shared" si="25"/>
        <v>2.9975646103937215E-3</v>
      </c>
      <c r="L145">
        <f t="shared" si="26"/>
        <v>1.8232595406029787E-9</v>
      </c>
      <c r="M145">
        <f t="shared" si="27"/>
        <v>-20.122639981332537</v>
      </c>
    </row>
    <row r="146" spans="2:13" x14ac:dyDescent="0.2">
      <c r="B146">
        <f t="shared" si="28"/>
        <v>5</v>
      </c>
      <c r="C146">
        <f t="shared" si="29"/>
        <v>10</v>
      </c>
      <c r="D146">
        <f t="shared" si="30"/>
        <v>5</v>
      </c>
      <c r="E146">
        <f t="shared" si="31"/>
        <v>5</v>
      </c>
      <c r="F146">
        <f t="shared" si="23"/>
        <v>10</v>
      </c>
      <c r="G146">
        <f t="shared" si="24"/>
        <v>0</v>
      </c>
      <c r="H146">
        <f t="shared" si="20"/>
        <v>1.8137796913657039E-5</v>
      </c>
      <c r="I146">
        <f t="shared" si="21"/>
        <v>1.2095788235093191E-3</v>
      </c>
      <c r="J146">
        <f t="shared" si="22"/>
        <v>0</v>
      </c>
      <c r="K146">
        <f t="shared" si="25"/>
        <v>0.26374247415045327</v>
      </c>
      <c r="L146">
        <f t="shared" si="26"/>
        <v>0</v>
      </c>
      <c r="M146" t="e">
        <f t="shared" si="27"/>
        <v>#NUM!</v>
      </c>
    </row>
    <row r="147" spans="2:13" x14ac:dyDescent="0.2">
      <c r="B147">
        <f t="shared" si="28"/>
        <v>5</v>
      </c>
      <c r="C147">
        <f t="shared" si="29"/>
        <v>10</v>
      </c>
      <c r="D147">
        <f t="shared" si="30"/>
        <v>5</v>
      </c>
      <c r="E147">
        <f t="shared" si="31"/>
        <v>4</v>
      </c>
      <c r="F147">
        <f t="shared" si="23"/>
        <v>9</v>
      </c>
      <c r="G147">
        <f t="shared" si="24"/>
        <v>1</v>
      </c>
      <c r="H147">
        <f t="shared" si="20"/>
        <v>1.8137796913657039E-5</v>
      </c>
      <c r="I147">
        <f t="shared" si="21"/>
        <v>1.2095788235093191E-3</v>
      </c>
      <c r="J147">
        <f t="shared" si="22"/>
        <v>0</v>
      </c>
      <c r="K147">
        <f t="shared" si="25"/>
        <v>0.40281552765023171</v>
      </c>
      <c r="L147">
        <f t="shared" si="26"/>
        <v>0</v>
      </c>
      <c r="M147" t="e">
        <f t="shared" si="27"/>
        <v>#NUM!</v>
      </c>
    </row>
    <row r="148" spans="2:13" x14ac:dyDescent="0.2">
      <c r="B148">
        <f t="shared" si="28"/>
        <v>5</v>
      </c>
      <c r="C148">
        <f t="shared" si="29"/>
        <v>10</v>
      </c>
      <c r="D148">
        <f t="shared" si="30"/>
        <v>5</v>
      </c>
      <c r="E148">
        <f t="shared" si="31"/>
        <v>3</v>
      </c>
      <c r="F148">
        <f t="shared" si="23"/>
        <v>8</v>
      </c>
      <c r="G148">
        <f t="shared" si="24"/>
        <v>2</v>
      </c>
      <c r="H148">
        <f t="shared" si="20"/>
        <v>1.8137796913657039E-5</v>
      </c>
      <c r="I148">
        <f t="shared" si="21"/>
        <v>1.2095788235093191E-3</v>
      </c>
      <c r="J148">
        <f t="shared" si="22"/>
        <v>0</v>
      </c>
      <c r="K148">
        <f t="shared" si="25"/>
        <v>0.24608906826827193</v>
      </c>
      <c r="L148">
        <f t="shared" si="26"/>
        <v>0</v>
      </c>
      <c r="M148" t="e">
        <f t="shared" si="27"/>
        <v>#NUM!</v>
      </c>
    </row>
    <row r="149" spans="2:13" x14ac:dyDescent="0.2">
      <c r="B149">
        <f t="shared" si="28"/>
        <v>5</v>
      </c>
      <c r="C149">
        <f t="shared" si="29"/>
        <v>10</v>
      </c>
      <c r="D149">
        <f t="shared" si="30"/>
        <v>5</v>
      </c>
      <c r="E149">
        <f t="shared" si="31"/>
        <v>2</v>
      </c>
      <c r="F149">
        <f t="shared" si="23"/>
        <v>7</v>
      </c>
      <c r="G149">
        <f t="shared" si="24"/>
        <v>3</v>
      </c>
      <c r="H149">
        <f t="shared" ref="H149:H212" si="32">VLOOKUP(C149,K$6:M$16,2)</f>
        <v>1.8137796913657039E-5</v>
      </c>
      <c r="I149">
        <f t="shared" ref="I149:I212" si="33">_xlfn.BINOM.DIST(B149,C149,$H$2,FALSE)</f>
        <v>1.2095788235093191E-3</v>
      </c>
      <c r="J149">
        <f t="shared" ref="J149:J212" si="34">VLOOKUP(F149,K$6:M$16,3)</f>
        <v>0</v>
      </c>
      <c r="K149">
        <f t="shared" si="25"/>
        <v>7.5170674122734912E-2</v>
      </c>
      <c r="L149">
        <f t="shared" si="26"/>
        <v>0</v>
      </c>
      <c r="M149" t="e">
        <f t="shared" si="27"/>
        <v>#NUM!</v>
      </c>
    </row>
    <row r="150" spans="2:13" x14ac:dyDescent="0.2">
      <c r="B150">
        <f t="shared" si="28"/>
        <v>5</v>
      </c>
      <c r="C150">
        <f t="shared" si="29"/>
        <v>10</v>
      </c>
      <c r="D150">
        <f t="shared" si="30"/>
        <v>5</v>
      </c>
      <c r="E150">
        <f t="shared" si="31"/>
        <v>1</v>
      </c>
      <c r="F150">
        <f t="shared" ref="F150:F213" si="35">D150+E150</f>
        <v>6</v>
      </c>
      <c r="G150">
        <f t="shared" ref="G150:G213" si="36">B150-E150</f>
        <v>4</v>
      </c>
      <c r="H150">
        <f t="shared" si="32"/>
        <v>1.8137796913657039E-5</v>
      </c>
      <c r="I150">
        <f t="shared" si="33"/>
        <v>1.2095788235093191E-3</v>
      </c>
      <c r="J150">
        <f t="shared" si="34"/>
        <v>0</v>
      </c>
      <c r="K150">
        <f t="shared" ref="K150:K213" si="37">_xlfn.BINOM.DIST(G150,B150,$F$2,FALSE)</f>
        <v>1.1480863997393067E-2</v>
      </c>
      <c r="L150">
        <f t="shared" ref="L150:L213" si="38">H150*I150*J150*K150</f>
        <v>0</v>
      </c>
      <c r="M150" t="e">
        <f t="shared" ref="M150:M213" si="39">LN(L150)</f>
        <v>#NUM!</v>
      </c>
    </row>
    <row r="151" spans="2:13" x14ac:dyDescent="0.2">
      <c r="B151">
        <f t="shared" ref="B151:B214" si="40">IF(E150=0,IF(C150=B150,B150+1,B150), B150)</f>
        <v>5</v>
      </c>
      <c r="C151">
        <f t="shared" ref="C151:C214" si="41">IF(E150=0,IF(C150=B150,10,C150-1),C150)</f>
        <v>10</v>
      </c>
      <c r="D151">
        <f t="shared" ref="D151:D214" si="42">C151-B151</f>
        <v>5</v>
      </c>
      <c r="E151">
        <f t="shared" ref="E151:E214" si="43">IF(E150=0,B151,E150-1)</f>
        <v>0</v>
      </c>
      <c r="F151">
        <f t="shared" si="35"/>
        <v>5</v>
      </c>
      <c r="G151">
        <f t="shared" si="36"/>
        <v>5</v>
      </c>
      <c r="H151">
        <f t="shared" si="32"/>
        <v>1.8137796913657039E-5</v>
      </c>
      <c r="I151">
        <f t="shared" si="33"/>
        <v>1.2095788235093191E-3</v>
      </c>
      <c r="J151">
        <f t="shared" si="34"/>
        <v>0</v>
      </c>
      <c r="K151">
        <f t="shared" si="37"/>
        <v>7.0139181091510795E-4</v>
      </c>
      <c r="L151">
        <f t="shared" si="38"/>
        <v>0</v>
      </c>
      <c r="M151" t="e">
        <f t="shared" si="39"/>
        <v>#NUM!</v>
      </c>
    </row>
    <row r="152" spans="2:13" x14ac:dyDescent="0.2">
      <c r="B152">
        <f t="shared" si="40"/>
        <v>5</v>
      </c>
      <c r="C152">
        <f t="shared" si="41"/>
        <v>9</v>
      </c>
      <c r="D152">
        <f t="shared" si="42"/>
        <v>4</v>
      </c>
      <c r="E152">
        <f t="shared" si="43"/>
        <v>5</v>
      </c>
      <c r="F152">
        <f t="shared" si="35"/>
        <v>9</v>
      </c>
      <c r="G152">
        <f t="shared" si="36"/>
        <v>0</v>
      </c>
      <c r="H152">
        <f t="shared" si="32"/>
        <v>2.1290715106955928E-5</v>
      </c>
      <c r="I152">
        <f t="shared" si="33"/>
        <v>6.3355674913439268E-3</v>
      </c>
      <c r="J152">
        <f t="shared" si="34"/>
        <v>0</v>
      </c>
      <c r="K152">
        <f t="shared" si="37"/>
        <v>0.26374247415045327</v>
      </c>
      <c r="L152">
        <f t="shared" si="38"/>
        <v>0</v>
      </c>
      <c r="M152" t="e">
        <f t="shared" si="39"/>
        <v>#NUM!</v>
      </c>
    </row>
    <row r="153" spans="2:13" x14ac:dyDescent="0.2">
      <c r="B153">
        <f t="shared" si="40"/>
        <v>5</v>
      </c>
      <c r="C153">
        <f t="shared" si="41"/>
        <v>9</v>
      </c>
      <c r="D153">
        <f t="shared" si="42"/>
        <v>4</v>
      </c>
      <c r="E153">
        <f t="shared" si="43"/>
        <v>4</v>
      </c>
      <c r="F153">
        <f t="shared" si="35"/>
        <v>8</v>
      </c>
      <c r="G153">
        <f t="shared" si="36"/>
        <v>1</v>
      </c>
      <c r="H153">
        <f t="shared" si="32"/>
        <v>2.1290715106955928E-5</v>
      </c>
      <c r="I153">
        <f t="shared" si="33"/>
        <v>6.3355674913439268E-3</v>
      </c>
      <c r="J153">
        <f t="shared" si="34"/>
        <v>0</v>
      </c>
      <c r="K153">
        <f t="shared" si="37"/>
        <v>0.40281552765023171</v>
      </c>
      <c r="L153">
        <f t="shared" si="38"/>
        <v>0</v>
      </c>
      <c r="M153" t="e">
        <f t="shared" si="39"/>
        <v>#NUM!</v>
      </c>
    </row>
    <row r="154" spans="2:13" x14ac:dyDescent="0.2">
      <c r="B154">
        <f t="shared" si="40"/>
        <v>5</v>
      </c>
      <c r="C154">
        <f t="shared" si="41"/>
        <v>9</v>
      </c>
      <c r="D154">
        <f t="shared" si="42"/>
        <v>4</v>
      </c>
      <c r="E154">
        <f t="shared" si="43"/>
        <v>3</v>
      </c>
      <c r="F154">
        <f t="shared" si="35"/>
        <v>7</v>
      </c>
      <c r="G154">
        <f t="shared" si="36"/>
        <v>2</v>
      </c>
      <c r="H154">
        <f t="shared" si="32"/>
        <v>2.1290715106955928E-5</v>
      </c>
      <c r="I154">
        <f t="shared" si="33"/>
        <v>6.3355674913439268E-3</v>
      </c>
      <c r="J154">
        <f t="shared" si="34"/>
        <v>0</v>
      </c>
      <c r="K154">
        <f t="shared" si="37"/>
        <v>0.24608906826827193</v>
      </c>
      <c r="L154">
        <f t="shared" si="38"/>
        <v>0</v>
      </c>
      <c r="M154" t="e">
        <f t="shared" si="39"/>
        <v>#NUM!</v>
      </c>
    </row>
    <row r="155" spans="2:13" x14ac:dyDescent="0.2">
      <c r="B155">
        <f t="shared" si="40"/>
        <v>5</v>
      </c>
      <c r="C155">
        <f t="shared" si="41"/>
        <v>9</v>
      </c>
      <c r="D155">
        <f t="shared" si="42"/>
        <v>4</v>
      </c>
      <c r="E155">
        <f t="shared" si="43"/>
        <v>2</v>
      </c>
      <c r="F155">
        <f t="shared" si="35"/>
        <v>6</v>
      </c>
      <c r="G155">
        <f t="shared" si="36"/>
        <v>3</v>
      </c>
      <c r="H155">
        <f t="shared" si="32"/>
        <v>2.1290715106955928E-5</v>
      </c>
      <c r="I155">
        <f t="shared" si="33"/>
        <v>6.3355674913439268E-3</v>
      </c>
      <c r="J155">
        <f t="shared" si="34"/>
        <v>0</v>
      </c>
      <c r="K155">
        <f t="shared" si="37"/>
        <v>7.5170674122734912E-2</v>
      </c>
      <c r="L155">
        <f t="shared" si="38"/>
        <v>0</v>
      </c>
      <c r="M155" t="e">
        <f t="shared" si="39"/>
        <v>#NUM!</v>
      </c>
    </row>
    <row r="156" spans="2:13" x14ac:dyDescent="0.2">
      <c r="B156">
        <f t="shared" si="40"/>
        <v>5</v>
      </c>
      <c r="C156">
        <f t="shared" si="41"/>
        <v>9</v>
      </c>
      <c r="D156">
        <f t="shared" si="42"/>
        <v>4</v>
      </c>
      <c r="E156">
        <f t="shared" si="43"/>
        <v>1</v>
      </c>
      <c r="F156">
        <f t="shared" si="35"/>
        <v>5</v>
      </c>
      <c r="G156">
        <f t="shared" si="36"/>
        <v>4</v>
      </c>
      <c r="H156">
        <f t="shared" si="32"/>
        <v>2.1290715106955928E-5</v>
      </c>
      <c r="I156">
        <f t="shared" si="33"/>
        <v>6.3355674913439268E-3</v>
      </c>
      <c r="J156">
        <f t="shared" si="34"/>
        <v>0</v>
      </c>
      <c r="K156">
        <f t="shared" si="37"/>
        <v>1.1480863997393067E-2</v>
      </c>
      <c r="L156">
        <f t="shared" si="38"/>
        <v>0</v>
      </c>
      <c r="M156" t="e">
        <f t="shared" si="39"/>
        <v>#NUM!</v>
      </c>
    </row>
    <row r="157" spans="2:13" x14ac:dyDescent="0.2">
      <c r="B157">
        <f t="shared" si="40"/>
        <v>5</v>
      </c>
      <c r="C157">
        <f t="shared" si="41"/>
        <v>9</v>
      </c>
      <c r="D157">
        <f t="shared" si="42"/>
        <v>4</v>
      </c>
      <c r="E157">
        <f t="shared" si="43"/>
        <v>0</v>
      </c>
      <c r="F157">
        <f t="shared" si="35"/>
        <v>4</v>
      </c>
      <c r="G157">
        <f t="shared" si="36"/>
        <v>5</v>
      </c>
      <c r="H157">
        <f t="shared" si="32"/>
        <v>2.1290715106955928E-5</v>
      </c>
      <c r="I157">
        <f t="shared" si="33"/>
        <v>6.3355674913439268E-3</v>
      </c>
      <c r="J157">
        <f t="shared" si="34"/>
        <v>0</v>
      </c>
      <c r="K157">
        <f t="shared" si="37"/>
        <v>7.0139181091510795E-4</v>
      </c>
      <c r="L157">
        <f t="shared" si="38"/>
        <v>0</v>
      </c>
      <c r="M157" t="e">
        <f t="shared" si="39"/>
        <v>#NUM!</v>
      </c>
    </row>
    <row r="158" spans="2:13" x14ac:dyDescent="0.2">
      <c r="B158">
        <f t="shared" si="40"/>
        <v>5</v>
      </c>
      <c r="C158">
        <f t="shared" si="41"/>
        <v>8</v>
      </c>
      <c r="D158">
        <f t="shared" si="42"/>
        <v>3</v>
      </c>
      <c r="E158">
        <f t="shared" si="43"/>
        <v>5</v>
      </c>
      <c r="F158">
        <f t="shared" si="35"/>
        <v>8</v>
      </c>
      <c r="G158">
        <f t="shared" si="36"/>
        <v>0</v>
      </c>
      <c r="H158">
        <f t="shared" si="32"/>
        <v>2.4981425527175654E-5</v>
      </c>
      <c r="I158">
        <f t="shared" si="33"/>
        <v>2.9497441336862096E-2</v>
      </c>
      <c r="J158">
        <f t="shared" si="34"/>
        <v>0</v>
      </c>
      <c r="K158">
        <f t="shared" si="37"/>
        <v>0.26374247415045327</v>
      </c>
      <c r="L158">
        <f t="shared" si="38"/>
        <v>0</v>
      </c>
      <c r="M158" t="e">
        <f t="shared" si="39"/>
        <v>#NUM!</v>
      </c>
    </row>
    <row r="159" spans="2:13" x14ac:dyDescent="0.2">
      <c r="B159">
        <f t="shared" si="40"/>
        <v>5</v>
      </c>
      <c r="C159">
        <f t="shared" si="41"/>
        <v>8</v>
      </c>
      <c r="D159">
        <f t="shared" si="42"/>
        <v>3</v>
      </c>
      <c r="E159">
        <f t="shared" si="43"/>
        <v>4</v>
      </c>
      <c r="F159">
        <f t="shared" si="35"/>
        <v>7</v>
      </c>
      <c r="G159">
        <f t="shared" si="36"/>
        <v>1</v>
      </c>
      <c r="H159">
        <f t="shared" si="32"/>
        <v>2.4981425527175654E-5</v>
      </c>
      <c r="I159">
        <f t="shared" si="33"/>
        <v>2.9497441336862096E-2</v>
      </c>
      <c r="J159">
        <f t="shared" si="34"/>
        <v>0</v>
      </c>
      <c r="K159">
        <f t="shared" si="37"/>
        <v>0.40281552765023171</v>
      </c>
      <c r="L159">
        <f t="shared" si="38"/>
        <v>0</v>
      </c>
      <c r="M159" t="e">
        <f t="shared" si="39"/>
        <v>#NUM!</v>
      </c>
    </row>
    <row r="160" spans="2:13" x14ac:dyDescent="0.2">
      <c r="B160">
        <f t="shared" si="40"/>
        <v>5</v>
      </c>
      <c r="C160">
        <f t="shared" si="41"/>
        <v>8</v>
      </c>
      <c r="D160">
        <f t="shared" si="42"/>
        <v>3</v>
      </c>
      <c r="E160">
        <f t="shared" si="43"/>
        <v>3</v>
      </c>
      <c r="F160">
        <f t="shared" si="35"/>
        <v>6</v>
      </c>
      <c r="G160">
        <f t="shared" si="36"/>
        <v>2</v>
      </c>
      <c r="H160">
        <f t="shared" si="32"/>
        <v>2.4981425527175654E-5</v>
      </c>
      <c r="I160">
        <f t="shared" si="33"/>
        <v>2.9497441336862096E-2</v>
      </c>
      <c r="J160">
        <f t="shared" si="34"/>
        <v>0</v>
      </c>
      <c r="K160">
        <f t="shared" si="37"/>
        <v>0.24608906826827193</v>
      </c>
      <c r="L160">
        <f t="shared" si="38"/>
        <v>0</v>
      </c>
      <c r="M160" t="e">
        <f t="shared" si="39"/>
        <v>#NUM!</v>
      </c>
    </row>
    <row r="161" spans="2:13" x14ac:dyDescent="0.2">
      <c r="B161">
        <f t="shared" si="40"/>
        <v>5</v>
      </c>
      <c r="C161">
        <f t="shared" si="41"/>
        <v>8</v>
      </c>
      <c r="D161">
        <f t="shared" si="42"/>
        <v>3</v>
      </c>
      <c r="E161">
        <f t="shared" si="43"/>
        <v>2</v>
      </c>
      <c r="F161">
        <f t="shared" si="35"/>
        <v>5</v>
      </c>
      <c r="G161">
        <f t="shared" si="36"/>
        <v>3</v>
      </c>
      <c r="H161">
        <f t="shared" si="32"/>
        <v>2.4981425527175654E-5</v>
      </c>
      <c r="I161">
        <f t="shared" si="33"/>
        <v>2.9497441336862096E-2</v>
      </c>
      <c r="J161">
        <f t="shared" si="34"/>
        <v>0</v>
      </c>
      <c r="K161">
        <f t="shared" si="37"/>
        <v>7.5170674122734912E-2</v>
      </c>
      <c r="L161">
        <f t="shared" si="38"/>
        <v>0</v>
      </c>
      <c r="M161" t="e">
        <f t="shared" si="39"/>
        <v>#NUM!</v>
      </c>
    </row>
    <row r="162" spans="2:13" x14ac:dyDescent="0.2">
      <c r="B162">
        <f t="shared" si="40"/>
        <v>5</v>
      </c>
      <c r="C162">
        <f t="shared" si="41"/>
        <v>8</v>
      </c>
      <c r="D162">
        <f t="shared" si="42"/>
        <v>3</v>
      </c>
      <c r="E162">
        <f t="shared" si="43"/>
        <v>1</v>
      </c>
      <c r="F162">
        <f t="shared" si="35"/>
        <v>4</v>
      </c>
      <c r="G162">
        <f t="shared" si="36"/>
        <v>4</v>
      </c>
      <c r="H162">
        <f t="shared" si="32"/>
        <v>2.4981425527175654E-5</v>
      </c>
      <c r="I162">
        <f t="shared" si="33"/>
        <v>2.9497441336862096E-2</v>
      </c>
      <c r="J162">
        <f t="shared" si="34"/>
        <v>0</v>
      </c>
      <c r="K162">
        <f t="shared" si="37"/>
        <v>1.1480863997393067E-2</v>
      </c>
      <c r="L162">
        <f t="shared" si="38"/>
        <v>0</v>
      </c>
      <c r="M162" t="e">
        <f t="shared" si="39"/>
        <v>#NUM!</v>
      </c>
    </row>
    <row r="163" spans="2:13" x14ac:dyDescent="0.2">
      <c r="B163">
        <f t="shared" si="40"/>
        <v>5</v>
      </c>
      <c r="C163">
        <f t="shared" si="41"/>
        <v>8</v>
      </c>
      <c r="D163">
        <f t="shared" si="42"/>
        <v>3</v>
      </c>
      <c r="E163">
        <f t="shared" si="43"/>
        <v>0</v>
      </c>
      <c r="F163">
        <f t="shared" si="35"/>
        <v>3</v>
      </c>
      <c r="G163">
        <f t="shared" si="36"/>
        <v>5</v>
      </c>
      <c r="H163">
        <f t="shared" si="32"/>
        <v>2.4981425527175654E-5</v>
      </c>
      <c r="I163">
        <f t="shared" si="33"/>
        <v>2.9497441336862096E-2</v>
      </c>
      <c r="J163">
        <f t="shared" si="34"/>
        <v>0</v>
      </c>
      <c r="K163">
        <f t="shared" si="37"/>
        <v>7.0139181091510795E-4</v>
      </c>
      <c r="L163">
        <f t="shared" si="38"/>
        <v>0</v>
      </c>
      <c r="M163" t="e">
        <f t="shared" si="39"/>
        <v>#NUM!</v>
      </c>
    </row>
    <row r="164" spans="2:13" x14ac:dyDescent="0.2">
      <c r="B164">
        <f t="shared" si="40"/>
        <v>5</v>
      </c>
      <c r="C164">
        <f t="shared" si="41"/>
        <v>7</v>
      </c>
      <c r="D164">
        <f t="shared" si="42"/>
        <v>2</v>
      </c>
      <c r="E164">
        <f t="shared" si="43"/>
        <v>5</v>
      </c>
      <c r="F164">
        <f t="shared" si="35"/>
        <v>7</v>
      </c>
      <c r="G164">
        <f t="shared" si="36"/>
        <v>0</v>
      </c>
      <c r="H164">
        <f t="shared" si="32"/>
        <v>2.9302298974005632E-5</v>
      </c>
      <c r="I164">
        <f t="shared" si="33"/>
        <v>0.1158769235080413</v>
      </c>
      <c r="J164">
        <f t="shared" si="34"/>
        <v>0</v>
      </c>
      <c r="K164">
        <f t="shared" si="37"/>
        <v>0.26374247415045327</v>
      </c>
      <c r="L164">
        <f t="shared" si="38"/>
        <v>0</v>
      </c>
      <c r="M164" t="e">
        <f t="shared" si="39"/>
        <v>#NUM!</v>
      </c>
    </row>
    <row r="165" spans="2:13" x14ac:dyDescent="0.2">
      <c r="B165">
        <f t="shared" si="40"/>
        <v>5</v>
      </c>
      <c r="C165">
        <f t="shared" si="41"/>
        <v>7</v>
      </c>
      <c r="D165">
        <f t="shared" si="42"/>
        <v>2</v>
      </c>
      <c r="E165">
        <f t="shared" si="43"/>
        <v>4</v>
      </c>
      <c r="F165">
        <f t="shared" si="35"/>
        <v>6</v>
      </c>
      <c r="G165">
        <f t="shared" si="36"/>
        <v>1</v>
      </c>
      <c r="H165">
        <f t="shared" si="32"/>
        <v>2.9302298974005632E-5</v>
      </c>
      <c r="I165">
        <f t="shared" si="33"/>
        <v>0.1158769235080413</v>
      </c>
      <c r="J165">
        <f t="shared" si="34"/>
        <v>0</v>
      </c>
      <c r="K165">
        <f t="shared" si="37"/>
        <v>0.40281552765023171</v>
      </c>
      <c r="L165">
        <f t="shared" si="38"/>
        <v>0</v>
      </c>
      <c r="M165" t="e">
        <f t="shared" si="39"/>
        <v>#NUM!</v>
      </c>
    </row>
    <row r="166" spans="2:13" x14ac:dyDescent="0.2">
      <c r="B166">
        <f t="shared" si="40"/>
        <v>5</v>
      </c>
      <c r="C166">
        <f t="shared" si="41"/>
        <v>7</v>
      </c>
      <c r="D166">
        <f t="shared" si="42"/>
        <v>2</v>
      </c>
      <c r="E166">
        <f t="shared" si="43"/>
        <v>3</v>
      </c>
      <c r="F166">
        <f t="shared" si="35"/>
        <v>5</v>
      </c>
      <c r="G166">
        <f t="shared" si="36"/>
        <v>2</v>
      </c>
      <c r="H166">
        <f t="shared" si="32"/>
        <v>2.9302298974005632E-5</v>
      </c>
      <c r="I166">
        <f t="shared" si="33"/>
        <v>0.1158769235080413</v>
      </c>
      <c r="J166">
        <f t="shared" si="34"/>
        <v>0</v>
      </c>
      <c r="K166">
        <f t="shared" si="37"/>
        <v>0.24608906826827193</v>
      </c>
      <c r="L166">
        <f t="shared" si="38"/>
        <v>0</v>
      </c>
      <c r="M166" t="e">
        <f t="shared" si="39"/>
        <v>#NUM!</v>
      </c>
    </row>
    <row r="167" spans="2:13" x14ac:dyDescent="0.2">
      <c r="B167">
        <f t="shared" si="40"/>
        <v>5</v>
      </c>
      <c r="C167">
        <f t="shared" si="41"/>
        <v>7</v>
      </c>
      <c r="D167">
        <f t="shared" si="42"/>
        <v>2</v>
      </c>
      <c r="E167">
        <f t="shared" si="43"/>
        <v>2</v>
      </c>
      <c r="F167">
        <f t="shared" si="35"/>
        <v>4</v>
      </c>
      <c r="G167">
        <f t="shared" si="36"/>
        <v>3</v>
      </c>
      <c r="H167">
        <f t="shared" si="32"/>
        <v>2.9302298974005632E-5</v>
      </c>
      <c r="I167">
        <f t="shared" si="33"/>
        <v>0.1158769235080413</v>
      </c>
      <c r="J167">
        <f t="shared" si="34"/>
        <v>0</v>
      </c>
      <c r="K167">
        <f t="shared" si="37"/>
        <v>7.5170674122734912E-2</v>
      </c>
      <c r="L167">
        <f t="shared" si="38"/>
        <v>0</v>
      </c>
      <c r="M167" t="e">
        <f t="shared" si="39"/>
        <v>#NUM!</v>
      </c>
    </row>
    <row r="168" spans="2:13" x14ac:dyDescent="0.2">
      <c r="B168">
        <f t="shared" si="40"/>
        <v>5</v>
      </c>
      <c r="C168">
        <f t="shared" si="41"/>
        <v>7</v>
      </c>
      <c r="D168">
        <f t="shared" si="42"/>
        <v>2</v>
      </c>
      <c r="E168">
        <f t="shared" si="43"/>
        <v>1</v>
      </c>
      <c r="F168">
        <f t="shared" si="35"/>
        <v>3</v>
      </c>
      <c r="G168">
        <f t="shared" si="36"/>
        <v>4</v>
      </c>
      <c r="H168">
        <f t="shared" si="32"/>
        <v>2.9302298974005632E-5</v>
      </c>
      <c r="I168">
        <f t="shared" si="33"/>
        <v>0.1158769235080413</v>
      </c>
      <c r="J168">
        <f t="shared" si="34"/>
        <v>0</v>
      </c>
      <c r="K168">
        <f t="shared" si="37"/>
        <v>1.1480863997393067E-2</v>
      </c>
      <c r="L168">
        <f t="shared" si="38"/>
        <v>0</v>
      </c>
      <c r="M168" t="e">
        <f t="shared" si="39"/>
        <v>#NUM!</v>
      </c>
    </row>
    <row r="169" spans="2:13" x14ac:dyDescent="0.2">
      <c r="B169">
        <f t="shared" si="40"/>
        <v>5</v>
      </c>
      <c r="C169">
        <f t="shared" si="41"/>
        <v>7</v>
      </c>
      <c r="D169">
        <f t="shared" si="42"/>
        <v>2</v>
      </c>
      <c r="E169">
        <f t="shared" si="43"/>
        <v>0</v>
      </c>
      <c r="F169">
        <f t="shared" si="35"/>
        <v>2</v>
      </c>
      <c r="G169">
        <f t="shared" si="36"/>
        <v>5</v>
      </c>
      <c r="H169">
        <f t="shared" si="32"/>
        <v>2.9302298974005632E-5</v>
      </c>
      <c r="I169">
        <f t="shared" si="33"/>
        <v>0.1158769235080413</v>
      </c>
      <c r="J169">
        <f t="shared" si="34"/>
        <v>0</v>
      </c>
      <c r="K169">
        <f t="shared" si="37"/>
        <v>7.0139181091510795E-4</v>
      </c>
      <c r="L169">
        <f t="shared" si="38"/>
        <v>0</v>
      </c>
      <c r="M169" t="e">
        <f t="shared" si="39"/>
        <v>#NUM!</v>
      </c>
    </row>
    <row r="170" spans="2:13" x14ac:dyDescent="0.2">
      <c r="B170">
        <f t="shared" si="40"/>
        <v>5</v>
      </c>
      <c r="C170">
        <f t="shared" si="41"/>
        <v>6</v>
      </c>
      <c r="D170">
        <f t="shared" si="42"/>
        <v>1</v>
      </c>
      <c r="E170">
        <f t="shared" si="43"/>
        <v>5</v>
      </c>
      <c r="F170">
        <f t="shared" si="35"/>
        <v>6</v>
      </c>
      <c r="G170">
        <f t="shared" si="36"/>
        <v>0</v>
      </c>
      <c r="H170">
        <f t="shared" si="32"/>
        <v>3.4364739555994825E-5</v>
      </c>
      <c r="I170">
        <f t="shared" si="33"/>
        <v>0.34682488780659526</v>
      </c>
      <c r="J170">
        <f t="shared" si="34"/>
        <v>0</v>
      </c>
      <c r="K170">
        <f t="shared" si="37"/>
        <v>0.26374247415045327</v>
      </c>
      <c r="L170">
        <f t="shared" si="38"/>
        <v>0</v>
      </c>
      <c r="M170" t="e">
        <f t="shared" si="39"/>
        <v>#NUM!</v>
      </c>
    </row>
    <row r="171" spans="2:13" x14ac:dyDescent="0.2">
      <c r="B171">
        <f t="shared" si="40"/>
        <v>5</v>
      </c>
      <c r="C171">
        <f t="shared" si="41"/>
        <v>6</v>
      </c>
      <c r="D171">
        <f t="shared" si="42"/>
        <v>1</v>
      </c>
      <c r="E171">
        <f t="shared" si="43"/>
        <v>4</v>
      </c>
      <c r="F171">
        <f t="shared" si="35"/>
        <v>5</v>
      </c>
      <c r="G171">
        <f t="shared" si="36"/>
        <v>1</v>
      </c>
      <c r="H171">
        <f t="shared" si="32"/>
        <v>3.4364739555994825E-5</v>
      </c>
      <c r="I171">
        <f t="shared" si="33"/>
        <v>0.34682488780659526</v>
      </c>
      <c r="J171">
        <f t="shared" si="34"/>
        <v>0</v>
      </c>
      <c r="K171">
        <f t="shared" si="37"/>
        <v>0.40281552765023171</v>
      </c>
      <c r="L171">
        <f t="shared" si="38"/>
        <v>0</v>
      </c>
      <c r="M171" t="e">
        <f t="shared" si="39"/>
        <v>#NUM!</v>
      </c>
    </row>
    <row r="172" spans="2:13" x14ac:dyDescent="0.2">
      <c r="B172">
        <f t="shared" si="40"/>
        <v>5</v>
      </c>
      <c r="C172">
        <f t="shared" si="41"/>
        <v>6</v>
      </c>
      <c r="D172">
        <f t="shared" si="42"/>
        <v>1</v>
      </c>
      <c r="E172">
        <f t="shared" si="43"/>
        <v>3</v>
      </c>
      <c r="F172">
        <f t="shared" si="35"/>
        <v>4</v>
      </c>
      <c r="G172">
        <f t="shared" si="36"/>
        <v>2</v>
      </c>
      <c r="H172">
        <f t="shared" si="32"/>
        <v>3.4364739555994825E-5</v>
      </c>
      <c r="I172">
        <f t="shared" si="33"/>
        <v>0.34682488780659526</v>
      </c>
      <c r="J172">
        <f t="shared" si="34"/>
        <v>0</v>
      </c>
      <c r="K172">
        <f t="shared" si="37"/>
        <v>0.24608906826827193</v>
      </c>
      <c r="L172">
        <f t="shared" si="38"/>
        <v>0</v>
      </c>
      <c r="M172" t="e">
        <f t="shared" si="39"/>
        <v>#NUM!</v>
      </c>
    </row>
    <row r="173" spans="2:13" x14ac:dyDescent="0.2">
      <c r="B173">
        <f t="shared" si="40"/>
        <v>5</v>
      </c>
      <c r="C173">
        <f t="shared" si="41"/>
        <v>6</v>
      </c>
      <c r="D173">
        <f t="shared" si="42"/>
        <v>1</v>
      </c>
      <c r="E173">
        <f t="shared" si="43"/>
        <v>2</v>
      </c>
      <c r="F173">
        <f t="shared" si="35"/>
        <v>3</v>
      </c>
      <c r="G173">
        <f t="shared" si="36"/>
        <v>3</v>
      </c>
      <c r="H173">
        <f t="shared" si="32"/>
        <v>3.4364739555994825E-5</v>
      </c>
      <c r="I173">
        <f t="shared" si="33"/>
        <v>0.34682488780659526</v>
      </c>
      <c r="J173">
        <f t="shared" si="34"/>
        <v>0</v>
      </c>
      <c r="K173">
        <f t="shared" si="37"/>
        <v>7.5170674122734912E-2</v>
      </c>
      <c r="L173">
        <f t="shared" si="38"/>
        <v>0</v>
      </c>
      <c r="M173" t="e">
        <f t="shared" si="39"/>
        <v>#NUM!</v>
      </c>
    </row>
    <row r="174" spans="2:13" x14ac:dyDescent="0.2">
      <c r="B174">
        <f t="shared" si="40"/>
        <v>5</v>
      </c>
      <c r="C174">
        <f t="shared" si="41"/>
        <v>6</v>
      </c>
      <c r="D174">
        <f t="shared" si="42"/>
        <v>1</v>
      </c>
      <c r="E174">
        <f t="shared" si="43"/>
        <v>1</v>
      </c>
      <c r="F174">
        <f t="shared" si="35"/>
        <v>2</v>
      </c>
      <c r="G174">
        <f t="shared" si="36"/>
        <v>4</v>
      </c>
      <c r="H174">
        <f t="shared" si="32"/>
        <v>3.4364739555994825E-5</v>
      </c>
      <c r="I174">
        <f t="shared" si="33"/>
        <v>0.34682488780659526</v>
      </c>
      <c r="J174">
        <f t="shared" si="34"/>
        <v>0</v>
      </c>
      <c r="K174">
        <f t="shared" si="37"/>
        <v>1.1480863997393067E-2</v>
      </c>
      <c r="L174">
        <f t="shared" si="38"/>
        <v>0</v>
      </c>
      <c r="M174" t="e">
        <f t="shared" si="39"/>
        <v>#NUM!</v>
      </c>
    </row>
    <row r="175" spans="2:13" x14ac:dyDescent="0.2">
      <c r="B175">
        <f t="shared" si="40"/>
        <v>5</v>
      </c>
      <c r="C175">
        <f t="shared" si="41"/>
        <v>6</v>
      </c>
      <c r="D175">
        <f t="shared" si="42"/>
        <v>1</v>
      </c>
      <c r="E175">
        <f t="shared" si="43"/>
        <v>0</v>
      </c>
      <c r="F175">
        <f t="shared" si="35"/>
        <v>1</v>
      </c>
      <c r="G175">
        <f t="shared" si="36"/>
        <v>5</v>
      </c>
      <c r="H175">
        <f t="shared" si="32"/>
        <v>3.4364739555994825E-5</v>
      </c>
      <c r="I175">
        <f t="shared" si="33"/>
        <v>0.34682488780659526</v>
      </c>
      <c r="J175">
        <f t="shared" si="34"/>
        <v>0.83125492595443917</v>
      </c>
      <c r="K175">
        <f t="shared" si="37"/>
        <v>7.0139181091510795E-4</v>
      </c>
      <c r="L175">
        <f t="shared" si="38"/>
        <v>6.9489347575137941E-9</v>
      </c>
      <c r="M175">
        <f t="shared" si="39"/>
        <v>-18.784677461417282</v>
      </c>
    </row>
    <row r="176" spans="2:13" x14ac:dyDescent="0.2">
      <c r="B176">
        <f t="shared" si="40"/>
        <v>5</v>
      </c>
      <c r="C176">
        <f t="shared" si="41"/>
        <v>5</v>
      </c>
      <c r="D176">
        <f t="shared" si="42"/>
        <v>0</v>
      </c>
      <c r="E176">
        <f t="shared" si="43"/>
        <v>5</v>
      </c>
      <c r="F176">
        <f t="shared" si="35"/>
        <v>5</v>
      </c>
      <c r="G176">
        <f t="shared" si="36"/>
        <v>0</v>
      </c>
      <c r="H176">
        <f t="shared" si="32"/>
        <v>4.0307769754004527E-5</v>
      </c>
      <c r="I176">
        <f t="shared" si="33"/>
        <v>0.60553652827171844</v>
      </c>
      <c r="J176">
        <f t="shared" si="34"/>
        <v>0</v>
      </c>
      <c r="K176">
        <f t="shared" si="37"/>
        <v>0.26374247415045327</v>
      </c>
      <c r="L176">
        <f t="shared" si="38"/>
        <v>0</v>
      </c>
      <c r="M176" t="e">
        <f t="shared" si="39"/>
        <v>#NUM!</v>
      </c>
    </row>
    <row r="177" spans="2:13" x14ac:dyDescent="0.2">
      <c r="B177">
        <f t="shared" si="40"/>
        <v>5</v>
      </c>
      <c r="C177">
        <f t="shared" si="41"/>
        <v>5</v>
      </c>
      <c r="D177">
        <f t="shared" si="42"/>
        <v>0</v>
      </c>
      <c r="E177">
        <f t="shared" si="43"/>
        <v>4</v>
      </c>
      <c r="F177">
        <f t="shared" si="35"/>
        <v>4</v>
      </c>
      <c r="G177">
        <f t="shared" si="36"/>
        <v>1</v>
      </c>
      <c r="H177">
        <f t="shared" si="32"/>
        <v>4.0307769754004527E-5</v>
      </c>
      <c r="I177">
        <f t="shared" si="33"/>
        <v>0.60553652827171844</v>
      </c>
      <c r="J177">
        <f t="shared" si="34"/>
        <v>0</v>
      </c>
      <c r="K177">
        <f t="shared" si="37"/>
        <v>0.40281552765023171</v>
      </c>
      <c r="L177">
        <f t="shared" si="38"/>
        <v>0</v>
      </c>
      <c r="M177" t="e">
        <f t="shared" si="39"/>
        <v>#NUM!</v>
      </c>
    </row>
    <row r="178" spans="2:13" x14ac:dyDescent="0.2">
      <c r="B178">
        <f t="shared" si="40"/>
        <v>5</v>
      </c>
      <c r="C178">
        <f t="shared" si="41"/>
        <v>5</v>
      </c>
      <c r="D178">
        <f t="shared" si="42"/>
        <v>0</v>
      </c>
      <c r="E178">
        <f t="shared" si="43"/>
        <v>3</v>
      </c>
      <c r="F178">
        <f t="shared" si="35"/>
        <v>3</v>
      </c>
      <c r="G178">
        <f t="shared" si="36"/>
        <v>2</v>
      </c>
      <c r="H178">
        <f t="shared" si="32"/>
        <v>4.0307769754004527E-5</v>
      </c>
      <c r="I178">
        <f t="shared" si="33"/>
        <v>0.60553652827171844</v>
      </c>
      <c r="J178">
        <f t="shared" si="34"/>
        <v>0</v>
      </c>
      <c r="K178">
        <f t="shared" si="37"/>
        <v>0.24608906826827193</v>
      </c>
      <c r="L178">
        <f t="shared" si="38"/>
        <v>0</v>
      </c>
      <c r="M178" t="e">
        <f t="shared" si="39"/>
        <v>#NUM!</v>
      </c>
    </row>
    <row r="179" spans="2:13" x14ac:dyDescent="0.2">
      <c r="B179">
        <f t="shared" si="40"/>
        <v>5</v>
      </c>
      <c r="C179">
        <f t="shared" si="41"/>
        <v>5</v>
      </c>
      <c r="D179">
        <f t="shared" si="42"/>
        <v>0</v>
      </c>
      <c r="E179">
        <f t="shared" si="43"/>
        <v>2</v>
      </c>
      <c r="F179">
        <f t="shared" si="35"/>
        <v>2</v>
      </c>
      <c r="G179">
        <f t="shared" si="36"/>
        <v>3</v>
      </c>
      <c r="H179">
        <f t="shared" si="32"/>
        <v>4.0307769754004527E-5</v>
      </c>
      <c r="I179">
        <f t="shared" si="33"/>
        <v>0.60553652827171844</v>
      </c>
      <c r="J179">
        <f t="shared" si="34"/>
        <v>0</v>
      </c>
      <c r="K179">
        <f t="shared" si="37"/>
        <v>7.5170674122734912E-2</v>
      </c>
      <c r="L179">
        <f t="shared" si="38"/>
        <v>0</v>
      </c>
      <c r="M179" t="e">
        <f t="shared" si="39"/>
        <v>#NUM!</v>
      </c>
    </row>
    <row r="180" spans="2:13" x14ac:dyDescent="0.2">
      <c r="B180">
        <f t="shared" si="40"/>
        <v>5</v>
      </c>
      <c r="C180">
        <f t="shared" si="41"/>
        <v>5</v>
      </c>
      <c r="D180">
        <f t="shared" si="42"/>
        <v>0</v>
      </c>
      <c r="E180">
        <f t="shared" si="43"/>
        <v>1</v>
      </c>
      <c r="F180">
        <f t="shared" si="35"/>
        <v>1</v>
      </c>
      <c r="G180">
        <f t="shared" si="36"/>
        <v>4</v>
      </c>
      <c r="H180">
        <f t="shared" si="32"/>
        <v>4.0307769754004527E-5</v>
      </c>
      <c r="I180">
        <f t="shared" si="33"/>
        <v>0.60553652827171844</v>
      </c>
      <c r="J180">
        <f t="shared" si="34"/>
        <v>0.83125492595443917</v>
      </c>
      <c r="K180">
        <f t="shared" si="37"/>
        <v>1.1480863997393067E-2</v>
      </c>
      <c r="L180">
        <f t="shared" si="38"/>
        <v>2.3293670072892954E-7</v>
      </c>
      <c r="M180">
        <f t="shared" si="39"/>
        <v>-15.272499090981167</v>
      </c>
    </row>
    <row r="181" spans="2:13" x14ac:dyDescent="0.2">
      <c r="B181">
        <f t="shared" si="40"/>
        <v>5</v>
      </c>
      <c r="C181">
        <f t="shared" si="41"/>
        <v>5</v>
      </c>
      <c r="D181">
        <f t="shared" si="42"/>
        <v>0</v>
      </c>
      <c r="E181">
        <f t="shared" si="43"/>
        <v>0</v>
      </c>
      <c r="F181">
        <f t="shared" si="35"/>
        <v>0</v>
      </c>
      <c r="G181">
        <f t="shared" si="36"/>
        <v>5</v>
      </c>
      <c r="H181">
        <f t="shared" si="32"/>
        <v>4.0307769754004527E-5</v>
      </c>
      <c r="I181">
        <f t="shared" si="33"/>
        <v>0.60553652827171844</v>
      </c>
      <c r="J181">
        <f t="shared" si="34"/>
        <v>1.9201934513155303E-2</v>
      </c>
      <c r="K181">
        <f t="shared" si="37"/>
        <v>7.0139181091510795E-4</v>
      </c>
      <c r="L181">
        <f t="shared" si="38"/>
        <v>3.2872655686853862E-10</v>
      </c>
      <c r="M181">
        <f t="shared" si="39"/>
        <v>-21.83579484488483</v>
      </c>
    </row>
    <row r="182" spans="2:13" x14ac:dyDescent="0.2">
      <c r="B182">
        <f t="shared" si="40"/>
        <v>6</v>
      </c>
      <c r="C182">
        <f t="shared" si="41"/>
        <v>10</v>
      </c>
      <c r="D182">
        <f t="shared" si="42"/>
        <v>4</v>
      </c>
      <c r="E182">
        <f t="shared" si="43"/>
        <v>6</v>
      </c>
      <c r="F182">
        <f t="shared" si="35"/>
        <v>10</v>
      </c>
      <c r="G182">
        <f t="shared" si="36"/>
        <v>0</v>
      </c>
      <c r="H182">
        <f t="shared" si="32"/>
        <v>1.8137796913657039E-5</v>
      </c>
      <c r="I182">
        <f t="shared" si="33"/>
        <v>9.5512967993154393E-3</v>
      </c>
      <c r="J182">
        <f t="shared" si="34"/>
        <v>0</v>
      </c>
      <c r="K182">
        <f t="shared" si="37"/>
        <v>0.20203010574371524</v>
      </c>
      <c r="L182">
        <f t="shared" si="38"/>
        <v>0</v>
      </c>
      <c r="M182" t="e">
        <f t="shared" si="39"/>
        <v>#NUM!</v>
      </c>
    </row>
    <row r="183" spans="2:13" x14ac:dyDescent="0.2">
      <c r="B183">
        <f t="shared" si="40"/>
        <v>6</v>
      </c>
      <c r="C183">
        <f t="shared" si="41"/>
        <v>10</v>
      </c>
      <c r="D183">
        <f t="shared" si="42"/>
        <v>4</v>
      </c>
      <c r="E183">
        <f t="shared" si="43"/>
        <v>5</v>
      </c>
      <c r="F183">
        <f t="shared" si="35"/>
        <v>9</v>
      </c>
      <c r="G183">
        <f t="shared" si="36"/>
        <v>1</v>
      </c>
      <c r="H183">
        <f t="shared" si="32"/>
        <v>1.8137796913657039E-5</v>
      </c>
      <c r="I183">
        <f t="shared" si="33"/>
        <v>9.5512967993154393E-3</v>
      </c>
      <c r="J183">
        <f t="shared" si="34"/>
        <v>0</v>
      </c>
      <c r="K183">
        <f t="shared" si="37"/>
        <v>0.37027421044042813</v>
      </c>
      <c r="L183">
        <f t="shared" si="38"/>
        <v>0</v>
      </c>
      <c r="M183" t="e">
        <f t="shared" si="39"/>
        <v>#NUM!</v>
      </c>
    </row>
    <row r="184" spans="2:13" x14ac:dyDescent="0.2">
      <c r="B184">
        <f t="shared" si="40"/>
        <v>6</v>
      </c>
      <c r="C184">
        <f t="shared" si="41"/>
        <v>10</v>
      </c>
      <c r="D184">
        <f t="shared" si="42"/>
        <v>4</v>
      </c>
      <c r="E184">
        <f t="shared" si="43"/>
        <v>4</v>
      </c>
      <c r="F184">
        <f t="shared" si="35"/>
        <v>8</v>
      </c>
      <c r="G184">
        <f t="shared" si="36"/>
        <v>2</v>
      </c>
      <c r="H184">
        <f t="shared" si="32"/>
        <v>1.8137796913657039E-5</v>
      </c>
      <c r="I184">
        <f t="shared" si="33"/>
        <v>9.5512967993154393E-3</v>
      </c>
      <c r="J184">
        <f t="shared" si="34"/>
        <v>0</v>
      </c>
      <c r="K184">
        <f t="shared" si="37"/>
        <v>0.28276105684962483</v>
      </c>
      <c r="L184">
        <f t="shared" si="38"/>
        <v>0</v>
      </c>
      <c r="M184" t="e">
        <f t="shared" si="39"/>
        <v>#NUM!</v>
      </c>
    </row>
    <row r="185" spans="2:13" x14ac:dyDescent="0.2">
      <c r="B185">
        <f t="shared" si="40"/>
        <v>6</v>
      </c>
      <c r="C185">
        <f t="shared" si="41"/>
        <v>10</v>
      </c>
      <c r="D185">
        <f t="shared" si="42"/>
        <v>4</v>
      </c>
      <c r="E185">
        <f t="shared" si="43"/>
        <v>3</v>
      </c>
      <c r="F185">
        <f t="shared" si="35"/>
        <v>7</v>
      </c>
      <c r="G185">
        <f t="shared" si="36"/>
        <v>3</v>
      </c>
      <c r="H185">
        <f t="shared" si="32"/>
        <v>1.8137796913657039E-5</v>
      </c>
      <c r="I185">
        <f t="shared" si="33"/>
        <v>9.5512967993154393E-3</v>
      </c>
      <c r="J185">
        <f t="shared" si="34"/>
        <v>0</v>
      </c>
      <c r="K185">
        <f t="shared" si="37"/>
        <v>0.11516339407037761</v>
      </c>
      <c r="L185">
        <f t="shared" si="38"/>
        <v>0</v>
      </c>
      <c r="M185" t="e">
        <f t="shared" si="39"/>
        <v>#NUM!</v>
      </c>
    </row>
    <row r="186" spans="2:13" x14ac:dyDescent="0.2">
      <c r="B186">
        <f t="shared" si="40"/>
        <v>6</v>
      </c>
      <c r="C186">
        <f t="shared" si="41"/>
        <v>10</v>
      </c>
      <c r="D186">
        <f t="shared" si="42"/>
        <v>4</v>
      </c>
      <c r="E186">
        <f t="shared" si="43"/>
        <v>2</v>
      </c>
      <c r="F186">
        <f t="shared" si="35"/>
        <v>6</v>
      </c>
      <c r="G186">
        <f t="shared" si="36"/>
        <v>4</v>
      </c>
      <c r="H186">
        <f t="shared" si="32"/>
        <v>1.8137796913657039E-5</v>
      </c>
      <c r="I186">
        <f t="shared" si="33"/>
        <v>9.5512967993154393E-3</v>
      </c>
      <c r="J186">
        <f t="shared" si="34"/>
        <v>0</v>
      </c>
      <c r="K186">
        <f t="shared" si="37"/>
        <v>2.6383465631319311E-2</v>
      </c>
      <c r="L186">
        <f t="shared" si="38"/>
        <v>0</v>
      </c>
      <c r="M186" t="e">
        <f t="shared" si="39"/>
        <v>#NUM!</v>
      </c>
    </row>
    <row r="187" spans="2:13" x14ac:dyDescent="0.2">
      <c r="B187">
        <f t="shared" si="40"/>
        <v>6</v>
      </c>
      <c r="C187">
        <f t="shared" si="41"/>
        <v>10</v>
      </c>
      <c r="D187">
        <f t="shared" si="42"/>
        <v>4</v>
      </c>
      <c r="E187">
        <f t="shared" si="43"/>
        <v>1</v>
      </c>
      <c r="F187">
        <f t="shared" si="35"/>
        <v>5</v>
      </c>
      <c r="G187">
        <f t="shared" si="36"/>
        <v>5</v>
      </c>
      <c r="H187">
        <f t="shared" si="32"/>
        <v>1.8137796913657039E-5</v>
      </c>
      <c r="I187">
        <f t="shared" si="33"/>
        <v>9.5512967993154393E-3</v>
      </c>
      <c r="J187">
        <f t="shared" si="34"/>
        <v>0</v>
      </c>
      <c r="K187">
        <f t="shared" si="37"/>
        <v>3.2236505443439603E-3</v>
      </c>
      <c r="L187">
        <f t="shared" si="38"/>
        <v>0</v>
      </c>
      <c r="M187" t="e">
        <f t="shared" si="39"/>
        <v>#NUM!</v>
      </c>
    </row>
    <row r="188" spans="2:13" x14ac:dyDescent="0.2">
      <c r="B188">
        <f t="shared" si="40"/>
        <v>6</v>
      </c>
      <c r="C188">
        <f t="shared" si="41"/>
        <v>10</v>
      </c>
      <c r="D188">
        <f t="shared" si="42"/>
        <v>4</v>
      </c>
      <c r="E188">
        <f t="shared" si="43"/>
        <v>0</v>
      </c>
      <c r="F188">
        <f t="shared" si="35"/>
        <v>4</v>
      </c>
      <c r="G188">
        <f t="shared" si="36"/>
        <v>6</v>
      </c>
      <c r="H188">
        <f t="shared" si="32"/>
        <v>1.8137796913657039E-5</v>
      </c>
      <c r="I188">
        <f t="shared" si="33"/>
        <v>9.5512967993154393E-3</v>
      </c>
      <c r="J188">
        <f t="shared" si="34"/>
        <v>0</v>
      </c>
      <c r="K188">
        <f t="shared" si="37"/>
        <v>1.6411672019111498E-4</v>
      </c>
      <c r="L188">
        <f t="shared" si="38"/>
        <v>0</v>
      </c>
      <c r="M188" t="e">
        <f t="shared" si="39"/>
        <v>#NUM!</v>
      </c>
    </row>
    <row r="189" spans="2:13" x14ac:dyDescent="0.2">
      <c r="B189">
        <f t="shared" si="40"/>
        <v>6</v>
      </c>
      <c r="C189">
        <f t="shared" si="41"/>
        <v>9</v>
      </c>
      <c r="D189">
        <f t="shared" si="42"/>
        <v>3</v>
      </c>
      <c r="E189">
        <f t="shared" si="43"/>
        <v>6</v>
      </c>
      <c r="F189">
        <f t="shared" si="35"/>
        <v>9</v>
      </c>
      <c r="G189">
        <f t="shared" si="36"/>
        <v>0</v>
      </c>
      <c r="H189">
        <f t="shared" si="32"/>
        <v>2.1290715106955928E-5</v>
      </c>
      <c r="I189">
        <f t="shared" si="33"/>
        <v>4.0022450344397199E-2</v>
      </c>
      <c r="J189">
        <f t="shared" si="34"/>
        <v>0</v>
      </c>
      <c r="K189">
        <f t="shared" si="37"/>
        <v>0.20203010574371524</v>
      </c>
      <c r="L189">
        <f t="shared" si="38"/>
        <v>0</v>
      </c>
      <c r="M189" t="e">
        <f t="shared" si="39"/>
        <v>#NUM!</v>
      </c>
    </row>
    <row r="190" spans="2:13" x14ac:dyDescent="0.2">
      <c r="B190">
        <f t="shared" si="40"/>
        <v>6</v>
      </c>
      <c r="C190">
        <f t="shared" si="41"/>
        <v>9</v>
      </c>
      <c r="D190">
        <f t="shared" si="42"/>
        <v>3</v>
      </c>
      <c r="E190">
        <f t="shared" si="43"/>
        <v>5</v>
      </c>
      <c r="F190">
        <f t="shared" si="35"/>
        <v>8</v>
      </c>
      <c r="G190">
        <f t="shared" si="36"/>
        <v>1</v>
      </c>
      <c r="H190">
        <f t="shared" si="32"/>
        <v>2.1290715106955928E-5</v>
      </c>
      <c r="I190">
        <f t="shared" si="33"/>
        <v>4.0022450344397199E-2</v>
      </c>
      <c r="J190">
        <f t="shared" si="34"/>
        <v>0</v>
      </c>
      <c r="K190">
        <f t="shared" si="37"/>
        <v>0.37027421044042813</v>
      </c>
      <c r="L190">
        <f t="shared" si="38"/>
        <v>0</v>
      </c>
      <c r="M190" t="e">
        <f t="shared" si="39"/>
        <v>#NUM!</v>
      </c>
    </row>
    <row r="191" spans="2:13" x14ac:dyDescent="0.2">
      <c r="B191">
        <f t="shared" si="40"/>
        <v>6</v>
      </c>
      <c r="C191">
        <f t="shared" si="41"/>
        <v>9</v>
      </c>
      <c r="D191">
        <f t="shared" si="42"/>
        <v>3</v>
      </c>
      <c r="E191">
        <f t="shared" si="43"/>
        <v>4</v>
      </c>
      <c r="F191">
        <f t="shared" si="35"/>
        <v>7</v>
      </c>
      <c r="G191">
        <f t="shared" si="36"/>
        <v>2</v>
      </c>
      <c r="H191">
        <f t="shared" si="32"/>
        <v>2.1290715106955928E-5</v>
      </c>
      <c r="I191">
        <f t="shared" si="33"/>
        <v>4.0022450344397199E-2</v>
      </c>
      <c r="J191">
        <f t="shared" si="34"/>
        <v>0</v>
      </c>
      <c r="K191">
        <f t="shared" si="37"/>
        <v>0.28276105684962483</v>
      </c>
      <c r="L191">
        <f t="shared" si="38"/>
        <v>0</v>
      </c>
      <c r="M191" t="e">
        <f t="shared" si="39"/>
        <v>#NUM!</v>
      </c>
    </row>
    <row r="192" spans="2:13" x14ac:dyDescent="0.2">
      <c r="B192">
        <f t="shared" si="40"/>
        <v>6</v>
      </c>
      <c r="C192">
        <f t="shared" si="41"/>
        <v>9</v>
      </c>
      <c r="D192">
        <f t="shared" si="42"/>
        <v>3</v>
      </c>
      <c r="E192">
        <f t="shared" si="43"/>
        <v>3</v>
      </c>
      <c r="F192">
        <f t="shared" si="35"/>
        <v>6</v>
      </c>
      <c r="G192">
        <f t="shared" si="36"/>
        <v>3</v>
      </c>
      <c r="H192">
        <f t="shared" si="32"/>
        <v>2.1290715106955928E-5</v>
      </c>
      <c r="I192">
        <f t="shared" si="33"/>
        <v>4.0022450344397199E-2</v>
      </c>
      <c r="J192">
        <f t="shared" si="34"/>
        <v>0</v>
      </c>
      <c r="K192">
        <f t="shared" si="37"/>
        <v>0.11516339407037761</v>
      </c>
      <c r="L192">
        <f t="shared" si="38"/>
        <v>0</v>
      </c>
      <c r="M192" t="e">
        <f t="shared" si="39"/>
        <v>#NUM!</v>
      </c>
    </row>
    <row r="193" spans="2:13" x14ac:dyDescent="0.2">
      <c r="B193">
        <f t="shared" si="40"/>
        <v>6</v>
      </c>
      <c r="C193">
        <f t="shared" si="41"/>
        <v>9</v>
      </c>
      <c r="D193">
        <f t="shared" si="42"/>
        <v>3</v>
      </c>
      <c r="E193">
        <f t="shared" si="43"/>
        <v>2</v>
      </c>
      <c r="F193">
        <f t="shared" si="35"/>
        <v>5</v>
      </c>
      <c r="G193">
        <f t="shared" si="36"/>
        <v>4</v>
      </c>
      <c r="H193">
        <f t="shared" si="32"/>
        <v>2.1290715106955928E-5</v>
      </c>
      <c r="I193">
        <f t="shared" si="33"/>
        <v>4.0022450344397199E-2</v>
      </c>
      <c r="J193">
        <f t="shared" si="34"/>
        <v>0</v>
      </c>
      <c r="K193">
        <f t="shared" si="37"/>
        <v>2.6383465631319311E-2</v>
      </c>
      <c r="L193">
        <f t="shared" si="38"/>
        <v>0</v>
      </c>
      <c r="M193" t="e">
        <f t="shared" si="39"/>
        <v>#NUM!</v>
      </c>
    </row>
    <row r="194" spans="2:13" x14ac:dyDescent="0.2">
      <c r="B194">
        <f t="shared" si="40"/>
        <v>6</v>
      </c>
      <c r="C194">
        <f t="shared" si="41"/>
        <v>9</v>
      </c>
      <c r="D194">
        <f t="shared" si="42"/>
        <v>3</v>
      </c>
      <c r="E194">
        <f t="shared" si="43"/>
        <v>1</v>
      </c>
      <c r="F194">
        <f t="shared" si="35"/>
        <v>4</v>
      </c>
      <c r="G194">
        <f t="shared" si="36"/>
        <v>5</v>
      </c>
      <c r="H194">
        <f t="shared" si="32"/>
        <v>2.1290715106955928E-5</v>
      </c>
      <c r="I194">
        <f t="shared" si="33"/>
        <v>4.0022450344397199E-2</v>
      </c>
      <c r="J194">
        <f t="shared" si="34"/>
        <v>0</v>
      </c>
      <c r="K194">
        <f t="shared" si="37"/>
        <v>3.2236505443439603E-3</v>
      </c>
      <c r="L194">
        <f t="shared" si="38"/>
        <v>0</v>
      </c>
      <c r="M194" t="e">
        <f t="shared" si="39"/>
        <v>#NUM!</v>
      </c>
    </row>
    <row r="195" spans="2:13" x14ac:dyDescent="0.2">
      <c r="B195">
        <f t="shared" si="40"/>
        <v>6</v>
      </c>
      <c r="C195">
        <f t="shared" si="41"/>
        <v>9</v>
      </c>
      <c r="D195">
        <f t="shared" si="42"/>
        <v>3</v>
      </c>
      <c r="E195">
        <f t="shared" si="43"/>
        <v>0</v>
      </c>
      <c r="F195">
        <f t="shared" si="35"/>
        <v>3</v>
      </c>
      <c r="G195">
        <f t="shared" si="36"/>
        <v>6</v>
      </c>
      <c r="H195">
        <f t="shared" si="32"/>
        <v>2.1290715106955928E-5</v>
      </c>
      <c r="I195">
        <f t="shared" si="33"/>
        <v>4.0022450344397199E-2</v>
      </c>
      <c r="J195">
        <f t="shared" si="34"/>
        <v>0</v>
      </c>
      <c r="K195">
        <f t="shared" si="37"/>
        <v>1.6411672019111498E-4</v>
      </c>
      <c r="L195">
        <f t="shared" si="38"/>
        <v>0</v>
      </c>
      <c r="M195" t="e">
        <f t="shared" si="39"/>
        <v>#NUM!</v>
      </c>
    </row>
    <row r="196" spans="2:13" x14ac:dyDescent="0.2">
      <c r="B196">
        <f t="shared" si="40"/>
        <v>6</v>
      </c>
      <c r="C196">
        <f t="shared" si="41"/>
        <v>8</v>
      </c>
      <c r="D196">
        <f t="shared" si="42"/>
        <v>2</v>
      </c>
      <c r="E196">
        <f t="shared" si="43"/>
        <v>6</v>
      </c>
      <c r="F196">
        <f t="shared" si="35"/>
        <v>8</v>
      </c>
      <c r="G196">
        <f t="shared" si="36"/>
        <v>0</v>
      </c>
      <c r="H196">
        <f t="shared" si="32"/>
        <v>2.4981425527175654E-5</v>
      </c>
      <c r="I196">
        <f t="shared" si="33"/>
        <v>0.13975384400895735</v>
      </c>
      <c r="J196">
        <f t="shared" si="34"/>
        <v>0</v>
      </c>
      <c r="K196">
        <f t="shared" si="37"/>
        <v>0.20203010574371524</v>
      </c>
      <c r="L196">
        <f t="shared" si="38"/>
        <v>0</v>
      </c>
      <c r="M196" t="e">
        <f t="shared" si="39"/>
        <v>#NUM!</v>
      </c>
    </row>
    <row r="197" spans="2:13" x14ac:dyDescent="0.2">
      <c r="B197">
        <f t="shared" si="40"/>
        <v>6</v>
      </c>
      <c r="C197">
        <f t="shared" si="41"/>
        <v>8</v>
      </c>
      <c r="D197">
        <f t="shared" si="42"/>
        <v>2</v>
      </c>
      <c r="E197">
        <f t="shared" si="43"/>
        <v>5</v>
      </c>
      <c r="F197">
        <f t="shared" si="35"/>
        <v>7</v>
      </c>
      <c r="G197">
        <f t="shared" si="36"/>
        <v>1</v>
      </c>
      <c r="H197">
        <f t="shared" si="32"/>
        <v>2.4981425527175654E-5</v>
      </c>
      <c r="I197">
        <f t="shared" si="33"/>
        <v>0.13975384400895735</v>
      </c>
      <c r="J197">
        <f t="shared" si="34"/>
        <v>0</v>
      </c>
      <c r="K197">
        <f t="shared" si="37"/>
        <v>0.37027421044042813</v>
      </c>
      <c r="L197">
        <f t="shared" si="38"/>
        <v>0</v>
      </c>
      <c r="M197" t="e">
        <f t="shared" si="39"/>
        <v>#NUM!</v>
      </c>
    </row>
    <row r="198" spans="2:13" x14ac:dyDescent="0.2">
      <c r="B198">
        <f t="shared" si="40"/>
        <v>6</v>
      </c>
      <c r="C198">
        <f t="shared" si="41"/>
        <v>8</v>
      </c>
      <c r="D198">
        <f t="shared" si="42"/>
        <v>2</v>
      </c>
      <c r="E198">
        <f t="shared" si="43"/>
        <v>4</v>
      </c>
      <c r="F198">
        <f t="shared" si="35"/>
        <v>6</v>
      </c>
      <c r="G198">
        <f t="shared" si="36"/>
        <v>2</v>
      </c>
      <c r="H198">
        <f t="shared" si="32"/>
        <v>2.4981425527175654E-5</v>
      </c>
      <c r="I198">
        <f t="shared" si="33"/>
        <v>0.13975384400895735</v>
      </c>
      <c r="J198">
        <f t="shared" si="34"/>
        <v>0</v>
      </c>
      <c r="K198">
        <f t="shared" si="37"/>
        <v>0.28276105684962483</v>
      </c>
      <c r="L198">
        <f t="shared" si="38"/>
        <v>0</v>
      </c>
      <c r="M198" t="e">
        <f t="shared" si="39"/>
        <v>#NUM!</v>
      </c>
    </row>
    <row r="199" spans="2:13" x14ac:dyDescent="0.2">
      <c r="B199">
        <f t="shared" si="40"/>
        <v>6</v>
      </c>
      <c r="C199">
        <f t="shared" si="41"/>
        <v>8</v>
      </c>
      <c r="D199">
        <f t="shared" si="42"/>
        <v>2</v>
      </c>
      <c r="E199">
        <f t="shared" si="43"/>
        <v>3</v>
      </c>
      <c r="F199">
        <f t="shared" si="35"/>
        <v>5</v>
      </c>
      <c r="G199">
        <f t="shared" si="36"/>
        <v>3</v>
      </c>
      <c r="H199">
        <f t="shared" si="32"/>
        <v>2.4981425527175654E-5</v>
      </c>
      <c r="I199">
        <f t="shared" si="33"/>
        <v>0.13975384400895735</v>
      </c>
      <c r="J199">
        <f t="shared" si="34"/>
        <v>0</v>
      </c>
      <c r="K199">
        <f t="shared" si="37"/>
        <v>0.11516339407037761</v>
      </c>
      <c r="L199">
        <f t="shared" si="38"/>
        <v>0</v>
      </c>
      <c r="M199" t="e">
        <f t="shared" si="39"/>
        <v>#NUM!</v>
      </c>
    </row>
    <row r="200" spans="2:13" x14ac:dyDescent="0.2">
      <c r="B200">
        <f t="shared" si="40"/>
        <v>6</v>
      </c>
      <c r="C200">
        <f t="shared" si="41"/>
        <v>8</v>
      </c>
      <c r="D200">
        <f t="shared" si="42"/>
        <v>2</v>
      </c>
      <c r="E200">
        <f t="shared" si="43"/>
        <v>2</v>
      </c>
      <c r="F200">
        <f t="shared" si="35"/>
        <v>4</v>
      </c>
      <c r="G200">
        <f t="shared" si="36"/>
        <v>4</v>
      </c>
      <c r="H200">
        <f t="shared" si="32"/>
        <v>2.4981425527175654E-5</v>
      </c>
      <c r="I200">
        <f t="shared" si="33"/>
        <v>0.13975384400895735</v>
      </c>
      <c r="J200">
        <f t="shared" si="34"/>
        <v>0</v>
      </c>
      <c r="K200">
        <f t="shared" si="37"/>
        <v>2.6383465631319311E-2</v>
      </c>
      <c r="L200">
        <f t="shared" si="38"/>
        <v>0</v>
      </c>
      <c r="M200" t="e">
        <f t="shared" si="39"/>
        <v>#NUM!</v>
      </c>
    </row>
    <row r="201" spans="2:13" x14ac:dyDescent="0.2">
      <c r="B201">
        <f t="shared" si="40"/>
        <v>6</v>
      </c>
      <c r="C201">
        <f t="shared" si="41"/>
        <v>8</v>
      </c>
      <c r="D201">
        <f t="shared" si="42"/>
        <v>2</v>
      </c>
      <c r="E201">
        <f t="shared" si="43"/>
        <v>1</v>
      </c>
      <c r="F201">
        <f t="shared" si="35"/>
        <v>3</v>
      </c>
      <c r="G201">
        <f t="shared" si="36"/>
        <v>5</v>
      </c>
      <c r="H201">
        <f t="shared" si="32"/>
        <v>2.4981425527175654E-5</v>
      </c>
      <c r="I201">
        <f t="shared" si="33"/>
        <v>0.13975384400895735</v>
      </c>
      <c r="J201">
        <f t="shared" si="34"/>
        <v>0</v>
      </c>
      <c r="K201">
        <f t="shared" si="37"/>
        <v>3.2236505443439603E-3</v>
      </c>
      <c r="L201">
        <f t="shared" si="38"/>
        <v>0</v>
      </c>
      <c r="M201" t="e">
        <f t="shared" si="39"/>
        <v>#NUM!</v>
      </c>
    </row>
    <row r="202" spans="2:13" x14ac:dyDescent="0.2">
      <c r="B202">
        <f t="shared" si="40"/>
        <v>6</v>
      </c>
      <c r="C202">
        <f t="shared" si="41"/>
        <v>8</v>
      </c>
      <c r="D202">
        <f t="shared" si="42"/>
        <v>2</v>
      </c>
      <c r="E202">
        <f t="shared" si="43"/>
        <v>0</v>
      </c>
      <c r="F202">
        <f t="shared" si="35"/>
        <v>2</v>
      </c>
      <c r="G202">
        <f t="shared" si="36"/>
        <v>6</v>
      </c>
      <c r="H202">
        <f t="shared" si="32"/>
        <v>2.4981425527175654E-5</v>
      </c>
      <c r="I202">
        <f t="shared" si="33"/>
        <v>0.13975384400895735</v>
      </c>
      <c r="J202">
        <f t="shared" si="34"/>
        <v>0</v>
      </c>
      <c r="K202">
        <f t="shared" si="37"/>
        <v>1.6411672019111498E-4</v>
      </c>
      <c r="L202">
        <f t="shared" si="38"/>
        <v>0</v>
      </c>
      <c r="M202" t="e">
        <f t="shared" si="39"/>
        <v>#NUM!</v>
      </c>
    </row>
    <row r="203" spans="2:13" x14ac:dyDescent="0.2">
      <c r="B203">
        <f t="shared" si="40"/>
        <v>6</v>
      </c>
      <c r="C203">
        <f t="shared" si="41"/>
        <v>7</v>
      </c>
      <c r="D203">
        <f t="shared" si="42"/>
        <v>1</v>
      </c>
      <c r="E203">
        <f t="shared" si="43"/>
        <v>6</v>
      </c>
      <c r="F203">
        <f t="shared" si="35"/>
        <v>7</v>
      </c>
      <c r="G203">
        <f t="shared" si="36"/>
        <v>0</v>
      </c>
      <c r="H203">
        <f t="shared" si="32"/>
        <v>2.9302298974005632E-5</v>
      </c>
      <c r="I203">
        <f t="shared" si="33"/>
        <v>0.36600339460501402</v>
      </c>
      <c r="J203">
        <f t="shared" si="34"/>
        <v>0</v>
      </c>
      <c r="K203">
        <f t="shared" si="37"/>
        <v>0.20203010574371524</v>
      </c>
      <c r="L203">
        <f t="shared" si="38"/>
        <v>0</v>
      </c>
      <c r="M203" t="e">
        <f t="shared" si="39"/>
        <v>#NUM!</v>
      </c>
    </row>
    <row r="204" spans="2:13" x14ac:dyDescent="0.2">
      <c r="B204">
        <f t="shared" si="40"/>
        <v>6</v>
      </c>
      <c r="C204">
        <f t="shared" si="41"/>
        <v>7</v>
      </c>
      <c r="D204">
        <f t="shared" si="42"/>
        <v>1</v>
      </c>
      <c r="E204">
        <f t="shared" si="43"/>
        <v>5</v>
      </c>
      <c r="F204">
        <f t="shared" si="35"/>
        <v>6</v>
      </c>
      <c r="G204">
        <f t="shared" si="36"/>
        <v>1</v>
      </c>
      <c r="H204">
        <f t="shared" si="32"/>
        <v>2.9302298974005632E-5</v>
      </c>
      <c r="I204">
        <f t="shared" si="33"/>
        <v>0.36600339460501402</v>
      </c>
      <c r="J204">
        <f t="shared" si="34"/>
        <v>0</v>
      </c>
      <c r="K204">
        <f t="shared" si="37"/>
        <v>0.37027421044042813</v>
      </c>
      <c r="L204">
        <f t="shared" si="38"/>
        <v>0</v>
      </c>
      <c r="M204" t="e">
        <f t="shared" si="39"/>
        <v>#NUM!</v>
      </c>
    </row>
    <row r="205" spans="2:13" x14ac:dyDescent="0.2">
      <c r="B205">
        <f t="shared" si="40"/>
        <v>6</v>
      </c>
      <c r="C205">
        <f t="shared" si="41"/>
        <v>7</v>
      </c>
      <c r="D205">
        <f t="shared" si="42"/>
        <v>1</v>
      </c>
      <c r="E205">
        <f t="shared" si="43"/>
        <v>4</v>
      </c>
      <c r="F205">
        <f t="shared" si="35"/>
        <v>5</v>
      </c>
      <c r="G205">
        <f t="shared" si="36"/>
        <v>2</v>
      </c>
      <c r="H205">
        <f t="shared" si="32"/>
        <v>2.9302298974005632E-5</v>
      </c>
      <c r="I205">
        <f t="shared" si="33"/>
        <v>0.36600339460501402</v>
      </c>
      <c r="J205">
        <f t="shared" si="34"/>
        <v>0</v>
      </c>
      <c r="K205">
        <f t="shared" si="37"/>
        <v>0.28276105684962483</v>
      </c>
      <c r="L205">
        <f t="shared" si="38"/>
        <v>0</v>
      </c>
      <c r="M205" t="e">
        <f t="shared" si="39"/>
        <v>#NUM!</v>
      </c>
    </row>
    <row r="206" spans="2:13" x14ac:dyDescent="0.2">
      <c r="B206">
        <f t="shared" si="40"/>
        <v>6</v>
      </c>
      <c r="C206">
        <f t="shared" si="41"/>
        <v>7</v>
      </c>
      <c r="D206">
        <f t="shared" si="42"/>
        <v>1</v>
      </c>
      <c r="E206">
        <f t="shared" si="43"/>
        <v>3</v>
      </c>
      <c r="F206">
        <f t="shared" si="35"/>
        <v>4</v>
      </c>
      <c r="G206">
        <f t="shared" si="36"/>
        <v>3</v>
      </c>
      <c r="H206">
        <f t="shared" si="32"/>
        <v>2.9302298974005632E-5</v>
      </c>
      <c r="I206">
        <f t="shared" si="33"/>
        <v>0.36600339460501402</v>
      </c>
      <c r="J206">
        <f t="shared" si="34"/>
        <v>0</v>
      </c>
      <c r="K206">
        <f t="shared" si="37"/>
        <v>0.11516339407037761</v>
      </c>
      <c r="L206">
        <f t="shared" si="38"/>
        <v>0</v>
      </c>
      <c r="M206" t="e">
        <f t="shared" si="39"/>
        <v>#NUM!</v>
      </c>
    </row>
    <row r="207" spans="2:13" x14ac:dyDescent="0.2">
      <c r="B207">
        <f t="shared" si="40"/>
        <v>6</v>
      </c>
      <c r="C207">
        <f t="shared" si="41"/>
        <v>7</v>
      </c>
      <c r="D207">
        <f t="shared" si="42"/>
        <v>1</v>
      </c>
      <c r="E207">
        <f t="shared" si="43"/>
        <v>2</v>
      </c>
      <c r="F207">
        <f t="shared" si="35"/>
        <v>3</v>
      </c>
      <c r="G207">
        <f t="shared" si="36"/>
        <v>4</v>
      </c>
      <c r="H207">
        <f t="shared" si="32"/>
        <v>2.9302298974005632E-5</v>
      </c>
      <c r="I207">
        <f t="shared" si="33"/>
        <v>0.36600339460501402</v>
      </c>
      <c r="J207">
        <f t="shared" si="34"/>
        <v>0</v>
      </c>
      <c r="K207">
        <f t="shared" si="37"/>
        <v>2.6383465631319311E-2</v>
      </c>
      <c r="L207">
        <f t="shared" si="38"/>
        <v>0</v>
      </c>
      <c r="M207" t="e">
        <f t="shared" si="39"/>
        <v>#NUM!</v>
      </c>
    </row>
    <row r="208" spans="2:13" x14ac:dyDescent="0.2">
      <c r="B208">
        <f t="shared" si="40"/>
        <v>6</v>
      </c>
      <c r="C208">
        <f t="shared" si="41"/>
        <v>7</v>
      </c>
      <c r="D208">
        <f t="shared" si="42"/>
        <v>1</v>
      </c>
      <c r="E208">
        <f t="shared" si="43"/>
        <v>1</v>
      </c>
      <c r="F208">
        <f t="shared" si="35"/>
        <v>2</v>
      </c>
      <c r="G208">
        <f t="shared" si="36"/>
        <v>5</v>
      </c>
      <c r="H208">
        <f t="shared" si="32"/>
        <v>2.9302298974005632E-5</v>
      </c>
      <c r="I208">
        <f t="shared" si="33"/>
        <v>0.36600339460501402</v>
      </c>
      <c r="J208">
        <f t="shared" si="34"/>
        <v>0</v>
      </c>
      <c r="K208">
        <f t="shared" si="37"/>
        <v>3.2236505443439603E-3</v>
      </c>
      <c r="L208">
        <f t="shared" si="38"/>
        <v>0</v>
      </c>
      <c r="M208" t="e">
        <f t="shared" si="39"/>
        <v>#NUM!</v>
      </c>
    </row>
    <row r="209" spans="2:13" x14ac:dyDescent="0.2">
      <c r="B209">
        <f t="shared" si="40"/>
        <v>6</v>
      </c>
      <c r="C209">
        <f t="shared" si="41"/>
        <v>7</v>
      </c>
      <c r="D209">
        <f t="shared" si="42"/>
        <v>1</v>
      </c>
      <c r="E209">
        <f t="shared" si="43"/>
        <v>0</v>
      </c>
      <c r="F209">
        <f t="shared" si="35"/>
        <v>1</v>
      </c>
      <c r="G209">
        <f t="shared" si="36"/>
        <v>6</v>
      </c>
      <c r="H209">
        <f t="shared" si="32"/>
        <v>2.9302298974005632E-5</v>
      </c>
      <c r="I209">
        <f t="shared" si="33"/>
        <v>0.36600339460501402</v>
      </c>
      <c r="J209">
        <f t="shared" si="34"/>
        <v>0.83125492595443917</v>
      </c>
      <c r="K209">
        <f t="shared" si="37"/>
        <v>1.6411672019111498E-4</v>
      </c>
      <c r="L209">
        <f t="shared" si="38"/>
        <v>1.4630995262242944E-9</v>
      </c>
      <c r="M209">
        <f t="shared" si="39"/>
        <v>-20.342708688360837</v>
      </c>
    </row>
    <row r="210" spans="2:13" x14ac:dyDescent="0.2">
      <c r="B210">
        <f t="shared" si="40"/>
        <v>6</v>
      </c>
      <c r="C210">
        <f t="shared" si="41"/>
        <v>6</v>
      </c>
      <c r="D210">
        <f t="shared" si="42"/>
        <v>0</v>
      </c>
      <c r="E210">
        <f t="shared" si="43"/>
        <v>6</v>
      </c>
      <c r="F210">
        <f t="shared" si="35"/>
        <v>6</v>
      </c>
      <c r="G210">
        <f t="shared" si="36"/>
        <v>0</v>
      </c>
      <c r="H210">
        <f t="shared" si="32"/>
        <v>3.4364739555994825E-5</v>
      </c>
      <c r="I210">
        <f t="shared" si="33"/>
        <v>0.54773238030395255</v>
      </c>
      <c r="J210">
        <f t="shared" si="34"/>
        <v>0</v>
      </c>
      <c r="K210">
        <f t="shared" si="37"/>
        <v>0.20203010574371524</v>
      </c>
      <c r="L210">
        <f t="shared" si="38"/>
        <v>0</v>
      </c>
      <c r="M210" t="e">
        <f t="shared" si="39"/>
        <v>#NUM!</v>
      </c>
    </row>
    <row r="211" spans="2:13" x14ac:dyDescent="0.2">
      <c r="B211">
        <f t="shared" si="40"/>
        <v>6</v>
      </c>
      <c r="C211">
        <f t="shared" si="41"/>
        <v>6</v>
      </c>
      <c r="D211">
        <f t="shared" si="42"/>
        <v>0</v>
      </c>
      <c r="E211">
        <f t="shared" si="43"/>
        <v>5</v>
      </c>
      <c r="F211">
        <f t="shared" si="35"/>
        <v>5</v>
      </c>
      <c r="G211">
        <f t="shared" si="36"/>
        <v>1</v>
      </c>
      <c r="H211">
        <f t="shared" si="32"/>
        <v>3.4364739555994825E-5</v>
      </c>
      <c r="I211">
        <f t="shared" si="33"/>
        <v>0.54773238030395255</v>
      </c>
      <c r="J211">
        <f t="shared" si="34"/>
        <v>0</v>
      </c>
      <c r="K211">
        <f t="shared" si="37"/>
        <v>0.37027421044042813</v>
      </c>
      <c r="L211">
        <f t="shared" si="38"/>
        <v>0</v>
      </c>
      <c r="M211" t="e">
        <f t="shared" si="39"/>
        <v>#NUM!</v>
      </c>
    </row>
    <row r="212" spans="2:13" x14ac:dyDescent="0.2">
      <c r="B212">
        <f t="shared" si="40"/>
        <v>6</v>
      </c>
      <c r="C212">
        <f t="shared" si="41"/>
        <v>6</v>
      </c>
      <c r="D212">
        <f t="shared" si="42"/>
        <v>0</v>
      </c>
      <c r="E212">
        <f t="shared" si="43"/>
        <v>4</v>
      </c>
      <c r="F212">
        <f t="shared" si="35"/>
        <v>4</v>
      </c>
      <c r="G212">
        <f t="shared" si="36"/>
        <v>2</v>
      </c>
      <c r="H212">
        <f t="shared" si="32"/>
        <v>3.4364739555994825E-5</v>
      </c>
      <c r="I212">
        <f t="shared" si="33"/>
        <v>0.54773238030395255</v>
      </c>
      <c r="J212">
        <f t="shared" si="34"/>
        <v>0</v>
      </c>
      <c r="K212">
        <f t="shared" si="37"/>
        <v>0.28276105684962483</v>
      </c>
      <c r="L212">
        <f t="shared" si="38"/>
        <v>0</v>
      </c>
      <c r="M212" t="e">
        <f t="shared" si="39"/>
        <v>#NUM!</v>
      </c>
    </row>
    <row r="213" spans="2:13" x14ac:dyDescent="0.2">
      <c r="B213">
        <f t="shared" si="40"/>
        <v>6</v>
      </c>
      <c r="C213">
        <f t="shared" si="41"/>
        <v>6</v>
      </c>
      <c r="D213">
        <f t="shared" si="42"/>
        <v>0</v>
      </c>
      <c r="E213">
        <f t="shared" si="43"/>
        <v>3</v>
      </c>
      <c r="F213">
        <f t="shared" si="35"/>
        <v>3</v>
      </c>
      <c r="G213">
        <f t="shared" si="36"/>
        <v>3</v>
      </c>
      <c r="H213">
        <f t="shared" ref="H213:H276" si="44">VLOOKUP(C213,K$6:M$16,2)</f>
        <v>3.4364739555994825E-5</v>
      </c>
      <c r="I213">
        <f t="shared" ref="I213:I276" si="45">_xlfn.BINOM.DIST(B213,C213,$H$2,FALSE)</f>
        <v>0.54773238030395255</v>
      </c>
      <c r="J213">
        <f t="shared" ref="J213:J276" si="46">VLOOKUP(F213,K$6:M$16,3)</f>
        <v>0</v>
      </c>
      <c r="K213">
        <f t="shared" si="37"/>
        <v>0.11516339407037761</v>
      </c>
      <c r="L213">
        <f t="shared" si="38"/>
        <v>0</v>
      </c>
      <c r="M213" t="e">
        <f t="shared" si="39"/>
        <v>#NUM!</v>
      </c>
    </row>
    <row r="214" spans="2:13" x14ac:dyDescent="0.2">
      <c r="B214">
        <f t="shared" si="40"/>
        <v>6</v>
      </c>
      <c r="C214">
        <f t="shared" si="41"/>
        <v>6</v>
      </c>
      <c r="D214">
        <f t="shared" si="42"/>
        <v>0</v>
      </c>
      <c r="E214">
        <f t="shared" si="43"/>
        <v>2</v>
      </c>
      <c r="F214">
        <f t="shared" ref="F214:F277" si="47">D214+E214</f>
        <v>2</v>
      </c>
      <c r="G214">
        <f t="shared" ref="G214:G277" si="48">B214-E214</f>
        <v>4</v>
      </c>
      <c r="H214">
        <f t="shared" si="44"/>
        <v>3.4364739555994825E-5</v>
      </c>
      <c r="I214">
        <f t="shared" si="45"/>
        <v>0.54773238030395255</v>
      </c>
      <c r="J214">
        <f t="shared" si="46"/>
        <v>0</v>
      </c>
      <c r="K214">
        <f t="shared" ref="K214:K277" si="49">_xlfn.BINOM.DIST(G214,B214,$F$2,FALSE)</f>
        <v>2.6383465631319311E-2</v>
      </c>
      <c r="L214">
        <f t="shared" ref="L214:L277" si="50">H214*I214*J214*K214</f>
        <v>0</v>
      </c>
      <c r="M214" t="e">
        <f t="shared" ref="M214:M277" si="51">LN(L214)</f>
        <v>#NUM!</v>
      </c>
    </row>
    <row r="215" spans="2:13" x14ac:dyDescent="0.2">
      <c r="B215">
        <f t="shared" ref="B215:B278" si="52">IF(E214=0,IF(C214=B214,B214+1,B214), B214)</f>
        <v>6</v>
      </c>
      <c r="C215">
        <f t="shared" ref="C215:C278" si="53">IF(E214=0,IF(C214=B214,10,C214-1),C214)</f>
        <v>6</v>
      </c>
      <c r="D215">
        <f t="shared" ref="D215:D278" si="54">C215-B215</f>
        <v>0</v>
      </c>
      <c r="E215">
        <f t="shared" ref="E215:E278" si="55">IF(E214=0,B215,E214-1)</f>
        <v>1</v>
      </c>
      <c r="F215">
        <f t="shared" si="47"/>
        <v>1</v>
      </c>
      <c r="G215">
        <f t="shared" si="48"/>
        <v>5</v>
      </c>
      <c r="H215">
        <f t="shared" si="44"/>
        <v>3.4364739555994825E-5</v>
      </c>
      <c r="I215">
        <f t="shared" si="45"/>
        <v>0.54773238030395255</v>
      </c>
      <c r="J215">
        <f t="shared" si="46"/>
        <v>0.83125492595443917</v>
      </c>
      <c r="K215">
        <f t="shared" si="49"/>
        <v>3.2236505443439603E-3</v>
      </c>
      <c r="L215">
        <f t="shared" si="50"/>
        <v>5.0438674051159038E-8</v>
      </c>
      <c r="M215">
        <f t="shared" si="51"/>
        <v>-16.802507613840756</v>
      </c>
    </row>
    <row r="216" spans="2:13" x14ac:dyDescent="0.2">
      <c r="B216">
        <f t="shared" si="52"/>
        <v>6</v>
      </c>
      <c r="C216">
        <f t="shared" si="53"/>
        <v>6</v>
      </c>
      <c r="D216">
        <f t="shared" si="54"/>
        <v>0</v>
      </c>
      <c r="E216">
        <f t="shared" si="55"/>
        <v>0</v>
      </c>
      <c r="F216">
        <f t="shared" si="47"/>
        <v>0</v>
      </c>
      <c r="G216">
        <f t="shared" si="48"/>
        <v>6</v>
      </c>
      <c r="H216">
        <f t="shared" si="44"/>
        <v>3.4364739555994825E-5</v>
      </c>
      <c r="I216">
        <f t="shared" si="45"/>
        <v>0.54773238030395255</v>
      </c>
      <c r="J216">
        <f t="shared" si="46"/>
        <v>1.9201934513155303E-2</v>
      </c>
      <c r="K216">
        <f t="shared" si="49"/>
        <v>1.6411672019111498E-4</v>
      </c>
      <c r="L216">
        <f t="shared" si="50"/>
        <v>5.9317014743943008E-11</v>
      </c>
      <c r="M216">
        <f t="shared" si="51"/>
        <v>-23.548124924538374</v>
      </c>
    </row>
    <row r="217" spans="2:13" x14ac:dyDescent="0.2">
      <c r="B217">
        <f t="shared" si="52"/>
        <v>7</v>
      </c>
      <c r="C217">
        <f t="shared" si="53"/>
        <v>10</v>
      </c>
      <c r="D217">
        <f t="shared" si="54"/>
        <v>3</v>
      </c>
      <c r="E217">
        <f t="shared" si="55"/>
        <v>7</v>
      </c>
      <c r="F217">
        <f t="shared" si="47"/>
        <v>10</v>
      </c>
      <c r="G217">
        <f t="shared" si="48"/>
        <v>0</v>
      </c>
      <c r="H217">
        <f t="shared" si="44"/>
        <v>1.8137796913657039E-5</v>
      </c>
      <c r="I217">
        <f t="shared" si="45"/>
        <v>5.1717045178101467E-2</v>
      </c>
      <c r="J217">
        <f t="shared" si="46"/>
        <v>0</v>
      </c>
      <c r="K217">
        <f t="shared" si="49"/>
        <v>0.15475764287982288</v>
      </c>
      <c r="L217">
        <f t="shared" si="50"/>
        <v>0</v>
      </c>
      <c r="M217" t="e">
        <f t="shared" si="51"/>
        <v>#NUM!</v>
      </c>
    </row>
    <row r="218" spans="2:13" x14ac:dyDescent="0.2">
      <c r="B218">
        <f t="shared" si="52"/>
        <v>7</v>
      </c>
      <c r="C218">
        <f t="shared" si="53"/>
        <v>10</v>
      </c>
      <c r="D218">
        <f t="shared" si="54"/>
        <v>3</v>
      </c>
      <c r="E218">
        <f t="shared" si="55"/>
        <v>6</v>
      </c>
      <c r="F218">
        <f t="shared" si="47"/>
        <v>9</v>
      </c>
      <c r="G218">
        <f t="shared" si="48"/>
        <v>1</v>
      </c>
      <c r="H218">
        <f t="shared" si="44"/>
        <v>1.8137796913657039E-5</v>
      </c>
      <c r="I218">
        <f t="shared" si="45"/>
        <v>5.1717045178101467E-2</v>
      </c>
      <c r="J218">
        <f t="shared" si="46"/>
        <v>0</v>
      </c>
      <c r="K218">
        <f t="shared" si="49"/>
        <v>0.33090724004724648</v>
      </c>
      <c r="L218">
        <f t="shared" si="50"/>
        <v>0</v>
      </c>
      <c r="M218" t="e">
        <f t="shared" si="51"/>
        <v>#NUM!</v>
      </c>
    </row>
    <row r="219" spans="2:13" x14ac:dyDescent="0.2">
      <c r="B219">
        <f t="shared" si="52"/>
        <v>7</v>
      </c>
      <c r="C219">
        <f t="shared" si="53"/>
        <v>10</v>
      </c>
      <c r="D219">
        <f t="shared" si="54"/>
        <v>3</v>
      </c>
      <c r="E219">
        <f t="shared" si="55"/>
        <v>5</v>
      </c>
      <c r="F219">
        <f t="shared" si="47"/>
        <v>8</v>
      </c>
      <c r="G219">
        <f t="shared" si="48"/>
        <v>2</v>
      </c>
      <c r="H219">
        <f t="shared" si="44"/>
        <v>1.8137796913657039E-5</v>
      </c>
      <c r="I219">
        <f t="shared" si="45"/>
        <v>5.1717045178101467E-2</v>
      </c>
      <c r="J219">
        <f t="shared" si="46"/>
        <v>0</v>
      </c>
      <c r="K219">
        <f t="shared" si="49"/>
        <v>0.30323801639975884</v>
      </c>
      <c r="L219">
        <f t="shared" si="50"/>
        <v>0</v>
      </c>
      <c r="M219" t="e">
        <f t="shared" si="51"/>
        <v>#NUM!</v>
      </c>
    </row>
    <row r="220" spans="2:13" x14ac:dyDescent="0.2">
      <c r="B220">
        <f t="shared" si="52"/>
        <v>7</v>
      </c>
      <c r="C220">
        <f t="shared" si="53"/>
        <v>10</v>
      </c>
      <c r="D220">
        <f t="shared" si="54"/>
        <v>3</v>
      </c>
      <c r="E220">
        <f t="shared" si="55"/>
        <v>4</v>
      </c>
      <c r="F220">
        <f t="shared" si="47"/>
        <v>7</v>
      </c>
      <c r="G220">
        <f t="shared" si="48"/>
        <v>3</v>
      </c>
      <c r="H220">
        <f t="shared" si="44"/>
        <v>1.8137796913657039E-5</v>
      </c>
      <c r="I220">
        <f t="shared" si="45"/>
        <v>5.1717045178101467E-2</v>
      </c>
      <c r="J220">
        <f t="shared" si="46"/>
        <v>0</v>
      </c>
      <c r="K220">
        <f t="shared" si="49"/>
        <v>0.15437910531619309</v>
      </c>
      <c r="L220">
        <f t="shared" si="50"/>
        <v>0</v>
      </c>
      <c r="M220" t="e">
        <f t="shared" si="51"/>
        <v>#NUM!</v>
      </c>
    </row>
    <row r="221" spans="2:13" x14ac:dyDescent="0.2">
      <c r="B221">
        <f t="shared" si="52"/>
        <v>7</v>
      </c>
      <c r="C221">
        <f t="shared" si="53"/>
        <v>10</v>
      </c>
      <c r="D221">
        <f t="shared" si="54"/>
        <v>3</v>
      </c>
      <c r="E221">
        <f t="shared" si="55"/>
        <v>3</v>
      </c>
      <c r="F221">
        <f t="shared" si="47"/>
        <v>6</v>
      </c>
      <c r="G221">
        <f t="shared" si="48"/>
        <v>4</v>
      </c>
      <c r="H221">
        <f t="shared" si="44"/>
        <v>1.8137796913657039E-5</v>
      </c>
      <c r="I221">
        <f t="shared" si="45"/>
        <v>5.1717045178101467E-2</v>
      </c>
      <c r="J221">
        <f t="shared" si="46"/>
        <v>0</v>
      </c>
      <c r="K221">
        <f t="shared" si="49"/>
        <v>4.7156834306967564E-2</v>
      </c>
      <c r="L221">
        <f t="shared" si="50"/>
        <v>0</v>
      </c>
      <c r="M221" t="e">
        <f t="shared" si="51"/>
        <v>#NUM!</v>
      </c>
    </row>
    <row r="222" spans="2:13" x14ac:dyDescent="0.2">
      <c r="B222">
        <f t="shared" si="52"/>
        <v>7</v>
      </c>
      <c r="C222">
        <f t="shared" si="53"/>
        <v>10</v>
      </c>
      <c r="D222">
        <f t="shared" si="54"/>
        <v>3</v>
      </c>
      <c r="E222">
        <f t="shared" si="55"/>
        <v>2</v>
      </c>
      <c r="F222">
        <f t="shared" si="47"/>
        <v>5</v>
      </c>
      <c r="G222">
        <f t="shared" si="48"/>
        <v>5</v>
      </c>
      <c r="H222">
        <f t="shared" si="44"/>
        <v>1.8137796913657039E-5</v>
      </c>
      <c r="I222">
        <f t="shared" si="45"/>
        <v>5.1717045178101467E-2</v>
      </c>
      <c r="J222">
        <f t="shared" si="46"/>
        <v>0</v>
      </c>
      <c r="K222">
        <f t="shared" si="49"/>
        <v>8.6427512996664815E-3</v>
      </c>
      <c r="L222">
        <f t="shared" si="50"/>
        <v>0</v>
      </c>
      <c r="M222" t="e">
        <f t="shared" si="51"/>
        <v>#NUM!</v>
      </c>
    </row>
    <row r="223" spans="2:13" x14ac:dyDescent="0.2">
      <c r="B223">
        <f t="shared" si="52"/>
        <v>7</v>
      </c>
      <c r="C223">
        <f t="shared" si="53"/>
        <v>10</v>
      </c>
      <c r="D223">
        <f t="shared" si="54"/>
        <v>3</v>
      </c>
      <c r="E223">
        <f t="shared" si="55"/>
        <v>1</v>
      </c>
      <c r="F223">
        <f t="shared" si="47"/>
        <v>4</v>
      </c>
      <c r="G223">
        <f t="shared" si="48"/>
        <v>6</v>
      </c>
      <c r="H223">
        <f t="shared" si="44"/>
        <v>1.8137796913657039E-5</v>
      </c>
      <c r="I223">
        <f t="shared" si="45"/>
        <v>5.1717045178101467E-2</v>
      </c>
      <c r="J223">
        <f t="shared" si="46"/>
        <v>0</v>
      </c>
      <c r="K223">
        <f t="shared" si="49"/>
        <v>8.8000853517912481E-4</v>
      </c>
      <c r="L223">
        <f t="shared" si="50"/>
        <v>0</v>
      </c>
      <c r="M223" t="e">
        <f t="shared" si="51"/>
        <v>#NUM!</v>
      </c>
    </row>
    <row r="224" spans="2:13" x14ac:dyDescent="0.2">
      <c r="B224">
        <f t="shared" si="52"/>
        <v>7</v>
      </c>
      <c r="C224">
        <f t="shared" si="53"/>
        <v>10</v>
      </c>
      <c r="D224">
        <f t="shared" si="54"/>
        <v>3</v>
      </c>
      <c r="E224">
        <f t="shared" si="55"/>
        <v>0</v>
      </c>
      <c r="F224">
        <f t="shared" si="47"/>
        <v>3</v>
      </c>
      <c r="G224">
        <f t="shared" si="48"/>
        <v>7</v>
      </c>
      <c r="H224">
        <f t="shared" si="44"/>
        <v>1.8137796913657039E-5</v>
      </c>
      <c r="I224">
        <f t="shared" si="45"/>
        <v>5.1717045178101467E-2</v>
      </c>
      <c r="J224">
        <f t="shared" si="46"/>
        <v>0</v>
      </c>
      <c r="K224">
        <f t="shared" si="49"/>
        <v>3.8401215165525561E-5</v>
      </c>
      <c r="L224">
        <f t="shared" si="50"/>
        <v>0</v>
      </c>
      <c r="M224" t="e">
        <f t="shared" si="51"/>
        <v>#NUM!</v>
      </c>
    </row>
    <row r="225" spans="2:13" x14ac:dyDescent="0.2">
      <c r="B225">
        <f t="shared" si="52"/>
        <v>7</v>
      </c>
      <c r="C225">
        <f t="shared" si="53"/>
        <v>9</v>
      </c>
      <c r="D225">
        <f t="shared" si="54"/>
        <v>2</v>
      </c>
      <c r="E225">
        <f t="shared" si="55"/>
        <v>7</v>
      </c>
      <c r="F225">
        <f t="shared" si="47"/>
        <v>9</v>
      </c>
      <c r="G225">
        <f t="shared" si="48"/>
        <v>0</v>
      </c>
      <c r="H225">
        <f t="shared" si="44"/>
        <v>2.1290715106955928E-5</v>
      </c>
      <c r="I225">
        <f t="shared" si="45"/>
        <v>0.16253103500677502</v>
      </c>
      <c r="J225">
        <f t="shared" si="46"/>
        <v>0</v>
      </c>
      <c r="K225">
        <f t="shared" si="49"/>
        <v>0.15475764287982288</v>
      </c>
      <c r="L225">
        <f t="shared" si="50"/>
        <v>0</v>
      </c>
      <c r="M225" t="e">
        <f t="shared" si="51"/>
        <v>#NUM!</v>
      </c>
    </row>
    <row r="226" spans="2:13" x14ac:dyDescent="0.2">
      <c r="B226">
        <f t="shared" si="52"/>
        <v>7</v>
      </c>
      <c r="C226">
        <f t="shared" si="53"/>
        <v>9</v>
      </c>
      <c r="D226">
        <f t="shared" si="54"/>
        <v>2</v>
      </c>
      <c r="E226">
        <f t="shared" si="55"/>
        <v>6</v>
      </c>
      <c r="F226">
        <f t="shared" si="47"/>
        <v>8</v>
      </c>
      <c r="G226">
        <f t="shared" si="48"/>
        <v>1</v>
      </c>
      <c r="H226">
        <f t="shared" si="44"/>
        <v>2.1290715106955928E-5</v>
      </c>
      <c r="I226">
        <f t="shared" si="45"/>
        <v>0.16253103500677502</v>
      </c>
      <c r="J226">
        <f t="shared" si="46"/>
        <v>0</v>
      </c>
      <c r="K226">
        <f t="shared" si="49"/>
        <v>0.33090724004724648</v>
      </c>
      <c r="L226">
        <f t="shared" si="50"/>
        <v>0</v>
      </c>
      <c r="M226" t="e">
        <f t="shared" si="51"/>
        <v>#NUM!</v>
      </c>
    </row>
    <row r="227" spans="2:13" x14ac:dyDescent="0.2">
      <c r="B227">
        <f t="shared" si="52"/>
        <v>7</v>
      </c>
      <c r="C227">
        <f t="shared" si="53"/>
        <v>9</v>
      </c>
      <c r="D227">
        <f t="shared" si="54"/>
        <v>2</v>
      </c>
      <c r="E227">
        <f t="shared" si="55"/>
        <v>5</v>
      </c>
      <c r="F227">
        <f t="shared" si="47"/>
        <v>7</v>
      </c>
      <c r="G227">
        <f t="shared" si="48"/>
        <v>2</v>
      </c>
      <c r="H227">
        <f t="shared" si="44"/>
        <v>2.1290715106955928E-5</v>
      </c>
      <c r="I227">
        <f t="shared" si="45"/>
        <v>0.16253103500677502</v>
      </c>
      <c r="J227">
        <f t="shared" si="46"/>
        <v>0</v>
      </c>
      <c r="K227">
        <f t="shared" si="49"/>
        <v>0.30323801639975884</v>
      </c>
      <c r="L227">
        <f t="shared" si="50"/>
        <v>0</v>
      </c>
      <c r="M227" t="e">
        <f t="shared" si="51"/>
        <v>#NUM!</v>
      </c>
    </row>
    <row r="228" spans="2:13" x14ac:dyDescent="0.2">
      <c r="B228">
        <f t="shared" si="52"/>
        <v>7</v>
      </c>
      <c r="C228">
        <f t="shared" si="53"/>
        <v>9</v>
      </c>
      <c r="D228">
        <f t="shared" si="54"/>
        <v>2</v>
      </c>
      <c r="E228">
        <f t="shared" si="55"/>
        <v>4</v>
      </c>
      <c r="F228">
        <f t="shared" si="47"/>
        <v>6</v>
      </c>
      <c r="G228">
        <f t="shared" si="48"/>
        <v>3</v>
      </c>
      <c r="H228">
        <f t="shared" si="44"/>
        <v>2.1290715106955928E-5</v>
      </c>
      <c r="I228">
        <f t="shared" si="45"/>
        <v>0.16253103500677502</v>
      </c>
      <c r="J228">
        <f t="shared" si="46"/>
        <v>0</v>
      </c>
      <c r="K228">
        <f t="shared" si="49"/>
        <v>0.15437910531619309</v>
      </c>
      <c r="L228">
        <f t="shared" si="50"/>
        <v>0</v>
      </c>
      <c r="M228" t="e">
        <f t="shared" si="51"/>
        <v>#NUM!</v>
      </c>
    </row>
    <row r="229" spans="2:13" x14ac:dyDescent="0.2">
      <c r="B229">
        <f t="shared" si="52"/>
        <v>7</v>
      </c>
      <c r="C229">
        <f t="shared" si="53"/>
        <v>9</v>
      </c>
      <c r="D229">
        <f t="shared" si="54"/>
        <v>2</v>
      </c>
      <c r="E229">
        <f t="shared" si="55"/>
        <v>3</v>
      </c>
      <c r="F229">
        <f t="shared" si="47"/>
        <v>5</v>
      </c>
      <c r="G229">
        <f t="shared" si="48"/>
        <v>4</v>
      </c>
      <c r="H229">
        <f t="shared" si="44"/>
        <v>2.1290715106955928E-5</v>
      </c>
      <c r="I229">
        <f t="shared" si="45"/>
        <v>0.16253103500677502</v>
      </c>
      <c r="J229">
        <f t="shared" si="46"/>
        <v>0</v>
      </c>
      <c r="K229">
        <f t="shared" si="49"/>
        <v>4.7156834306967564E-2</v>
      </c>
      <c r="L229">
        <f t="shared" si="50"/>
        <v>0</v>
      </c>
      <c r="M229" t="e">
        <f t="shared" si="51"/>
        <v>#NUM!</v>
      </c>
    </row>
    <row r="230" spans="2:13" x14ac:dyDescent="0.2">
      <c r="B230">
        <f t="shared" si="52"/>
        <v>7</v>
      </c>
      <c r="C230">
        <f t="shared" si="53"/>
        <v>9</v>
      </c>
      <c r="D230">
        <f t="shared" si="54"/>
        <v>2</v>
      </c>
      <c r="E230">
        <f t="shared" si="55"/>
        <v>2</v>
      </c>
      <c r="F230">
        <f t="shared" si="47"/>
        <v>4</v>
      </c>
      <c r="G230">
        <f t="shared" si="48"/>
        <v>5</v>
      </c>
      <c r="H230">
        <f t="shared" si="44"/>
        <v>2.1290715106955928E-5</v>
      </c>
      <c r="I230">
        <f t="shared" si="45"/>
        <v>0.16253103500677502</v>
      </c>
      <c r="J230">
        <f t="shared" si="46"/>
        <v>0</v>
      </c>
      <c r="K230">
        <f t="shared" si="49"/>
        <v>8.6427512996664815E-3</v>
      </c>
      <c r="L230">
        <f t="shared" si="50"/>
        <v>0</v>
      </c>
      <c r="M230" t="e">
        <f t="shared" si="51"/>
        <v>#NUM!</v>
      </c>
    </row>
    <row r="231" spans="2:13" x14ac:dyDescent="0.2">
      <c r="B231">
        <f t="shared" si="52"/>
        <v>7</v>
      </c>
      <c r="C231">
        <f t="shared" si="53"/>
        <v>9</v>
      </c>
      <c r="D231">
        <f t="shared" si="54"/>
        <v>2</v>
      </c>
      <c r="E231">
        <f t="shared" si="55"/>
        <v>1</v>
      </c>
      <c r="F231">
        <f t="shared" si="47"/>
        <v>3</v>
      </c>
      <c r="G231">
        <f t="shared" si="48"/>
        <v>6</v>
      </c>
      <c r="H231">
        <f t="shared" si="44"/>
        <v>2.1290715106955928E-5</v>
      </c>
      <c r="I231">
        <f t="shared" si="45"/>
        <v>0.16253103500677502</v>
      </c>
      <c r="J231">
        <f t="shared" si="46"/>
        <v>0</v>
      </c>
      <c r="K231">
        <f t="shared" si="49"/>
        <v>8.8000853517912481E-4</v>
      </c>
      <c r="L231">
        <f t="shared" si="50"/>
        <v>0</v>
      </c>
      <c r="M231" t="e">
        <f t="shared" si="51"/>
        <v>#NUM!</v>
      </c>
    </row>
    <row r="232" spans="2:13" x14ac:dyDescent="0.2">
      <c r="B232">
        <f t="shared" si="52"/>
        <v>7</v>
      </c>
      <c r="C232">
        <f t="shared" si="53"/>
        <v>9</v>
      </c>
      <c r="D232">
        <f t="shared" si="54"/>
        <v>2</v>
      </c>
      <c r="E232">
        <f t="shared" si="55"/>
        <v>0</v>
      </c>
      <c r="F232">
        <f t="shared" si="47"/>
        <v>2</v>
      </c>
      <c r="G232">
        <f t="shared" si="48"/>
        <v>7</v>
      </c>
      <c r="H232">
        <f t="shared" si="44"/>
        <v>2.1290715106955928E-5</v>
      </c>
      <c r="I232">
        <f t="shared" si="45"/>
        <v>0.16253103500677502</v>
      </c>
      <c r="J232">
        <f t="shared" si="46"/>
        <v>0</v>
      </c>
      <c r="K232">
        <f t="shared" si="49"/>
        <v>3.8401215165525561E-5</v>
      </c>
      <c r="L232">
        <f t="shared" si="50"/>
        <v>0</v>
      </c>
      <c r="M232" t="e">
        <f t="shared" si="51"/>
        <v>#NUM!</v>
      </c>
    </row>
    <row r="233" spans="2:13" x14ac:dyDescent="0.2">
      <c r="B233">
        <f t="shared" si="52"/>
        <v>7</v>
      </c>
      <c r="C233">
        <f t="shared" si="53"/>
        <v>8</v>
      </c>
      <c r="D233">
        <f t="shared" si="54"/>
        <v>1</v>
      </c>
      <c r="E233">
        <f t="shared" si="55"/>
        <v>7</v>
      </c>
      <c r="F233">
        <f t="shared" si="47"/>
        <v>8</v>
      </c>
      <c r="G233">
        <f t="shared" si="48"/>
        <v>0</v>
      </c>
      <c r="H233">
        <f t="shared" si="44"/>
        <v>2.4981425527175654E-5</v>
      </c>
      <c r="I233">
        <f t="shared" si="45"/>
        <v>0.37835992411745673</v>
      </c>
      <c r="J233">
        <f t="shared" si="46"/>
        <v>0</v>
      </c>
      <c r="K233">
        <f t="shared" si="49"/>
        <v>0.15475764287982288</v>
      </c>
      <c r="L233">
        <f t="shared" si="50"/>
        <v>0</v>
      </c>
      <c r="M233" t="e">
        <f t="shared" si="51"/>
        <v>#NUM!</v>
      </c>
    </row>
    <row r="234" spans="2:13" x14ac:dyDescent="0.2">
      <c r="B234">
        <f t="shared" si="52"/>
        <v>7</v>
      </c>
      <c r="C234">
        <f t="shared" si="53"/>
        <v>8</v>
      </c>
      <c r="D234">
        <f t="shared" si="54"/>
        <v>1</v>
      </c>
      <c r="E234">
        <f t="shared" si="55"/>
        <v>6</v>
      </c>
      <c r="F234">
        <f t="shared" si="47"/>
        <v>7</v>
      </c>
      <c r="G234">
        <f t="shared" si="48"/>
        <v>1</v>
      </c>
      <c r="H234">
        <f t="shared" si="44"/>
        <v>2.4981425527175654E-5</v>
      </c>
      <c r="I234">
        <f t="shared" si="45"/>
        <v>0.37835992411745673</v>
      </c>
      <c r="J234">
        <f t="shared" si="46"/>
        <v>0</v>
      </c>
      <c r="K234">
        <f t="shared" si="49"/>
        <v>0.33090724004724648</v>
      </c>
      <c r="L234">
        <f t="shared" si="50"/>
        <v>0</v>
      </c>
      <c r="M234" t="e">
        <f t="shared" si="51"/>
        <v>#NUM!</v>
      </c>
    </row>
    <row r="235" spans="2:13" x14ac:dyDescent="0.2">
      <c r="B235">
        <f t="shared" si="52"/>
        <v>7</v>
      </c>
      <c r="C235">
        <f t="shared" si="53"/>
        <v>8</v>
      </c>
      <c r="D235">
        <f t="shared" si="54"/>
        <v>1</v>
      </c>
      <c r="E235">
        <f t="shared" si="55"/>
        <v>5</v>
      </c>
      <c r="F235">
        <f t="shared" si="47"/>
        <v>6</v>
      </c>
      <c r="G235">
        <f t="shared" si="48"/>
        <v>2</v>
      </c>
      <c r="H235">
        <f t="shared" si="44"/>
        <v>2.4981425527175654E-5</v>
      </c>
      <c r="I235">
        <f t="shared" si="45"/>
        <v>0.37835992411745673</v>
      </c>
      <c r="J235">
        <f t="shared" si="46"/>
        <v>0</v>
      </c>
      <c r="K235">
        <f t="shared" si="49"/>
        <v>0.30323801639975884</v>
      </c>
      <c r="L235">
        <f t="shared" si="50"/>
        <v>0</v>
      </c>
      <c r="M235" t="e">
        <f t="shared" si="51"/>
        <v>#NUM!</v>
      </c>
    </row>
    <row r="236" spans="2:13" x14ac:dyDescent="0.2">
      <c r="B236">
        <f t="shared" si="52"/>
        <v>7</v>
      </c>
      <c r="C236">
        <f t="shared" si="53"/>
        <v>8</v>
      </c>
      <c r="D236">
        <f t="shared" si="54"/>
        <v>1</v>
      </c>
      <c r="E236">
        <f t="shared" si="55"/>
        <v>4</v>
      </c>
      <c r="F236">
        <f t="shared" si="47"/>
        <v>5</v>
      </c>
      <c r="G236">
        <f t="shared" si="48"/>
        <v>3</v>
      </c>
      <c r="H236">
        <f t="shared" si="44"/>
        <v>2.4981425527175654E-5</v>
      </c>
      <c r="I236">
        <f t="shared" si="45"/>
        <v>0.37835992411745673</v>
      </c>
      <c r="J236">
        <f t="shared" si="46"/>
        <v>0</v>
      </c>
      <c r="K236">
        <f t="shared" si="49"/>
        <v>0.15437910531619309</v>
      </c>
      <c r="L236">
        <f t="shared" si="50"/>
        <v>0</v>
      </c>
      <c r="M236" t="e">
        <f t="shared" si="51"/>
        <v>#NUM!</v>
      </c>
    </row>
    <row r="237" spans="2:13" x14ac:dyDescent="0.2">
      <c r="B237">
        <f t="shared" si="52"/>
        <v>7</v>
      </c>
      <c r="C237">
        <f t="shared" si="53"/>
        <v>8</v>
      </c>
      <c r="D237">
        <f t="shared" si="54"/>
        <v>1</v>
      </c>
      <c r="E237">
        <f t="shared" si="55"/>
        <v>3</v>
      </c>
      <c r="F237">
        <f t="shared" si="47"/>
        <v>4</v>
      </c>
      <c r="G237">
        <f t="shared" si="48"/>
        <v>4</v>
      </c>
      <c r="H237">
        <f t="shared" si="44"/>
        <v>2.4981425527175654E-5</v>
      </c>
      <c r="I237">
        <f t="shared" si="45"/>
        <v>0.37835992411745673</v>
      </c>
      <c r="J237">
        <f t="shared" si="46"/>
        <v>0</v>
      </c>
      <c r="K237">
        <f t="shared" si="49"/>
        <v>4.7156834306967564E-2</v>
      </c>
      <c r="L237">
        <f t="shared" si="50"/>
        <v>0</v>
      </c>
      <c r="M237" t="e">
        <f t="shared" si="51"/>
        <v>#NUM!</v>
      </c>
    </row>
    <row r="238" spans="2:13" x14ac:dyDescent="0.2">
      <c r="B238">
        <f t="shared" si="52"/>
        <v>7</v>
      </c>
      <c r="C238">
        <f t="shared" si="53"/>
        <v>8</v>
      </c>
      <c r="D238">
        <f t="shared" si="54"/>
        <v>1</v>
      </c>
      <c r="E238">
        <f t="shared" si="55"/>
        <v>2</v>
      </c>
      <c r="F238">
        <f t="shared" si="47"/>
        <v>3</v>
      </c>
      <c r="G238">
        <f t="shared" si="48"/>
        <v>5</v>
      </c>
      <c r="H238">
        <f t="shared" si="44"/>
        <v>2.4981425527175654E-5</v>
      </c>
      <c r="I238">
        <f t="shared" si="45"/>
        <v>0.37835992411745673</v>
      </c>
      <c r="J238">
        <f t="shared" si="46"/>
        <v>0</v>
      </c>
      <c r="K238">
        <f t="shared" si="49"/>
        <v>8.6427512996664815E-3</v>
      </c>
      <c r="L238">
        <f t="shared" si="50"/>
        <v>0</v>
      </c>
      <c r="M238" t="e">
        <f t="shared" si="51"/>
        <v>#NUM!</v>
      </c>
    </row>
    <row r="239" spans="2:13" x14ac:dyDescent="0.2">
      <c r="B239">
        <f t="shared" si="52"/>
        <v>7</v>
      </c>
      <c r="C239">
        <f t="shared" si="53"/>
        <v>8</v>
      </c>
      <c r="D239">
        <f t="shared" si="54"/>
        <v>1</v>
      </c>
      <c r="E239">
        <f t="shared" si="55"/>
        <v>1</v>
      </c>
      <c r="F239">
        <f t="shared" si="47"/>
        <v>2</v>
      </c>
      <c r="G239">
        <f t="shared" si="48"/>
        <v>6</v>
      </c>
      <c r="H239">
        <f t="shared" si="44"/>
        <v>2.4981425527175654E-5</v>
      </c>
      <c r="I239">
        <f t="shared" si="45"/>
        <v>0.37835992411745673</v>
      </c>
      <c r="J239">
        <f t="shared" si="46"/>
        <v>0</v>
      </c>
      <c r="K239">
        <f t="shared" si="49"/>
        <v>8.8000853517912481E-4</v>
      </c>
      <c r="L239">
        <f t="shared" si="50"/>
        <v>0</v>
      </c>
      <c r="M239" t="e">
        <f t="shared" si="51"/>
        <v>#NUM!</v>
      </c>
    </row>
    <row r="240" spans="2:13" x14ac:dyDescent="0.2">
      <c r="B240">
        <f t="shared" si="52"/>
        <v>7</v>
      </c>
      <c r="C240">
        <f t="shared" si="53"/>
        <v>8</v>
      </c>
      <c r="D240">
        <f t="shared" si="54"/>
        <v>1</v>
      </c>
      <c r="E240">
        <f t="shared" si="55"/>
        <v>0</v>
      </c>
      <c r="F240">
        <f t="shared" si="47"/>
        <v>1</v>
      </c>
      <c r="G240">
        <f t="shared" si="48"/>
        <v>7</v>
      </c>
      <c r="H240">
        <f t="shared" si="44"/>
        <v>2.4981425527175654E-5</v>
      </c>
      <c r="I240">
        <f t="shared" si="45"/>
        <v>0.37835992411745673</v>
      </c>
      <c r="J240">
        <f t="shared" si="46"/>
        <v>0.83125492595443917</v>
      </c>
      <c r="K240">
        <f t="shared" si="49"/>
        <v>3.8401215165525561E-5</v>
      </c>
      <c r="L240">
        <f t="shared" si="50"/>
        <v>3.0171822637124938E-10</v>
      </c>
      <c r="M240">
        <f t="shared" si="51"/>
        <v>-21.921527559353443</v>
      </c>
    </row>
    <row r="241" spans="2:13" x14ac:dyDescent="0.2">
      <c r="B241">
        <f t="shared" si="52"/>
        <v>7</v>
      </c>
      <c r="C241">
        <f t="shared" si="53"/>
        <v>7</v>
      </c>
      <c r="D241">
        <f t="shared" si="54"/>
        <v>0</v>
      </c>
      <c r="E241">
        <f t="shared" si="55"/>
        <v>7</v>
      </c>
      <c r="F241">
        <f t="shared" si="47"/>
        <v>7</v>
      </c>
      <c r="G241">
        <f t="shared" si="48"/>
        <v>0</v>
      </c>
      <c r="H241">
        <f t="shared" si="44"/>
        <v>2.9302298974005632E-5</v>
      </c>
      <c r="I241">
        <f t="shared" si="45"/>
        <v>0.49544618107466476</v>
      </c>
      <c r="J241">
        <f t="shared" si="46"/>
        <v>0</v>
      </c>
      <c r="K241">
        <f t="shared" si="49"/>
        <v>0.15475764287982288</v>
      </c>
      <c r="L241">
        <f t="shared" si="50"/>
        <v>0</v>
      </c>
      <c r="M241" t="e">
        <f t="shared" si="51"/>
        <v>#NUM!</v>
      </c>
    </row>
    <row r="242" spans="2:13" x14ac:dyDescent="0.2">
      <c r="B242">
        <f t="shared" si="52"/>
        <v>7</v>
      </c>
      <c r="C242">
        <f t="shared" si="53"/>
        <v>7</v>
      </c>
      <c r="D242">
        <f t="shared" si="54"/>
        <v>0</v>
      </c>
      <c r="E242">
        <f t="shared" si="55"/>
        <v>6</v>
      </c>
      <c r="F242">
        <f t="shared" si="47"/>
        <v>6</v>
      </c>
      <c r="G242">
        <f t="shared" si="48"/>
        <v>1</v>
      </c>
      <c r="H242">
        <f t="shared" si="44"/>
        <v>2.9302298974005632E-5</v>
      </c>
      <c r="I242">
        <f t="shared" si="45"/>
        <v>0.49544618107466476</v>
      </c>
      <c r="J242">
        <f t="shared" si="46"/>
        <v>0</v>
      </c>
      <c r="K242">
        <f t="shared" si="49"/>
        <v>0.33090724004724648</v>
      </c>
      <c r="L242">
        <f t="shared" si="50"/>
        <v>0</v>
      </c>
      <c r="M242" t="e">
        <f t="shared" si="51"/>
        <v>#NUM!</v>
      </c>
    </row>
    <row r="243" spans="2:13" x14ac:dyDescent="0.2">
      <c r="B243">
        <f t="shared" si="52"/>
        <v>7</v>
      </c>
      <c r="C243">
        <f t="shared" si="53"/>
        <v>7</v>
      </c>
      <c r="D243">
        <f t="shared" si="54"/>
        <v>0</v>
      </c>
      <c r="E243">
        <f t="shared" si="55"/>
        <v>5</v>
      </c>
      <c r="F243">
        <f t="shared" si="47"/>
        <v>5</v>
      </c>
      <c r="G243">
        <f t="shared" si="48"/>
        <v>2</v>
      </c>
      <c r="H243">
        <f t="shared" si="44"/>
        <v>2.9302298974005632E-5</v>
      </c>
      <c r="I243">
        <f t="shared" si="45"/>
        <v>0.49544618107466476</v>
      </c>
      <c r="J243">
        <f t="shared" si="46"/>
        <v>0</v>
      </c>
      <c r="K243">
        <f t="shared" si="49"/>
        <v>0.30323801639975884</v>
      </c>
      <c r="L243">
        <f t="shared" si="50"/>
        <v>0</v>
      </c>
      <c r="M243" t="e">
        <f t="shared" si="51"/>
        <v>#NUM!</v>
      </c>
    </row>
    <row r="244" spans="2:13" x14ac:dyDescent="0.2">
      <c r="B244">
        <f t="shared" si="52"/>
        <v>7</v>
      </c>
      <c r="C244">
        <f t="shared" si="53"/>
        <v>7</v>
      </c>
      <c r="D244">
        <f t="shared" si="54"/>
        <v>0</v>
      </c>
      <c r="E244">
        <f t="shared" si="55"/>
        <v>4</v>
      </c>
      <c r="F244">
        <f t="shared" si="47"/>
        <v>4</v>
      </c>
      <c r="G244">
        <f t="shared" si="48"/>
        <v>3</v>
      </c>
      <c r="H244">
        <f t="shared" si="44"/>
        <v>2.9302298974005632E-5</v>
      </c>
      <c r="I244">
        <f t="shared" si="45"/>
        <v>0.49544618107466476</v>
      </c>
      <c r="J244">
        <f t="shared" si="46"/>
        <v>0</v>
      </c>
      <c r="K244">
        <f t="shared" si="49"/>
        <v>0.15437910531619309</v>
      </c>
      <c r="L244">
        <f t="shared" si="50"/>
        <v>0</v>
      </c>
      <c r="M244" t="e">
        <f t="shared" si="51"/>
        <v>#NUM!</v>
      </c>
    </row>
    <row r="245" spans="2:13" x14ac:dyDescent="0.2">
      <c r="B245">
        <f t="shared" si="52"/>
        <v>7</v>
      </c>
      <c r="C245">
        <f t="shared" si="53"/>
        <v>7</v>
      </c>
      <c r="D245">
        <f t="shared" si="54"/>
        <v>0</v>
      </c>
      <c r="E245">
        <f t="shared" si="55"/>
        <v>3</v>
      </c>
      <c r="F245">
        <f t="shared" si="47"/>
        <v>3</v>
      </c>
      <c r="G245">
        <f t="shared" si="48"/>
        <v>4</v>
      </c>
      <c r="H245">
        <f t="shared" si="44"/>
        <v>2.9302298974005632E-5</v>
      </c>
      <c r="I245">
        <f t="shared" si="45"/>
        <v>0.49544618107466476</v>
      </c>
      <c r="J245">
        <f t="shared" si="46"/>
        <v>0</v>
      </c>
      <c r="K245">
        <f t="shared" si="49"/>
        <v>4.7156834306967564E-2</v>
      </c>
      <c r="L245">
        <f t="shared" si="50"/>
        <v>0</v>
      </c>
      <c r="M245" t="e">
        <f t="shared" si="51"/>
        <v>#NUM!</v>
      </c>
    </row>
    <row r="246" spans="2:13" x14ac:dyDescent="0.2">
      <c r="B246">
        <f t="shared" si="52"/>
        <v>7</v>
      </c>
      <c r="C246">
        <f t="shared" si="53"/>
        <v>7</v>
      </c>
      <c r="D246">
        <f t="shared" si="54"/>
        <v>0</v>
      </c>
      <c r="E246">
        <f t="shared" si="55"/>
        <v>2</v>
      </c>
      <c r="F246">
        <f t="shared" si="47"/>
        <v>2</v>
      </c>
      <c r="G246">
        <f t="shared" si="48"/>
        <v>5</v>
      </c>
      <c r="H246">
        <f t="shared" si="44"/>
        <v>2.9302298974005632E-5</v>
      </c>
      <c r="I246">
        <f t="shared" si="45"/>
        <v>0.49544618107466476</v>
      </c>
      <c r="J246">
        <f t="shared" si="46"/>
        <v>0</v>
      </c>
      <c r="K246">
        <f t="shared" si="49"/>
        <v>8.6427512996664815E-3</v>
      </c>
      <c r="L246">
        <f t="shared" si="50"/>
        <v>0</v>
      </c>
      <c r="M246" t="e">
        <f t="shared" si="51"/>
        <v>#NUM!</v>
      </c>
    </row>
    <row r="247" spans="2:13" x14ac:dyDescent="0.2">
      <c r="B247">
        <f t="shared" si="52"/>
        <v>7</v>
      </c>
      <c r="C247">
        <f t="shared" si="53"/>
        <v>7</v>
      </c>
      <c r="D247">
        <f t="shared" si="54"/>
        <v>0</v>
      </c>
      <c r="E247">
        <f t="shared" si="55"/>
        <v>1</v>
      </c>
      <c r="F247">
        <f t="shared" si="47"/>
        <v>1</v>
      </c>
      <c r="G247">
        <f t="shared" si="48"/>
        <v>6</v>
      </c>
      <c r="H247">
        <f t="shared" si="44"/>
        <v>2.9302298974005632E-5</v>
      </c>
      <c r="I247">
        <f t="shared" si="45"/>
        <v>0.49544618107466476</v>
      </c>
      <c r="J247">
        <f t="shared" si="46"/>
        <v>0.83125492595443917</v>
      </c>
      <c r="K247">
        <f t="shared" si="49"/>
        <v>8.8000853517912481E-4</v>
      </c>
      <c r="L247">
        <f t="shared" si="50"/>
        <v>1.0619872352066158E-8</v>
      </c>
      <c r="M247">
        <f t="shared" si="51"/>
        <v>-18.360538840784312</v>
      </c>
    </row>
    <row r="248" spans="2:13" x14ac:dyDescent="0.2">
      <c r="B248">
        <f t="shared" si="52"/>
        <v>7</v>
      </c>
      <c r="C248">
        <f t="shared" si="53"/>
        <v>7</v>
      </c>
      <c r="D248">
        <f t="shared" si="54"/>
        <v>0</v>
      </c>
      <c r="E248">
        <f t="shared" si="55"/>
        <v>0</v>
      </c>
      <c r="F248">
        <f t="shared" si="47"/>
        <v>0</v>
      </c>
      <c r="G248">
        <f t="shared" si="48"/>
        <v>7</v>
      </c>
      <c r="H248">
        <f t="shared" si="44"/>
        <v>2.9302298974005632E-5</v>
      </c>
      <c r="I248">
        <f t="shared" si="45"/>
        <v>0.49544618107466476</v>
      </c>
      <c r="J248">
        <f t="shared" si="46"/>
        <v>1.9201934513155303E-2</v>
      </c>
      <c r="K248">
        <f t="shared" si="49"/>
        <v>3.8401215165525561E-5</v>
      </c>
      <c r="L248">
        <f t="shared" si="50"/>
        <v>1.0705035996454933E-11</v>
      </c>
      <c r="M248">
        <f t="shared" si="51"/>
        <v>-25.26030683130919</v>
      </c>
    </row>
    <row r="249" spans="2:13" x14ac:dyDescent="0.2">
      <c r="B249">
        <f t="shared" si="52"/>
        <v>8</v>
      </c>
      <c r="C249">
        <f t="shared" si="53"/>
        <v>10</v>
      </c>
      <c r="D249">
        <f t="shared" si="54"/>
        <v>2</v>
      </c>
      <c r="E249">
        <f t="shared" si="55"/>
        <v>8</v>
      </c>
      <c r="F249">
        <f t="shared" si="47"/>
        <v>10</v>
      </c>
      <c r="G249">
        <f t="shared" si="48"/>
        <v>0</v>
      </c>
      <c r="H249">
        <f t="shared" si="44"/>
        <v>1.8137796913657039E-5</v>
      </c>
      <c r="I249">
        <f t="shared" si="45"/>
        <v>0.18376990181668063</v>
      </c>
      <c r="J249">
        <f t="shared" si="46"/>
        <v>0</v>
      </c>
      <c r="K249">
        <f t="shared" si="49"/>
        <v>0.11854633219912486</v>
      </c>
      <c r="L249">
        <f t="shared" si="50"/>
        <v>0</v>
      </c>
      <c r="M249" t="e">
        <f t="shared" si="51"/>
        <v>#NUM!</v>
      </c>
    </row>
    <row r="250" spans="2:13" x14ac:dyDescent="0.2">
      <c r="B250">
        <f t="shared" si="52"/>
        <v>8</v>
      </c>
      <c r="C250">
        <f t="shared" si="53"/>
        <v>10</v>
      </c>
      <c r="D250">
        <f t="shared" si="54"/>
        <v>2</v>
      </c>
      <c r="E250">
        <f t="shared" si="55"/>
        <v>7</v>
      </c>
      <c r="F250">
        <f t="shared" si="47"/>
        <v>9</v>
      </c>
      <c r="G250">
        <f t="shared" si="48"/>
        <v>1</v>
      </c>
      <c r="H250">
        <f t="shared" si="44"/>
        <v>1.8137796913657039E-5</v>
      </c>
      <c r="I250">
        <f t="shared" si="45"/>
        <v>0.18376990181668063</v>
      </c>
      <c r="J250">
        <f t="shared" si="46"/>
        <v>0</v>
      </c>
      <c r="K250">
        <f t="shared" si="49"/>
        <v>0.28969048544558407</v>
      </c>
      <c r="L250">
        <f t="shared" si="50"/>
        <v>0</v>
      </c>
      <c r="M250" t="e">
        <f t="shared" si="51"/>
        <v>#NUM!</v>
      </c>
    </row>
    <row r="251" spans="2:13" x14ac:dyDescent="0.2">
      <c r="B251">
        <f t="shared" si="52"/>
        <v>8</v>
      </c>
      <c r="C251">
        <f t="shared" si="53"/>
        <v>10</v>
      </c>
      <c r="D251">
        <f t="shared" si="54"/>
        <v>2</v>
      </c>
      <c r="E251">
        <f t="shared" si="55"/>
        <v>6</v>
      </c>
      <c r="F251">
        <f t="shared" si="47"/>
        <v>8</v>
      </c>
      <c r="G251">
        <f t="shared" si="48"/>
        <v>2</v>
      </c>
      <c r="H251">
        <f t="shared" si="44"/>
        <v>1.8137796913657039E-5</v>
      </c>
      <c r="I251">
        <f t="shared" si="45"/>
        <v>0.18376990181668063</v>
      </c>
      <c r="J251">
        <f t="shared" si="46"/>
        <v>0</v>
      </c>
      <c r="K251">
        <f t="shared" si="49"/>
        <v>0.30971226112944206</v>
      </c>
      <c r="L251">
        <f t="shared" si="50"/>
        <v>0</v>
      </c>
      <c r="M251" t="e">
        <f t="shared" si="51"/>
        <v>#NUM!</v>
      </c>
    </row>
    <row r="252" spans="2:13" x14ac:dyDescent="0.2">
      <c r="B252">
        <f t="shared" si="52"/>
        <v>8</v>
      </c>
      <c r="C252">
        <f t="shared" si="53"/>
        <v>10</v>
      </c>
      <c r="D252">
        <f t="shared" si="54"/>
        <v>2</v>
      </c>
      <c r="E252">
        <f t="shared" si="55"/>
        <v>5</v>
      </c>
      <c r="F252">
        <f t="shared" si="47"/>
        <v>7</v>
      </c>
      <c r="G252">
        <f t="shared" si="48"/>
        <v>3</v>
      </c>
      <c r="H252">
        <f t="shared" si="44"/>
        <v>1.8137796913657039E-5</v>
      </c>
      <c r="I252">
        <f t="shared" si="45"/>
        <v>0.18376990181668063</v>
      </c>
      <c r="J252">
        <f t="shared" si="46"/>
        <v>0</v>
      </c>
      <c r="K252">
        <f t="shared" si="49"/>
        <v>0.18921018814047272</v>
      </c>
      <c r="L252">
        <f t="shared" si="50"/>
        <v>0</v>
      </c>
      <c r="M252" t="e">
        <f t="shared" si="51"/>
        <v>#NUM!</v>
      </c>
    </row>
    <row r="253" spans="2:13" x14ac:dyDescent="0.2">
      <c r="B253">
        <f t="shared" si="52"/>
        <v>8</v>
      </c>
      <c r="C253">
        <f t="shared" si="53"/>
        <v>10</v>
      </c>
      <c r="D253">
        <f t="shared" si="54"/>
        <v>2</v>
      </c>
      <c r="E253">
        <f t="shared" si="55"/>
        <v>4</v>
      </c>
      <c r="F253">
        <f t="shared" si="47"/>
        <v>6</v>
      </c>
      <c r="G253">
        <f t="shared" si="48"/>
        <v>4</v>
      </c>
      <c r="H253">
        <f t="shared" si="44"/>
        <v>1.8137796913657039E-5</v>
      </c>
      <c r="I253">
        <f t="shared" si="45"/>
        <v>0.18376990181668063</v>
      </c>
      <c r="J253">
        <f t="shared" si="46"/>
        <v>0</v>
      </c>
      <c r="K253">
        <f t="shared" si="49"/>
        <v>7.2245475456795299E-2</v>
      </c>
      <c r="L253">
        <f t="shared" si="50"/>
        <v>0</v>
      </c>
      <c r="M253" t="e">
        <f t="shared" si="51"/>
        <v>#NUM!</v>
      </c>
    </row>
    <row r="254" spans="2:13" x14ac:dyDescent="0.2">
      <c r="B254">
        <f t="shared" si="52"/>
        <v>8</v>
      </c>
      <c r="C254">
        <f t="shared" si="53"/>
        <v>10</v>
      </c>
      <c r="D254">
        <f t="shared" si="54"/>
        <v>2</v>
      </c>
      <c r="E254">
        <f t="shared" si="55"/>
        <v>3</v>
      </c>
      <c r="F254">
        <f t="shared" si="47"/>
        <v>5</v>
      </c>
      <c r="G254">
        <f t="shared" si="48"/>
        <v>5</v>
      </c>
      <c r="H254">
        <f t="shared" si="44"/>
        <v>1.8137796913657039E-5</v>
      </c>
      <c r="I254">
        <f t="shared" si="45"/>
        <v>0.18376990181668063</v>
      </c>
      <c r="J254">
        <f t="shared" si="46"/>
        <v>0</v>
      </c>
      <c r="K254">
        <f t="shared" si="49"/>
        <v>1.7654554525711914E-2</v>
      </c>
      <c r="L254">
        <f t="shared" si="50"/>
        <v>0</v>
      </c>
      <c r="M254" t="e">
        <f t="shared" si="51"/>
        <v>#NUM!</v>
      </c>
    </row>
    <row r="255" spans="2:13" x14ac:dyDescent="0.2">
      <c r="B255">
        <f t="shared" si="52"/>
        <v>8</v>
      </c>
      <c r="C255">
        <f t="shared" si="53"/>
        <v>10</v>
      </c>
      <c r="D255">
        <f t="shared" si="54"/>
        <v>2</v>
      </c>
      <c r="E255">
        <f t="shared" si="55"/>
        <v>2</v>
      </c>
      <c r="F255">
        <f t="shared" si="47"/>
        <v>4</v>
      </c>
      <c r="G255">
        <f t="shared" si="48"/>
        <v>6</v>
      </c>
      <c r="H255">
        <f t="shared" si="44"/>
        <v>1.8137796913657039E-5</v>
      </c>
      <c r="I255">
        <f t="shared" si="45"/>
        <v>0.18376990181668063</v>
      </c>
      <c r="J255">
        <f t="shared" si="46"/>
        <v>0</v>
      </c>
      <c r="K255">
        <f t="shared" si="49"/>
        <v>2.6963911366993621E-3</v>
      </c>
      <c r="L255">
        <f t="shared" si="50"/>
        <v>0</v>
      </c>
      <c r="M255" t="e">
        <f t="shared" si="51"/>
        <v>#NUM!</v>
      </c>
    </row>
    <row r="256" spans="2:13" x14ac:dyDescent="0.2">
      <c r="B256">
        <f t="shared" si="52"/>
        <v>8</v>
      </c>
      <c r="C256">
        <f t="shared" si="53"/>
        <v>10</v>
      </c>
      <c r="D256">
        <f t="shared" si="54"/>
        <v>2</v>
      </c>
      <c r="E256">
        <f t="shared" si="55"/>
        <v>1</v>
      </c>
      <c r="F256">
        <f t="shared" si="47"/>
        <v>3</v>
      </c>
      <c r="G256">
        <f t="shared" si="48"/>
        <v>7</v>
      </c>
      <c r="H256">
        <f t="shared" si="44"/>
        <v>1.8137796913657039E-5</v>
      </c>
      <c r="I256">
        <f t="shared" si="45"/>
        <v>0.18376990181668063</v>
      </c>
      <c r="J256">
        <f t="shared" si="46"/>
        <v>0</v>
      </c>
      <c r="K256">
        <f t="shared" si="49"/>
        <v>2.3532657257632587E-4</v>
      </c>
      <c r="L256">
        <f t="shared" si="50"/>
        <v>0</v>
      </c>
      <c r="M256" t="e">
        <f t="shared" si="51"/>
        <v>#NUM!</v>
      </c>
    </row>
    <row r="257" spans="2:13" x14ac:dyDescent="0.2">
      <c r="B257">
        <f t="shared" si="52"/>
        <v>8</v>
      </c>
      <c r="C257">
        <f t="shared" si="53"/>
        <v>10</v>
      </c>
      <c r="D257">
        <f t="shared" si="54"/>
        <v>2</v>
      </c>
      <c r="E257">
        <f t="shared" si="55"/>
        <v>0</v>
      </c>
      <c r="F257">
        <f t="shared" si="47"/>
        <v>2</v>
      </c>
      <c r="G257">
        <f t="shared" si="48"/>
        <v>8</v>
      </c>
      <c r="H257">
        <f t="shared" si="44"/>
        <v>1.8137796913657039E-5</v>
      </c>
      <c r="I257">
        <f t="shared" si="45"/>
        <v>0.18376990181668063</v>
      </c>
      <c r="J257">
        <f t="shared" si="46"/>
        <v>0</v>
      </c>
      <c r="K257">
        <f t="shared" si="49"/>
        <v>8.9853935934848657E-6</v>
      </c>
      <c r="L257">
        <f t="shared" si="50"/>
        <v>0</v>
      </c>
      <c r="M257" t="e">
        <f t="shared" si="51"/>
        <v>#NUM!</v>
      </c>
    </row>
    <row r="258" spans="2:13" x14ac:dyDescent="0.2">
      <c r="B258">
        <f t="shared" si="52"/>
        <v>8</v>
      </c>
      <c r="C258">
        <f t="shared" si="53"/>
        <v>9</v>
      </c>
      <c r="D258">
        <f t="shared" si="54"/>
        <v>1</v>
      </c>
      <c r="E258">
        <f t="shared" si="55"/>
        <v>8</v>
      </c>
      <c r="F258">
        <f t="shared" si="47"/>
        <v>9</v>
      </c>
      <c r="G258">
        <f t="shared" si="48"/>
        <v>0</v>
      </c>
      <c r="H258">
        <f t="shared" si="44"/>
        <v>2.1290715106955928E-5</v>
      </c>
      <c r="I258">
        <f t="shared" si="45"/>
        <v>0.38502215588044519</v>
      </c>
      <c r="J258">
        <f t="shared" si="46"/>
        <v>0</v>
      </c>
      <c r="K258">
        <f t="shared" si="49"/>
        <v>0.11854633219912486</v>
      </c>
      <c r="L258">
        <f t="shared" si="50"/>
        <v>0</v>
      </c>
      <c r="M258" t="e">
        <f t="shared" si="51"/>
        <v>#NUM!</v>
      </c>
    </row>
    <row r="259" spans="2:13" x14ac:dyDescent="0.2">
      <c r="B259">
        <f t="shared" si="52"/>
        <v>8</v>
      </c>
      <c r="C259">
        <f t="shared" si="53"/>
        <v>9</v>
      </c>
      <c r="D259">
        <f t="shared" si="54"/>
        <v>1</v>
      </c>
      <c r="E259">
        <f t="shared" si="55"/>
        <v>7</v>
      </c>
      <c r="F259">
        <f t="shared" si="47"/>
        <v>8</v>
      </c>
      <c r="G259">
        <f t="shared" si="48"/>
        <v>1</v>
      </c>
      <c r="H259">
        <f t="shared" si="44"/>
        <v>2.1290715106955928E-5</v>
      </c>
      <c r="I259">
        <f t="shared" si="45"/>
        <v>0.38502215588044519</v>
      </c>
      <c r="J259">
        <f t="shared" si="46"/>
        <v>0</v>
      </c>
      <c r="K259">
        <f t="shared" si="49"/>
        <v>0.28969048544558407</v>
      </c>
      <c r="L259">
        <f t="shared" si="50"/>
        <v>0</v>
      </c>
      <c r="M259" t="e">
        <f t="shared" si="51"/>
        <v>#NUM!</v>
      </c>
    </row>
    <row r="260" spans="2:13" x14ac:dyDescent="0.2">
      <c r="B260">
        <f t="shared" si="52"/>
        <v>8</v>
      </c>
      <c r="C260">
        <f t="shared" si="53"/>
        <v>9</v>
      </c>
      <c r="D260">
        <f t="shared" si="54"/>
        <v>1</v>
      </c>
      <c r="E260">
        <f t="shared" si="55"/>
        <v>6</v>
      </c>
      <c r="F260">
        <f t="shared" si="47"/>
        <v>7</v>
      </c>
      <c r="G260">
        <f t="shared" si="48"/>
        <v>2</v>
      </c>
      <c r="H260">
        <f t="shared" si="44"/>
        <v>2.1290715106955928E-5</v>
      </c>
      <c r="I260">
        <f t="shared" si="45"/>
        <v>0.38502215588044519</v>
      </c>
      <c r="J260">
        <f t="shared" si="46"/>
        <v>0</v>
      </c>
      <c r="K260">
        <f t="shared" si="49"/>
        <v>0.30971226112944206</v>
      </c>
      <c r="L260">
        <f t="shared" si="50"/>
        <v>0</v>
      </c>
      <c r="M260" t="e">
        <f t="shared" si="51"/>
        <v>#NUM!</v>
      </c>
    </row>
    <row r="261" spans="2:13" x14ac:dyDescent="0.2">
      <c r="B261">
        <f t="shared" si="52"/>
        <v>8</v>
      </c>
      <c r="C261">
        <f t="shared" si="53"/>
        <v>9</v>
      </c>
      <c r="D261">
        <f t="shared" si="54"/>
        <v>1</v>
      </c>
      <c r="E261">
        <f t="shared" si="55"/>
        <v>5</v>
      </c>
      <c r="F261">
        <f t="shared" si="47"/>
        <v>6</v>
      </c>
      <c r="G261">
        <f t="shared" si="48"/>
        <v>3</v>
      </c>
      <c r="H261">
        <f t="shared" si="44"/>
        <v>2.1290715106955928E-5</v>
      </c>
      <c r="I261">
        <f t="shared" si="45"/>
        <v>0.38502215588044519</v>
      </c>
      <c r="J261">
        <f t="shared" si="46"/>
        <v>0</v>
      </c>
      <c r="K261">
        <f t="shared" si="49"/>
        <v>0.18921018814047272</v>
      </c>
      <c r="L261">
        <f t="shared" si="50"/>
        <v>0</v>
      </c>
      <c r="M261" t="e">
        <f t="shared" si="51"/>
        <v>#NUM!</v>
      </c>
    </row>
    <row r="262" spans="2:13" x14ac:dyDescent="0.2">
      <c r="B262">
        <f t="shared" si="52"/>
        <v>8</v>
      </c>
      <c r="C262">
        <f t="shared" si="53"/>
        <v>9</v>
      </c>
      <c r="D262">
        <f t="shared" si="54"/>
        <v>1</v>
      </c>
      <c r="E262">
        <f t="shared" si="55"/>
        <v>4</v>
      </c>
      <c r="F262">
        <f t="shared" si="47"/>
        <v>5</v>
      </c>
      <c r="G262">
        <f t="shared" si="48"/>
        <v>4</v>
      </c>
      <c r="H262">
        <f t="shared" si="44"/>
        <v>2.1290715106955928E-5</v>
      </c>
      <c r="I262">
        <f t="shared" si="45"/>
        <v>0.38502215588044519</v>
      </c>
      <c r="J262">
        <f t="shared" si="46"/>
        <v>0</v>
      </c>
      <c r="K262">
        <f t="shared" si="49"/>
        <v>7.2245475456795299E-2</v>
      </c>
      <c r="L262">
        <f t="shared" si="50"/>
        <v>0</v>
      </c>
      <c r="M262" t="e">
        <f t="shared" si="51"/>
        <v>#NUM!</v>
      </c>
    </row>
    <row r="263" spans="2:13" x14ac:dyDescent="0.2">
      <c r="B263">
        <f t="shared" si="52"/>
        <v>8</v>
      </c>
      <c r="C263">
        <f t="shared" si="53"/>
        <v>9</v>
      </c>
      <c r="D263">
        <f t="shared" si="54"/>
        <v>1</v>
      </c>
      <c r="E263">
        <f t="shared" si="55"/>
        <v>3</v>
      </c>
      <c r="F263">
        <f t="shared" si="47"/>
        <v>4</v>
      </c>
      <c r="G263">
        <f t="shared" si="48"/>
        <v>5</v>
      </c>
      <c r="H263">
        <f t="shared" si="44"/>
        <v>2.1290715106955928E-5</v>
      </c>
      <c r="I263">
        <f t="shared" si="45"/>
        <v>0.38502215588044519</v>
      </c>
      <c r="J263">
        <f t="shared" si="46"/>
        <v>0</v>
      </c>
      <c r="K263">
        <f t="shared" si="49"/>
        <v>1.7654554525711914E-2</v>
      </c>
      <c r="L263">
        <f t="shared" si="50"/>
        <v>0</v>
      </c>
      <c r="M263" t="e">
        <f t="shared" si="51"/>
        <v>#NUM!</v>
      </c>
    </row>
    <row r="264" spans="2:13" x14ac:dyDescent="0.2">
      <c r="B264">
        <f t="shared" si="52"/>
        <v>8</v>
      </c>
      <c r="C264">
        <f t="shared" si="53"/>
        <v>9</v>
      </c>
      <c r="D264">
        <f t="shared" si="54"/>
        <v>1</v>
      </c>
      <c r="E264">
        <f t="shared" si="55"/>
        <v>2</v>
      </c>
      <c r="F264">
        <f t="shared" si="47"/>
        <v>3</v>
      </c>
      <c r="G264">
        <f t="shared" si="48"/>
        <v>6</v>
      </c>
      <c r="H264">
        <f t="shared" si="44"/>
        <v>2.1290715106955928E-5</v>
      </c>
      <c r="I264">
        <f t="shared" si="45"/>
        <v>0.38502215588044519</v>
      </c>
      <c r="J264">
        <f t="shared" si="46"/>
        <v>0</v>
      </c>
      <c r="K264">
        <f t="shared" si="49"/>
        <v>2.6963911366993621E-3</v>
      </c>
      <c r="L264">
        <f t="shared" si="50"/>
        <v>0</v>
      </c>
      <c r="M264" t="e">
        <f t="shared" si="51"/>
        <v>#NUM!</v>
      </c>
    </row>
    <row r="265" spans="2:13" x14ac:dyDescent="0.2">
      <c r="B265">
        <f t="shared" si="52"/>
        <v>8</v>
      </c>
      <c r="C265">
        <f t="shared" si="53"/>
        <v>9</v>
      </c>
      <c r="D265">
        <f t="shared" si="54"/>
        <v>1</v>
      </c>
      <c r="E265">
        <f t="shared" si="55"/>
        <v>1</v>
      </c>
      <c r="F265">
        <f t="shared" si="47"/>
        <v>2</v>
      </c>
      <c r="G265">
        <f t="shared" si="48"/>
        <v>7</v>
      </c>
      <c r="H265">
        <f t="shared" si="44"/>
        <v>2.1290715106955928E-5</v>
      </c>
      <c r="I265">
        <f t="shared" si="45"/>
        <v>0.38502215588044519</v>
      </c>
      <c r="J265">
        <f t="shared" si="46"/>
        <v>0</v>
      </c>
      <c r="K265">
        <f t="shared" si="49"/>
        <v>2.3532657257632587E-4</v>
      </c>
      <c r="L265">
        <f t="shared" si="50"/>
        <v>0</v>
      </c>
      <c r="M265" t="e">
        <f t="shared" si="51"/>
        <v>#NUM!</v>
      </c>
    </row>
    <row r="266" spans="2:13" x14ac:dyDescent="0.2">
      <c r="B266">
        <f t="shared" si="52"/>
        <v>8</v>
      </c>
      <c r="C266">
        <f t="shared" si="53"/>
        <v>9</v>
      </c>
      <c r="D266">
        <f t="shared" si="54"/>
        <v>1</v>
      </c>
      <c r="E266">
        <f t="shared" si="55"/>
        <v>0</v>
      </c>
      <c r="F266">
        <f t="shared" si="47"/>
        <v>1</v>
      </c>
      <c r="G266">
        <f t="shared" si="48"/>
        <v>8</v>
      </c>
      <c r="H266">
        <f t="shared" si="44"/>
        <v>2.1290715106955928E-5</v>
      </c>
      <c r="I266">
        <f t="shared" si="45"/>
        <v>0.38502215588044519</v>
      </c>
      <c r="J266">
        <f t="shared" si="46"/>
        <v>0.83125492595443917</v>
      </c>
      <c r="K266">
        <f t="shared" si="49"/>
        <v>8.9853935934848657E-6</v>
      </c>
      <c r="L266">
        <f t="shared" si="50"/>
        <v>6.1227610052019019E-11</v>
      </c>
      <c r="M266">
        <f t="shared" si="51"/>
        <v>-23.516422883504582</v>
      </c>
    </row>
    <row r="267" spans="2:13" x14ac:dyDescent="0.2">
      <c r="B267">
        <f t="shared" si="52"/>
        <v>8</v>
      </c>
      <c r="C267">
        <f t="shared" si="53"/>
        <v>8</v>
      </c>
      <c r="D267">
        <f t="shared" si="54"/>
        <v>0</v>
      </c>
      <c r="E267">
        <f t="shared" si="55"/>
        <v>8</v>
      </c>
      <c r="F267">
        <f t="shared" si="47"/>
        <v>8</v>
      </c>
      <c r="G267">
        <f t="shared" si="48"/>
        <v>0</v>
      </c>
      <c r="H267">
        <f t="shared" si="44"/>
        <v>2.4981425527175654E-5</v>
      </c>
      <c r="I267">
        <f t="shared" si="45"/>
        <v>0.4481511905599827</v>
      </c>
      <c r="J267">
        <f t="shared" si="46"/>
        <v>0</v>
      </c>
      <c r="K267">
        <f t="shared" si="49"/>
        <v>0.11854633219912486</v>
      </c>
      <c r="L267">
        <f t="shared" si="50"/>
        <v>0</v>
      </c>
      <c r="M267" t="e">
        <f t="shared" si="51"/>
        <v>#NUM!</v>
      </c>
    </row>
    <row r="268" spans="2:13" x14ac:dyDescent="0.2">
      <c r="B268">
        <f t="shared" si="52"/>
        <v>8</v>
      </c>
      <c r="C268">
        <f t="shared" si="53"/>
        <v>8</v>
      </c>
      <c r="D268">
        <f t="shared" si="54"/>
        <v>0</v>
      </c>
      <c r="E268">
        <f t="shared" si="55"/>
        <v>7</v>
      </c>
      <c r="F268">
        <f t="shared" si="47"/>
        <v>7</v>
      </c>
      <c r="G268">
        <f t="shared" si="48"/>
        <v>1</v>
      </c>
      <c r="H268">
        <f t="shared" si="44"/>
        <v>2.4981425527175654E-5</v>
      </c>
      <c r="I268">
        <f t="shared" si="45"/>
        <v>0.4481511905599827</v>
      </c>
      <c r="J268">
        <f t="shared" si="46"/>
        <v>0</v>
      </c>
      <c r="K268">
        <f t="shared" si="49"/>
        <v>0.28969048544558407</v>
      </c>
      <c r="L268">
        <f t="shared" si="50"/>
        <v>0</v>
      </c>
      <c r="M268" t="e">
        <f t="shared" si="51"/>
        <v>#NUM!</v>
      </c>
    </row>
    <row r="269" spans="2:13" x14ac:dyDescent="0.2">
      <c r="B269">
        <f t="shared" si="52"/>
        <v>8</v>
      </c>
      <c r="C269">
        <f t="shared" si="53"/>
        <v>8</v>
      </c>
      <c r="D269">
        <f t="shared" si="54"/>
        <v>0</v>
      </c>
      <c r="E269">
        <f t="shared" si="55"/>
        <v>6</v>
      </c>
      <c r="F269">
        <f t="shared" si="47"/>
        <v>6</v>
      </c>
      <c r="G269">
        <f t="shared" si="48"/>
        <v>2</v>
      </c>
      <c r="H269">
        <f t="shared" si="44"/>
        <v>2.4981425527175654E-5</v>
      </c>
      <c r="I269">
        <f t="shared" si="45"/>
        <v>0.4481511905599827</v>
      </c>
      <c r="J269">
        <f t="shared" si="46"/>
        <v>0</v>
      </c>
      <c r="K269">
        <f t="shared" si="49"/>
        <v>0.30971226112944206</v>
      </c>
      <c r="L269">
        <f t="shared" si="50"/>
        <v>0</v>
      </c>
      <c r="M269" t="e">
        <f t="shared" si="51"/>
        <v>#NUM!</v>
      </c>
    </row>
    <row r="270" spans="2:13" x14ac:dyDescent="0.2">
      <c r="B270">
        <f t="shared" si="52"/>
        <v>8</v>
      </c>
      <c r="C270">
        <f t="shared" si="53"/>
        <v>8</v>
      </c>
      <c r="D270">
        <f t="shared" si="54"/>
        <v>0</v>
      </c>
      <c r="E270">
        <f t="shared" si="55"/>
        <v>5</v>
      </c>
      <c r="F270">
        <f t="shared" si="47"/>
        <v>5</v>
      </c>
      <c r="G270">
        <f t="shared" si="48"/>
        <v>3</v>
      </c>
      <c r="H270">
        <f t="shared" si="44"/>
        <v>2.4981425527175654E-5</v>
      </c>
      <c r="I270">
        <f t="shared" si="45"/>
        <v>0.4481511905599827</v>
      </c>
      <c r="J270">
        <f t="shared" si="46"/>
        <v>0</v>
      </c>
      <c r="K270">
        <f t="shared" si="49"/>
        <v>0.18921018814047272</v>
      </c>
      <c r="L270">
        <f t="shared" si="50"/>
        <v>0</v>
      </c>
      <c r="M270" t="e">
        <f t="shared" si="51"/>
        <v>#NUM!</v>
      </c>
    </row>
    <row r="271" spans="2:13" x14ac:dyDescent="0.2">
      <c r="B271">
        <f t="shared" si="52"/>
        <v>8</v>
      </c>
      <c r="C271">
        <f t="shared" si="53"/>
        <v>8</v>
      </c>
      <c r="D271">
        <f t="shared" si="54"/>
        <v>0</v>
      </c>
      <c r="E271">
        <f t="shared" si="55"/>
        <v>4</v>
      </c>
      <c r="F271">
        <f t="shared" si="47"/>
        <v>4</v>
      </c>
      <c r="G271">
        <f t="shared" si="48"/>
        <v>4</v>
      </c>
      <c r="H271">
        <f t="shared" si="44"/>
        <v>2.4981425527175654E-5</v>
      </c>
      <c r="I271">
        <f t="shared" si="45"/>
        <v>0.4481511905599827</v>
      </c>
      <c r="J271">
        <f t="shared" si="46"/>
        <v>0</v>
      </c>
      <c r="K271">
        <f t="shared" si="49"/>
        <v>7.2245475456795299E-2</v>
      </c>
      <c r="L271">
        <f t="shared" si="50"/>
        <v>0</v>
      </c>
      <c r="M271" t="e">
        <f t="shared" si="51"/>
        <v>#NUM!</v>
      </c>
    </row>
    <row r="272" spans="2:13" x14ac:dyDescent="0.2">
      <c r="B272">
        <f t="shared" si="52"/>
        <v>8</v>
      </c>
      <c r="C272">
        <f t="shared" si="53"/>
        <v>8</v>
      </c>
      <c r="D272">
        <f t="shared" si="54"/>
        <v>0</v>
      </c>
      <c r="E272">
        <f t="shared" si="55"/>
        <v>3</v>
      </c>
      <c r="F272">
        <f t="shared" si="47"/>
        <v>3</v>
      </c>
      <c r="G272">
        <f t="shared" si="48"/>
        <v>5</v>
      </c>
      <c r="H272">
        <f t="shared" si="44"/>
        <v>2.4981425527175654E-5</v>
      </c>
      <c r="I272">
        <f t="shared" si="45"/>
        <v>0.4481511905599827</v>
      </c>
      <c r="J272">
        <f t="shared" si="46"/>
        <v>0</v>
      </c>
      <c r="K272">
        <f t="shared" si="49"/>
        <v>1.7654554525711914E-2</v>
      </c>
      <c r="L272">
        <f t="shared" si="50"/>
        <v>0</v>
      </c>
      <c r="M272" t="e">
        <f t="shared" si="51"/>
        <v>#NUM!</v>
      </c>
    </row>
    <row r="273" spans="2:13" x14ac:dyDescent="0.2">
      <c r="B273">
        <f t="shared" si="52"/>
        <v>8</v>
      </c>
      <c r="C273">
        <f t="shared" si="53"/>
        <v>8</v>
      </c>
      <c r="D273">
        <f t="shared" si="54"/>
        <v>0</v>
      </c>
      <c r="E273">
        <f t="shared" si="55"/>
        <v>2</v>
      </c>
      <c r="F273">
        <f t="shared" si="47"/>
        <v>2</v>
      </c>
      <c r="G273">
        <f t="shared" si="48"/>
        <v>6</v>
      </c>
      <c r="H273">
        <f t="shared" si="44"/>
        <v>2.4981425527175654E-5</v>
      </c>
      <c r="I273">
        <f t="shared" si="45"/>
        <v>0.4481511905599827</v>
      </c>
      <c r="J273">
        <f t="shared" si="46"/>
        <v>0</v>
      </c>
      <c r="K273">
        <f t="shared" si="49"/>
        <v>2.6963911366993621E-3</v>
      </c>
      <c r="L273">
        <f t="shared" si="50"/>
        <v>0</v>
      </c>
      <c r="M273" t="e">
        <f t="shared" si="51"/>
        <v>#NUM!</v>
      </c>
    </row>
    <row r="274" spans="2:13" x14ac:dyDescent="0.2">
      <c r="B274">
        <f t="shared" si="52"/>
        <v>8</v>
      </c>
      <c r="C274">
        <f t="shared" si="53"/>
        <v>8</v>
      </c>
      <c r="D274">
        <f t="shared" si="54"/>
        <v>0</v>
      </c>
      <c r="E274">
        <f t="shared" si="55"/>
        <v>1</v>
      </c>
      <c r="F274">
        <f t="shared" si="47"/>
        <v>1</v>
      </c>
      <c r="G274">
        <f t="shared" si="48"/>
        <v>7</v>
      </c>
      <c r="H274">
        <f t="shared" si="44"/>
        <v>2.4981425527175654E-5</v>
      </c>
      <c r="I274">
        <f t="shared" si="45"/>
        <v>0.4481511905599827</v>
      </c>
      <c r="J274">
        <f t="shared" si="46"/>
        <v>0.83125492595443917</v>
      </c>
      <c r="K274">
        <f t="shared" si="49"/>
        <v>2.3532657257632587E-4</v>
      </c>
      <c r="L274">
        <f t="shared" si="50"/>
        <v>2.1900144131844034E-9</v>
      </c>
      <c r="M274">
        <f t="shared" si="51"/>
        <v>-19.939357711776918</v>
      </c>
    </row>
    <row r="275" spans="2:13" x14ac:dyDescent="0.2">
      <c r="B275">
        <f t="shared" si="52"/>
        <v>8</v>
      </c>
      <c r="C275">
        <f t="shared" si="53"/>
        <v>8</v>
      </c>
      <c r="D275">
        <f t="shared" si="54"/>
        <v>0</v>
      </c>
      <c r="E275">
        <f t="shared" si="55"/>
        <v>0</v>
      </c>
      <c r="F275">
        <f t="shared" si="47"/>
        <v>0</v>
      </c>
      <c r="G275">
        <f t="shared" si="48"/>
        <v>8</v>
      </c>
      <c r="H275">
        <f t="shared" si="44"/>
        <v>2.4981425527175654E-5</v>
      </c>
      <c r="I275">
        <f t="shared" si="45"/>
        <v>0.4481511905599827</v>
      </c>
      <c r="J275">
        <f t="shared" si="46"/>
        <v>1.9201934513155303E-2</v>
      </c>
      <c r="K275">
        <f t="shared" si="49"/>
        <v>8.9853935934848657E-6</v>
      </c>
      <c r="L275">
        <f t="shared" si="50"/>
        <v>1.9316296425320346E-12</v>
      </c>
      <c r="M275">
        <f t="shared" si="51"/>
        <v>-26.972657094926319</v>
      </c>
    </row>
    <row r="276" spans="2:13" x14ac:dyDescent="0.2">
      <c r="B276">
        <f t="shared" si="52"/>
        <v>9</v>
      </c>
      <c r="C276">
        <f t="shared" si="53"/>
        <v>10</v>
      </c>
      <c r="D276">
        <f t="shared" si="54"/>
        <v>1</v>
      </c>
      <c r="E276">
        <f t="shared" si="55"/>
        <v>9</v>
      </c>
      <c r="F276">
        <f t="shared" si="47"/>
        <v>10</v>
      </c>
      <c r="G276">
        <f t="shared" si="48"/>
        <v>0</v>
      </c>
      <c r="H276">
        <f t="shared" si="44"/>
        <v>1.8137796913657039E-5</v>
      </c>
      <c r="I276">
        <f t="shared" si="45"/>
        <v>0.38696463946345444</v>
      </c>
      <c r="J276">
        <f t="shared" si="46"/>
        <v>0</v>
      </c>
      <c r="K276">
        <f t="shared" si="49"/>
        <v>9.0808005448740972E-2</v>
      </c>
      <c r="L276">
        <f t="shared" si="50"/>
        <v>0</v>
      </c>
      <c r="M276" t="e">
        <f t="shared" si="51"/>
        <v>#NUM!</v>
      </c>
    </row>
    <row r="277" spans="2:13" x14ac:dyDescent="0.2">
      <c r="B277">
        <f t="shared" si="52"/>
        <v>9</v>
      </c>
      <c r="C277">
        <f t="shared" si="53"/>
        <v>10</v>
      </c>
      <c r="D277">
        <f t="shared" si="54"/>
        <v>1</v>
      </c>
      <c r="E277">
        <f t="shared" si="55"/>
        <v>8</v>
      </c>
      <c r="F277">
        <f t="shared" si="47"/>
        <v>9</v>
      </c>
      <c r="G277">
        <f t="shared" si="48"/>
        <v>1</v>
      </c>
      <c r="H277">
        <f t="shared" ref="H277:H306" si="56">VLOOKUP(C277,K$6:M$16,2)</f>
        <v>1.8137796913657039E-5</v>
      </c>
      <c r="I277">
        <f t="shared" ref="I277:I306" si="57">_xlfn.BINOM.DIST(B277,C277,$H$2,FALSE)</f>
        <v>0.38696463946345444</v>
      </c>
      <c r="J277">
        <f t="shared" ref="J277:J306" si="58">VLOOKUP(F277,K$6:M$16,3)</f>
        <v>0</v>
      </c>
      <c r="K277">
        <f t="shared" si="49"/>
        <v>0.24964494075345484</v>
      </c>
      <c r="L277">
        <f t="shared" si="50"/>
        <v>0</v>
      </c>
      <c r="M277" t="e">
        <f t="shared" si="51"/>
        <v>#NUM!</v>
      </c>
    </row>
    <row r="278" spans="2:13" x14ac:dyDescent="0.2">
      <c r="B278">
        <f t="shared" si="52"/>
        <v>9</v>
      </c>
      <c r="C278">
        <f t="shared" si="53"/>
        <v>10</v>
      </c>
      <c r="D278">
        <f t="shared" si="54"/>
        <v>1</v>
      </c>
      <c r="E278">
        <f t="shared" si="55"/>
        <v>7</v>
      </c>
      <c r="F278">
        <f t="shared" ref="F278:F306" si="59">D278+E278</f>
        <v>8</v>
      </c>
      <c r="G278">
        <f t="shared" ref="G278:G306" si="60">B278-E278</f>
        <v>2</v>
      </c>
      <c r="H278">
        <f t="shared" si="56"/>
        <v>1.8137796913657039E-5</v>
      </c>
      <c r="I278">
        <f t="shared" si="57"/>
        <v>0.38696463946345444</v>
      </c>
      <c r="J278">
        <f t="shared" si="58"/>
        <v>0</v>
      </c>
      <c r="K278">
        <f t="shared" ref="K278:K306" si="61">_xlfn.BINOM.DIST(G278,B278,$F$2,FALSE)</f>
        <v>0.30502742149130907</v>
      </c>
      <c r="L278">
        <f t="shared" ref="L278:L306" si="62">H278*I278*J278*K278</f>
        <v>0</v>
      </c>
      <c r="M278" t="e">
        <f t="shared" ref="M278:M306" si="63">LN(L278)</f>
        <v>#NUM!</v>
      </c>
    </row>
    <row r="279" spans="2:13" x14ac:dyDescent="0.2">
      <c r="B279">
        <f t="shared" ref="B279:B306" si="64">IF(E278=0,IF(C278=B278,B278+1,B278), B278)</f>
        <v>9</v>
      </c>
      <c r="C279">
        <f t="shared" ref="C279:C306" si="65">IF(E278=0,IF(C278=B278,10,C278-1),C278)</f>
        <v>10</v>
      </c>
      <c r="D279">
        <f t="shared" ref="D279:D306" si="66">C279-B279</f>
        <v>1</v>
      </c>
      <c r="E279">
        <f t="shared" ref="E279:E306" si="67">IF(E278=0,B279,E278-1)</f>
        <v>6</v>
      </c>
      <c r="F279">
        <f t="shared" si="59"/>
        <v>7</v>
      </c>
      <c r="G279">
        <f t="shared" si="60"/>
        <v>3</v>
      </c>
      <c r="H279">
        <f t="shared" si="56"/>
        <v>1.8137796913657039E-5</v>
      </c>
      <c r="I279">
        <f t="shared" si="57"/>
        <v>0.38696463946345444</v>
      </c>
      <c r="J279">
        <f t="shared" si="58"/>
        <v>0</v>
      </c>
      <c r="K279">
        <f t="shared" si="61"/>
        <v>0.21740613324193839</v>
      </c>
      <c r="L279">
        <f t="shared" si="62"/>
        <v>0</v>
      </c>
      <c r="M279" t="e">
        <f t="shared" si="63"/>
        <v>#NUM!</v>
      </c>
    </row>
    <row r="280" spans="2:13" x14ac:dyDescent="0.2">
      <c r="B280">
        <f t="shared" si="64"/>
        <v>9</v>
      </c>
      <c r="C280">
        <f t="shared" si="65"/>
        <v>10</v>
      </c>
      <c r="D280">
        <f t="shared" si="66"/>
        <v>1</v>
      </c>
      <c r="E280">
        <f t="shared" si="67"/>
        <v>5</v>
      </c>
      <c r="F280">
        <f t="shared" si="59"/>
        <v>6</v>
      </c>
      <c r="G280">
        <f t="shared" si="60"/>
        <v>4</v>
      </c>
      <c r="H280">
        <f t="shared" si="56"/>
        <v>1.8137796913657039E-5</v>
      </c>
      <c r="I280">
        <f t="shared" si="57"/>
        <v>0.38696463946345444</v>
      </c>
      <c r="J280">
        <f t="shared" si="58"/>
        <v>0</v>
      </c>
      <c r="K280">
        <f t="shared" si="61"/>
        <v>9.9613723453156014E-2</v>
      </c>
      <c r="L280">
        <f t="shared" si="62"/>
        <v>0</v>
      </c>
      <c r="M280" t="e">
        <f t="shared" si="63"/>
        <v>#NUM!</v>
      </c>
    </row>
    <row r="281" spans="2:13" x14ac:dyDescent="0.2">
      <c r="B281">
        <f t="shared" si="64"/>
        <v>9</v>
      </c>
      <c r="C281">
        <f t="shared" si="65"/>
        <v>10</v>
      </c>
      <c r="D281">
        <f t="shared" si="66"/>
        <v>1</v>
      </c>
      <c r="E281">
        <f t="shared" si="67"/>
        <v>4</v>
      </c>
      <c r="F281">
        <f t="shared" si="59"/>
        <v>5</v>
      </c>
      <c r="G281">
        <f t="shared" si="60"/>
        <v>5</v>
      </c>
      <c r="H281">
        <f t="shared" si="56"/>
        <v>1.8137796913657039E-5</v>
      </c>
      <c r="I281">
        <f t="shared" si="57"/>
        <v>0.38696463946345444</v>
      </c>
      <c r="J281">
        <f t="shared" si="58"/>
        <v>0</v>
      </c>
      <c r="K281">
        <f t="shared" si="61"/>
        <v>3.0428132369075482E-2</v>
      </c>
      <c r="L281">
        <f t="shared" si="62"/>
        <v>0</v>
      </c>
      <c r="M281" t="e">
        <f t="shared" si="63"/>
        <v>#NUM!</v>
      </c>
    </row>
    <row r="282" spans="2:13" x14ac:dyDescent="0.2">
      <c r="B282">
        <f t="shared" si="64"/>
        <v>9</v>
      </c>
      <c r="C282">
        <f t="shared" si="65"/>
        <v>10</v>
      </c>
      <c r="D282">
        <f t="shared" si="66"/>
        <v>1</v>
      </c>
      <c r="E282">
        <f t="shared" si="67"/>
        <v>3</v>
      </c>
      <c r="F282">
        <f t="shared" si="59"/>
        <v>4</v>
      </c>
      <c r="G282">
        <f t="shared" si="60"/>
        <v>6</v>
      </c>
      <c r="H282">
        <f t="shared" si="56"/>
        <v>1.8137796913657039E-5</v>
      </c>
      <c r="I282">
        <f t="shared" si="57"/>
        <v>0.38696463946345444</v>
      </c>
      <c r="J282">
        <f t="shared" si="58"/>
        <v>0</v>
      </c>
      <c r="K282">
        <f t="shared" si="61"/>
        <v>6.1964102091841876E-3</v>
      </c>
      <c r="L282">
        <f t="shared" si="62"/>
        <v>0</v>
      </c>
      <c r="M282" t="e">
        <f t="shared" si="63"/>
        <v>#NUM!</v>
      </c>
    </row>
    <row r="283" spans="2:13" x14ac:dyDescent="0.2">
      <c r="B283">
        <f t="shared" si="64"/>
        <v>9</v>
      </c>
      <c r="C283">
        <f t="shared" si="65"/>
        <v>10</v>
      </c>
      <c r="D283">
        <f t="shared" si="66"/>
        <v>1</v>
      </c>
      <c r="E283">
        <f t="shared" si="67"/>
        <v>2</v>
      </c>
      <c r="F283">
        <f t="shared" si="59"/>
        <v>3</v>
      </c>
      <c r="G283">
        <f t="shared" si="60"/>
        <v>7</v>
      </c>
      <c r="H283">
        <f t="shared" si="56"/>
        <v>1.8137796913657039E-5</v>
      </c>
      <c r="I283">
        <f t="shared" si="57"/>
        <v>0.38696463946345444</v>
      </c>
      <c r="J283">
        <f t="shared" si="58"/>
        <v>0</v>
      </c>
      <c r="K283">
        <f t="shared" si="61"/>
        <v>8.1118422896309952E-4</v>
      </c>
      <c r="L283">
        <f t="shared" si="62"/>
        <v>0</v>
      </c>
      <c r="M283" t="e">
        <f t="shared" si="63"/>
        <v>#NUM!</v>
      </c>
    </row>
    <row r="284" spans="2:13" x14ac:dyDescent="0.2">
      <c r="B284">
        <f t="shared" si="64"/>
        <v>9</v>
      </c>
      <c r="C284">
        <f t="shared" si="65"/>
        <v>10</v>
      </c>
      <c r="D284">
        <f t="shared" si="66"/>
        <v>1</v>
      </c>
      <c r="E284">
        <f t="shared" si="67"/>
        <v>1</v>
      </c>
      <c r="F284">
        <f t="shared" si="59"/>
        <v>2</v>
      </c>
      <c r="G284">
        <f t="shared" si="60"/>
        <v>8</v>
      </c>
      <c r="H284">
        <f t="shared" si="56"/>
        <v>1.8137796913657039E-5</v>
      </c>
      <c r="I284">
        <f t="shared" si="57"/>
        <v>0.38696463946345444</v>
      </c>
      <c r="J284">
        <f t="shared" si="58"/>
        <v>0</v>
      </c>
      <c r="K284">
        <f t="shared" si="61"/>
        <v>6.1946336907591932E-5</v>
      </c>
      <c r="L284">
        <f t="shared" si="62"/>
        <v>0</v>
      </c>
      <c r="M284" t="e">
        <f t="shared" si="63"/>
        <v>#NUM!</v>
      </c>
    </row>
    <row r="285" spans="2:13" x14ac:dyDescent="0.2">
      <c r="B285">
        <f t="shared" si="64"/>
        <v>9</v>
      </c>
      <c r="C285">
        <f t="shared" si="65"/>
        <v>10</v>
      </c>
      <c r="D285">
        <f t="shared" si="66"/>
        <v>1</v>
      </c>
      <c r="E285">
        <f t="shared" si="67"/>
        <v>0</v>
      </c>
      <c r="F285">
        <f t="shared" si="59"/>
        <v>1</v>
      </c>
      <c r="G285">
        <f t="shared" si="60"/>
        <v>9</v>
      </c>
      <c r="H285">
        <f t="shared" si="56"/>
        <v>1.8137796913657039E-5</v>
      </c>
      <c r="I285">
        <f t="shared" si="57"/>
        <v>0.38696463946345444</v>
      </c>
      <c r="J285">
        <f t="shared" si="58"/>
        <v>0.83125492595443917</v>
      </c>
      <c r="K285">
        <f t="shared" si="61"/>
        <v>2.1024672704190944E-6</v>
      </c>
      <c r="L285">
        <f t="shared" si="62"/>
        <v>1.2266461267865596E-11</v>
      </c>
      <c r="M285">
        <f t="shared" si="63"/>
        <v>-25.12415230402944</v>
      </c>
    </row>
    <row r="286" spans="2:13" x14ac:dyDescent="0.2">
      <c r="B286">
        <f t="shared" si="64"/>
        <v>9</v>
      </c>
      <c r="C286">
        <f t="shared" si="65"/>
        <v>9</v>
      </c>
      <c r="D286">
        <f t="shared" si="66"/>
        <v>0</v>
      </c>
      <c r="E286">
        <f t="shared" si="67"/>
        <v>9</v>
      </c>
      <c r="F286">
        <f t="shared" si="59"/>
        <v>9</v>
      </c>
      <c r="G286">
        <f t="shared" si="60"/>
        <v>0</v>
      </c>
      <c r="H286">
        <f t="shared" si="56"/>
        <v>2.1290715106955928E-5</v>
      </c>
      <c r="I286">
        <f t="shared" si="57"/>
        <v>0.40537095101771109</v>
      </c>
      <c r="J286">
        <f t="shared" si="58"/>
        <v>0</v>
      </c>
      <c r="K286">
        <f t="shared" si="61"/>
        <v>9.0808005448740972E-2</v>
      </c>
      <c r="L286">
        <f t="shared" si="62"/>
        <v>0</v>
      </c>
      <c r="M286" t="e">
        <f t="shared" si="63"/>
        <v>#NUM!</v>
      </c>
    </row>
    <row r="287" spans="2:13" x14ac:dyDescent="0.2">
      <c r="B287">
        <f t="shared" si="64"/>
        <v>9</v>
      </c>
      <c r="C287">
        <f t="shared" si="65"/>
        <v>9</v>
      </c>
      <c r="D287">
        <f t="shared" si="66"/>
        <v>0</v>
      </c>
      <c r="E287">
        <f t="shared" si="67"/>
        <v>8</v>
      </c>
      <c r="F287">
        <f t="shared" si="59"/>
        <v>8</v>
      </c>
      <c r="G287">
        <f t="shared" si="60"/>
        <v>1</v>
      </c>
      <c r="H287">
        <f t="shared" si="56"/>
        <v>2.1290715106955928E-5</v>
      </c>
      <c r="I287">
        <f t="shared" si="57"/>
        <v>0.40537095101771109</v>
      </c>
      <c r="J287">
        <f t="shared" si="58"/>
        <v>0</v>
      </c>
      <c r="K287">
        <f t="shared" si="61"/>
        <v>0.24964494075345484</v>
      </c>
      <c r="L287">
        <f t="shared" si="62"/>
        <v>0</v>
      </c>
      <c r="M287" t="e">
        <f t="shared" si="63"/>
        <v>#NUM!</v>
      </c>
    </row>
    <row r="288" spans="2:13" x14ac:dyDescent="0.2">
      <c r="B288">
        <f t="shared" si="64"/>
        <v>9</v>
      </c>
      <c r="C288">
        <f t="shared" si="65"/>
        <v>9</v>
      </c>
      <c r="D288">
        <f t="shared" si="66"/>
        <v>0</v>
      </c>
      <c r="E288">
        <f t="shared" si="67"/>
        <v>7</v>
      </c>
      <c r="F288">
        <f t="shared" si="59"/>
        <v>7</v>
      </c>
      <c r="G288">
        <f t="shared" si="60"/>
        <v>2</v>
      </c>
      <c r="H288">
        <f t="shared" si="56"/>
        <v>2.1290715106955928E-5</v>
      </c>
      <c r="I288">
        <f t="shared" si="57"/>
        <v>0.40537095101771109</v>
      </c>
      <c r="J288">
        <f t="shared" si="58"/>
        <v>0</v>
      </c>
      <c r="K288">
        <f t="shared" si="61"/>
        <v>0.30502742149130907</v>
      </c>
      <c r="L288">
        <f t="shared" si="62"/>
        <v>0</v>
      </c>
      <c r="M288" t="e">
        <f t="shared" si="63"/>
        <v>#NUM!</v>
      </c>
    </row>
    <row r="289" spans="2:13" x14ac:dyDescent="0.2">
      <c r="B289">
        <f t="shared" si="64"/>
        <v>9</v>
      </c>
      <c r="C289">
        <f t="shared" si="65"/>
        <v>9</v>
      </c>
      <c r="D289">
        <f t="shared" si="66"/>
        <v>0</v>
      </c>
      <c r="E289">
        <f t="shared" si="67"/>
        <v>6</v>
      </c>
      <c r="F289">
        <f t="shared" si="59"/>
        <v>6</v>
      </c>
      <c r="G289">
        <f t="shared" si="60"/>
        <v>3</v>
      </c>
      <c r="H289">
        <f t="shared" si="56"/>
        <v>2.1290715106955928E-5</v>
      </c>
      <c r="I289">
        <f t="shared" si="57"/>
        <v>0.40537095101771109</v>
      </c>
      <c r="J289">
        <f t="shared" si="58"/>
        <v>0</v>
      </c>
      <c r="K289">
        <f t="shared" si="61"/>
        <v>0.21740613324193839</v>
      </c>
      <c r="L289">
        <f t="shared" si="62"/>
        <v>0</v>
      </c>
      <c r="M289" t="e">
        <f t="shared" si="63"/>
        <v>#NUM!</v>
      </c>
    </row>
    <row r="290" spans="2:13" x14ac:dyDescent="0.2">
      <c r="B290">
        <f t="shared" si="64"/>
        <v>9</v>
      </c>
      <c r="C290">
        <f t="shared" si="65"/>
        <v>9</v>
      </c>
      <c r="D290">
        <f t="shared" si="66"/>
        <v>0</v>
      </c>
      <c r="E290">
        <f t="shared" si="67"/>
        <v>5</v>
      </c>
      <c r="F290">
        <f t="shared" si="59"/>
        <v>5</v>
      </c>
      <c r="G290">
        <f t="shared" si="60"/>
        <v>4</v>
      </c>
      <c r="H290">
        <f t="shared" si="56"/>
        <v>2.1290715106955928E-5</v>
      </c>
      <c r="I290">
        <f t="shared" si="57"/>
        <v>0.40537095101771109</v>
      </c>
      <c r="J290">
        <f t="shared" si="58"/>
        <v>0</v>
      </c>
      <c r="K290">
        <f t="shared" si="61"/>
        <v>9.9613723453156014E-2</v>
      </c>
      <c r="L290">
        <f t="shared" si="62"/>
        <v>0</v>
      </c>
      <c r="M290" t="e">
        <f t="shared" si="63"/>
        <v>#NUM!</v>
      </c>
    </row>
    <row r="291" spans="2:13" x14ac:dyDescent="0.2">
      <c r="B291">
        <f t="shared" si="64"/>
        <v>9</v>
      </c>
      <c r="C291">
        <f t="shared" si="65"/>
        <v>9</v>
      </c>
      <c r="D291">
        <f t="shared" si="66"/>
        <v>0</v>
      </c>
      <c r="E291">
        <f t="shared" si="67"/>
        <v>4</v>
      </c>
      <c r="F291">
        <f t="shared" si="59"/>
        <v>4</v>
      </c>
      <c r="G291">
        <f t="shared" si="60"/>
        <v>5</v>
      </c>
      <c r="H291">
        <f t="shared" si="56"/>
        <v>2.1290715106955928E-5</v>
      </c>
      <c r="I291">
        <f t="shared" si="57"/>
        <v>0.40537095101771109</v>
      </c>
      <c r="J291">
        <f t="shared" si="58"/>
        <v>0</v>
      </c>
      <c r="K291">
        <f t="shared" si="61"/>
        <v>3.0428132369075482E-2</v>
      </c>
      <c r="L291">
        <f t="shared" si="62"/>
        <v>0</v>
      </c>
      <c r="M291" t="e">
        <f t="shared" si="63"/>
        <v>#NUM!</v>
      </c>
    </row>
    <row r="292" spans="2:13" x14ac:dyDescent="0.2">
      <c r="B292">
        <f t="shared" si="64"/>
        <v>9</v>
      </c>
      <c r="C292">
        <f t="shared" si="65"/>
        <v>9</v>
      </c>
      <c r="D292">
        <f t="shared" si="66"/>
        <v>0</v>
      </c>
      <c r="E292">
        <f t="shared" si="67"/>
        <v>3</v>
      </c>
      <c r="F292">
        <f t="shared" si="59"/>
        <v>3</v>
      </c>
      <c r="G292">
        <f t="shared" si="60"/>
        <v>6</v>
      </c>
      <c r="H292">
        <f t="shared" si="56"/>
        <v>2.1290715106955928E-5</v>
      </c>
      <c r="I292">
        <f t="shared" si="57"/>
        <v>0.40537095101771109</v>
      </c>
      <c r="J292">
        <f t="shared" si="58"/>
        <v>0</v>
      </c>
      <c r="K292">
        <f t="shared" si="61"/>
        <v>6.1964102091841876E-3</v>
      </c>
      <c r="L292">
        <f t="shared" si="62"/>
        <v>0</v>
      </c>
      <c r="M292" t="e">
        <f t="shared" si="63"/>
        <v>#NUM!</v>
      </c>
    </row>
    <row r="293" spans="2:13" x14ac:dyDescent="0.2">
      <c r="B293">
        <f t="shared" si="64"/>
        <v>9</v>
      </c>
      <c r="C293">
        <f t="shared" si="65"/>
        <v>9</v>
      </c>
      <c r="D293">
        <f t="shared" si="66"/>
        <v>0</v>
      </c>
      <c r="E293">
        <f t="shared" si="67"/>
        <v>2</v>
      </c>
      <c r="F293">
        <f t="shared" si="59"/>
        <v>2</v>
      </c>
      <c r="G293">
        <f t="shared" si="60"/>
        <v>7</v>
      </c>
      <c r="H293">
        <f t="shared" si="56"/>
        <v>2.1290715106955928E-5</v>
      </c>
      <c r="I293">
        <f t="shared" si="57"/>
        <v>0.40537095101771109</v>
      </c>
      <c r="J293">
        <f t="shared" si="58"/>
        <v>0</v>
      </c>
      <c r="K293">
        <f t="shared" si="61"/>
        <v>8.1118422896309952E-4</v>
      </c>
      <c r="L293">
        <f t="shared" si="62"/>
        <v>0</v>
      </c>
      <c r="M293" t="e">
        <f t="shared" si="63"/>
        <v>#NUM!</v>
      </c>
    </row>
    <row r="294" spans="2:13" x14ac:dyDescent="0.2">
      <c r="B294">
        <f t="shared" si="64"/>
        <v>9</v>
      </c>
      <c r="C294">
        <f t="shared" si="65"/>
        <v>9</v>
      </c>
      <c r="D294">
        <f t="shared" si="66"/>
        <v>0</v>
      </c>
      <c r="E294">
        <f t="shared" si="67"/>
        <v>1</v>
      </c>
      <c r="F294">
        <f t="shared" si="59"/>
        <v>1</v>
      </c>
      <c r="G294">
        <f t="shared" si="60"/>
        <v>8</v>
      </c>
      <c r="H294">
        <f t="shared" si="56"/>
        <v>2.1290715106955928E-5</v>
      </c>
      <c r="I294">
        <f t="shared" si="57"/>
        <v>0.40537095101771109</v>
      </c>
      <c r="J294">
        <f t="shared" si="58"/>
        <v>0.83125492595443917</v>
      </c>
      <c r="K294">
        <f t="shared" si="61"/>
        <v>6.1946336907591932E-5</v>
      </c>
      <c r="L294">
        <f t="shared" si="62"/>
        <v>4.4441911949252088E-10</v>
      </c>
      <c r="M294">
        <f t="shared" si="63"/>
        <v>-21.534253035928057</v>
      </c>
    </row>
    <row r="295" spans="2:13" x14ac:dyDescent="0.2">
      <c r="B295">
        <f t="shared" si="64"/>
        <v>9</v>
      </c>
      <c r="C295">
        <f t="shared" si="65"/>
        <v>9</v>
      </c>
      <c r="D295">
        <f t="shared" si="66"/>
        <v>0</v>
      </c>
      <c r="E295">
        <f t="shared" si="67"/>
        <v>0</v>
      </c>
      <c r="F295">
        <f t="shared" si="59"/>
        <v>0</v>
      </c>
      <c r="G295">
        <f t="shared" si="60"/>
        <v>9</v>
      </c>
      <c r="H295">
        <f t="shared" si="56"/>
        <v>2.1290715106955928E-5</v>
      </c>
      <c r="I295">
        <f t="shared" si="57"/>
        <v>0.40537095101771109</v>
      </c>
      <c r="J295">
        <f t="shared" si="58"/>
        <v>1.9201934513155303E-2</v>
      </c>
      <c r="K295">
        <f t="shared" si="61"/>
        <v>2.1024672704190944E-6</v>
      </c>
      <c r="L295">
        <f t="shared" si="62"/>
        <v>3.4843125120867816E-13</v>
      </c>
      <c r="M295">
        <f t="shared" si="63"/>
        <v>-28.685335454733838</v>
      </c>
    </row>
    <row r="296" spans="2:13" x14ac:dyDescent="0.2">
      <c r="B296">
        <f t="shared" si="64"/>
        <v>10</v>
      </c>
      <c r="C296">
        <f t="shared" si="65"/>
        <v>10</v>
      </c>
      <c r="D296">
        <f t="shared" si="66"/>
        <v>0</v>
      </c>
      <c r="E296">
        <f t="shared" si="67"/>
        <v>10</v>
      </c>
      <c r="F296">
        <f t="shared" si="59"/>
        <v>10</v>
      </c>
      <c r="G296">
        <f t="shared" si="60"/>
        <v>0</v>
      </c>
      <c r="H296">
        <f t="shared" si="56"/>
        <v>1.8137796913657039E-5</v>
      </c>
      <c r="I296">
        <f t="shared" si="57"/>
        <v>0.36667448707136563</v>
      </c>
      <c r="J296">
        <f t="shared" si="58"/>
        <v>0</v>
      </c>
      <c r="K296">
        <f t="shared" si="61"/>
        <v>6.9560092671002507E-2</v>
      </c>
      <c r="L296">
        <f t="shared" si="62"/>
        <v>0</v>
      </c>
      <c r="M296" t="e">
        <f t="shared" si="63"/>
        <v>#NUM!</v>
      </c>
    </row>
    <row r="297" spans="2:13" x14ac:dyDescent="0.2">
      <c r="B297">
        <f t="shared" si="64"/>
        <v>10</v>
      </c>
      <c r="C297">
        <f t="shared" si="65"/>
        <v>10</v>
      </c>
      <c r="D297">
        <f t="shared" si="66"/>
        <v>0</v>
      </c>
      <c r="E297">
        <f t="shared" si="67"/>
        <v>9</v>
      </c>
      <c r="F297">
        <f t="shared" si="59"/>
        <v>9</v>
      </c>
      <c r="G297">
        <f t="shared" si="60"/>
        <v>1</v>
      </c>
      <c r="H297">
        <f t="shared" si="56"/>
        <v>1.8137796913657039E-5</v>
      </c>
      <c r="I297">
        <f t="shared" si="57"/>
        <v>0.36667448707136563</v>
      </c>
      <c r="J297">
        <f t="shared" si="58"/>
        <v>0</v>
      </c>
      <c r="K297">
        <f t="shared" si="61"/>
        <v>0.21247912777738479</v>
      </c>
      <c r="L297">
        <f t="shared" si="62"/>
        <v>0</v>
      </c>
      <c r="M297" t="e">
        <f t="shared" si="63"/>
        <v>#NUM!</v>
      </c>
    </row>
    <row r="298" spans="2:13" x14ac:dyDescent="0.2">
      <c r="B298">
        <f t="shared" si="64"/>
        <v>10</v>
      </c>
      <c r="C298">
        <f t="shared" si="65"/>
        <v>10</v>
      </c>
      <c r="D298">
        <f t="shared" si="66"/>
        <v>0</v>
      </c>
      <c r="E298">
        <f t="shared" si="67"/>
        <v>8</v>
      </c>
      <c r="F298">
        <f t="shared" si="59"/>
        <v>8</v>
      </c>
      <c r="G298">
        <f t="shared" si="60"/>
        <v>2</v>
      </c>
      <c r="H298">
        <f t="shared" si="56"/>
        <v>1.8137796913657039E-5</v>
      </c>
      <c r="I298">
        <f t="shared" si="57"/>
        <v>0.36667448707136563</v>
      </c>
      <c r="J298">
        <f t="shared" si="58"/>
        <v>0</v>
      </c>
      <c r="K298">
        <f t="shared" si="61"/>
        <v>0.29206862876904227</v>
      </c>
      <c r="L298">
        <f t="shared" si="62"/>
        <v>0</v>
      </c>
      <c r="M298" t="e">
        <f t="shared" si="63"/>
        <v>#NUM!</v>
      </c>
    </row>
    <row r="299" spans="2:13" x14ac:dyDescent="0.2">
      <c r="B299">
        <f t="shared" si="64"/>
        <v>10</v>
      </c>
      <c r="C299">
        <f t="shared" si="65"/>
        <v>10</v>
      </c>
      <c r="D299">
        <f t="shared" si="66"/>
        <v>0</v>
      </c>
      <c r="E299">
        <f t="shared" si="67"/>
        <v>7</v>
      </c>
      <c r="F299">
        <f t="shared" si="59"/>
        <v>7</v>
      </c>
      <c r="G299">
        <f t="shared" si="60"/>
        <v>3</v>
      </c>
      <c r="H299">
        <f t="shared" si="56"/>
        <v>1.8137796913657039E-5</v>
      </c>
      <c r="I299">
        <f t="shared" si="57"/>
        <v>0.36667448707136563</v>
      </c>
      <c r="J299">
        <f t="shared" si="58"/>
        <v>0</v>
      </c>
      <c r="K299">
        <f t="shared" si="61"/>
        <v>0.23790839492025084</v>
      </c>
      <c r="L299">
        <f t="shared" si="62"/>
        <v>0</v>
      </c>
      <c r="M299" t="e">
        <f t="shared" si="63"/>
        <v>#NUM!</v>
      </c>
    </row>
    <row r="300" spans="2:13" x14ac:dyDescent="0.2">
      <c r="B300">
        <f t="shared" si="64"/>
        <v>10</v>
      </c>
      <c r="C300">
        <f t="shared" si="65"/>
        <v>10</v>
      </c>
      <c r="D300">
        <f t="shared" si="66"/>
        <v>0</v>
      </c>
      <c r="E300">
        <f t="shared" si="67"/>
        <v>6</v>
      </c>
      <c r="F300">
        <f t="shared" si="59"/>
        <v>6</v>
      </c>
      <c r="G300">
        <f t="shared" si="60"/>
        <v>4</v>
      </c>
      <c r="H300">
        <f t="shared" si="56"/>
        <v>1.8137796913657039E-5</v>
      </c>
      <c r="I300">
        <f t="shared" si="57"/>
        <v>0.36667448707136563</v>
      </c>
      <c r="J300">
        <f t="shared" si="58"/>
        <v>0</v>
      </c>
      <c r="K300">
        <f t="shared" si="61"/>
        <v>0.12717564199440706</v>
      </c>
      <c r="L300">
        <f t="shared" si="62"/>
        <v>0</v>
      </c>
      <c r="M300" t="e">
        <f t="shared" si="63"/>
        <v>#NUM!</v>
      </c>
    </row>
    <row r="301" spans="2:13" x14ac:dyDescent="0.2">
      <c r="B301">
        <f t="shared" si="64"/>
        <v>10</v>
      </c>
      <c r="C301">
        <f t="shared" si="65"/>
        <v>10</v>
      </c>
      <c r="D301">
        <f t="shared" si="66"/>
        <v>0</v>
      </c>
      <c r="E301">
        <f t="shared" si="67"/>
        <v>5</v>
      </c>
      <c r="F301">
        <f t="shared" si="59"/>
        <v>5</v>
      </c>
      <c r="G301">
        <f t="shared" si="60"/>
        <v>5</v>
      </c>
      <c r="H301">
        <f t="shared" si="56"/>
        <v>1.8137796913657039E-5</v>
      </c>
      <c r="I301">
        <f t="shared" si="57"/>
        <v>0.36667448707136563</v>
      </c>
      <c r="J301">
        <f t="shared" si="58"/>
        <v>0</v>
      </c>
      <c r="K301">
        <f t="shared" si="61"/>
        <v>4.6616676513023633E-2</v>
      </c>
      <c r="L301">
        <f t="shared" si="62"/>
        <v>0</v>
      </c>
      <c r="M301" t="e">
        <f t="shared" si="63"/>
        <v>#NUM!</v>
      </c>
    </row>
    <row r="302" spans="2:13" x14ac:dyDescent="0.2">
      <c r="B302">
        <f t="shared" si="64"/>
        <v>10</v>
      </c>
      <c r="C302">
        <f t="shared" si="65"/>
        <v>10</v>
      </c>
      <c r="D302">
        <f t="shared" si="66"/>
        <v>0</v>
      </c>
      <c r="E302">
        <f t="shared" si="67"/>
        <v>4</v>
      </c>
      <c r="F302">
        <f t="shared" si="59"/>
        <v>4</v>
      </c>
      <c r="G302">
        <f t="shared" si="60"/>
        <v>6</v>
      </c>
      <c r="H302">
        <f t="shared" si="56"/>
        <v>1.8137796913657039E-5</v>
      </c>
      <c r="I302">
        <f t="shared" si="57"/>
        <v>0.36667448707136563</v>
      </c>
      <c r="J302">
        <f t="shared" si="58"/>
        <v>0</v>
      </c>
      <c r="K302">
        <f t="shared" si="61"/>
        <v>1.1866323520939462E-2</v>
      </c>
      <c r="L302">
        <f t="shared" si="62"/>
        <v>0</v>
      </c>
      <c r="M302" t="e">
        <f t="shared" si="63"/>
        <v>#NUM!</v>
      </c>
    </row>
    <row r="303" spans="2:13" x14ac:dyDescent="0.2">
      <c r="B303">
        <f t="shared" si="64"/>
        <v>10</v>
      </c>
      <c r="C303">
        <f t="shared" si="65"/>
        <v>10</v>
      </c>
      <c r="D303">
        <f t="shared" si="66"/>
        <v>0</v>
      </c>
      <c r="E303">
        <f t="shared" si="67"/>
        <v>3</v>
      </c>
      <c r="F303">
        <f t="shared" si="59"/>
        <v>3</v>
      </c>
      <c r="G303">
        <f t="shared" si="60"/>
        <v>7</v>
      </c>
      <c r="H303">
        <f t="shared" si="56"/>
        <v>1.8137796913657039E-5</v>
      </c>
      <c r="I303">
        <f t="shared" si="57"/>
        <v>0.36667448707136563</v>
      </c>
      <c r="J303">
        <f t="shared" si="58"/>
        <v>0</v>
      </c>
      <c r="K303">
        <f t="shared" si="61"/>
        <v>2.0712582868691407E-3</v>
      </c>
      <c r="L303">
        <f t="shared" si="62"/>
        <v>0</v>
      </c>
      <c r="M303" t="e">
        <f t="shared" si="63"/>
        <v>#NUM!</v>
      </c>
    </row>
    <row r="304" spans="2:13" x14ac:dyDescent="0.2">
      <c r="B304">
        <f t="shared" si="64"/>
        <v>10</v>
      </c>
      <c r="C304">
        <f t="shared" si="65"/>
        <v>10</v>
      </c>
      <c r="D304">
        <f t="shared" si="66"/>
        <v>0</v>
      </c>
      <c r="E304">
        <f t="shared" si="67"/>
        <v>2</v>
      </c>
      <c r="F304">
        <f t="shared" si="59"/>
        <v>2</v>
      </c>
      <c r="G304">
        <f t="shared" si="60"/>
        <v>8</v>
      </c>
      <c r="H304">
        <f t="shared" si="56"/>
        <v>1.8137796913657039E-5</v>
      </c>
      <c r="I304">
        <f t="shared" si="57"/>
        <v>0.36667448707136563</v>
      </c>
      <c r="J304">
        <f t="shared" si="58"/>
        <v>0</v>
      </c>
      <c r="K304">
        <f t="shared" si="61"/>
        <v>2.3725842862794554E-4</v>
      </c>
      <c r="L304">
        <f t="shared" si="62"/>
        <v>0</v>
      </c>
      <c r="M304" t="e">
        <f t="shared" si="63"/>
        <v>#NUM!</v>
      </c>
    </row>
    <row r="305" spans="2:13" x14ac:dyDescent="0.2">
      <c r="B305">
        <f t="shared" si="64"/>
        <v>10</v>
      </c>
      <c r="C305">
        <f t="shared" si="65"/>
        <v>10</v>
      </c>
      <c r="D305">
        <f t="shared" si="66"/>
        <v>0</v>
      </c>
      <c r="E305">
        <f t="shared" si="67"/>
        <v>1</v>
      </c>
      <c r="F305">
        <f t="shared" si="59"/>
        <v>1</v>
      </c>
      <c r="G305">
        <f t="shared" si="60"/>
        <v>9</v>
      </c>
      <c r="H305">
        <f t="shared" si="56"/>
        <v>1.8137796913657039E-5</v>
      </c>
      <c r="I305">
        <f t="shared" si="57"/>
        <v>0.36667448707136563</v>
      </c>
      <c r="J305">
        <f t="shared" si="58"/>
        <v>0.83125492595443917</v>
      </c>
      <c r="K305">
        <f t="shared" si="61"/>
        <v>1.610516798000318E-5</v>
      </c>
      <c r="L305">
        <f t="shared" si="62"/>
        <v>8.9035810989884811E-11</v>
      </c>
      <c r="M305">
        <f t="shared" si="63"/>
        <v>-23.141982456452915</v>
      </c>
    </row>
    <row r="306" spans="2:13" x14ac:dyDescent="0.2">
      <c r="B306">
        <f t="shared" si="64"/>
        <v>10</v>
      </c>
      <c r="C306">
        <f t="shared" si="65"/>
        <v>10</v>
      </c>
      <c r="D306">
        <f t="shared" si="66"/>
        <v>0</v>
      </c>
      <c r="E306">
        <f t="shared" si="67"/>
        <v>0</v>
      </c>
      <c r="F306">
        <f t="shared" si="59"/>
        <v>0</v>
      </c>
      <c r="G306">
        <f t="shared" si="60"/>
        <v>10</v>
      </c>
      <c r="H306">
        <f t="shared" si="56"/>
        <v>1.8137796913657039E-5</v>
      </c>
      <c r="I306">
        <f t="shared" si="57"/>
        <v>0.36667448707136563</v>
      </c>
      <c r="J306">
        <f t="shared" si="58"/>
        <v>1.9201934513155303E-2</v>
      </c>
      <c r="K306">
        <f t="shared" si="61"/>
        <v>4.919504724187746E-7</v>
      </c>
      <c r="L306">
        <f t="shared" si="62"/>
        <v>6.2824869359600746E-14</v>
      </c>
      <c r="M306">
        <f t="shared" si="63"/>
        <v>-30.398425390916525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3660-E537-F94F-8F91-323B95751615}">
  <dimension ref="A1:P85"/>
  <sheetViews>
    <sheetView workbookViewId="0">
      <selection activeCell="L21" sqref="L21:L33"/>
    </sheetView>
  </sheetViews>
  <sheetFormatPr baseColWidth="10" defaultRowHeight="16" x14ac:dyDescent="0.2"/>
  <cols>
    <col min="2" max="2" width="12.1640625" bestFit="1" customWidth="1"/>
    <col min="4" max="4" width="11.1640625" bestFit="1" customWidth="1"/>
    <col min="9" max="9" width="12.1640625" bestFit="1" customWidth="1"/>
    <col min="11" max="11" width="12.1640625" bestFit="1" customWidth="1"/>
  </cols>
  <sheetData>
    <row r="1" spans="1:16" x14ac:dyDescent="0.2">
      <c r="B1" s="17" t="s">
        <v>17</v>
      </c>
      <c r="C1" s="23" t="s">
        <v>21</v>
      </c>
      <c r="D1" s="18" t="s">
        <v>20</v>
      </c>
      <c r="E1" s="19" t="s">
        <v>26</v>
      </c>
      <c r="F1" s="19" t="s">
        <v>25</v>
      </c>
      <c r="G1" s="19" t="s">
        <v>27</v>
      </c>
    </row>
    <row r="2" spans="1:16" x14ac:dyDescent="0.2">
      <c r="B2" s="20">
        <f>L!A6</f>
        <v>3</v>
      </c>
      <c r="C2" s="24">
        <f>L!Q6</f>
        <v>0.17</v>
      </c>
      <c r="D2" s="21">
        <f>L!P6</f>
        <v>1.3971660101776907E-2</v>
      </c>
      <c r="E2" s="48">
        <f>LN(D2)</f>
        <v>-4.270724279432164</v>
      </c>
      <c r="F2" s="48">
        <f>LN(1-D2)</f>
        <v>-1.4070182502266187E-2</v>
      </c>
      <c r="G2" s="48">
        <f>LN(C2)</f>
        <v>-1.7719568419318752</v>
      </c>
    </row>
    <row r="3" spans="1:16" x14ac:dyDescent="0.2">
      <c r="N3" s="58"/>
      <c r="O3" s="59" t="s">
        <v>28</v>
      </c>
      <c r="P3" s="58"/>
    </row>
    <row r="4" spans="1:16" x14ac:dyDescent="0.2">
      <c r="F4" s="19">
        <f>SUM(F6:F16)</f>
        <v>3</v>
      </c>
      <c r="N4" s="58"/>
      <c r="O4" s="58">
        <f>C2</f>
        <v>0.17</v>
      </c>
      <c r="P4" s="58">
        <v>1</v>
      </c>
    </row>
    <row r="5" spans="1:16" x14ac:dyDescent="0.2">
      <c r="A5" s="44" t="s">
        <v>18</v>
      </c>
      <c r="B5" s="45" t="s">
        <v>76</v>
      </c>
      <c r="C5" t="s">
        <v>77</v>
      </c>
      <c r="D5" s="44" t="s">
        <v>78</v>
      </c>
      <c r="E5" s="45" t="s">
        <v>79</v>
      </c>
      <c r="F5" s="66" t="s">
        <v>94</v>
      </c>
      <c r="G5" s="66" t="s">
        <v>95</v>
      </c>
      <c r="J5" s="19" t="s">
        <v>18</v>
      </c>
      <c r="K5" s="19" t="s">
        <v>19</v>
      </c>
      <c r="L5" s="52" t="s">
        <v>22</v>
      </c>
      <c r="M5" s="52" t="s">
        <v>74</v>
      </c>
      <c r="N5" s="58" t="s">
        <v>66</v>
      </c>
      <c r="O5" s="58">
        <v>1</v>
      </c>
      <c r="P5" s="58" t="s">
        <v>67</v>
      </c>
    </row>
    <row r="6" spans="1:16" x14ac:dyDescent="0.2">
      <c r="A6" s="46">
        <v>0</v>
      </c>
      <c r="B6" s="47">
        <f>H20</f>
        <v>2.6930008980413148E-5</v>
      </c>
      <c r="C6">
        <f>LN(B6)</f>
        <v>-10.522269317668369</v>
      </c>
      <c r="D6" s="46">
        <f t="shared" ref="D6:D16" si="0">B6*K6</f>
        <v>0</v>
      </c>
      <c r="E6" s="47">
        <f t="shared" ref="E6:E16" si="1">D6/D$17</f>
        <v>0</v>
      </c>
      <c r="F6">
        <f>E6*A6</f>
        <v>0</v>
      </c>
      <c r="G6" s="19">
        <f t="shared" ref="G6:G15" si="2">G7+E7</f>
        <v>1</v>
      </c>
      <c r="J6" s="19">
        <f>L6</f>
        <v>0</v>
      </c>
      <c r="K6" s="19">
        <f>'C3'!B6</f>
        <v>0</v>
      </c>
      <c r="L6" s="49">
        <v>0</v>
      </c>
      <c r="M6" s="49">
        <f>'J3'!B6</f>
        <v>2.6994500803655482E-5</v>
      </c>
      <c r="N6" s="58">
        <v>0</v>
      </c>
      <c r="O6" s="58">
        <v>1</v>
      </c>
      <c r="P6" s="58">
        <v>1</v>
      </c>
    </row>
    <row r="7" spans="1:16" x14ac:dyDescent="0.2">
      <c r="A7" s="46">
        <f>A6+1</f>
        <v>1</v>
      </c>
      <c r="B7" s="47">
        <f>SUM(H21:H22)</f>
        <v>4.8385048669678082E-5</v>
      </c>
      <c r="C7">
        <f t="shared" ref="C7:C17" si="3">LN(B7)</f>
        <v>-9.9363197037482713</v>
      </c>
      <c r="D7" s="46">
        <f t="shared" si="0"/>
        <v>0</v>
      </c>
      <c r="E7" s="47">
        <f t="shared" si="1"/>
        <v>0</v>
      </c>
      <c r="F7">
        <f t="shared" ref="F7:F16" si="4">E7*A7</f>
        <v>0</v>
      </c>
      <c r="G7" s="19">
        <f t="shared" si="2"/>
        <v>1</v>
      </c>
      <c r="J7" s="19">
        <f t="shared" ref="J7:J16" si="5">L7</f>
        <v>1</v>
      </c>
      <c r="K7" s="19">
        <f>'C3'!B7</f>
        <v>0</v>
      </c>
      <c r="L7" s="49">
        <f>L6+1</f>
        <v>1</v>
      </c>
      <c r="M7" s="49">
        <f>'J3'!B7</f>
        <v>4.9123135790822167E-5</v>
      </c>
      <c r="N7" s="58">
        <v>1</v>
      </c>
      <c r="O7" s="58">
        <f t="shared" ref="O7:O16" si="6">O6*(O$4+($N7-1))</f>
        <v>0.17</v>
      </c>
      <c r="P7" s="58">
        <f t="shared" ref="P7:P16" si="7">P6*(P$4+($N7-1))</f>
        <v>1</v>
      </c>
    </row>
    <row r="8" spans="1:16" x14ac:dyDescent="0.2">
      <c r="A8" s="46">
        <f t="shared" ref="A8:A15" si="8">A7+1</f>
        <v>2</v>
      </c>
      <c r="B8" s="47">
        <f>SUM(H23:H25)</f>
        <v>1.7034878269288222E-5</v>
      </c>
      <c r="C8">
        <f t="shared" si="3"/>
        <v>-10.980247652794796</v>
      </c>
      <c r="D8" s="46">
        <f t="shared" si="0"/>
        <v>0</v>
      </c>
      <c r="E8" s="47">
        <f t="shared" si="1"/>
        <v>0</v>
      </c>
      <c r="F8">
        <f t="shared" si="4"/>
        <v>0</v>
      </c>
      <c r="G8" s="19">
        <f t="shared" si="2"/>
        <v>1</v>
      </c>
      <c r="J8" s="19">
        <f t="shared" si="5"/>
        <v>2</v>
      </c>
      <c r="K8" s="19">
        <f>'C3'!B8</f>
        <v>0</v>
      </c>
      <c r="L8" s="49">
        <f t="shared" ref="L8:L16" si="9">L7+1</f>
        <v>2</v>
      </c>
      <c r="M8" s="49">
        <f>'J3'!B8</f>
        <v>1.6748088285960756E-5</v>
      </c>
      <c r="N8" s="58">
        <v>2</v>
      </c>
      <c r="O8" s="58">
        <f t="shared" si="6"/>
        <v>0.19889999999999999</v>
      </c>
      <c r="P8" s="58">
        <f t="shared" si="7"/>
        <v>2</v>
      </c>
    </row>
    <row r="9" spans="1:16" x14ac:dyDescent="0.2">
      <c r="A9" s="46">
        <f t="shared" si="8"/>
        <v>3</v>
      </c>
      <c r="B9" s="47">
        <f>SUM(H26:H29)</f>
        <v>4.7724839425276736E-6</v>
      </c>
      <c r="C9">
        <f t="shared" si="3"/>
        <v>-12.25264364593516</v>
      </c>
      <c r="D9" s="46">
        <f t="shared" si="0"/>
        <v>4.7724839425276736E-6</v>
      </c>
      <c r="E9" s="47">
        <f t="shared" si="1"/>
        <v>1</v>
      </c>
      <c r="F9">
        <f t="shared" si="4"/>
        <v>3</v>
      </c>
      <c r="G9" s="19">
        <f t="shared" si="2"/>
        <v>0</v>
      </c>
      <c r="J9" s="19">
        <f t="shared" si="5"/>
        <v>3</v>
      </c>
      <c r="K9" s="19">
        <f>'C3'!B9</f>
        <v>1</v>
      </c>
      <c r="L9" s="49">
        <f t="shared" si="9"/>
        <v>3</v>
      </c>
      <c r="M9" s="49">
        <f>'J3'!B9</f>
        <v>4.4626691585267408E-6</v>
      </c>
      <c r="N9" s="58">
        <v>3</v>
      </c>
      <c r="O9" s="58">
        <f t="shared" si="6"/>
        <v>0.43161299999999997</v>
      </c>
      <c r="P9" s="58">
        <f t="shared" si="7"/>
        <v>6</v>
      </c>
    </row>
    <row r="10" spans="1:16" x14ac:dyDescent="0.2">
      <c r="A10" s="46">
        <f t="shared" si="8"/>
        <v>4</v>
      </c>
      <c r="B10" s="47">
        <f>SUM(H30:H34)</f>
        <v>1.2067723260489918E-6</v>
      </c>
      <c r="C10">
        <f t="shared" si="3"/>
        <v>-13.627561261604095</v>
      </c>
      <c r="D10" s="46">
        <f t="shared" si="0"/>
        <v>0</v>
      </c>
      <c r="E10" s="47">
        <f t="shared" si="1"/>
        <v>0</v>
      </c>
      <c r="F10">
        <f t="shared" si="4"/>
        <v>0</v>
      </c>
      <c r="G10" s="19">
        <f t="shared" si="2"/>
        <v>0</v>
      </c>
      <c r="J10" s="19">
        <f t="shared" si="5"/>
        <v>4</v>
      </c>
      <c r="K10" s="19">
        <f>'C3'!B10</f>
        <v>0</v>
      </c>
      <c r="L10" s="49">
        <f t="shared" si="9"/>
        <v>4</v>
      </c>
      <c r="M10" s="49">
        <f>'J3'!B10</f>
        <v>1.0674890254749748E-6</v>
      </c>
      <c r="N10" s="58">
        <v>4</v>
      </c>
      <c r="O10" s="58">
        <f t="shared" si="6"/>
        <v>1.36821321</v>
      </c>
      <c r="P10" s="58">
        <f t="shared" si="7"/>
        <v>24</v>
      </c>
    </row>
    <row r="11" spans="1:16" x14ac:dyDescent="0.2">
      <c r="A11" s="46">
        <f t="shared" si="8"/>
        <v>5</v>
      </c>
      <c r="B11" s="47">
        <f>SUM(H35:H40)</f>
        <v>2.8773167898773491E-7</v>
      </c>
      <c r="C11">
        <f t="shared" si="3"/>
        <v>-15.061237461266359</v>
      </c>
      <c r="D11" s="46">
        <f t="shared" si="0"/>
        <v>0</v>
      </c>
      <c r="E11" s="47">
        <f t="shared" si="1"/>
        <v>0</v>
      </c>
      <c r="F11">
        <f t="shared" si="4"/>
        <v>0</v>
      </c>
      <c r="G11" s="19">
        <f t="shared" si="2"/>
        <v>0</v>
      </c>
      <c r="J11" s="19">
        <f t="shared" si="5"/>
        <v>5</v>
      </c>
      <c r="K11" s="19">
        <f>'C3'!B11</f>
        <v>0</v>
      </c>
      <c r="L11" s="49">
        <f t="shared" si="9"/>
        <v>5</v>
      </c>
      <c r="M11" s="49">
        <f>'J3'!B11</f>
        <v>2.4021436204331192E-7</v>
      </c>
      <c r="N11" s="58">
        <v>5</v>
      </c>
      <c r="O11" s="58">
        <f t="shared" si="6"/>
        <v>5.7054490856999998</v>
      </c>
      <c r="P11" s="58">
        <f t="shared" si="7"/>
        <v>120</v>
      </c>
    </row>
    <row r="12" spans="1:16" x14ac:dyDescent="0.2">
      <c r="A12" s="46">
        <f t="shared" si="8"/>
        <v>6</v>
      </c>
      <c r="B12" s="47">
        <f>SUM(H41:H47)</f>
        <v>6.6029272260108925E-8</v>
      </c>
      <c r="C12">
        <f t="shared" si="3"/>
        <v>-16.533167674152946</v>
      </c>
      <c r="D12" s="46">
        <f t="shared" si="0"/>
        <v>0</v>
      </c>
      <c r="E12" s="47">
        <f t="shared" si="1"/>
        <v>0</v>
      </c>
      <c r="F12">
        <f t="shared" si="4"/>
        <v>0</v>
      </c>
      <c r="G12" s="19">
        <f t="shared" si="2"/>
        <v>0</v>
      </c>
      <c r="J12" s="19">
        <f t="shared" si="5"/>
        <v>6</v>
      </c>
      <c r="K12" s="19">
        <f>'C3'!B12</f>
        <v>0</v>
      </c>
      <c r="L12" s="49">
        <f t="shared" si="9"/>
        <v>6</v>
      </c>
      <c r="M12" s="49">
        <f>'J3'!B12</f>
        <v>5.1961090592127276E-8</v>
      </c>
      <c r="N12" s="58">
        <v>6</v>
      </c>
      <c r="O12" s="58">
        <f t="shared" si="6"/>
        <v>29.497171773068999</v>
      </c>
      <c r="P12" s="58">
        <f t="shared" si="7"/>
        <v>720</v>
      </c>
    </row>
    <row r="13" spans="1:16" x14ac:dyDescent="0.2">
      <c r="A13" s="46">
        <f t="shared" si="8"/>
        <v>7</v>
      </c>
      <c r="B13" s="47">
        <f>SUM(H48:H55)</f>
        <v>1.4749283325270587E-8</v>
      </c>
      <c r="C13">
        <f t="shared" si="3"/>
        <v>-18.03207134345827</v>
      </c>
      <c r="D13" s="46">
        <f t="shared" si="0"/>
        <v>0</v>
      </c>
      <c r="E13" s="47">
        <f t="shared" si="1"/>
        <v>0</v>
      </c>
      <c r="F13">
        <f t="shared" si="4"/>
        <v>0</v>
      </c>
      <c r="G13" s="19">
        <f t="shared" si="2"/>
        <v>0</v>
      </c>
      <c r="J13" s="19">
        <f t="shared" si="5"/>
        <v>7</v>
      </c>
      <c r="K13" s="19">
        <f>'C3'!B13</f>
        <v>0</v>
      </c>
      <c r="L13" s="49">
        <f t="shared" si="9"/>
        <v>7</v>
      </c>
      <c r="M13" s="49">
        <f>'J3'!B13</f>
        <v>1.0932295614433861E-8</v>
      </c>
      <c r="N13" s="58">
        <v>7</v>
      </c>
      <c r="O13" s="58">
        <f t="shared" si="6"/>
        <v>181.99754983983573</v>
      </c>
      <c r="P13" s="58">
        <f t="shared" si="7"/>
        <v>5040</v>
      </c>
    </row>
    <row r="14" spans="1:16" x14ac:dyDescent="0.2">
      <c r="A14" s="46">
        <f t="shared" si="8"/>
        <v>8</v>
      </c>
      <c r="B14" s="47">
        <f>SUM(H56:H64)</f>
        <v>3.2290755552803232E-9</v>
      </c>
      <c r="C14">
        <f t="shared" si="3"/>
        <v>-19.551069946472108</v>
      </c>
      <c r="D14" s="46">
        <f t="shared" si="0"/>
        <v>0</v>
      </c>
      <c r="E14" s="47">
        <f t="shared" si="1"/>
        <v>0</v>
      </c>
      <c r="F14">
        <f t="shared" si="4"/>
        <v>0</v>
      </c>
      <c r="G14" s="19">
        <f t="shared" si="2"/>
        <v>0</v>
      </c>
      <c r="J14" s="19">
        <f t="shared" si="5"/>
        <v>8</v>
      </c>
      <c r="K14" s="19">
        <f>'C3'!B14</f>
        <v>0</v>
      </c>
      <c r="L14" s="49">
        <f t="shared" si="9"/>
        <v>8</v>
      </c>
      <c r="M14" s="49">
        <f>'J3'!B14</f>
        <v>2.2531736528789545E-9</v>
      </c>
      <c r="N14" s="58">
        <v>8</v>
      </c>
      <c r="O14" s="58">
        <f t="shared" si="6"/>
        <v>1304.9224323516221</v>
      </c>
      <c r="P14" s="58">
        <f t="shared" si="7"/>
        <v>40320</v>
      </c>
    </row>
    <row r="15" spans="1:16" x14ac:dyDescent="0.2">
      <c r="A15" s="46">
        <f t="shared" si="8"/>
        <v>9</v>
      </c>
      <c r="B15" s="47">
        <f>SUM(H65:H74)</f>
        <v>6.9601131411501334E-10</v>
      </c>
      <c r="C15">
        <f t="shared" si="3"/>
        <v>-21.085655199813878</v>
      </c>
      <c r="D15" s="46">
        <f t="shared" si="0"/>
        <v>0</v>
      </c>
      <c r="E15" s="47">
        <f t="shared" si="1"/>
        <v>0</v>
      </c>
      <c r="F15">
        <f t="shared" si="4"/>
        <v>0</v>
      </c>
      <c r="G15" s="19">
        <f t="shared" si="2"/>
        <v>0</v>
      </c>
      <c r="J15" s="19">
        <f t="shared" si="5"/>
        <v>9</v>
      </c>
      <c r="K15" s="19">
        <f>'C3'!B15</f>
        <v>0</v>
      </c>
      <c r="L15" s="49">
        <f t="shared" si="9"/>
        <v>9</v>
      </c>
      <c r="M15" s="49">
        <f>'J3'!B15</f>
        <v>4.5703401201159515E-10</v>
      </c>
      <c r="N15" s="58">
        <v>9</v>
      </c>
      <c r="O15" s="58">
        <f t="shared" si="6"/>
        <v>10661.216272312753</v>
      </c>
      <c r="P15" s="58">
        <f t="shared" si="7"/>
        <v>362880</v>
      </c>
    </row>
    <row r="16" spans="1:16" x14ac:dyDescent="0.2">
      <c r="A16" s="20">
        <f>A15+1</f>
        <v>10</v>
      </c>
      <c r="B16" s="21">
        <f>SUM(H75:H85)</f>
        <v>1.4605522800232484E-10</v>
      </c>
      <c r="C16">
        <f t="shared" si="3"/>
        <v>-22.647036291759253</v>
      </c>
      <c r="D16" s="20">
        <f t="shared" si="0"/>
        <v>0</v>
      </c>
      <c r="E16" s="21">
        <f t="shared" si="1"/>
        <v>0</v>
      </c>
      <c r="F16">
        <f t="shared" si="4"/>
        <v>0</v>
      </c>
      <c r="G16" s="19">
        <v>0</v>
      </c>
      <c r="J16" s="19">
        <f t="shared" si="5"/>
        <v>10</v>
      </c>
      <c r="K16" s="19">
        <f>'C3'!B16</f>
        <v>0</v>
      </c>
      <c r="L16" s="49">
        <f t="shared" si="9"/>
        <v>10</v>
      </c>
      <c r="M16" s="49">
        <f>'J3'!B16</f>
        <v>8.9098635859244409E-11</v>
      </c>
      <c r="N16" s="58">
        <v>10</v>
      </c>
      <c r="O16" s="58">
        <f t="shared" si="6"/>
        <v>97763.353217107942</v>
      </c>
      <c r="P16" s="58">
        <f t="shared" si="7"/>
        <v>3628800</v>
      </c>
    </row>
    <row r="17" spans="1:15" x14ac:dyDescent="0.2">
      <c r="A17" s="19" t="s">
        <v>56</v>
      </c>
      <c r="B17" s="19">
        <f>D17</f>
        <v>4.7724839425276736E-6</v>
      </c>
      <c r="C17">
        <f t="shared" si="3"/>
        <v>-12.25264364593516</v>
      </c>
      <c r="D17">
        <f>SUM(D6:D16)</f>
        <v>4.7724839425276736E-6</v>
      </c>
      <c r="E17">
        <f>SUM(E6:E16)</f>
        <v>1</v>
      </c>
    </row>
    <row r="19" spans="1:15" x14ac:dyDescent="0.2">
      <c r="B19" t="s">
        <v>18</v>
      </c>
      <c r="C19" t="s">
        <v>22</v>
      </c>
      <c r="D19" t="s">
        <v>23</v>
      </c>
      <c r="E19" t="s">
        <v>74</v>
      </c>
      <c r="F19" t="s">
        <v>65</v>
      </c>
      <c r="G19" t="s">
        <v>75</v>
      </c>
      <c r="H19" t="s">
        <v>36</v>
      </c>
      <c r="I19" t="s">
        <v>63</v>
      </c>
      <c r="K19" s="17" t="s">
        <v>96</v>
      </c>
      <c r="L19" s="18"/>
      <c r="M19" s="49" t="s">
        <v>102</v>
      </c>
      <c r="N19" s="49" t="s">
        <v>100</v>
      </c>
      <c r="O19" s="56" t="s">
        <v>101</v>
      </c>
    </row>
    <row r="20" spans="1:15" x14ac:dyDescent="0.2">
      <c r="B20">
        <v>0</v>
      </c>
      <c r="C20">
        <v>0</v>
      </c>
      <c r="D20">
        <f>B20-C20</f>
        <v>0</v>
      </c>
      <c r="E20">
        <f t="shared" ref="E20:E51" si="10">VLOOKUP(C20,L$6:M$16,2)</f>
        <v>2.6994500803655482E-5</v>
      </c>
      <c r="F20">
        <f t="shared" ref="F20:F51" si="11">IF($D$2&gt;0,VLOOKUP(B20,$N$5:$P$16,2)/VLOOKUP(C20,$N$5:$P$16,2)/VLOOKUP(D20,$N$5:$P$16,3),EXP(-$C$2)/VLOOKUP(D20,$N$5:$P$16,3))</f>
        <v>1</v>
      </c>
      <c r="G20">
        <f>IF($D$2&gt;0, EXP(($C$2+C20)*$F$2+D20*$E$2), EXP($E$2*D20))</f>
        <v>0.99761092736215373</v>
      </c>
      <c r="H20">
        <f t="shared" ref="H20:H51" si="12">E20*F20*G20</f>
        <v>2.6930008980413148E-5</v>
      </c>
      <c r="I20">
        <f>LN(H20)</f>
        <v>-10.522269317668369</v>
      </c>
      <c r="K20" s="46" t="s">
        <v>98</v>
      </c>
      <c r="L20" s="47">
        <f>IF(D2=0,0,($F$4-$N$20)/$D$2-($N$20+$C$2/(1-$O$20))/(1-$D$2))</f>
        <v>4.4830326352752703</v>
      </c>
      <c r="M20" s="49">
        <f>'J3'!G6</f>
        <v>0.99999889291918664</v>
      </c>
      <c r="N20" s="49">
        <f>'J3'!F4</f>
        <v>2.8917813020921637</v>
      </c>
      <c r="O20" s="56">
        <f>L!$B$13</f>
        <v>0.47722707270232739</v>
      </c>
    </row>
    <row r="21" spans="1:15" x14ac:dyDescent="0.2">
      <c r="B21">
        <f>IF(C20=0,B20+1,B20)</f>
        <v>1</v>
      </c>
      <c r="C21">
        <f>IF(C20=0,B21,C20-1)</f>
        <v>1</v>
      </c>
      <c r="D21">
        <f t="shared" ref="D21:D84" si="13">B21-C21</f>
        <v>0</v>
      </c>
      <c r="E21">
        <f t="shared" si="10"/>
        <v>4.9123135790822167E-5</v>
      </c>
      <c r="F21">
        <f t="shared" si="11"/>
        <v>1</v>
      </c>
      <c r="G21">
        <f t="shared" ref="G21:G84" si="14">IF($D$2&gt;0, EXP(($C$2+C21)*$F$2+D21*$E$2), EXP($E$2*D21))</f>
        <v>0.98367264657123132</v>
      </c>
      <c r="H21">
        <f t="shared" si="12"/>
        <v>4.8321084991236021E-5</v>
      </c>
      <c r="I21">
        <f t="shared" ref="I21:I84" si="15">LN(H21)</f>
        <v>-9.9376425503009838</v>
      </c>
      <c r="K21" s="20" t="s">
        <v>99</v>
      </c>
      <c r="L21" s="21">
        <f>IF(D2&gt;0,SUM(L23:L33)+F2/(1-O20), (F4-N20)/C2-1/(1-O20))</f>
        <v>2.3950516074352071E-2</v>
      </c>
      <c r="M21" s="49">
        <f>'J3'!G7</f>
        <v>0.9974898746431381</v>
      </c>
    </row>
    <row r="22" spans="1:15" x14ac:dyDescent="0.2">
      <c r="B22">
        <f t="shared" ref="B22:B60" si="16">IF(C21=0,B21+1,B21)</f>
        <v>1</v>
      </c>
      <c r="C22">
        <f t="shared" ref="C22:C60" si="17">IF(C21=0,B22,C21-1)</f>
        <v>0</v>
      </c>
      <c r="D22">
        <f t="shared" si="13"/>
        <v>1</v>
      </c>
      <c r="E22">
        <f t="shared" si="10"/>
        <v>2.6994500803655482E-5</v>
      </c>
      <c r="F22">
        <f t="shared" si="11"/>
        <v>0.17</v>
      </c>
      <c r="G22">
        <f t="shared" si="14"/>
        <v>1.3938280790922469E-2</v>
      </c>
      <c r="H22">
        <f t="shared" si="12"/>
        <v>6.3963678442062498E-8</v>
      </c>
      <c r="I22">
        <f t="shared" si="15"/>
        <v>-16.564950439032408</v>
      </c>
      <c r="M22" s="49">
        <f>'J3'!G8</f>
        <v>0.89429253452983914</v>
      </c>
    </row>
    <row r="23" spans="1:15" x14ac:dyDescent="0.2">
      <c r="B23">
        <f t="shared" si="16"/>
        <v>2</v>
      </c>
      <c r="C23">
        <f t="shared" si="17"/>
        <v>2</v>
      </c>
      <c r="D23">
        <f t="shared" si="13"/>
        <v>0</v>
      </c>
      <c r="E23">
        <f t="shared" si="10"/>
        <v>1.6748088285960756E-5</v>
      </c>
      <c r="F23">
        <f t="shared" si="11"/>
        <v>1</v>
      </c>
      <c r="G23">
        <f t="shared" si="14"/>
        <v>0.96992910670192278</v>
      </c>
      <c r="H23">
        <f t="shared" si="12"/>
        <v>1.6244458310166852E-5</v>
      </c>
      <c r="I23">
        <f t="shared" si="15"/>
        <v>-11.027758734418137</v>
      </c>
      <c r="K23">
        <v>0</v>
      </c>
      <c r="L23">
        <f>(G6-$M20)/($C$2+K23)</f>
        <v>6.5122400785658714E-6</v>
      </c>
      <c r="M23" s="49">
        <f>'J3'!G9</f>
        <v>0</v>
      </c>
    </row>
    <row r="24" spans="1:15" x14ac:dyDescent="0.2">
      <c r="B24">
        <f t="shared" si="16"/>
        <v>2</v>
      </c>
      <c r="C24">
        <f t="shared" si="17"/>
        <v>1</v>
      </c>
      <c r="D24">
        <f t="shared" si="13"/>
        <v>1</v>
      </c>
      <c r="E24">
        <f t="shared" si="10"/>
        <v>4.9123135790822167E-5</v>
      </c>
      <c r="F24">
        <f t="shared" si="11"/>
        <v>1.17</v>
      </c>
      <c r="G24">
        <f t="shared" si="14"/>
        <v>1.3743539869308577E-2</v>
      </c>
      <c r="H24">
        <f t="shared" si="12"/>
        <v>7.8989715703854954E-7</v>
      </c>
      <c r="I24">
        <f t="shared" si="15"/>
        <v>-14.051363080923483</v>
      </c>
      <c r="K24">
        <f>K23+1</f>
        <v>1</v>
      </c>
      <c r="L24">
        <f>(G7-$M21)/($C$2+K24)</f>
        <v>2.1454062879161565E-3</v>
      </c>
      <c r="M24" s="49">
        <f>'J3'!G10</f>
        <v>0</v>
      </c>
    </row>
    <row r="25" spans="1:15" x14ac:dyDescent="0.2">
      <c r="B25">
        <f t="shared" si="16"/>
        <v>2</v>
      </c>
      <c r="C25">
        <f t="shared" si="17"/>
        <v>0</v>
      </c>
      <c r="D25">
        <f t="shared" si="13"/>
        <v>2</v>
      </c>
      <c r="E25">
        <f t="shared" si="10"/>
        <v>2.6994500803655482E-5</v>
      </c>
      <c r="F25">
        <f t="shared" si="11"/>
        <v>9.9449999999999997E-2</v>
      </c>
      <c r="G25">
        <f t="shared" si="14"/>
        <v>1.9474092161389479E-4</v>
      </c>
      <c r="H25">
        <f t="shared" si="12"/>
        <v>5.2280208282033326E-10</v>
      </c>
      <c r="I25">
        <f t="shared" si="15"/>
        <v>-21.371818150214853</v>
      </c>
      <c r="K25">
        <f t="shared" ref="K25:K33" si="18">K24+1</f>
        <v>2</v>
      </c>
      <c r="L25">
        <f t="shared" ref="L25:L33" si="19">(G8-$M22)/($C$2+K25)</f>
        <v>4.8713117728184728E-2</v>
      </c>
      <c r="M25" s="49">
        <f>'J3'!G11</f>
        <v>0</v>
      </c>
    </row>
    <row r="26" spans="1:15" x14ac:dyDescent="0.2">
      <c r="B26">
        <f t="shared" si="16"/>
        <v>3</v>
      </c>
      <c r="C26">
        <f t="shared" si="17"/>
        <v>3</v>
      </c>
      <c r="D26">
        <f t="shared" si="13"/>
        <v>0</v>
      </c>
      <c r="E26">
        <f t="shared" si="10"/>
        <v>4.4626691585267408E-6</v>
      </c>
      <c r="F26">
        <f t="shared" si="11"/>
        <v>1</v>
      </c>
      <c r="G26">
        <f t="shared" si="14"/>
        <v>0.95637758690026342</v>
      </c>
      <c r="H26">
        <f t="shared" si="12"/>
        <v>4.2679967609660332E-6</v>
      </c>
      <c r="I26">
        <f t="shared" si="15"/>
        <v>-12.364365983436482</v>
      </c>
      <c r="K26">
        <f t="shared" si="18"/>
        <v>3</v>
      </c>
      <c r="L26">
        <f t="shared" si="19"/>
        <v>0</v>
      </c>
      <c r="M26" s="49">
        <f>'J3'!G12</f>
        <v>0</v>
      </c>
    </row>
    <row r="27" spans="1:15" x14ac:dyDescent="0.2">
      <c r="B27">
        <f t="shared" si="16"/>
        <v>3</v>
      </c>
      <c r="C27">
        <f t="shared" si="17"/>
        <v>2</v>
      </c>
      <c r="D27">
        <f t="shared" si="13"/>
        <v>1</v>
      </c>
      <c r="E27">
        <f t="shared" si="10"/>
        <v>1.6748088285960756E-5</v>
      </c>
      <c r="F27">
        <f t="shared" si="11"/>
        <v>2.17</v>
      </c>
      <c r="G27">
        <f t="shared" si="14"/>
        <v>1.3551519801659369E-2</v>
      </c>
      <c r="H27">
        <f t="shared" si="12"/>
        <v>4.9250764860228622E-7</v>
      </c>
      <c r="I27">
        <f t="shared" si="15"/>
        <v>-14.523755846297933</v>
      </c>
      <c r="K27">
        <f t="shared" si="18"/>
        <v>4</v>
      </c>
      <c r="L27">
        <f t="shared" si="19"/>
        <v>0</v>
      </c>
      <c r="M27" s="49">
        <f>'J3'!G13</f>
        <v>0</v>
      </c>
    </row>
    <row r="28" spans="1:15" x14ac:dyDescent="0.2">
      <c r="B28">
        <f t="shared" si="16"/>
        <v>3</v>
      </c>
      <c r="C28">
        <f t="shared" si="17"/>
        <v>1</v>
      </c>
      <c r="D28">
        <f t="shared" si="13"/>
        <v>2</v>
      </c>
      <c r="E28">
        <f t="shared" si="10"/>
        <v>4.9123135790822167E-5</v>
      </c>
      <c r="F28">
        <f t="shared" si="11"/>
        <v>1.2694499999999997</v>
      </c>
      <c r="G28">
        <f t="shared" si="14"/>
        <v>1.9202006764919871E-4</v>
      </c>
      <c r="H28">
        <f t="shared" si="12"/>
        <v>1.1974249433950212E-8</v>
      </c>
      <c r="I28">
        <f t="shared" si="15"/>
        <v>-18.240507373363226</v>
      </c>
      <c r="K28">
        <f t="shared" si="18"/>
        <v>5</v>
      </c>
      <c r="L28">
        <f t="shared" si="19"/>
        <v>0</v>
      </c>
      <c r="M28" s="49">
        <f>'J3'!G14</f>
        <v>0</v>
      </c>
    </row>
    <row r="29" spans="1:15" x14ac:dyDescent="0.2">
      <c r="B29">
        <f t="shared" si="16"/>
        <v>3</v>
      </c>
      <c r="C29">
        <f t="shared" si="17"/>
        <v>0</v>
      </c>
      <c r="D29">
        <f t="shared" si="13"/>
        <v>3</v>
      </c>
      <c r="E29">
        <f t="shared" si="10"/>
        <v>2.6994500803655482E-5</v>
      </c>
      <c r="F29">
        <f t="shared" si="11"/>
        <v>7.1935499999999999E-2</v>
      </c>
      <c r="G29">
        <f t="shared" si="14"/>
        <v>2.7208539646961183E-6</v>
      </c>
      <c r="H29">
        <f t="shared" si="12"/>
        <v>5.2835254045389254E-12</v>
      </c>
      <c r="I29">
        <f t="shared" si="15"/>
        <v>-25.966427550762759</v>
      </c>
      <c r="K29">
        <f t="shared" si="18"/>
        <v>6</v>
      </c>
      <c r="L29">
        <f t="shared" si="19"/>
        <v>0</v>
      </c>
      <c r="M29" s="49">
        <f>'J3'!G15</f>
        <v>0</v>
      </c>
    </row>
    <row r="30" spans="1:15" x14ac:dyDescent="0.2">
      <c r="B30">
        <f t="shared" si="16"/>
        <v>4</v>
      </c>
      <c r="C30">
        <f t="shared" si="17"/>
        <v>4</v>
      </c>
      <c r="D30">
        <f t="shared" si="13"/>
        <v>0</v>
      </c>
      <c r="E30">
        <f t="shared" si="10"/>
        <v>1.0674890254749748E-6</v>
      </c>
      <c r="F30">
        <f t="shared" si="11"/>
        <v>1</v>
      </c>
      <c r="G30">
        <f t="shared" si="14"/>
        <v>0.94301540432713538</v>
      </c>
      <c r="H30">
        <f t="shared" si="12"/>
        <v>1.0066585949730632E-6</v>
      </c>
      <c r="I30">
        <f t="shared" si="15"/>
        <v>-13.80887403351643</v>
      </c>
      <c r="K30">
        <f t="shared" si="18"/>
        <v>7</v>
      </c>
      <c r="L30">
        <f t="shared" si="19"/>
        <v>0</v>
      </c>
      <c r="M30" s="49">
        <f>'J3'!G16</f>
        <v>0</v>
      </c>
    </row>
    <row r="31" spans="1:15" x14ac:dyDescent="0.2">
      <c r="B31">
        <f t="shared" si="16"/>
        <v>4</v>
      </c>
      <c r="C31">
        <f t="shared" si="17"/>
        <v>3</v>
      </c>
      <c r="D31">
        <f t="shared" si="13"/>
        <v>1</v>
      </c>
      <c r="E31">
        <f t="shared" si="10"/>
        <v>4.4626691585267408E-6</v>
      </c>
      <c r="F31">
        <f t="shared" si="11"/>
        <v>3.17</v>
      </c>
      <c r="G31">
        <f t="shared" si="14"/>
        <v>1.3362182573128089E-2</v>
      </c>
      <c r="H31">
        <f t="shared" si="12"/>
        <v>1.8903027018925598E-7</v>
      </c>
      <c r="I31">
        <f t="shared" si="15"/>
        <v>-15.481358674979456</v>
      </c>
      <c r="K31">
        <f t="shared" si="18"/>
        <v>8</v>
      </c>
      <c r="L31">
        <f t="shared" si="19"/>
        <v>0</v>
      </c>
    </row>
    <row r="32" spans="1:15" x14ac:dyDescent="0.2">
      <c r="B32">
        <f t="shared" si="16"/>
        <v>4</v>
      </c>
      <c r="C32">
        <f t="shared" si="17"/>
        <v>2</v>
      </c>
      <c r="D32">
        <f t="shared" si="13"/>
        <v>2</v>
      </c>
      <c r="E32">
        <f t="shared" si="10"/>
        <v>1.6748088285960756E-5</v>
      </c>
      <c r="F32">
        <f t="shared" si="11"/>
        <v>3.4394499999999999</v>
      </c>
      <c r="G32">
        <f t="shared" si="14"/>
        <v>1.8933722853128396E-4</v>
      </c>
      <c r="H32">
        <f t="shared" si="12"/>
        <v>1.0906621900117493E-8</v>
      </c>
      <c r="I32">
        <f t="shared" si="15"/>
        <v>-18.333895718400854</v>
      </c>
      <c r="K32">
        <f t="shared" si="18"/>
        <v>9</v>
      </c>
      <c r="L32">
        <f t="shared" si="19"/>
        <v>0</v>
      </c>
    </row>
    <row r="33" spans="2:12" x14ac:dyDescent="0.2">
      <c r="B33">
        <f t="shared" si="16"/>
        <v>4</v>
      </c>
      <c r="C33">
        <f t="shared" si="17"/>
        <v>1</v>
      </c>
      <c r="D33">
        <f t="shared" si="13"/>
        <v>3</v>
      </c>
      <c r="E33">
        <f t="shared" si="10"/>
        <v>4.9123135790822167E-5</v>
      </c>
      <c r="F33">
        <f t="shared" si="11"/>
        <v>1.3413854999999997</v>
      </c>
      <c r="G33">
        <f t="shared" si="14"/>
        <v>2.6828391179148128E-6</v>
      </c>
      <c r="H33">
        <f t="shared" si="12"/>
        <v>1.767804845053996E-10</v>
      </c>
      <c r="I33">
        <f t="shared" si="15"/>
        <v>-22.456112353574309</v>
      </c>
      <c r="K33">
        <f t="shared" si="18"/>
        <v>10</v>
      </c>
      <c r="L33">
        <f t="shared" si="19"/>
        <v>0</v>
      </c>
    </row>
    <row r="34" spans="2:12" x14ac:dyDescent="0.2">
      <c r="B34">
        <f t="shared" si="16"/>
        <v>4</v>
      </c>
      <c r="C34">
        <f t="shared" si="17"/>
        <v>0</v>
      </c>
      <c r="D34">
        <f t="shared" si="13"/>
        <v>4</v>
      </c>
      <c r="E34">
        <f t="shared" si="10"/>
        <v>2.6994500803655482E-5</v>
      </c>
      <c r="F34">
        <f t="shared" si="11"/>
        <v>5.7008883749999996E-2</v>
      </c>
      <c r="G34">
        <f t="shared" si="14"/>
        <v>3.8014846781306278E-8</v>
      </c>
      <c r="H34">
        <f t="shared" si="12"/>
        <v>5.8502049714872057E-14</v>
      </c>
      <c r="I34">
        <f t="shared" si="15"/>
        <v>-30.469714603425626</v>
      </c>
    </row>
    <row r="35" spans="2:12" x14ac:dyDescent="0.2">
      <c r="B35">
        <f t="shared" si="16"/>
        <v>5</v>
      </c>
      <c r="C35">
        <f t="shared" si="17"/>
        <v>5</v>
      </c>
      <c r="D35">
        <f t="shared" si="13"/>
        <v>0</v>
      </c>
      <c r="E35">
        <f t="shared" si="10"/>
        <v>2.4021436204331192E-7</v>
      </c>
      <c r="F35">
        <f t="shared" si="11"/>
        <v>1</v>
      </c>
      <c r="G35">
        <f t="shared" si="14"/>
        <v>0.92983991362713703</v>
      </c>
      <c r="H35">
        <f t="shared" si="12"/>
        <v>2.2336090165435097E-7</v>
      </c>
      <c r="I35">
        <f t="shared" si="15"/>
        <v>-15.314476980604267</v>
      </c>
    </row>
    <row r="36" spans="2:12" x14ac:dyDescent="0.2">
      <c r="B36">
        <f t="shared" si="16"/>
        <v>5</v>
      </c>
      <c r="C36">
        <f t="shared" si="17"/>
        <v>4</v>
      </c>
      <c r="D36">
        <f t="shared" si="13"/>
        <v>1</v>
      </c>
      <c r="E36">
        <f t="shared" si="10"/>
        <v>1.0674890254749748E-6</v>
      </c>
      <c r="F36">
        <f t="shared" si="11"/>
        <v>4.17</v>
      </c>
      <c r="G36">
        <f t="shared" si="14"/>
        <v>1.317549069999846E-2</v>
      </c>
      <c r="H36">
        <f t="shared" si="12"/>
        <v>5.8649764503658102E-8</v>
      </c>
      <c r="I36">
        <f t="shared" si="15"/>
        <v>-16.651682277137883</v>
      </c>
    </row>
    <row r="37" spans="2:12" x14ac:dyDescent="0.2">
      <c r="B37">
        <f t="shared" si="16"/>
        <v>5</v>
      </c>
      <c r="C37">
        <f t="shared" si="17"/>
        <v>3</v>
      </c>
      <c r="D37">
        <f t="shared" si="13"/>
        <v>2</v>
      </c>
      <c r="E37">
        <f t="shared" si="10"/>
        <v>4.4626691585267408E-6</v>
      </c>
      <c r="F37">
        <f t="shared" si="11"/>
        <v>6.6094499999999998</v>
      </c>
      <c r="G37">
        <f t="shared" si="14"/>
        <v>1.8669187312963243E-4</v>
      </c>
      <c r="H37">
        <f t="shared" si="12"/>
        <v>5.5066240362053374E-9</v>
      </c>
      <c r="I37">
        <f t="shared" si="15"/>
        <v>-19.017314099160856</v>
      </c>
    </row>
    <row r="38" spans="2:12" x14ac:dyDescent="0.2">
      <c r="B38">
        <f t="shared" si="16"/>
        <v>5</v>
      </c>
      <c r="C38">
        <f t="shared" si="17"/>
        <v>2</v>
      </c>
      <c r="D38">
        <f t="shared" si="13"/>
        <v>3</v>
      </c>
      <c r="E38">
        <f t="shared" si="10"/>
        <v>1.6748088285960756E-5</v>
      </c>
      <c r="F38">
        <f t="shared" si="11"/>
        <v>4.7808355000000002</v>
      </c>
      <c r="G38">
        <f t="shared" si="14"/>
        <v>2.6453554016515568E-6</v>
      </c>
      <c r="H38">
        <f t="shared" si="12"/>
        <v>2.118132235253826E-10</v>
      </c>
      <c r="I38">
        <f t="shared" si="15"/>
        <v>-22.275316250690416</v>
      </c>
    </row>
    <row r="39" spans="2:12" x14ac:dyDescent="0.2">
      <c r="B39">
        <f t="shared" si="16"/>
        <v>5</v>
      </c>
      <c r="C39">
        <f t="shared" si="17"/>
        <v>1</v>
      </c>
      <c r="D39">
        <f t="shared" si="13"/>
        <v>4</v>
      </c>
      <c r="E39">
        <f t="shared" si="10"/>
        <v>4.9123135790822167E-5</v>
      </c>
      <c r="F39">
        <f t="shared" si="11"/>
        <v>1.3983943837499997</v>
      </c>
      <c r="G39">
        <f t="shared" si="14"/>
        <v>3.748371626325675E-8</v>
      </c>
      <c r="H39">
        <f t="shared" si="12"/>
        <v>2.5748883079277002E-12</v>
      </c>
      <c r="I39">
        <f t="shared" si="15"/>
        <v>-26.685214958315655</v>
      </c>
    </row>
    <row r="40" spans="2:12" x14ac:dyDescent="0.2">
      <c r="B40">
        <f t="shared" si="16"/>
        <v>5</v>
      </c>
      <c r="C40">
        <f t="shared" si="17"/>
        <v>0</v>
      </c>
      <c r="D40">
        <f t="shared" si="13"/>
        <v>5</v>
      </c>
      <c r="E40">
        <f t="shared" si="10"/>
        <v>2.6994500803655482E-5</v>
      </c>
      <c r="F40">
        <f t="shared" si="11"/>
        <v>4.7545409047500001E-2</v>
      </c>
      <c r="G40">
        <f t="shared" si="14"/>
        <v>5.3113051804953835E-10</v>
      </c>
      <c r="H40">
        <f t="shared" si="12"/>
        <v>6.8168720873045385E-16</v>
      </c>
      <c r="I40">
        <f t="shared" si="15"/>
        <v>-34.921960759481181</v>
      </c>
    </row>
    <row r="41" spans="2:12" x14ac:dyDescent="0.2">
      <c r="B41">
        <f t="shared" si="16"/>
        <v>6</v>
      </c>
      <c r="C41">
        <f t="shared" si="17"/>
        <v>6</v>
      </c>
      <c r="D41">
        <f t="shared" si="13"/>
        <v>0</v>
      </c>
      <c r="E41">
        <f t="shared" si="10"/>
        <v>5.1961090592127276E-8</v>
      </c>
      <c r="F41">
        <f t="shared" si="11"/>
        <v>1</v>
      </c>
      <c r="G41">
        <f t="shared" si="14"/>
        <v>0.91684850640487303</v>
      </c>
      <c r="H41">
        <f t="shared" si="12"/>
        <v>4.7640448300560191E-8</v>
      </c>
      <c r="I41">
        <f t="shared" si="15"/>
        <v>-16.8595836823323</v>
      </c>
    </row>
    <row r="42" spans="2:12" x14ac:dyDescent="0.2">
      <c r="B42">
        <f t="shared" si="16"/>
        <v>6</v>
      </c>
      <c r="C42">
        <f t="shared" si="17"/>
        <v>5</v>
      </c>
      <c r="D42">
        <f t="shared" si="13"/>
        <v>1</v>
      </c>
      <c r="E42">
        <f t="shared" si="10"/>
        <v>2.4021436204331192E-7</v>
      </c>
      <c r="F42">
        <f t="shared" si="11"/>
        <v>5.17</v>
      </c>
      <c r="G42">
        <f t="shared" si="14"/>
        <v>1.2991407222263961E-2</v>
      </c>
      <c r="H42">
        <f t="shared" si="12"/>
        <v>1.6134135831355033E-8</v>
      </c>
      <c r="I42">
        <f t="shared" si="15"/>
        <v>-17.942328571516093</v>
      </c>
    </row>
    <row r="43" spans="2:12" x14ac:dyDescent="0.2">
      <c r="B43">
        <f t="shared" si="16"/>
        <v>6</v>
      </c>
      <c r="C43">
        <f t="shared" si="17"/>
        <v>4</v>
      </c>
      <c r="D43">
        <f t="shared" si="13"/>
        <v>2</v>
      </c>
      <c r="E43">
        <f t="shared" si="10"/>
        <v>1.0674890254749748E-6</v>
      </c>
      <c r="F43">
        <f t="shared" si="11"/>
        <v>10.779450000000001</v>
      </c>
      <c r="G43">
        <f t="shared" si="14"/>
        <v>1.8408347773450119E-4</v>
      </c>
      <c r="H43">
        <f t="shared" si="12"/>
        <v>2.1182383755849509E-9</v>
      </c>
      <c r="I43">
        <f t="shared" si="15"/>
        <v>-19.972681048609655</v>
      </c>
    </row>
    <row r="44" spans="2:12" x14ac:dyDescent="0.2">
      <c r="B44">
        <f t="shared" si="16"/>
        <v>6</v>
      </c>
      <c r="C44">
        <f t="shared" si="17"/>
        <v>3</v>
      </c>
      <c r="D44">
        <f t="shared" si="13"/>
        <v>3</v>
      </c>
      <c r="E44">
        <f t="shared" si="10"/>
        <v>4.4626691585267408E-6</v>
      </c>
      <c r="F44">
        <f t="shared" si="11"/>
        <v>11.390285499999999</v>
      </c>
      <c r="G44">
        <f t="shared" si="14"/>
        <v>2.6083953951312823E-6</v>
      </c>
      <c r="H44">
        <f t="shared" si="12"/>
        <v>1.3258754406628078E-10</v>
      </c>
      <c r="I44">
        <f t="shared" si="15"/>
        <v>-22.743777978740791</v>
      </c>
    </row>
    <row r="45" spans="2:12" x14ac:dyDescent="0.2">
      <c r="B45">
        <f t="shared" si="16"/>
        <v>6</v>
      </c>
      <c r="C45">
        <f t="shared" si="17"/>
        <v>2</v>
      </c>
      <c r="D45">
        <f t="shared" si="13"/>
        <v>4</v>
      </c>
      <c r="E45">
        <f t="shared" si="10"/>
        <v>1.6748088285960756E-5</v>
      </c>
      <c r="F45">
        <f t="shared" si="11"/>
        <v>6.1792298837499997</v>
      </c>
      <c r="G45">
        <f t="shared" si="14"/>
        <v>3.6960006520275089E-8</v>
      </c>
      <c r="H45">
        <f t="shared" si="12"/>
        <v>3.8250017056746566E-12</v>
      </c>
      <c r="I45">
        <f t="shared" si="15"/>
        <v>-26.289462202722135</v>
      </c>
    </row>
    <row r="46" spans="2:12" x14ac:dyDescent="0.2">
      <c r="B46">
        <f t="shared" si="16"/>
        <v>6</v>
      </c>
      <c r="C46">
        <f t="shared" si="17"/>
        <v>1</v>
      </c>
      <c r="D46">
        <f t="shared" si="13"/>
        <v>5</v>
      </c>
      <c r="E46">
        <f t="shared" si="10"/>
        <v>4.9123135790822167E-5</v>
      </c>
      <c r="F46">
        <f t="shared" si="11"/>
        <v>1.4459397927974997</v>
      </c>
      <c r="G46">
        <f t="shared" si="14"/>
        <v>5.2370974298166963E-10</v>
      </c>
      <c r="H46">
        <f t="shared" si="12"/>
        <v>3.7198630022511019E-14</v>
      </c>
      <c r="I46">
        <f t="shared" si="15"/>
        <v>-30.922504461661582</v>
      </c>
    </row>
    <row r="47" spans="2:12" x14ac:dyDescent="0.2">
      <c r="B47">
        <f t="shared" si="16"/>
        <v>6</v>
      </c>
      <c r="C47">
        <f t="shared" si="17"/>
        <v>0</v>
      </c>
      <c r="D47">
        <f t="shared" si="13"/>
        <v>6</v>
      </c>
      <c r="E47">
        <f t="shared" si="10"/>
        <v>2.6994500803655482E-5</v>
      </c>
      <c r="F47">
        <f t="shared" si="11"/>
        <v>4.0968294129262499E-2</v>
      </c>
      <c r="G47">
        <f t="shared" si="14"/>
        <v>7.4207750678688495E-12</v>
      </c>
      <c r="H47">
        <f t="shared" si="12"/>
        <v>8.2067735360822821E-18</v>
      </c>
      <c r="I47">
        <f t="shared" si="15"/>
        <v>-39.341571819621059</v>
      </c>
    </row>
    <row r="48" spans="2:12" x14ac:dyDescent="0.2">
      <c r="B48">
        <f t="shared" si="16"/>
        <v>7</v>
      </c>
      <c r="C48">
        <f t="shared" si="17"/>
        <v>7</v>
      </c>
      <c r="D48">
        <f t="shared" si="13"/>
        <v>0</v>
      </c>
      <c r="E48">
        <f t="shared" si="10"/>
        <v>1.0932295614433861E-8</v>
      </c>
      <c r="F48">
        <f t="shared" si="11"/>
        <v>1</v>
      </c>
      <c r="G48">
        <f t="shared" si="14"/>
        <v>0.9040386107085624</v>
      </c>
      <c r="H48">
        <f t="shared" si="12"/>
        <v>9.8832173391280977E-9</v>
      </c>
      <c r="I48">
        <f t="shared" si="15"/>
        <v>-18.432427736584202</v>
      </c>
    </row>
    <row r="49" spans="2:9" x14ac:dyDescent="0.2">
      <c r="B49">
        <f t="shared" si="16"/>
        <v>7</v>
      </c>
      <c r="C49">
        <f t="shared" si="17"/>
        <v>6</v>
      </c>
      <c r="D49">
        <f t="shared" si="13"/>
        <v>1</v>
      </c>
      <c r="E49">
        <f t="shared" si="10"/>
        <v>5.1961090592127276E-8</v>
      </c>
      <c r="F49">
        <f t="shared" si="11"/>
        <v>6.17</v>
      </c>
      <c r="G49">
        <f t="shared" si="14"/>
        <v>1.280989569631071E-2</v>
      </c>
      <c r="H49">
        <f t="shared" si="12"/>
        <v>4.1068516501380017E-9</v>
      </c>
      <c r="I49">
        <f t="shared" si="15"/>
        <v>-19.310609123847165</v>
      </c>
    </row>
    <row r="50" spans="2:9" x14ac:dyDescent="0.2">
      <c r="B50">
        <f t="shared" si="16"/>
        <v>7</v>
      </c>
      <c r="C50">
        <f t="shared" si="17"/>
        <v>5</v>
      </c>
      <c r="D50">
        <f t="shared" si="13"/>
        <v>2</v>
      </c>
      <c r="E50">
        <f t="shared" si="10"/>
        <v>2.4021436204331192E-7</v>
      </c>
      <c r="F50">
        <f t="shared" si="11"/>
        <v>15.949450000000001</v>
      </c>
      <c r="G50">
        <f t="shared" si="14"/>
        <v>1.8151152595324176E-4</v>
      </c>
      <c r="H50">
        <f t="shared" si="12"/>
        <v>6.9542274187386236E-10</v>
      </c>
      <c r="I50">
        <f t="shared" si="15"/>
        <v>-21.086501193590905</v>
      </c>
    </row>
    <row r="51" spans="2:9" x14ac:dyDescent="0.2">
      <c r="B51">
        <f t="shared" si="16"/>
        <v>7</v>
      </c>
      <c r="C51">
        <f t="shared" si="17"/>
        <v>4</v>
      </c>
      <c r="D51">
        <f t="shared" si="13"/>
        <v>3</v>
      </c>
      <c r="E51">
        <f t="shared" si="10"/>
        <v>1.0674890254749748E-6</v>
      </c>
      <c r="F51">
        <f t="shared" si="11"/>
        <v>22.169735500000002</v>
      </c>
      <c r="G51">
        <f t="shared" si="14"/>
        <v>2.5719517812594686E-6</v>
      </c>
      <c r="H51">
        <f t="shared" si="12"/>
        <v>6.0867680570324719E-11</v>
      </c>
      <c r="I51">
        <f t="shared" si="15"/>
        <v>-23.522318778792634</v>
      </c>
    </row>
    <row r="52" spans="2:9" x14ac:dyDescent="0.2">
      <c r="B52">
        <f t="shared" si="16"/>
        <v>7</v>
      </c>
      <c r="C52">
        <f t="shared" si="17"/>
        <v>3</v>
      </c>
      <c r="D52">
        <f t="shared" si="13"/>
        <v>4</v>
      </c>
      <c r="E52">
        <f t="shared" ref="E52:E85" si="20">VLOOKUP(C52,L$6:M$16,2)</f>
        <v>4.4626691585267408E-6</v>
      </c>
      <c r="F52">
        <f t="shared" ref="F52:F85" si="21">IF($D$2&gt;0,VLOOKUP(B52,$N$5:$P$16,2)/VLOOKUP(C52,$N$5:$P$16,2)/VLOOKUP(D52,$N$5:$P$16,3),EXP(-$C$2)/VLOOKUP(D52,$N$5:$P$16,3))</f>
        <v>17.569515383750002</v>
      </c>
      <c r="G52">
        <f t="shared" si="14"/>
        <v>3.6443613871814356E-8</v>
      </c>
      <c r="H52">
        <f t="shared" ref="H52:H83" si="22">E52*F52*G52</f>
        <v>2.8574320433606613E-12</v>
      </c>
      <c r="I52">
        <f t="shared" si="15"/>
        <v>-26.581097781375551</v>
      </c>
    </row>
    <row r="53" spans="2:9" x14ac:dyDescent="0.2">
      <c r="B53">
        <f t="shared" si="16"/>
        <v>7</v>
      </c>
      <c r="C53">
        <f t="shared" si="17"/>
        <v>2</v>
      </c>
      <c r="D53">
        <f t="shared" si="13"/>
        <v>5</v>
      </c>
      <c r="E53">
        <f t="shared" si="20"/>
        <v>1.6748088285960756E-5</v>
      </c>
      <c r="F53">
        <f t="shared" si="21"/>
        <v>7.6251696765475003</v>
      </c>
      <c r="G53">
        <f t="shared" si="14"/>
        <v>5.1639264846074099E-10</v>
      </c>
      <c r="H53">
        <f t="shared" si="22"/>
        <v>6.5946963670977479E-14</v>
      </c>
      <c r="I53">
        <f t="shared" si="15"/>
        <v>-30.349925556671103</v>
      </c>
    </row>
    <row r="54" spans="2:9" x14ac:dyDescent="0.2">
      <c r="B54">
        <f t="shared" si="16"/>
        <v>7</v>
      </c>
      <c r="C54">
        <f t="shared" si="17"/>
        <v>1</v>
      </c>
      <c r="D54">
        <f t="shared" si="13"/>
        <v>6</v>
      </c>
      <c r="E54">
        <f t="shared" si="20"/>
        <v>4.9123135790822167E-5</v>
      </c>
      <c r="F54">
        <f t="shared" si="21"/>
        <v>1.4869080869267626</v>
      </c>
      <c r="G54">
        <f t="shared" si="14"/>
        <v>7.3170945209288473E-12</v>
      </c>
      <c r="H54">
        <f t="shared" si="22"/>
        <v>5.3445220234919024E-16</v>
      </c>
      <c r="I54">
        <f t="shared" si="15"/>
        <v>-35.165289372404501</v>
      </c>
    </row>
    <row r="55" spans="2:9" x14ac:dyDescent="0.2">
      <c r="B55">
        <f t="shared" si="16"/>
        <v>7</v>
      </c>
      <c r="C55">
        <f t="shared" si="17"/>
        <v>0</v>
      </c>
      <c r="D55">
        <f t="shared" si="13"/>
        <v>7</v>
      </c>
      <c r="E55">
        <f t="shared" si="20"/>
        <v>2.6994500803655482E-5</v>
      </c>
      <c r="F55">
        <f t="shared" si="21"/>
        <v>3.6110624968221372E-2</v>
      </c>
      <c r="G55">
        <f t="shared" si="14"/>
        <v>1.0368054694000423E-13</v>
      </c>
      <c r="H55">
        <f t="shared" si="22"/>
        <v>1.0106658354781797E-19</v>
      </c>
      <c r="I55">
        <f t="shared" si="15"/>
        <v>-43.738507410191239</v>
      </c>
    </row>
    <row r="56" spans="2:9" x14ac:dyDescent="0.2">
      <c r="B56">
        <f t="shared" si="16"/>
        <v>8</v>
      </c>
      <c r="C56">
        <f t="shared" si="17"/>
        <v>8</v>
      </c>
      <c r="D56">
        <f t="shared" si="13"/>
        <v>0</v>
      </c>
      <c r="E56">
        <f t="shared" si="20"/>
        <v>2.2531736528789545E-9</v>
      </c>
      <c r="F56">
        <f t="shared" si="21"/>
        <v>1</v>
      </c>
      <c r="G56">
        <f t="shared" si="14"/>
        <v>0.89140769052085977</v>
      </c>
      <c r="H56">
        <f t="shared" si="22"/>
        <v>2.0084963222552781E-9</v>
      </c>
      <c r="I56">
        <f t="shared" si="15"/>
        <v>-20.025879493221115</v>
      </c>
    </row>
    <row r="57" spans="2:9" x14ac:dyDescent="0.2">
      <c r="B57">
        <f t="shared" si="16"/>
        <v>8</v>
      </c>
      <c r="C57">
        <f t="shared" si="17"/>
        <v>7</v>
      </c>
      <c r="D57">
        <f t="shared" si="13"/>
        <v>1</v>
      </c>
      <c r="E57">
        <f t="shared" si="20"/>
        <v>1.0932295614433861E-8</v>
      </c>
      <c r="F57">
        <f t="shared" si="21"/>
        <v>7.17</v>
      </c>
      <c r="G57">
        <f t="shared" si="14"/>
        <v>1.2630920187702645E-2</v>
      </c>
      <c r="H57">
        <f t="shared" si="22"/>
        <v>9.9006911569362875E-10</v>
      </c>
      <c r="I57">
        <f t="shared" si="15"/>
        <v>-20.733246361404838</v>
      </c>
    </row>
    <row r="58" spans="2:9" x14ac:dyDescent="0.2">
      <c r="B58">
        <f t="shared" si="16"/>
        <v>8</v>
      </c>
      <c r="C58">
        <f t="shared" si="17"/>
        <v>6</v>
      </c>
      <c r="D58">
        <f t="shared" si="13"/>
        <v>2</v>
      </c>
      <c r="E58">
        <f t="shared" si="20"/>
        <v>5.1961090592127276E-8</v>
      </c>
      <c r="F58">
        <f t="shared" si="21"/>
        <v>22.119450000000001</v>
      </c>
      <c r="G58">
        <f t="shared" si="14"/>
        <v>1.7897550860806826E-4</v>
      </c>
      <c r="H58">
        <f t="shared" si="22"/>
        <v>2.0570563420877719E-10</v>
      </c>
      <c r="I58">
        <f t="shared" si="15"/>
        <v>-22.304574929227744</v>
      </c>
    </row>
    <row r="59" spans="2:9" x14ac:dyDescent="0.2">
      <c r="B59">
        <f t="shared" si="16"/>
        <v>8</v>
      </c>
      <c r="C59">
        <f t="shared" si="17"/>
        <v>5</v>
      </c>
      <c r="D59">
        <f t="shared" si="13"/>
        <v>3</v>
      </c>
      <c r="E59">
        <f t="shared" si="20"/>
        <v>2.4021436204331192E-7</v>
      </c>
      <c r="F59">
        <f t="shared" si="21"/>
        <v>38.1191855</v>
      </c>
      <c r="G59">
        <f t="shared" si="14"/>
        <v>2.536017345173552E-6</v>
      </c>
      <c r="H59">
        <f t="shared" si="22"/>
        <v>2.3221742321852557E-11</v>
      </c>
      <c r="I59">
        <f t="shared" si="15"/>
        <v>-24.485932107079652</v>
      </c>
    </row>
    <row r="60" spans="2:9" x14ac:dyDescent="0.2">
      <c r="B60">
        <f t="shared" si="16"/>
        <v>8</v>
      </c>
      <c r="C60">
        <f t="shared" si="17"/>
        <v>4</v>
      </c>
      <c r="D60">
        <f t="shared" si="13"/>
        <v>4</v>
      </c>
      <c r="E60">
        <f t="shared" si="20"/>
        <v>1.0674890254749748E-6</v>
      </c>
      <c r="F60">
        <f t="shared" si="21"/>
        <v>39.739250883749996</v>
      </c>
      <c r="G60">
        <f t="shared" si="14"/>
        <v>3.593443608591697E-8</v>
      </c>
      <c r="H60">
        <f t="shared" si="22"/>
        <v>1.5243824103209524E-12</v>
      </c>
      <c r="I60">
        <f t="shared" si="15"/>
        <v>-27.209431764733161</v>
      </c>
    </row>
    <row r="61" spans="2:9" x14ac:dyDescent="0.2">
      <c r="B61">
        <f>IF(C60=0,B60+1,B60)</f>
        <v>8</v>
      </c>
      <c r="C61">
        <f>IF(C60=0,B61,C60-1)</f>
        <v>3</v>
      </c>
      <c r="D61">
        <f t="shared" si="13"/>
        <v>5</v>
      </c>
      <c r="E61">
        <f t="shared" si="20"/>
        <v>4.4626691585267408E-6</v>
      </c>
      <c r="F61">
        <f t="shared" si="21"/>
        <v>25.194685060297502</v>
      </c>
      <c r="G61">
        <f t="shared" si="14"/>
        <v>5.0917778589739124E-10</v>
      </c>
      <c r="H61">
        <f t="shared" si="22"/>
        <v>5.7249681338573203E-14</v>
      </c>
      <c r="I61">
        <f t="shared" si="15"/>
        <v>-30.491354318630286</v>
      </c>
    </row>
    <row r="62" spans="2:9" x14ac:dyDescent="0.2">
      <c r="B62">
        <f t="shared" ref="B62:B85" si="23">IF(C61=0,B61+1,B61)</f>
        <v>8</v>
      </c>
      <c r="C62">
        <f t="shared" ref="C62:C85" si="24">IF(C61=0,B62,C61-1)</f>
        <v>2</v>
      </c>
      <c r="D62">
        <f t="shared" si="13"/>
        <v>6</v>
      </c>
      <c r="E62">
        <f t="shared" si="20"/>
        <v>1.6748088285960756E-5</v>
      </c>
      <c r="F62">
        <f t="shared" si="21"/>
        <v>9.1120777634742627</v>
      </c>
      <c r="G62">
        <f t="shared" si="14"/>
        <v>7.2148625633498567E-12</v>
      </c>
      <c r="H62">
        <f t="shared" si="22"/>
        <v>1.1010593305803791E-15</v>
      </c>
      <c r="I62">
        <f t="shared" si="15"/>
        <v>-34.442503650719793</v>
      </c>
    </row>
    <row r="63" spans="2:9" x14ac:dyDescent="0.2">
      <c r="B63">
        <f t="shared" si="23"/>
        <v>8</v>
      </c>
      <c r="C63">
        <f t="shared" si="24"/>
        <v>1</v>
      </c>
      <c r="D63">
        <f t="shared" si="13"/>
        <v>7</v>
      </c>
      <c r="E63">
        <f t="shared" si="20"/>
        <v>4.9123135790822167E-5</v>
      </c>
      <c r="F63">
        <f t="shared" si="21"/>
        <v>1.5230187118949836</v>
      </c>
      <c r="G63">
        <f t="shared" si="14"/>
        <v>1.0223195757899218E-13</v>
      </c>
      <c r="H63">
        <f t="shared" si="22"/>
        <v>7.6485304214429541E-18</v>
      </c>
      <c r="I63">
        <f t="shared" si="15"/>
        <v>-39.412018146280452</v>
      </c>
    </row>
    <row r="64" spans="2:9" x14ac:dyDescent="0.2">
      <c r="B64">
        <f t="shared" si="23"/>
        <v>8</v>
      </c>
      <c r="C64">
        <f t="shared" si="24"/>
        <v>0</v>
      </c>
      <c r="D64">
        <f t="shared" si="13"/>
        <v>8</v>
      </c>
      <c r="E64">
        <f t="shared" si="20"/>
        <v>2.6994500803655482E-5</v>
      </c>
      <c r="F64">
        <f t="shared" si="21"/>
        <v>3.2364147627768403E-2</v>
      </c>
      <c r="G64">
        <f t="shared" si="14"/>
        <v>1.4485893610120624E-15</v>
      </c>
      <c r="H64">
        <f t="shared" si="22"/>
        <v>1.2655659028564861E-21</v>
      </c>
      <c r="I64">
        <f t="shared" si="15"/>
        <v>-48.11876757669171</v>
      </c>
    </row>
    <row r="65" spans="2:9" x14ac:dyDescent="0.2">
      <c r="B65">
        <f t="shared" si="23"/>
        <v>9</v>
      </c>
      <c r="C65">
        <f t="shared" si="24"/>
        <v>9</v>
      </c>
      <c r="D65">
        <f t="shared" si="13"/>
        <v>0</v>
      </c>
      <c r="E65">
        <f t="shared" si="20"/>
        <v>4.5703401201159515E-10</v>
      </c>
      <c r="F65">
        <f t="shared" si="21"/>
        <v>1</v>
      </c>
      <c r="G65">
        <f t="shared" si="14"/>
        <v>0.87895324525679241</v>
      </c>
      <c r="H65">
        <f t="shared" si="22"/>
        <v>4.017115280503234E-10</v>
      </c>
      <c r="I65">
        <f t="shared" si="15"/>
        <v>-21.635286876816462</v>
      </c>
    </row>
    <row r="66" spans="2:9" x14ac:dyDescent="0.2">
      <c r="B66">
        <f t="shared" si="23"/>
        <v>9</v>
      </c>
      <c r="C66">
        <f t="shared" si="24"/>
        <v>8</v>
      </c>
      <c r="D66">
        <f t="shared" si="13"/>
        <v>1</v>
      </c>
      <c r="E66">
        <f t="shared" si="20"/>
        <v>2.2531736528789545E-9</v>
      </c>
      <c r="F66">
        <f t="shared" si="21"/>
        <v>8.17</v>
      </c>
      <c r="G66">
        <f t="shared" si="14"/>
        <v>1.2454445264067396E-2</v>
      </c>
      <c r="H66">
        <f t="shared" si="22"/>
        <v>2.2926676818989518E-10</v>
      </c>
      <c r="I66">
        <f t="shared" si="15"/>
        <v>-22.196134863781367</v>
      </c>
    </row>
    <row r="67" spans="2:9" x14ac:dyDescent="0.2">
      <c r="B67">
        <f t="shared" si="23"/>
        <v>9</v>
      </c>
      <c r="C67">
        <f t="shared" si="24"/>
        <v>7</v>
      </c>
      <c r="D67">
        <f t="shared" si="13"/>
        <v>2</v>
      </c>
      <c r="E67">
        <f t="shared" si="20"/>
        <v>1.0932295614433861E-8</v>
      </c>
      <c r="F67">
        <f t="shared" si="21"/>
        <v>29.289449999999999</v>
      </c>
      <c r="G67">
        <f t="shared" si="14"/>
        <v>1.7647492363525373E-4</v>
      </c>
      <c r="H67">
        <f t="shared" si="22"/>
        <v>5.6507433925700691E-11</v>
      </c>
      <c r="I67">
        <f t="shared" si="15"/>
        <v>-23.596648912525033</v>
      </c>
    </row>
    <row r="68" spans="2:9" x14ac:dyDescent="0.2">
      <c r="B68">
        <f t="shared" si="23"/>
        <v>9</v>
      </c>
      <c r="C68">
        <f t="shared" si="24"/>
        <v>6</v>
      </c>
      <c r="D68">
        <f t="shared" si="13"/>
        <v>3</v>
      </c>
      <c r="E68">
        <f t="shared" si="20"/>
        <v>5.1961090592127276E-8</v>
      </c>
      <c r="F68">
        <f t="shared" si="21"/>
        <v>60.238635500000008</v>
      </c>
      <c r="G68">
        <f t="shared" si="14"/>
        <v>2.5005849728145771E-6</v>
      </c>
      <c r="H68">
        <f t="shared" si="22"/>
        <v>7.8269939939518123E-12</v>
      </c>
      <c r="I68">
        <f t="shared" si="15"/>
        <v>-25.573442588456107</v>
      </c>
    </row>
    <row r="69" spans="2:9" x14ac:dyDescent="0.2">
      <c r="B69">
        <f t="shared" si="23"/>
        <v>9</v>
      </c>
      <c r="C69">
        <f t="shared" si="24"/>
        <v>5</v>
      </c>
      <c r="D69">
        <f t="shared" si="13"/>
        <v>4</v>
      </c>
      <c r="E69">
        <f t="shared" si="20"/>
        <v>2.4021436204331192E-7</v>
      </c>
      <c r="F69">
        <f t="shared" si="21"/>
        <v>77.858436383750004</v>
      </c>
      <c r="G69">
        <f t="shared" si="14"/>
        <v>3.5432372358975523E-8</v>
      </c>
      <c r="H69">
        <f t="shared" si="22"/>
        <v>6.6268154873835221E-13</v>
      </c>
      <c r="I69">
        <f t="shared" si="15"/>
        <v>-28.042481838759794</v>
      </c>
    </row>
    <row r="70" spans="2:9" x14ac:dyDescent="0.2">
      <c r="B70">
        <f t="shared" si="23"/>
        <v>9</v>
      </c>
      <c r="C70">
        <f t="shared" si="24"/>
        <v>4</v>
      </c>
      <c r="D70">
        <f t="shared" si="13"/>
        <v>5</v>
      </c>
      <c r="E70">
        <f t="shared" si="20"/>
        <v>1.0674890254749748E-6</v>
      </c>
      <c r="F70">
        <f t="shared" si="21"/>
        <v>64.933935944047505</v>
      </c>
      <c r="G70">
        <f t="shared" si="14"/>
        <v>5.020637269414577E-10</v>
      </c>
      <c r="H70">
        <f t="shared" si="22"/>
        <v>3.4801181842083252E-14</v>
      </c>
      <c r="I70">
        <f t="shared" si="15"/>
        <v>-30.989125047727512</v>
      </c>
    </row>
    <row r="71" spans="2:9" x14ac:dyDescent="0.2">
      <c r="B71">
        <f t="shared" si="23"/>
        <v>9</v>
      </c>
      <c r="C71">
        <f t="shared" si="24"/>
        <v>3</v>
      </c>
      <c r="D71">
        <f t="shared" si="13"/>
        <v>6</v>
      </c>
      <c r="E71">
        <f t="shared" si="20"/>
        <v>4.4626691585267408E-6</v>
      </c>
      <c r="F71">
        <f t="shared" si="21"/>
        <v>34.306762823771763</v>
      </c>
      <c r="G71">
        <f t="shared" si="14"/>
        <v>7.1140589559336992E-12</v>
      </c>
      <c r="H71">
        <f t="shared" si="22"/>
        <v>1.0891605223070472E-15</v>
      </c>
      <c r="I71">
        <f t="shared" si="15"/>
        <v>-34.453369158418596</v>
      </c>
    </row>
    <row r="72" spans="2:9" x14ac:dyDescent="0.2">
      <c r="B72">
        <f t="shared" si="23"/>
        <v>9</v>
      </c>
      <c r="C72">
        <f t="shared" si="24"/>
        <v>2</v>
      </c>
      <c r="D72">
        <f t="shared" si="13"/>
        <v>7</v>
      </c>
      <c r="E72">
        <f t="shared" si="20"/>
        <v>1.6748088285960756E-5</v>
      </c>
      <c r="F72">
        <f t="shared" si="21"/>
        <v>10.635096475369247</v>
      </c>
      <c r="G72">
        <f t="shared" si="14"/>
        <v>1.0080360741615925E-13</v>
      </c>
      <c r="H72">
        <f t="shared" si="22"/>
        <v>1.7954890041751695E-17</v>
      </c>
      <c r="I72">
        <f t="shared" si="15"/>
        <v>-38.558669170335357</v>
      </c>
    </row>
    <row r="73" spans="2:9" x14ac:dyDescent="0.2">
      <c r="B73">
        <f t="shared" si="23"/>
        <v>9</v>
      </c>
      <c r="C73">
        <f t="shared" si="24"/>
        <v>1</v>
      </c>
      <c r="D73">
        <f t="shared" si="13"/>
        <v>8</v>
      </c>
      <c r="E73">
        <f t="shared" si="20"/>
        <v>4.9123135790822167E-5</v>
      </c>
      <c r="F73">
        <f t="shared" si="21"/>
        <v>1.5553828595227521</v>
      </c>
      <c r="G73">
        <f t="shared" si="14"/>
        <v>1.4283501628329522E-15</v>
      </c>
      <c r="H73">
        <f t="shared" si="22"/>
        <v>1.0913349900718942E-19</v>
      </c>
      <c r="I73">
        <f t="shared" si="15"/>
        <v>-43.661715058520542</v>
      </c>
    </row>
    <row r="74" spans="2:9" x14ac:dyDescent="0.2">
      <c r="B74">
        <f t="shared" si="23"/>
        <v>9</v>
      </c>
      <c r="C74">
        <f t="shared" si="24"/>
        <v>0</v>
      </c>
      <c r="D74">
        <f t="shared" si="13"/>
        <v>9</v>
      </c>
      <c r="E74">
        <f t="shared" si="20"/>
        <v>2.6994500803655482E-5</v>
      </c>
      <c r="F74">
        <f t="shared" si="21"/>
        <v>2.9379454013207542E-2</v>
      </c>
      <c r="G74">
        <f t="shared" si="14"/>
        <v>2.0239198179110706E-17</v>
      </c>
      <c r="H74">
        <f t="shared" si="22"/>
        <v>1.6051378075129137E-23</v>
      </c>
      <c r="I74">
        <f t="shared" si="15"/>
        <v>-52.486247524588187</v>
      </c>
    </row>
    <row r="75" spans="2:9" x14ac:dyDescent="0.2">
      <c r="B75">
        <f t="shared" si="23"/>
        <v>10</v>
      </c>
      <c r="C75">
        <f t="shared" si="24"/>
        <v>10</v>
      </c>
      <c r="D75">
        <f t="shared" si="13"/>
        <v>0</v>
      </c>
      <c r="E75">
        <f t="shared" si="20"/>
        <v>8.9098635859244409E-11</v>
      </c>
      <c r="F75">
        <f t="shared" si="21"/>
        <v>1</v>
      </c>
      <c r="G75">
        <f t="shared" si="14"/>
        <v>0.86667280926871082</v>
      </c>
      <c r="H75">
        <f t="shared" si="22"/>
        <v>7.7219365042141254E-11</v>
      </c>
      <c r="I75">
        <f t="shared" si="15"/>
        <v>-23.284370847838758</v>
      </c>
    </row>
    <row r="76" spans="2:9" x14ac:dyDescent="0.2">
      <c r="B76">
        <f t="shared" si="23"/>
        <v>10</v>
      </c>
      <c r="C76">
        <f t="shared" si="24"/>
        <v>9</v>
      </c>
      <c r="D76">
        <f t="shared" si="13"/>
        <v>1</v>
      </c>
      <c r="E76">
        <f t="shared" si="20"/>
        <v>4.5703401201159515E-10</v>
      </c>
      <c r="F76">
        <f t="shared" si="21"/>
        <v>9.17</v>
      </c>
      <c r="G76">
        <f t="shared" si="14"/>
        <v>1.2280435988081664E-2</v>
      </c>
      <c r="H76">
        <f t="shared" si="22"/>
        <v>5.1467330437871238E-11</v>
      </c>
      <c r="I76">
        <f t="shared" si="15"/>
        <v>-23.690073869980253</v>
      </c>
    </row>
    <row r="77" spans="2:9" x14ac:dyDescent="0.2">
      <c r="B77">
        <f t="shared" si="23"/>
        <v>10</v>
      </c>
      <c r="C77">
        <f t="shared" si="24"/>
        <v>8</v>
      </c>
      <c r="D77">
        <f t="shared" si="13"/>
        <v>2</v>
      </c>
      <c r="E77">
        <f t="shared" si="20"/>
        <v>2.2531736528789545E-9</v>
      </c>
      <c r="F77">
        <f t="shared" si="21"/>
        <v>37.459450000000004</v>
      </c>
      <c r="G77">
        <f t="shared" si="14"/>
        <v>1.7400927598573498E-4</v>
      </c>
      <c r="H77">
        <f t="shared" si="22"/>
        <v>1.4686843285430916E-11</v>
      </c>
      <c r="I77">
        <f t="shared" si="15"/>
        <v>-24.944069037505102</v>
      </c>
    </row>
    <row r="78" spans="2:9" x14ac:dyDescent="0.2">
      <c r="B78">
        <f t="shared" si="23"/>
        <v>10</v>
      </c>
      <c r="C78">
        <f t="shared" si="24"/>
        <v>7</v>
      </c>
      <c r="D78">
        <f t="shared" si="13"/>
        <v>3</v>
      </c>
      <c r="E78">
        <f t="shared" si="20"/>
        <v>1.0932295614433861E-8</v>
      </c>
      <c r="F78">
        <f t="shared" si="21"/>
        <v>89.528085499999989</v>
      </c>
      <c r="G78">
        <f t="shared" si="14"/>
        <v>2.4656476495188014E-6</v>
      </c>
      <c r="H78">
        <f t="shared" si="22"/>
        <v>2.4132464641690865E-12</v>
      </c>
      <c r="I78">
        <f t="shared" si="15"/>
        <v>-26.750048194356935</v>
      </c>
    </row>
    <row r="79" spans="2:9" x14ac:dyDescent="0.2">
      <c r="B79">
        <f t="shared" si="23"/>
        <v>10</v>
      </c>
      <c r="C79">
        <f t="shared" si="24"/>
        <v>6</v>
      </c>
      <c r="D79">
        <f t="shared" si="13"/>
        <v>4</v>
      </c>
      <c r="E79">
        <f t="shared" si="20"/>
        <v>5.1961090592127276E-8</v>
      </c>
      <c r="F79">
        <f t="shared" si="21"/>
        <v>138.09707188375</v>
      </c>
      <c r="G79">
        <f t="shared" si="14"/>
        <v>3.4937323295776326E-8</v>
      </c>
      <c r="H79">
        <f t="shared" si="22"/>
        <v>2.5069885856716516E-13</v>
      </c>
      <c r="I79">
        <f t="shared" si="15"/>
        <v>-29.014523942739789</v>
      </c>
    </row>
    <row r="80" spans="2:9" x14ac:dyDescent="0.2">
      <c r="B80">
        <f t="shared" si="23"/>
        <v>10</v>
      </c>
      <c r="C80">
        <f t="shared" si="24"/>
        <v>5</v>
      </c>
      <c r="D80">
        <f t="shared" si="13"/>
        <v>5</v>
      </c>
      <c r="E80">
        <f t="shared" si="20"/>
        <v>2.4021436204331192E-7</v>
      </c>
      <c r="F80">
        <f t="shared" si="21"/>
        <v>142.79237232779752</v>
      </c>
      <c r="G80">
        <f t="shared" si="14"/>
        <v>4.9504906319920044E-10</v>
      </c>
      <c r="H80">
        <f t="shared" si="22"/>
        <v>1.6980568324503941E-14</v>
      </c>
      <c r="I80">
        <f t="shared" si="15"/>
        <v>-31.706706744357685</v>
      </c>
    </row>
    <row r="81" spans="2:9" x14ac:dyDescent="0.2">
      <c r="B81">
        <f t="shared" si="23"/>
        <v>10</v>
      </c>
      <c r="C81">
        <f t="shared" si="24"/>
        <v>4</v>
      </c>
      <c r="D81">
        <f t="shared" si="13"/>
        <v>6</v>
      </c>
      <c r="E81">
        <f t="shared" si="20"/>
        <v>1.0674890254749748E-6</v>
      </c>
      <c r="F81">
        <f t="shared" si="21"/>
        <v>99.240698767819254</v>
      </c>
      <c r="G81">
        <f t="shared" si="14"/>
        <v>7.0146637422573932E-12</v>
      </c>
      <c r="H81">
        <f t="shared" si="22"/>
        <v>7.4312195046531294E-16</v>
      </c>
      <c r="I81">
        <f t="shared" si="15"/>
        <v>-34.835671510119354</v>
      </c>
    </row>
    <row r="82" spans="2:9" x14ac:dyDescent="0.2">
      <c r="B82">
        <f t="shared" si="23"/>
        <v>10</v>
      </c>
      <c r="C82">
        <f t="shared" si="24"/>
        <v>3</v>
      </c>
      <c r="D82">
        <f t="shared" si="13"/>
        <v>7</v>
      </c>
      <c r="E82">
        <f t="shared" si="20"/>
        <v>4.4626691585267408E-6</v>
      </c>
      <c r="F82">
        <f t="shared" si="21"/>
        <v>44.941859299141008</v>
      </c>
      <c r="G82">
        <f t="shared" si="14"/>
        <v>9.9395213676307741E-14</v>
      </c>
      <c r="H82">
        <f t="shared" si="22"/>
        <v>1.9934768604271743E-17</v>
      </c>
      <c r="I82">
        <f t="shared" si="15"/>
        <v>-38.454066300637692</v>
      </c>
    </row>
    <row r="83" spans="2:9" x14ac:dyDescent="0.2">
      <c r="B83">
        <f t="shared" si="23"/>
        <v>10</v>
      </c>
      <c r="C83">
        <f t="shared" si="24"/>
        <v>2</v>
      </c>
      <c r="D83">
        <f t="shared" si="13"/>
        <v>8</v>
      </c>
      <c r="E83">
        <f t="shared" si="20"/>
        <v>1.6748088285960756E-5</v>
      </c>
      <c r="F83">
        <f t="shared" si="21"/>
        <v>12.190479334891998</v>
      </c>
      <c r="G83">
        <f t="shared" si="14"/>
        <v>1.4083937398515327E-15</v>
      </c>
      <c r="H83">
        <f t="shared" si="22"/>
        <v>2.8754784037424777E-19</v>
      </c>
      <c r="I83">
        <f t="shared" si="15"/>
        <v>-42.692897705178986</v>
      </c>
    </row>
    <row r="84" spans="2:9" x14ac:dyDescent="0.2">
      <c r="B84">
        <f t="shared" si="23"/>
        <v>10</v>
      </c>
      <c r="C84">
        <f t="shared" si="24"/>
        <v>1</v>
      </c>
      <c r="D84">
        <f t="shared" si="13"/>
        <v>9</v>
      </c>
      <c r="E84">
        <f t="shared" si="20"/>
        <v>4.9123135790822167E-5</v>
      </c>
      <c r="F84">
        <f t="shared" si="21"/>
        <v>1.5847623135359596</v>
      </c>
      <c r="G84">
        <f t="shared" si="14"/>
        <v>1.9956422981419675E-17</v>
      </c>
      <c r="H84">
        <f t="shared" ref="H84:H85" si="25">E84*F84*G84</f>
        <v>1.5535774811964812E-21</v>
      </c>
      <c r="I84">
        <f t="shared" si="15"/>
        <v>-47.913726629020552</v>
      </c>
    </row>
    <row r="85" spans="2:9" x14ac:dyDescent="0.2">
      <c r="B85">
        <f t="shared" si="23"/>
        <v>10</v>
      </c>
      <c r="C85">
        <f t="shared" si="24"/>
        <v>0</v>
      </c>
      <c r="D85">
        <f t="shared" ref="D85" si="26">B85-C85</f>
        <v>10</v>
      </c>
      <c r="E85">
        <f t="shared" si="20"/>
        <v>2.6994500803655482E-5</v>
      </c>
      <c r="F85">
        <f t="shared" si="21"/>
        <v>2.6940959330111317E-2</v>
      </c>
      <c r="G85">
        <f t="shared" ref="G85" si="27">IF($D$2&gt;0, EXP(($C$2+C85)*$F$2+D85*$E$2), EXP($E$2*D85))</f>
        <v>2.8277519769103642E-19</v>
      </c>
      <c r="H85">
        <f t="shared" si="25"/>
        <v>2.0565045354446013E-25</v>
      </c>
      <c r="I85">
        <f t="shared" ref="I85" si="28">LN(H85)</f>
        <v>-56.843619610746025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6A28-3672-C045-87B8-4359C6E4D2EC}">
  <dimension ref="A1:R306"/>
  <sheetViews>
    <sheetView workbookViewId="0">
      <selection activeCell="P6" sqref="P6:Q6"/>
    </sheetView>
  </sheetViews>
  <sheetFormatPr baseColWidth="10" defaultRowHeight="16" x14ac:dyDescent="0.2"/>
  <cols>
    <col min="2" max="2" width="11.1640625" bestFit="1" customWidth="1"/>
    <col min="4" max="4" width="12.1640625" bestFit="1" customWidth="1"/>
    <col min="10" max="10" width="12.1640625" bestFit="1" customWidth="1"/>
    <col min="12" max="13" width="12.1640625" bestFit="1" customWidth="1"/>
    <col min="18" max="18" width="12.1640625" bestFit="1" customWidth="1"/>
  </cols>
  <sheetData>
    <row r="1" spans="1:18" x14ac:dyDescent="0.2">
      <c r="B1" s="5" t="s">
        <v>1</v>
      </c>
      <c r="C1" s="6" t="s">
        <v>80</v>
      </c>
      <c r="D1" s="6" t="s">
        <v>81</v>
      </c>
      <c r="E1" s="6" t="s">
        <v>82</v>
      </c>
      <c r="F1" s="60" t="s">
        <v>83</v>
      </c>
      <c r="G1" s="9" t="s">
        <v>38</v>
      </c>
      <c r="H1" s="9" t="s">
        <v>89</v>
      </c>
      <c r="I1" s="9" t="s">
        <v>55</v>
      </c>
    </row>
    <row r="2" spans="1:18" x14ac:dyDescent="0.2">
      <c r="B2" s="7">
        <f>L!A5</f>
        <v>2</v>
      </c>
      <c r="C2" s="8">
        <f>L!A8</f>
        <v>5</v>
      </c>
      <c r="D2" s="8">
        <f>L!A6</f>
        <v>3</v>
      </c>
      <c r="E2" s="8">
        <f>L!O5</f>
        <v>0.23398722031982566</v>
      </c>
      <c r="F2" s="61">
        <f>L!O6</f>
        <v>0.12108772088206649</v>
      </c>
      <c r="G2" s="4">
        <f>E2*F2</f>
        <v>2.8332979224057645E-2</v>
      </c>
      <c r="H2" s="4">
        <f>(1-E2)/(1-G2)</f>
        <v>0.78834905713735237</v>
      </c>
      <c r="I2" s="4">
        <f>E2*(1-F2)/(1-G2)</f>
        <v>0.21165094286264763</v>
      </c>
    </row>
    <row r="4" spans="1:18" x14ac:dyDescent="0.2">
      <c r="F4" s="49">
        <f>SUM(F6:F16)</f>
        <v>0.9976009041547319</v>
      </c>
    </row>
    <row r="5" spans="1:18" x14ac:dyDescent="0.2">
      <c r="A5" s="33" t="s">
        <v>22</v>
      </c>
      <c r="B5" s="34" t="s">
        <v>74</v>
      </c>
      <c r="C5" s="63" t="s">
        <v>85</v>
      </c>
      <c r="D5" s="64" t="s">
        <v>91</v>
      </c>
      <c r="E5" s="64" t="s">
        <v>79</v>
      </c>
      <c r="F5" s="65" t="s">
        <v>94</v>
      </c>
      <c r="G5" s="65" t="s">
        <v>95</v>
      </c>
      <c r="I5" t="s">
        <v>22</v>
      </c>
      <c r="J5" s="49" t="s">
        <v>35</v>
      </c>
      <c r="K5" t="s">
        <v>84</v>
      </c>
      <c r="L5" s="19" t="s">
        <v>76</v>
      </c>
      <c r="M5" s="49" t="s">
        <v>41</v>
      </c>
      <c r="O5" s="43" t="s">
        <v>96</v>
      </c>
      <c r="P5" s="67"/>
      <c r="Q5" s="19" t="s">
        <v>103</v>
      </c>
      <c r="R5" s="56" t="s">
        <v>101</v>
      </c>
    </row>
    <row r="6" spans="1:18" x14ac:dyDescent="0.2">
      <c r="A6" s="35">
        <v>0</v>
      </c>
      <c r="B6" s="36">
        <f>SUMIF(B$21:B$306,"=0",L$21:L$306)</f>
        <v>5.9627567161437762E-7</v>
      </c>
      <c r="C6" s="62">
        <f>LN(B6)</f>
        <v>-14.332562740552252</v>
      </c>
      <c r="D6" s="49">
        <f>B6*J6</f>
        <v>1.1449646398126975E-8</v>
      </c>
      <c r="E6" s="49">
        <f>D6/D$17</f>
        <v>2.3990958452681237E-3</v>
      </c>
      <c r="F6">
        <f>E6*A6</f>
        <v>0</v>
      </c>
      <c r="G6" s="49">
        <f t="shared" ref="G6:G15" si="0">G7+E7</f>
        <v>0.9976009041547319</v>
      </c>
      <c r="I6">
        <f>K6</f>
        <v>0</v>
      </c>
      <c r="J6" s="49">
        <f>'K2'!B6</f>
        <v>1.9201934513155303E-2</v>
      </c>
      <c r="K6">
        <v>0</v>
      </c>
      <c r="L6" s="19">
        <f>'B5'!B6</f>
        <v>1.0716433525793992E-3</v>
      </c>
      <c r="M6" s="49">
        <f>'K3'!B6</f>
        <v>1.9572599037739763E-7</v>
      </c>
      <c r="O6" s="37" t="s">
        <v>97</v>
      </c>
      <c r="P6" s="38">
        <f>(Q6-(1-G2)*F4)/E2-(1-G2)*F4/(1-E2)</f>
        <v>7.0886712596855448</v>
      </c>
      <c r="Q6" s="19">
        <f>'B5'!F4</f>
        <v>2.9240889363826752</v>
      </c>
      <c r="R6" s="56">
        <f>L!B13</f>
        <v>0.47722707270232739</v>
      </c>
    </row>
    <row r="7" spans="1:18" x14ac:dyDescent="0.2">
      <c r="A7" s="35">
        <f>A6+1</f>
        <v>1</v>
      </c>
      <c r="B7" s="36">
        <f>SUMIF(B$21:B$306,"=1",L$21:L$306)</f>
        <v>5.7275261144022342E-6</v>
      </c>
      <c r="C7" s="62">
        <f t="shared" ref="C7:C17" si="1">LN(B7)</f>
        <v>-12.070226863152554</v>
      </c>
      <c r="D7" s="49">
        <f t="shared" ref="D7:D16" si="2">B7*J7</f>
        <v>4.7610342961295458E-6</v>
      </c>
      <c r="E7" s="49">
        <f t="shared" ref="E7:E16" si="3">D7/D$17</f>
        <v>0.9976009041547319</v>
      </c>
      <c r="F7">
        <f t="shared" ref="F7:F16" si="4">E7*A7</f>
        <v>0.9976009041547319</v>
      </c>
      <c r="G7" s="49">
        <f t="shared" si="0"/>
        <v>0</v>
      </c>
      <c r="I7">
        <f t="shared" ref="I7:I16" si="5">K7</f>
        <v>1</v>
      </c>
      <c r="J7" s="49">
        <f>'K2'!B7</f>
        <v>0.83125492595443917</v>
      </c>
      <c r="K7">
        <f>K6+1</f>
        <v>1</v>
      </c>
      <c r="L7" s="19">
        <f>'B5'!B7</f>
        <v>8.0866884559791809E-5</v>
      </c>
      <c r="M7" s="49">
        <f>'K3'!B7</f>
        <v>2.4375987487727525E-4</v>
      </c>
    </row>
    <row r="8" spans="1:18" x14ac:dyDescent="0.2">
      <c r="A8" s="35">
        <f t="shared" ref="A8:A16" si="6">A7+1</f>
        <v>2</v>
      </c>
      <c r="B8" s="36">
        <f>SUMIF(B$21:B$306,"=2",L$21:L$306)</f>
        <v>1.8951780546788511E-5</v>
      </c>
      <c r="C8" s="62">
        <f t="shared" si="1"/>
        <v>-10.873612670597135</v>
      </c>
      <c r="D8" s="49">
        <f t="shared" si="2"/>
        <v>0</v>
      </c>
      <c r="E8" s="49">
        <f t="shared" si="3"/>
        <v>0</v>
      </c>
      <c r="F8">
        <f t="shared" si="4"/>
        <v>0</v>
      </c>
      <c r="G8" s="49">
        <f t="shared" si="0"/>
        <v>0</v>
      </c>
      <c r="I8">
        <f t="shared" si="5"/>
        <v>2</v>
      </c>
      <c r="J8" s="49">
        <f>'K2'!B8</f>
        <v>0</v>
      </c>
      <c r="K8">
        <f t="shared" ref="K8:K15" si="7">K7+1</f>
        <v>2</v>
      </c>
      <c r="L8" s="19">
        <f>'B5'!B8</f>
        <v>6.6025179212322302E-5</v>
      </c>
      <c r="M8" s="49">
        <f>'K3'!B8</f>
        <v>2.9406797969600829E-2</v>
      </c>
    </row>
    <row r="9" spans="1:18" x14ac:dyDescent="0.2">
      <c r="A9" s="35">
        <f t="shared" si="6"/>
        <v>3</v>
      </c>
      <c r="B9" s="36">
        <f>SUMIF(B$21:B$306,"=3",L$21:L$306)</f>
        <v>2.356361727328329E-5</v>
      </c>
      <c r="C9" s="62">
        <f t="shared" si="1"/>
        <v>-10.655806676446442</v>
      </c>
      <c r="D9" s="49">
        <f t="shared" si="2"/>
        <v>0</v>
      </c>
      <c r="E9" s="49">
        <f t="shared" si="3"/>
        <v>0</v>
      </c>
      <c r="F9">
        <f t="shared" si="4"/>
        <v>0</v>
      </c>
      <c r="G9" s="49">
        <f t="shared" si="0"/>
        <v>0</v>
      </c>
      <c r="I9">
        <f t="shared" si="5"/>
        <v>3</v>
      </c>
      <c r="J9" s="49">
        <f>'K2'!B9</f>
        <v>0</v>
      </c>
      <c r="K9">
        <f t="shared" si="7"/>
        <v>3</v>
      </c>
      <c r="L9" s="19">
        <f>'B5'!B9</f>
        <v>5.568407284182352E-5</v>
      </c>
      <c r="M9" s="49">
        <f>'K3'!B9</f>
        <v>0.95637758690026342</v>
      </c>
    </row>
    <row r="10" spans="1:18" x14ac:dyDescent="0.2">
      <c r="A10" s="35">
        <f t="shared" si="6"/>
        <v>4</v>
      </c>
      <c r="B10" s="36">
        <f>SUMIF(B$21:B$306,"=4",L$21:L$306)</f>
        <v>6.9125716714676689E-6</v>
      </c>
      <c r="C10" s="62">
        <f t="shared" si="1"/>
        <v>-11.882168822783653</v>
      </c>
      <c r="D10" s="49">
        <f t="shared" si="2"/>
        <v>0</v>
      </c>
      <c r="E10" s="49">
        <f t="shared" si="3"/>
        <v>0</v>
      </c>
      <c r="F10">
        <f t="shared" si="4"/>
        <v>0</v>
      </c>
      <c r="G10" s="49">
        <f t="shared" si="0"/>
        <v>0</v>
      </c>
      <c r="I10">
        <f t="shared" si="5"/>
        <v>4</v>
      </c>
      <c r="J10" s="49">
        <f>'K2'!B10</f>
        <v>0</v>
      </c>
      <c r="K10">
        <f t="shared" si="7"/>
        <v>4</v>
      </c>
      <c r="L10" s="19">
        <f>'B5'!B10</f>
        <v>4.731759693718277E-5</v>
      </c>
      <c r="M10" s="49">
        <f>'K3'!B10</f>
        <v>0</v>
      </c>
    </row>
    <row r="11" spans="1:18" x14ac:dyDescent="0.2">
      <c r="A11" s="35">
        <f t="shared" si="6"/>
        <v>5</v>
      </c>
      <c r="B11" s="36">
        <f>SUMIF(B$21:B$306,"=5",L$21:L$306)</f>
        <v>1.3558646820771778E-6</v>
      </c>
      <c r="C11" s="62">
        <f t="shared" si="1"/>
        <v>-13.511071165404104</v>
      </c>
      <c r="D11" s="49">
        <f t="shared" si="2"/>
        <v>0</v>
      </c>
      <c r="E11" s="49">
        <f t="shared" si="3"/>
        <v>0</v>
      </c>
      <c r="F11">
        <f t="shared" si="4"/>
        <v>0</v>
      </c>
      <c r="G11" s="49">
        <f t="shared" si="0"/>
        <v>0</v>
      </c>
      <c r="I11">
        <f t="shared" si="5"/>
        <v>5</v>
      </c>
      <c r="J11" s="49">
        <f>'K2'!B11</f>
        <v>0</v>
      </c>
      <c r="K11">
        <f t="shared" si="7"/>
        <v>5</v>
      </c>
      <c r="L11" s="19">
        <f>'B5'!B11</f>
        <v>4.0307769754004527E-5</v>
      </c>
      <c r="M11" s="49">
        <f>'K3'!B11</f>
        <v>0</v>
      </c>
    </row>
    <row r="12" spans="1:18" x14ac:dyDescent="0.2">
      <c r="A12" s="35">
        <f t="shared" si="6"/>
        <v>6</v>
      </c>
      <c r="B12" s="36">
        <f>SUMIF(B$21:B$306,"=6",L$21:L$306)</f>
        <v>2.1667970550636807E-7</v>
      </c>
      <c r="C12" s="62">
        <f t="shared" si="1"/>
        <v>-15.344845585275376</v>
      </c>
      <c r="D12" s="49">
        <f t="shared" si="2"/>
        <v>0</v>
      </c>
      <c r="E12" s="49">
        <f t="shared" si="3"/>
        <v>0</v>
      </c>
      <c r="F12">
        <f t="shared" si="4"/>
        <v>0</v>
      </c>
      <c r="G12" s="49">
        <f t="shared" si="0"/>
        <v>0</v>
      </c>
      <c r="I12">
        <f t="shared" si="5"/>
        <v>6</v>
      </c>
      <c r="J12" s="49">
        <f>'K2'!B12</f>
        <v>0</v>
      </c>
      <c r="K12">
        <f t="shared" si="7"/>
        <v>6</v>
      </c>
      <c r="L12" s="19">
        <f>'B5'!B12</f>
        <v>3.4364739555994825E-5</v>
      </c>
      <c r="M12" s="49">
        <f>'K3'!B12</f>
        <v>0</v>
      </c>
    </row>
    <row r="13" spans="1:18" x14ac:dyDescent="0.2">
      <c r="A13" s="35">
        <f t="shared" si="6"/>
        <v>7</v>
      </c>
      <c r="B13" s="36">
        <f>SUMIF(B$21:B$306,"=7",L$21:L$306)</f>
        <v>3.052196349353244E-8</v>
      </c>
      <c r="C13" s="62">
        <f t="shared" si="1"/>
        <v>-17.304819297949066</v>
      </c>
      <c r="D13" s="49">
        <f t="shared" si="2"/>
        <v>0</v>
      </c>
      <c r="E13" s="49">
        <f t="shared" si="3"/>
        <v>0</v>
      </c>
      <c r="F13">
        <f t="shared" si="4"/>
        <v>0</v>
      </c>
      <c r="G13" s="49">
        <f t="shared" si="0"/>
        <v>0</v>
      </c>
      <c r="I13">
        <f t="shared" si="5"/>
        <v>7</v>
      </c>
      <c r="J13" s="49">
        <f>'K2'!B13</f>
        <v>0</v>
      </c>
      <c r="K13">
        <f t="shared" si="7"/>
        <v>7</v>
      </c>
      <c r="L13" s="19">
        <f>'B5'!B13</f>
        <v>2.9302298974005632E-5</v>
      </c>
      <c r="M13" s="49">
        <f>'K3'!B13</f>
        <v>0</v>
      </c>
    </row>
    <row r="14" spans="1:18" x14ac:dyDescent="0.2">
      <c r="A14" s="35">
        <f t="shared" si="6"/>
        <v>8</v>
      </c>
      <c r="B14" s="36">
        <f>SUMIF(B$21:B$306,"=8",L$21:L$306)</f>
        <v>3.9444228173916349E-9</v>
      </c>
      <c r="C14" s="62">
        <f t="shared" si="1"/>
        <v>-19.350963200731087</v>
      </c>
      <c r="D14" s="49">
        <f t="shared" si="2"/>
        <v>0</v>
      </c>
      <c r="E14" s="49">
        <f t="shared" si="3"/>
        <v>0</v>
      </c>
      <c r="F14">
        <f t="shared" si="4"/>
        <v>0</v>
      </c>
      <c r="G14" s="49">
        <f t="shared" si="0"/>
        <v>0</v>
      </c>
      <c r="I14">
        <f t="shared" si="5"/>
        <v>8</v>
      </c>
      <c r="J14" s="49">
        <f>'K2'!B14</f>
        <v>0</v>
      </c>
      <c r="K14">
        <f t="shared" si="7"/>
        <v>8</v>
      </c>
      <c r="L14" s="19">
        <f>'B5'!B14</f>
        <v>2.4981425527175654E-5</v>
      </c>
      <c r="M14" s="49">
        <f>'K3'!B14</f>
        <v>0</v>
      </c>
    </row>
    <row r="15" spans="1:18" x14ac:dyDescent="0.2">
      <c r="A15" s="35">
        <f t="shared" si="6"/>
        <v>9</v>
      </c>
      <c r="B15" s="36">
        <f>SUMIF(B$21:B$306,"=9",L$21:L$306)</f>
        <v>4.7719490985300973E-10</v>
      </c>
      <c r="C15" s="62">
        <f t="shared" si="1"/>
        <v>-21.463096092456961</v>
      </c>
      <c r="D15" s="49">
        <f t="shared" si="2"/>
        <v>0</v>
      </c>
      <c r="E15" s="49">
        <f t="shared" si="3"/>
        <v>0</v>
      </c>
      <c r="F15">
        <f t="shared" si="4"/>
        <v>0</v>
      </c>
      <c r="G15" s="49">
        <f t="shared" si="0"/>
        <v>0</v>
      </c>
      <c r="I15">
        <f t="shared" si="5"/>
        <v>9</v>
      </c>
      <c r="J15" s="49">
        <f>'K2'!B15</f>
        <v>0</v>
      </c>
      <c r="K15">
        <f t="shared" si="7"/>
        <v>9</v>
      </c>
      <c r="L15" s="19">
        <f>'B5'!B15</f>
        <v>2.1290715106955928E-5</v>
      </c>
      <c r="M15" s="49">
        <f>'K3'!B15</f>
        <v>0</v>
      </c>
    </row>
    <row r="16" spans="1:18" x14ac:dyDescent="0.2">
      <c r="A16" s="37">
        <f t="shared" si="6"/>
        <v>10</v>
      </c>
      <c r="B16" s="38">
        <f>SUMIF(B$21:B$306,"=10",L$21:L$306)</f>
        <v>5.0096519949487396E-11</v>
      </c>
      <c r="C16" s="62">
        <f t="shared" si="1"/>
        <v>-23.71706957233641</v>
      </c>
      <c r="D16" s="49">
        <f t="shared" si="2"/>
        <v>0</v>
      </c>
      <c r="E16" s="49">
        <f t="shared" si="3"/>
        <v>0</v>
      </c>
      <c r="F16">
        <f t="shared" si="4"/>
        <v>0</v>
      </c>
      <c r="G16" s="49">
        <v>0</v>
      </c>
      <c r="I16">
        <f t="shared" si="5"/>
        <v>10</v>
      </c>
      <c r="J16" s="49">
        <f>'K2'!B16</f>
        <v>0</v>
      </c>
      <c r="K16">
        <f>K15+1</f>
        <v>10</v>
      </c>
      <c r="L16" s="19">
        <f>'B5'!B16</f>
        <v>1.8137796913657039E-5</v>
      </c>
      <c r="M16" s="49">
        <f>'K3'!B16</f>
        <v>0</v>
      </c>
    </row>
    <row r="17" spans="1:13" x14ac:dyDescent="0.2">
      <c r="A17" t="s">
        <v>56</v>
      </c>
      <c r="B17">
        <f>D17</f>
        <v>4.7724839425276728E-6</v>
      </c>
      <c r="C17" s="62">
        <f t="shared" si="1"/>
        <v>-12.25264364593516</v>
      </c>
      <c r="D17">
        <f>SUM(D6:D16)</f>
        <v>4.7724839425276728E-6</v>
      </c>
      <c r="E17">
        <f>SUM(E6:E16)</f>
        <v>1</v>
      </c>
    </row>
    <row r="19" spans="1:13" x14ac:dyDescent="0.2">
      <c r="B19" t="s">
        <v>87</v>
      </c>
      <c r="E19" t="s">
        <v>86</v>
      </c>
    </row>
    <row r="20" spans="1:13" x14ac:dyDescent="0.2">
      <c r="B20" t="s">
        <v>22</v>
      </c>
      <c r="C20" t="s">
        <v>18</v>
      </c>
      <c r="D20" t="s">
        <v>23</v>
      </c>
      <c r="E20" t="s">
        <v>34</v>
      </c>
      <c r="F20" t="s">
        <v>48</v>
      </c>
      <c r="G20" t="s">
        <v>49</v>
      </c>
      <c r="H20" t="s">
        <v>19</v>
      </c>
      <c r="I20" t="s">
        <v>88</v>
      </c>
      <c r="J20" t="s">
        <v>47</v>
      </c>
      <c r="K20" t="s">
        <v>90</v>
      </c>
      <c r="L20" t="s">
        <v>36</v>
      </c>
      <c r="M20" t="s">
        <v>63</v>
      </c>
    </row>
    <row r="21" spans="1:13" x14ac:dyDescent="0.2">
      <c r="B21">
        <v>0</v>
      </c>
      <c r="C21">
        <v>10</v>
      </c>
      <c r="D21">
        <f>C21-B21</f>
        <v>10</v>
      </c>
      <c r="E21">
        <v>0</v>
      </c>
      <c r="F21">
        <f>D21+E21</f>
        <v>10</v>
      </c>
      <c r="G21">
        <f>B21-E21</f>
        <v>0</v>
      </c>
      <c r="H21">
        <f t="shared" ref="H21:H84" si="8">VLOOKUP(C21,K$6:M$16,2)</f>
        <v>1.8137796913657039E-5</v>
      </c>
      <c r="I21">
        <f t="shared" ref="I21:I84" si="9">_xlfn.BINOM.DIST(B21,C21,$H$2,FALSE)</f>
        <v>1.8038568713867042E-7</v>
      </c>
      <c r="J21">
        <f t="shared" ref="J21:J84" si="10">VLOOKUP(F21,K$6:M$16,3)</f>
        <v>0</v>
      </c>
      <c r="K21">
        <f>_xlfn.BINOM.DIST(G21,B21,$F$2,FALSE)</f>
        <v>1</v>
      </c>
      <c r="L21">
        <f>H21*I21*J21*K21</f>
        <v>0</v>
      </c>
      <c r="M21" t="e">
        <f>LN(L21)</f>
        <v>#NUM!</v>
      </c>
    </row>
    <row r="22" spans="1:13" x14ac:dyDescent="0.2">
      <c r="B22">
        <f>IF(E21=0,IF(C21=B21,B21+1,B21), B21)</f>
        <v>0</v>
      </c>
      <c r="C22">
        <f>IF(E21=0,IF(C21=B21,10,C21-1),C21)</f>
        <v>9</v>
      </c>
      <c r="D22">
        <f>C22-B22</f>
        <v>9</v>
      </c>
      <c r="E22">
        <f>IF(E21=0,B22,E21-1)</f>
        <v>0</v>
      </c>
      <c r="F22">
        <f t="shared" ref="F22:F85" si="11">D22+E22</f>
        <v>9</v>
      </c>
      <c r="G22">
        <f t="shared" ref="G22:G85" si="12">B22-E22</f>
        <v>0</v>
      </c>
      <c r="H22">
        <f t="shared" si="8"/>
        <v>2.1290715106955928E-5</v>
      </c>
      <c r="I22">
        <f t="shared" si="9"/>
        <v>8.5227915689339865E-7</v>
      </c>
      <c r="J22">
        <f t="shared" si="10"/>
        <v>0</v>
      </c>
      <c r="K22">
        <f t="shared" ref="K22:K85" si="13">_xlfn.BINOM.DIST(G22,B22,$F$2,FALSE)</f>
        <v>1</v>
      </c>
      <c r="L22">
        <f t="shared" ref="L22:L85" si="14">H22*I22*J22*K22</f>
        <v>0</v>
      </c>
      <c r="M22" t="e">
        <f t="shared" ref="M22:M85" si="15">LN(L22)</f>
        <v>#NUM!</v>
      </c>
    </row>
    <row r="23" spans="1:13" x14ac:dyDescent="0.2">
      <c r="B23">
        <f t="shared" ref="B23:B86" si="16">IF(E22=0,IF(C22=B22,B22+1,B22), B22)</f>
        <v>0</v>
      </c>
      <c r="C23">
        <f t="shared" ref="C23:C86" si="17">IF(E22=0,IF(C22=B22,10,C22-1),C22)</f>
        <v>8</v>
      </c>
      <c r="D23">
        <f t="shared" ref="D23:D86" si="18">C23-B23</f>
        <v>8</v>
      </c>
      <c r="E23">
        <f t="shared" ref="E23:E86" si="19">IF(E22=0,B23,E22-1)</f>
        <v>0</v>
      </c>
      <c r="F23">
        <f t="shared" si="11"/>
        <v>8</v>
      </c>
      <c r="G23">
        <f t="shared" si="12"/>
        <v>0</v>
      </c>
      <c r="H23">
        <f t="shared" si="8"/>
        <v>2.4981425527175654E-5</v>
      </c>
      <c r="I23">
        <f t="shared" si="9"/>
        <v>4.0268148365702854E-6</v>
      </c>
      <c r="J23">
        <f t="shared" si="10"/>
        <v>0</v>
      </c>
      <c r="K23">
        <f t="shared" si="13"/>
        <v>1</v>
      </c>
      <c r="L23">
        <f t="shared" si="14"/>
        <v>0</v>
      </c>
      <c r="M23" t="e">
        <f t="shared" si="15"/>
        <v>#NUM!</v>
      </c>
    </row>
    <row r="24" spans="1:13" x14ac:dyDescent="0.2">
      <c r="B24">
        <f t="shared" si="16"/>
        <v>0</v>
      </c>
      <c r="C24">
        <f t="shared" si="17"/>
        <v>7</v>
      </c>
      <c r="D24">
        <f t="shared" si="18"/>
        <v>7</v>
      </c>
      <c r="E24">
        <f t="shared" si="19"/>
        <v>0</v>
      </c>
      <c r="F24">
        <f t="shared" si="11"/>
        <v>7</v>
      </c>
      <c r="G24">
        <f t="shared" si="12"/>
        <v>0</v>
      </c>
      <c r="H24">
        <f t="shared" si="8"/>
        <v>2.9302298974005632E-5</v>
      </c>
      <c r="I24">
        <f t="shared" si="9"/>
        <v>1.9025735402386172E-5</v>
      </c>
      <c r="J24">
        <f t="shared" si="10"/>
        <v>0</v>
      </c>
      <c r="K24">
        <f t="shared" si="13"/>
        <v>1</v>
      </c>
      <c r="L24">
        <f t="shared" si="14"/>
        <v>0</v>
      </c>
      <c r="M24" t="e">
        <f t="shared" si="15"/>
        <v>#NUM!</v>
      </c>
    </row>
    <row r="25" spans="1:13" x14ac:dyDescent="0.2">
      <c r="B25">
        <f t="shared" si="16"/>
        <v>0</v>
      </c>
      <c r="C25">
        <f t="shared" si="17"/>
        <v>6</v>
      </c>
      <c r="D25">
        <f t="shared" si="18"/>
        <v>6</v>
      </c>
      <c r="E25">
        <f t="shared" si="19"/>
        <v>0</v>
      </c>
      <c r="F25">
        <f t="shared" si="11"/>
        <v>6</v>
      </c>
      <c r="G25">
        <f t="shared" si="12"/>
        <v>0</v>
      </c>
      <c r="H25">
        <f t="shared" si="8"/>
        <v>3.4364739555994825E-5</v>
      </c>
      <c r="I25">
        <f t="shared" si="9"/>
        <v>8.9892041797957103E-5</v>
      </c>
      <c r="J25">
        <f t="shared" si="10"/>
        <v>0</v>
      </c>
      <c r="K25">
        <f t="shared" si="13"/>
        <v>1</v>
      </c>
      <c r="L25">
        <f t="shared" si="14"/>
        <v>0</v>
      </c>
      <c r="M25" t="e">
        <f t="shared" si="15"/>
        <v>#NUM!</v>
      </c>
    </row>
    <row r="26" spans="1:13" x14ac:dyDescent="0.2">
      <c r="B26">
        <f t="shared" si="16"/>
        <v>0</v>
      </c>
      <c r="C26">
        <f t="shared" si="17"/>
        <v>5</v>
      </c>
      <c r="D26">
        <f t="shared" si="18"/>
        <v>5</v>
      </c>
      <c r="E26">
        <f t="shared" si="19"/>
        <v>0</v>
      </c>
      <c r="F26">
        <f t="shared" si="11"/>
        <v>5</v>
      </c>
      <c r="G26">
        <f t="shared" si="12"/>
        <v>0</v>
      </c>
      <c r="H26">
        <f t="shared" si="8"/>
        <v>4.0307769754004527E-5</v>
      </c>
      <c r="I26">
        <f t="shared" si="9"/>
        <v>4.2471836213974835E-4</v>
      </c>
      <c r="J26">
        <f t="shared" si="10"/>
        <v>0</v>
      </c>
      <c r="K26">
        <f t="shared" si="13"/>
        <v>1</v>
      </c>
      <c r="L26">
        <f t="shared" si="14"/>
        <v>0</v>
      </c>
      <c r="M26" t="e">
        <f t="shared" si="15"/>
        <v>#NUM!</v>
      </c>
    </row>
    <row r="27" spans="1:13" x14ac:dyDescent="0.2">
      <c r="B27">
        <f t="shared" si="16"/>
        <v>0</v>
      </c>
      <c r="C27">
        <f t="shared" si="17"/>
        <v>4</v>
      </c>
      <c r="D27">
        <f t="shared" si="18"/>
        <v>4</v>
      </c>
      <c r="E27">
        <f t="shared" si="19"/>
        <v>0</v>
      </c>
      <c r="F27">
        <f t="shared" si="11"/>
        <v>4</v>
      </c>
      <c r="G27">
        <f t="shared" si="12"/>
        <v>0</v>
      </c>
      <c r="H27">
        <f t="shared" si="8"/>
        <v>4.731759693718277E-5</v>
      </c>
      <c r="I27">
        <f t="shared" si="9"/>
        <v>2.0066925117143098E-3</v>
      </c>
      <c r="J27">
        <f t="shared" si="10"/>
        <v>0</v>
      </c>
      <c r="K27">
        <f t="shared" si="13"/>
        <v>1</v>
      </c>
      <c r="L27">
        <f t="shared" si="14"/>
        <v>0</v>
      </c>
      <c r="M27" t="e">
        <f t="shared" si="15"/>
        <v>#NUM!</v>
      </c>
    </row>
    <row r="28" spans="1:13" x14ac:dyDescent="0.2">
      <c r="B28">
        <f t="shared" si="16"/>
        <v>0</v>
      </c>
      <c r="C28">
        <f t="shared" si="17"/>
        <v>3</v>
      </c>
      <c r="D28">
        <f t="shared" si="18"/>
        <v>3</v>
      </c>
      <c r="E28">
        <f t="shared" si="19"/>
        <v>0</v>
      </c>
      <c r="F28">
        <f t="shared" si="11"/>
        <v>3</v>
      </c>
      <c r="G28">
        <f t="shared" si="12"/>
        <v>0</v>
      </c>
      <c r="H28">
        <f t="shared" si="8"/>
        <v>5.568407284182352E-5</v>
      </c>
      <c r="I28">
        <f t="shared" si="9"/>
        <v>9.4811413763300195E-3</v>
      </c>
      <c r="J28">
        <f t="shared" si="10"/>
        <v>0.95637758690026342</v>
      </c>
      <c r="K28">
        <f t="shared" si="13"/>
        <v>1</v>
      </c>
      <c r="L28">
        <f t="shared" si="14"/>
        <v>5.0491817653708824E-7</v>
      </c>
      <c r="M28">
        <f t="shared" si="15"/>
        <v>-14.49886944745802</v>
      </c>
    </row>
    <row r="29" spans="1:13" x14ac:dyDescent="0.2">
      <c r="B29">
        <f t="shared" si="16"/>
        <v>0</v>
      </c>
      <c r="C29">
        <f t="shared" si="17"/>
        <v>2</v>
      </c>
      <c r="D29">
        <f t="shared" si="18"/>
        <v>2</v>
      </c>
      <c r="E29">
        <f t="shared" si="19"/>
        <v>0</v>
      </c>
      <c r="F29">
        <f t="shared" si="11"/>
        <v>2</v>
      </c>
      <c r="G29">
        <f t="shared" si="12"/>
        <v>0</v>
      </c>
      <c r="H29">
        <f t="shared" si="8"/>
        <v>6.6025179212322302E-5</v>
      </c>
      <c r="I29">
        <f t="shared" si="9"/>
        <v>4.479612161464773E-2</v>
      </c>
      <c r="J29">
        <f t="shared" si="10"/>
        <v>2.9406797969600829E-2</v>
      </c>
      <c r="K29">
        <f t="shared" si="13"/>
        <v>1</v>
      </c>
      <c r="L29">
        <f t="shared" si="14"/>
        <v>8.697566171820572E-8</v>
      </c>
      <c r="M29">
        <f t="shared" si="15"/>
        <v>-16.257637507794712</v>
      </c>
    </row>
    <row r="30" spans="1:13" x14ac:dyDescent="0.2">
      <c r="B30">
        <f t="shared" si="16"/>
        <v>0</v>
      </c>
      <c r="C30">
        <f t="shared" si="17"/>
        <v>1</v>
      </c>
      <c r="D30">
        <f t="shared" si="18"/>
        <v>1</v>
      </c>
      <c r="E30">
        <f t="shared" si="19"/>
        <v>0</v>
      </c>
      <c r="F30">
        <f t="shared" si="11"/>
        <v>1</v>
      </c>
      <c r="G30">
        <f t="shared" si="12"/>
        <v>0</v>
      </c>
      <c r="H30">
        <f t="shared" si="8"/>
        <v>8.0866884559791809E-5</v>
      </c>
      <c r="I30">
        <f t="shared" si="9"/>
        <v>0.21165094286264763</v>
      </c>
      <c r="J30">
        <f t="shared" si="10"/>
        <v>2.4375987487727525E-4</v>
      </c>
      <c r="K30">
        <f t="shared" si="13"/>
        <v>1</v>
      </c>
      <c r="L30">
        <f t="shared" si="14"/>
        <v>4.1720849025687613E-9</v>
      </c>
      <c r="M30">
        <f t="shared" si="15"/>
        <v>-19.29484994944718</v>
      </c>
    </row>
    <row r="31" spans="1:13" x14ac:dyDescent="0.2">
      <c r="B31">
        <f t="shared" si="16"/>
        <v>0</v>
      </c>
      <c r="C31">
        <f t="shared" si="17"/>
        <v>0</v>
      </c>
      <c r="D31">
        <f t="shared" si="18"/>
        <v>0</v>
      </c>
      <c r="E31">
        <f t="shared" si="19"/>
        <v>0</v>
      </c>
      <c r="F31">
        <f t="shared" si="11"/>
        <v>0</v>
      </c>
      <c r="G31">
        <f t="shared" si="12"/>
        <v>0</v>
      </c>
      <c r="H31">
        <f t="shared" si="8"/>
        <v>1.0716433525793992E-3</v>
      </c>
      <c r="I31">
        <f t="shared" si="9"/>
        <v>1</v>
      </c>
      <c r="J31">
        <f t="shared" si="10"/>
        <v>1.9572599037739763E-7</v>
      </c>
      <c r="K31">
        <f t="shared" si="13"/>
        <v>1</v>
      </c>
      <c r="L31">
        <f t="shared" si="14"/>
        <v>2.0974845651495763E-10</v>
      </c>
      <c r="M31">
        <f t="shared" si="15"/>
        <v>-22.285112129297424</v>
      </c>
    </row>
    <row r="32" spans="1:13" x14ac:dyDescent="0.2">
      <c r="B32">
        <f t="shared" si="16"/>
        <v>1</v>
      </c>
      <c r="C32">
        <f t="shared" si="17"/>
        <v>10</v>
      </c>
      <c r="D32">
        <f t="shared" si="18"/>
        <v>9</v>
      </c>
      <c r="E32">
        <f t="shared" si="19"/>
        <v>1</v>
      </c>
      <c r="F32">
        <f t="shared" si="11"/>
        <v>10</v>
      </c>
      <c r="G32">
        <f t="shared" si="12"/>
        <v>0</v>
      </c>
      <c r="H32">
        <f t="shared" si="8"/>
        <v>1.8137796913657039E-5</v>
      </c>
      <c r="I32">
        <f t="shared" si="9"/>
        <v>6.7189346975472944E-6</v>
      </c>
      <c r="J32">
        <f t="shared" si="10"/>
        <v>0</v>
      </c>
      <c r="K32">
        <f t="shared" si="13"/>
        <v>0.87891227911793346</v>
      </c>
      <c r="L32">
        <f t="shared" si="14"/>
        <v>0</v>
      </c>
      <c r="M32" t="e">
        <f t="shared" si="15"/>
        <v>#NUM!</v>
      </c>
    </row>
    <row r="33" spans="2:13" x14ac:dyDescent="0.2">
      <c r="B33">
        <f t="shared" si="16"/>
        <v>1</v>
      </c>
      <c r="C33">
        <f t="shared" si="17"/>
        <v>10</v>
      </c>
      <c r="D33">
        <f t="shared" si="18"/>
        <v>9</v>
      </c>
      <c r="E33">
        <f t="shared" si="19"/>
        <v>0</v>
      </c>
      <c r="F33">
        <f t="shared" si="11"/>
        <v>9</v>
      </c>
      <c r="G33">
        <f t="shared" si="12"/>
        <v>1</v>
      </c>
      <c r="H33">
        <f t="shared" si="8"/>
        <v>1.8137796913657039E-5</v>
      </c>
      <c r="I33">
        <f t="shared" si="9"/>
        <v>6.7189346975472944E-6</v>
      </c>
      <c r="J33">
        <f t="shared" si="10"/>
        <v>0</v>
      </c>
      <c r="K33">
        <f t="shared" si="13"/>
        <v>0.12108772088206647</v>
      </c>
      <c r="L33">
        <f t="shared" si="14"/>
        <v>0</v>
      </c>
      <c r="M33" t="e">
        <f t="shared" si="15"/>
        <v>#NUM!</v>
      </c>
    </row>
    <row r="34" spans="2:13" x14ac:dyDescent="0.2">
      <c r="B34">
        <f t="shared" si="16"/>
        <v>1</v>
      </c>
      <c r="C34">
        <f t="shared" si="17"/>
        <v>9</v>
      </c>
      <c r="D34">
        <f t="shared" si="18"/>
        <v>8</v>
      </c>
      <c r="E34">
        <f t="shared" si="19"/>
        <v>1</v>
      </c>
      <c r="F34">
        <f t="shared" si="11"/>
        <v>9</v>
      </c>
      <c r="G34">
        <f t="shared" si="12"/>
        <v>0</v>
      </c>
      <c r="H34">
        <f t="shared" si="8"/>
        <v>2.1290715106955928E-5</v>
      </c>
      <c r="I34">
        <f t="shared" si="9"/>
        <v>2.8570821117091983E-5</v>
      </c>
      <c r="J34">
        <f t="shared" si="10"/>
        <v>0</v>
      </c>
      <c r="K34">
        <f t="shared" si="13"/>
        <v>0.87891227911793346</v>
      </c>
      <c r="L34">
        <f t="shared" si="14"/>
        <v>0</v>
      </c>
      <c r="M34" t="e">
        <f t="shared" si="15"/>
        <v>#NUM!</v>
      </c>
    </row>
    <row r="35" spans="2:13" x14ac:dyDescent="0.2">
      <c r="B35">
        <f t="shared" si="16"/>
        <v>1</v>
      </c>
      <c r="C35">
        <f t="shared" si="17"/>
        <v>9</v>
      </c>
      <c r="D35">
        <f t="shared" si="18"/>
        <v>8</v>
      </c>
      <c r="E35">
        <f t="shared" si="19"/>
        <v>0</v>
      </c>
      <c r="F35">
        <f t="shared" si="11"/>
        <v>8</v>
      </c>
      <c r="G35">
        <f t="shared" si="12"/>
        <v>1</v>
      </c>
      <c r="H35">
        <f t="shared" si="8"/>
        <v>2.1290715106955928E-5</v>
      </c>
      <c r="I35">
        <f t="shared" si="9"/>
        <v>2.8570821117091983E-5</v>
      </c>
      <c r="J35">
        <f t="shared" si="10"/>
        <v>0</v>
      </c>
      <c r="K35">
        <f t="shared" si="13"/>
        <v>0.12108772088206647</v>
      </c>
      <c r="L35">
        <f t="shared" si="14"/>
        <v>0</v>
      </c>
      <c r="M35" t="e">
        <f t="shared" si="15"/>
        <v>#NUM!</v>
      </c>
    </row>
    <row r="36" spans="2:13" x14ac:dyDescent="0.2">
      <c r="B36">
        <f t="shared" si="16"/>
        <v>1</v>
      </c>
      <c r="C36">
        <f t="shared" si="17"/>
        <v>8</v>
      </c>
      <c r="D36">
        <f t="shared" si="18"/>
        <v>7</v>
      </c>
      <c r="E36">
        <f t="shared" si="19"/>
        <v>1</v>
      </c>
      <c r="F36">
        <f t="shared" si="11"/>
        <v>8</v>
      </c>
      <c r="G36">
        <f t="shared" si="12"/>
        <v>0</v>
      </c>
      <c r="H36">
        <f t="shared" si="8"/>
        <v>2.4981425527175654E-5</v>
      </c>
      <c r="I36">
        <f t="shared" si="9"/>
        <v>1.1999136452652706E-4</v>
      </c>
      <c r="J36">
        <f t="shared" si="10"/>
        <v>0</v>
      </c>
      <c r="K36">
        <f t="shared" si="13"/>
        <v>0.87891227911793346</v>
      </c>
      <c r="L36">
        <f t="shared" si="14"/>
        <v>0</v>
      </c>
      <c r="M36" t="e">
        <f t="shared" si="15"/>
        <v>#NUM!</v>
      </c>
    </row>
    <row r="37" spans="2:13" x14ac:dyDescent="0.2">
      <c r="B37">
        <f t="shared" si="16"/>
        <v>1</v>
      </c>
      <c r="C37">
        <f t="shared" si="17"/>
        <v>8</v>
      </c>
      <c r="D37">
        <f t="shared" si="18"/>
        <v>7</v>
      </c>
      <c r="E37">
        <f t="shared" si="19"/>
        <v>0</v>
      </c>
      <c r="F37">
        <f t="shared" si="11"/>
        <v>7</v>
      </c>
      <c r="G37">
        <f t="shared" si="12"/>
        <v>1</v>
      </c>
      <c r="H37">
        <f t="shared" si="8"/>
        <v>2.4981425527175654E-5</v>
      </c>
      <c r="I37">
        <f t="shared" si="9"/>
        <v>1.1999136452652706E-4</v>
      </c>
      <c r="J37">
        <f t="shared" si="10"/>
        <v>0</v>
      </c>
      <c r="K37">
        <f t="shared" si="13"/>
        <v>0.12108772088206647</v>
      </c>
      <c r="L37">
        <f t="shared" si="14"/>
        <v>0</v>
      </c>
      <c r="M37" t="e">
        <f t="shared" si="15"/>
        <v>#NUM!</v>
      </c>
    </row>
    <row r="38" spans="2:13" x14ac:dyDescent="0.2">
      <c r="B38">
        <f t="shared" si="16"/>
        <v>1</v>
      </c>
      <c r="C38">
        <f t="shared" si="17"/>
        <v>7</v>
      </c>
      <c r="D38">
        <f t="shared" si="18"/>
        <v>6</v>
      </c>
      <c r="E38">
        <f t="shared" si="19"/>
        <v>1</v>
      </c>
      <c r="F38">
        <f t="shared" si="11"/>
        <v>7</v>
      </c>
      <c r="G38">
        <f t="shared" si="12"/>
        <v>0</v>
      </c>
      <c r="H38">
        <f t="shared" si="8"/>
        <v>2.9302298974005632E-5</v>
      </c>
      <c r="I38">
        <f t="shared" si="9"/>
        <v>4.9606414476899687E-4</v>
      </c>
      <c r="J38">
        <f t="shared" si="10"/>
        <v>0</v>
      </c>
      <c r="K38">
        <f t="shared" si="13"/>
        <v>0.87891227911793346</v>
      </c>
      <c r="L38">
        <f t="shared" si="14"/>
        <v>0</v>
      </c>
      <c r="M38" t="e">
        <f t="shared" si="15"/>
        <v>#NUM!</v>
      </c>
    </row>
    <row r="39" spans="2:13" x14ac:dyDescent="0.2">
      <c r="B39">
        <f t="shared" si="16"/>
        <v>1</v>
      </c>
      <c r="C39">
        <f t="shared" si="17"/>
        <v>7</v>
      </c>
      <c r="D39">
        <f t="shared" si="18"/>
        <v>6</v>
      </c>
      <c r="E39">
        <f t="shared" si="19"/>
        <v>0</v>
      </c>
      <c r="F39">
        <f t="shared" si="11"/>
        <v>6</v>
      </c>
      <c r="G39">
        <f t="shared" si="12"/>
        <v>1</v>
      </c>
      <c r="H39">
        <f t="shared" si="8"/>
        <v>2.9302298974005632E-5</v>
      </c>
      <c r="I39">
        <f t="shared" si="9"/>
        <v>4.9606414476899687E-4</v>
      </c>
      <c r="J39">
        <f t="shared" si="10"/>
        <v>0</v>
      </c>
      <c r="K39">
        <f t="shared" si="13"/>
        <v>0.12108772088206647</v>
      </c>
      <c r="L39">
        <f t="shared" si="14"/>
        <v>0</v>
      </c>
      <c r="M39" t="e">
        <f t="shared" si="15"/>
        <v>#NUM!</v>
      </c>
    </row>
    <row r="40" spans="2:13" x14ac:dyDescent="0.2">
      <c r="B40">
        <f t="shared" si="16"/>
        <v>1</v>
      </c>
      <c r="C40">
        <f t="shared" si="17"/>
        <v>6</v>
      </c>
      <c r="D40">
        <f t="shared" si="18"/>
        <v>5</v>
      </c>
      <c r="E40">
        <f t="shared" si="19"/>
        <v>1</v>
      </c>
      <c r="F40">
        <f t="shared" si="11"/>
        <v>6</v>
      </c>
      <c r="G40">
        <f t="shared" si="12"/>
        <v>0</v>
      </c>
      <c r="H40">
        <f t="shared" si="8"/>
        <v>3.4364739555994825E-5</v>
      </c>
      <c r="I40">
        <f t="shared" si="9"/>
        <v>2.0089579220507452E-3</v>
      </c>
      <c r="J40">
        <f t="shared" si="10"/>
        <v>0</v>
      </c>
      <c r="K40">
        <f t="shared" si="13"/>
        <v>0.87891227911793346</v>
      </c>
      <c r="L40">
        <f t="shared" si="14"/>
        <v>0</v>
      </c>
      <c r="M40" t="e">
        <f t="shared" si="15"/>
        <v>#NUM!</v>
      </c>
    </row>
    <row r="41" spans="2:13" x14ac:dyDescent="0.2">
      <c r="B41">
        <f t="shared" si="16"/>
        <v>1</v>
      </c>
      <c r="C41">
        <f t="shared" si="17"/>
        <v>6</v>
      </c>
      <c r="D41">
        <f t="shared" si="18"/>
        <v>5</v>
      </c>
      <c r="E41">
        <f t="shared" si="19"/>
        <v>0</v>
      </c>
      <c r="F41">
        <f t="shared" si="11"/>
        <v>5</v>
      </c>
      <c r="G41">
        <f t="shared" si="12"/>
        <v>1</v>
      </c>
      <c r="H41">
        <f t="shared" si="8"/>
        <v>3.4364739555994825E-5</v>
      </c>
      <c r="I41">
        <f t="shared" si="9"/>
        <v>2.0089579220507452E-3</v>
      </c>
      <c r="J41">
        <f t="shared" si="10"/>
        <v>0</v>
      </c>
      <c r="K41">
        <f t="shared" si="13"/>
        <v>0.12108772088206647</v>
      </c>
      <c r="L41">
        <f t="shared" si="14"/>
        <v>0</v>
      </c>
      <c r="M41" t="e">
        <f t="shared" si="15"/>
        <v>#NUM!</v>
      </c>
    </row>
    <row r="42" spans="2:13" x14ac:dyDescent="0.2">
      <c r="B42">
        <f t="shared" si="16"/>
        <v>1</v>
      </c>
      <c r="C42">
        <f t="shared" si="17"/>
        <v>5</v>
      </c>
      <c r="D42">
        <f t="shared" si="18"/>
        <v>4</v>
      </c>
      <c r="E42">
        <f t="shared" si="19"/>
        <v>1</v>
      </c>
      <c r="F42">
        <f t="shared" si="11"/>
        <v>5</v>
      </c>
      <c r="G42">
        <f t="shared" si="12"/>
        <v>0</v>
      </c>
      <c r="H42">
        <f t="shared" si="8"/>
        <v>4.0307769754004527E-5</v>
      </c>
      <c r="I42">
        <f t="shared" si="9"/>
        <v>7.90987074787281E-3</v>
      </c>
      <c r="J42">
        <f t="shared" si="10"/>
        <v>0</v>
      </c>
      <c r="K42">
        <f t="shared" si="13"/>
        <v>0.87891227911793346</v>
      </c>
      <c r="L42">
        <f t="shared" si="14"/>
        <v>0</v>
      </c>
      <c r="M42" t="e">
        <f t="shared" si="15"/>
        <v>#NUM!</v>
      </c>
    </row>
    <row r="43" spans="2:13" x14ac:dyDescent="0.2">
      <c r="B43">
        <f t="shared" si="16"/>
        <v>1</v>
      </c>
      <c r="C43">
        <f t="shared" si="17"/>
        <v>5</v>
      </c>
      <c r="D43">
        <f t="shared" si="18"/>
        <v>4</v>
      </c>
      <c r="E43">
        <f t="shared" si="19"/>
        <v>0</v>
      </c>
      <c r="F43">
        <f t="shared" si="11"/>
        <v>4</v>
      </c>
      <c r="G43">
        <f t="shared" si="12"/>
        <v>1</v>
      </c>
      <c r="H43">
        <f t="shared" si="8"/>
        <v>4.0307769754004527E-5</v>
      </c>
      <c r="I43">
        <f t="shared" si="9"/>
        <v>7.90987074787281E-3</v>
      </c>
      <c r="J43">
        <f t="shared" si="10"/>
        <v>0</v>
      </c>
      <c r="K43">
        <f t="shared" si="13"/>
        <v>0.12108772088206647</v>
      </c>
      <c r="L43">
        <f t="shared" si="14"/>
        <v>0</v>
      </c>
      <c r="M43" t="e">
        <f t="shared" si="15"/>
        <v>#NUM!</v>
      </c>
    </row>
    <row r="44" spans="2:13" x14ac:dyDescent="0.2">
      <c r="B44">
        <f t="shared" si="16"/>
        <v>1</v>
      </c>
      <c r="C44">
        <f t="shared" si="17"/>
        <v>4</v>
      </c>
      <c r="D44">
        <f t="shared" si="18"/>
        <v>3</v>
      </c>
      <c r="E44">
        <f t="shared" si="19"/>
        <v>1</v>
      </c>
      <c r="F44">
        <f t="shared" si="11"/>
        <v>4</v>
      </c>
      <c r="G44">
        <f t="shared" si="12"/>
        <v>0</v>
      </c>
      <c r="H44">
        <f t="shared" si="8"/>
        <v>4.731759693718277E-5</v>
      </c>
      <c r="I44">
        <f t="shared" si="9"/>
        <v>2.9897795458462852E-2</v>
      </c>
      <c r="J44">
        <f t="shared" si="10"/>
        <v>0</v>
      </c>
      <c r="K44">
        <f t="shared" si="13"/>
        <v>0.87891227911793346</v>
      </c>
      <c r="L44">
        <f t="shared" si="14"/>
        <v>0</v>
      </c>
      <c r="M44" t="e">
        <f t="shared" si="15"/>
        <v>#NUM!</v>
      </c>
    </row>
    <row r="45" spans="2:13" x14ac:dyDescent="0.2">
      <c r="B45">
        <f t="shared" si="16"/>
        <v>1</v>
      </c>
      <c r="C45">
        <f t="shared" si="17"/>
        <v>4</v>
      </c>
      <c r="D45">
        <f t="shared" si="18"/>
        <v>3</v>
      </c>
      <c r="E45">
        <f t="shared" si="19"/>
        <v>0</v>
      </c>
      <c r="F45">
        <f t="shared" si="11"/>
        <v>3</v>
      </c>
      <c r="G45">
        <f t="shared" si="12"/>
        <v>1</v>
      </c>
      <c r="H45">
        <f t="shared" si="8"/>
        <v>4.731759693718277E-5</v>
      </c>
      <c r="I45">
        <f t="shared" si="9"/>
        <v>2.9897795458462852E-2</v>
      </c>
      <c r="J45">
        <f t="shared" si="10"/>
        <v>0.95637758690026342</v>
      </c>
      <c r="K45">
        <f t="shared" si="13"/>
        <v>0.12108772088206647</v>
      </c>
      <c r="L45">
        <f t="shared" si="14"/>
        <v>1.6382921170630388E-7</v>
      </c>
      <c r="M45">
        <f t="shared" si="15"/>
        <v>-15.624441343782387</v>
      </c>
    </row>
    <row r="46" spans="2:13" x14ac:dyDescent="0.2">
      <c r="B46">
        <f t="shared" si="16"/>
        <v>1</v>
      </c>
      <c r="C46">
        <f t="shared" si="17"/>
        <v>3</v>
      </c>
      <c r="D46">
        <f t="shared" si="18"/>
        <v>2</v>
      </c>
      <c r="E46">
        <f t="shared" si="19"/>
        <v>1</v>
      </c>
      <c r="F46">
        <f t="shared" si="11"/>
        <v>3</v>
      </c>
      <c r="G46">
        <f t="shared" si="12"/>
        <v>0</v>
      </c>
      <c r="H46">
        <f t="shared" si="8"/>
        <v>5.568407284182352E-5</v>
      </c>
      <c r="I46">
        <f t="shared" si="9"/>
        <v>0.10594494071495311</v>
      </c>
      <c r="J46">
        <f t="shared" si="10"/>
        <v>0.95637758690026342</v>
      </c>
      <c r="K46">
        <f t="shared" si="13"/>
        <v>0.87891227911793346</v>
      </c>
      <c r="L46">
        <f t="shared" si="14"/>
        <v>4.9589089787667607E-6</v>
      </c>
      <c r="M46">
        <f t="shared" si="15"/>
        <v>-12.214324805381372</v>
      </c>
    </row>
    <row r="47" spans="2:13" x14ac:dyDescent="0.2">
      <c r="B47">
        <f t="shared" si="16"/>
        <v>1</v>
      </c>
      <c r="C47">
        <f t="shared" si="17"/>
        <v>3</v>
      </c>
      <c r="D47">
        <f t="shared" si="18"/>
        <v>2</v>
      </c>
      <c r="E47">
        <f t="shared" si="19"/>
        <v>0</v>
      </c>
      <c r="F47">
        <f t="shared" si="11"/>
        <v>2</v>
      </c>
      <c r="G47">
        <f t="shared" si="12"/>
        <v>1</v>
      </c>
      <c r="H47">
        <f t="shared" si="8"/>
        <v>5.568407284182352E-5</v>
      </c>
      <c r="I47">
        <f t="shared" si="9"/>
        <v>0.10594494071495311</v>
      </c>
      <c r="J47">
        <f t="shared" si="10"/>
        <v>2.9406797969600829E-2</v>
      </c>
      <c r="K47">
        <f t="shared" si="13"/>
        <v>0.12108772088206647</v>
      </c>
      <c r="L47">
        <f t="shared" si="14"/>
        <v>2.1006759242199572E-8</v>
      </c>
      <c r="M47">
        <f t="shared" si="15"/>
        <v>-17.678421582335428</v>
      </c>
    </row>
    <row r="48" spans="2:13" x14ac:dyDescent="0.2">
      <c r="B48">
        <f t="shared" si="16"/>
        <v>1</v>
      </c>
      <c r="C48">
        <f t="shared" si="17"/>
        <v>2</v>
      </c>
      <c r="D48">
        <f t="shared" si="18"/>
        <v>1</v>
      </c>
      <c r="E48">
        <f t="shared" si="19"/>
        <v>1</v>
      </c>
      <c r="F48">
        <f t="shared" si="11"/>
        <v>2</v>
      </c>
      <c r="G48">
        <f t="shared" si="12"/>
        <v>0</v>
      </c>
      <c r="H48">
        <f t="shared" si="8"/>
        <v>6.6025179212322302E-5</v>
      </c>
      <c r="I48">
        <f t="shared" si="9"/>
        <v>0.33370964249599977</v>
      </c>
      <c r="J48">
        <f t="shared" si="10"/>
        <v>2.9406797969600829E-2</v>
      </c>
      <c r="K48">
        <f t="shared" si="13"/>
        <v>0.87891227911793346</v>
      </c>
      <c r="L48">
        <f t="shared" si="14"/>
        <v>5.694710019309565E-7</v>
      </c>
      <c r="M48">
        <f t="shared" si="15"/>
        <v>-14.378557973826227</v>
      </c>
    </row>
    <row r="49" spans="2:13" x14ac:dyDescent="0.2">
      <c r="B49">
        <f t="shared" si="16"/>
        <v>1</v>
      </c>
      <c r="C49">
        <f t="shared" si="17"/>
        <v>2</v>
      </c>
      <c r="D49">
        <f t="shared" si="18"/>
        <v>1</v>
      </c>
      <c r="E49">
        <f t="shared" si="19"/>
        <v>0</v>
      </c>
      <c r="F49">
        <f t="shared" si="11"/>
        <v>1</v>
      </c>
      <c r="G49">
        <f t="shared" si="12"/>
        <v>1</v>
      </c>
      <c r="H49">
        <f t="shared" si="8"/>
        <v>6.6025179212322302E-5</v>
      </c>
      <c r="I49">
        <f t="shared" si="9"/>
        <v>0.33370964249599977</v>
      </c>
      <c r="J49">
        <f t="shared" si="10"/>
        <v>2.4375987487727525E-4</v>
      </c>
      <c r="K49">
        <f t="shared" si="13"/>
        <v>0.12108772088206647</v>
      </c>
      <c r="L49">
        <f t="shared" si="14"/>
        <v>6.5034030097085417E-10</v>
      </c>
      <c r="M49">
        <f t="shared" si="15"/>
        <v>-21.153525350082933</v>
      </c>
    </row>
    <row r="50" spans="2:13" x14ac:dyDescent="0.2">
      <c r="B50">
        <f t="shared" si="16"/>
        <v>1</v>
      </c>
      <c r="C50">
        <f t="shared" si="17"/>
        <v>1</v>
      </c>
      <c r="D50">
        <f t="shared" si="18"/>
        <v>0</v>
      </c>
      <c r="E50">
        <f t="shared" si="19"/>
        <v>1</v>
      </c>
      <c r="F50">
        <f t="shared" si="11"/>
        <v>1</v>
      </c>
      <c r="G50">
        <f t="shared" si="12"/>
        <v>0</v>
      </c>
      <c r="H50">
        <f t="shared" si="8"/>
        <v>8.0866884559791809E-5</v>
      </c>
      <c r="I50">
        <f t="shared" si="9"/>
        <v>0.78834905713735237</v>
      </c>
      <c r="J50">
        <f t="shared" si="10"/>
        <v>2.4375987487727525E-4</v>
      </c>
      <c r="K50">
        <f t="shared" si="13"/>
        <v>0.87891227911793346</v>
      </c>
      <c r="L50">
        <f t="shared" si="14"/>
        <v>1.3658311547571305E-8</v>
      </c>
      <c r="M50">
        <f t="shared" si="15"/>
        <v>-18.108917596038641</v>
      </c>
    </row>
    <row r="51" spans="2:13" x14ac:dyDescent="0.2">
      <c r="B51">
        <f t="shared" si="16"/>
        <v>1</v>
      </c>
      <c r="C51">
        <f t="shared" si="17"/>
        <v>1</v>
      </c>
      <c r="D51">
        <f t="shared" si="18"/>
        <v>0</v>
      </c>
      <c r="E51">
        <f t="shared" si="19"/>
        <v>0</v>
      </c>
      <c r="F51">
        <f t="shared" si="11"/>
        <v>0</v>
      </c>
      <c r="G51">
        <f t="shared" si="12"/>
        <v>1</v>
      </c>
      <c r="H51">
        <f t="shared" si="8"/>
        <v>8.0866884559791809E-5</v>
      </c>
      <c r="I51">
        <f t="shared" si="9"/>
        <v>0.78834905713735237</v>
      </c>
      <c r="J51">
        <f t="shared" si="10"/>
        <v>1.9572599037739763E-7</v>
      </c>
      <c r="K51">
        <f t="shared" si="13"/>
        <v>0.12108772088206647</v>
      </c>
      <c r="L51">
        <f t="shared" si="14"/>
        <v>1.5109074714489496E-12</v>
      </c>
      <c r="M51">
        <f t="shared" si="15"/>
        <v>-27.218310671145051</v>
      </c>
    </row>
    <row r="52" spans="2:13" x14ac:dyDescent="0.2">
      <c r="B52">
        <f t="shared" si="16"/>
        <v>2</v>
      </c>
      <c r="C52">
        <f t="shared" si="17"/>
        <v>10</v>
      </c>
      <c r="D52">
        <f t="shared" si="18"/>
        <v>8</v>
      </c>
      <c r="E52">
        <f t="shared" si="19"/>
        <v>2</v>
      </c>
      <c r="F52">
        <f t="shared" si="11"/>
        <v>10</v>
      </c>
      <c r="G52">
        <f t="shared" si="12"/>
        <v>0</v>
      </c>
      <c r="H52">
        <f t="shared" si="8"/>
        <v>1.8137796913657039E-5</v>
      </c>
      <c r="I52">
        <f t="shared" si="9"/>
        <v>1.1261889944649704E-4</v>
      </c>
      <c r="J52">
        <f t="shared" si="10"/>
        <v>0</v>
      </c>
      <c r="K52">
        <f t="shared" si="13"/>
        <v>0.77248679438428025</v>
      </c>
      <c r="L52">
        <f t="shared" si="14"/>
        <v>0</v>
      </c>
      <c r="M52" t="e">
        <f t="shared" si="15"/>
        <v>#NUM!</v>
      </c>
    </row>
    <row r="53" spans="2:13" x14ac:dyDescent="0.2">
      <c r="B53">
        <f t="shared" si="16"/>
        <v>2</v>
      </c>
      <c r="C53">
        <f t="shared" si="17"/>
        <v>10</v>
      </c>
      <c r="D53">
        <f t="shared" si="18"/>
        <v>8</v>
      </c>
      <c r="E53">
        <f t="shared" si="19"/>
        <v>1</v>
      </c>
      <c r="F53">
        <f t="shared" si="11"/>
        <v>9</v>
      </c>
      <c r="G53">
        <f t="shared" si="12"/>
        <v>1</v>
      </c>
      <c r="H53">
        <f t="shared" si="8"/>
        <v>1.8137796913657039E-5</v>
      </c>
      <c r="I53">
        <f t="shared" si="9"/>
        <v>1.1261889944649704E-4</v>
      </c>
      <c r="J53">
        <f t="shared" si="10"/>
        <v>0</v>
      </c>
      <c r="K53">
        <f t="shared" si="13"/>
        <v>0.2128509694673065</v>
      </c>
      <c r="L53">
        <f t="shared" si="14"/>
        <v>0</v>
      </c>
      <c r="M53" t="e">
        <f t="shared" si="15"/>
        <v>#NUM!</v>
      </c>
    </row>
    <row r="54" spans="2:13" x14ac:dyDescent="0.2">
      <c r="B54">
        <f t="shared" si="16"/>
        <v>2</v>
      </c>
      <c r="C54">
        <f t="shared" si="17"/>
        <v>10</v>
      </c>
      <c r="D54">
        <f t="shared" si="18"/>
        <v>8</v>
      </c>
      <c r="E54">
        <f t="shared" si="19"/>
        <v>0</v>
      </c>
      <c r="F54">
        <f t="shared" si="11"/>
        <v>8</v>
      </c>
      <c r="G54">
        <f t="shared" si="12"/>
        <v>2</v>
      </c>
      <c r="H54">
        <f t="shared" si="8"/>
        <v>1.8137796913657039E-5</v>
      </c>
      <c r="I54">
        <f t="shared" si="9"/>
        <v>1.1261889944649704E-4</v>
      </c>
      <c r="J54">
        <f t="shared" si="10"/>
        <v>0</v>
      </c>
      <c r="K54">
        <f t="shared" si="13"/>
        <v>1.4662236148413237E-2</v>
      </c>
      <c r="L54">
        <f t="shared" si="14"/>
        <v>0</v>
      </c>
      <c r="M54" t="e">
        <f t="shared" si="15"/>
        <v>#NUM!</v>
      </c>
    </row>
    <row r="55" spans="2:13" x14ac:dyDescent="0.2">
      <c r="B55">
        <f t="shared" si="16"/>
        <v>2</v>
      </c>
      <c r="C55">
        <f t="shared" si="17"/>
        <v>9</v>
      </c>
      <c r="D55">
        <f t="shared" si="18"/>
        <v>7</v>
      </c>
      <c r="E55">
        <f t="shared" si="19"/>
        <v>2</v>
      </c>
      <c r="F55">
        <f t="shared" si="11"/>
        <v>9</v>
      </c>
      <c r="G55">
        <f t="shared" si="12"/>
        <v>0</v>
      </c>
      <c r="H55">
        <f t="shared" si="8"/>
        <v>2.1290715106955928E-5</v>
      </c>
      <c r="I55">
        <f t="shared" si="9"/>
        <v>4.2567785590100378E-4</v>
      </c>
      <c r="J55">
        <f t="shared" si="10"/>
        <v>0</v>
      </c>
      <c r="K55">
        <f t="shared" si="13"/>
        <v>0.77248679438428025</v>
      </c>
      <c r="L55">
        <f t="shared" si="14"/>
        <v>0</v>
      </c>
      <c r="M55" t="e">
        <f t="shared" si="15"/>
        <v>#NUM!</v>
      </c>
    </row>
    <row r="56" spans="2:13" x14ac:dyDescent="0.2">
      <c r="B56">
        <f t="shared" si="16"/>
        <v>2</v>
      </c>
      <c r="C56">
        <f t="shared" si="17"/>
        <v>9</v>
      </c>
      <c r="D56">
        <f t="shared" si="18"/>
        <v>7</v>
      </c>
      <c r="E56">
        <f t="shared" si="19"/>
        <v>1</v>
      </c>
      <c r="F56">
        <f t="shared" si="11"/>
        <v>8</v>
      </c>
      <c r="G56">
        <f t="shared" si="12"/>
        <v>1</v>
      </c>
      <c r="H56">
        <f t="shared" si="8"/>
        <v>2.1290715106955928E-5</v>
      </c>
      <c r="I56">
        <f t="shared" si="9"/>
        <v>4.2567785590100378E-4</v>
      </c>
      <c r="J56">
        <f t="shared" si="10"/>
        <v>0</v>
      </c>
      <c r="K56">
        <f t="shared" si="13"/>
        <v>0.2128509694673065</v>
      </c>
      <c r="L56">
        <f t="shared" si="14"/>
        <v>0</v>
      </c>
      <c r="M56" t="e">
        <f t="shared" si="15"/>
        <v>#NUM!</v>
      </c>
    </row>
    <row r="57" spans="2:13" x14ac:dyDescent="0.2">
      <c r="B57">
        <f t="shared" si="16"/>
        <v>2</v>
      </c>
      <c r="C57">
        <f t="shared" si="17"/>
        <v>9</v>
      </c>
      <c r="D57">
        <f t="shared" si="18"/>
        <v>7</v>
      </c>
      <c r="E57">
        <f t="shared" si="19"/>
        <v>0</v>
      </c>
      <c r="F57">
        <f t="shared" si="11"/>
        <v>7</v>
      </c>
      <c r="G57">
        <f t="shared" si="12"/>
        <v>2</v>
      </c>
      <c r="H57">
        <f t="shared" si="8"/>
        <v>2.1290715106955928E-5</v>
      </c>
      <c r="I57">
        <f t="shared" si="9"/>
        <v>4.2567785590100378E-4</v>
      </c>
      <c r="J57">
        <f t="shared" si="10"/>
        <v>0</v>
      </c>
      <c r="K57">
        <f t="shared" si="13"/>
        <v>1.4662236148413237E-2</v>
      </c>
      <c r="L57">
        <f t="shared" si="14"/>
        <v>0</v>
      </c>
      <c r="M57" t="e">
        <f t="shared" si="15"/>
        <v>#NUM!</v>
      </c>
    </row>
    <row r="58" spans="2:13" x14ac:dyDescent="0.2">
      <c r="B58">
        <f t="shared" si="16"/>
        <v>2</v>
      </c>
      <c r="C58">
        <f t="shared" si="17"/>
        <v>8</v>
      </c>
      <c r="D58">
        <f t="shared" si="18"/>
        <v>6</v>
      </c>
      <c r="E58">
        <f t="shared" si="19"/>
        <v>2</v>
      </c>
      <c r="F58">
        <f t="shared" si="11"/>
        <v>8</v>
      </c>
      <c r="G58">
        <f t="shared" si="12"/>
        <v>0</v>
      </c>
      <c r="H58">
        <f t="shared" si="8"/>
        <v>2.4981425527175654E-5</v>
      </c>
      <c r="I58">
        <f t="shared" si="9"/>
        <v>1.5642868032331449E-3</v>
      </c>
      <c r="J58">
        <f t="shared" si="10"/>
        <v>0</v>
      </c>
      <c r="K58">
        <f t="shared" si="13"/>
        <v>0.77248679438428025</v>
      </c>
      <c r="L58">
        <f t="shared" si="14"/>
        <v>0</v>
      </c>
      <c r="M58" t="e">
        <f t="shared" si="15"/>
        <v>#NUM!</v>
      </c>
    </row>
    <row r="59" spans="2:13" x14ac:dyDescent="0.2">
      <c r="B59">
        <f t="shared" si="16"/>
        <v>2</v>
      </c>
      <c r="C59">
        <f t="shared" si="17"/>
        <v>8</v>
      </c>
      <c r="D59">
        <f t="shared" si="18"/>
        <v>6</v>
      </c>
      <c r="E59">
        <f t="shared" si="19"/>
        <v>1</v>
      </c>
      <c r="F59">
        <f t="shared" si="11"/>
        <v>7</v>
      </c>
      <c r="G59">
        <f t="shared" si="12"/>
        <v>1</v>
      </c>
      <c r="H59">
        <f t="shared" si="8"/>
        <v>2.4981425527175654E-5</v>
      </c>
      <c r="I59">
        <f t="shared" si="9"/>
        <v>1.5642868032331449E-3</v>
      </c>
      <c r="J59">
        <f t="shared" si="10"/>
        <v>0</v>
      </c>
      <c r="K59">
        <f t="shared" si="13"/>
        <v>0.2128509694673065</v>
      </c>
      <c r="L59">
        <f t="shared" si="14"/>
        <v>0</v>
      </c>
      <c r="M59" t="e">
        <f t="shared" si="15"/>
        <v>#NUM!</v>
      </c>
    </row>
    <row r="60" spans="2:13" x14ac:dyDescent="0.2">
      <c r="B60">
        <f t="shared" si="16"/>
        <v>2</v>
      </c>
      <c r="C60">
        <f t="shared" si="17"/>
        <v>8</v>
      </c>
      <c r="D60">
        <f t="shared" si="18"/>
        <v>6</v>
      </c>
      <c r="E60">
        <f t="shared" si="19"/>
        <v>0</v>
      </c>
      <c r="F60">
        <f t="shared" si="11"/>
        <v>6</v>
      </c>
      <c r="G60">
        <f t="shared" si="12"/>
        <v>2</v>
      </c>
      <c r="H60">
        <f t="shared" si="8"/>
        <v>2.4981425527175654E-5</v>
      </c>
      <c r="I60">
        <f t="shared" si="9"/>
        <v>1.5642868032331449E-3</v>
      </c>
      <c r="J60">
        <f t="shared" si="10"/>
        <v>0</v>
      </c>
      <c r="K60">
        <f t="shared" si="13"/>
        <v>1.4662236148413237E-2</v>
      </c>
      <c r="L60">
        <f t="shared" si="14"/>
        <v>0</v>
      </c>
      <c r="M60" t="e">
        <f t="shared" si="15"/>
        <v>#NUM!</v>
      </c>
    </row>
    <row r="61" spans="2:13" x14ac:dyDescent="0.2">
      <c r="B61">
        <f t="shared" si="16"/>
        <v>2</v>
      </c>
      <c r="C61">
        <f t="shared" si="17"/>
        <v>7</v>
      </c>
      <c r="D61">
        <f t="shared" si="18"/>
        <v>5</v>
      </c>
      <c r="E61">
        <f t="shared" si="19"/>
        <v>2</v>
      </c>
      <c r="F61">
        <f t="shared" si="11"/>
        <v>7</v>
      </c>
      <c r="G61">
        <f t="shared" si="12"/>
        <v>0</v>
      </c>
      <c r="H61">
        <f t="shared" si="8"/>
        <v>2.9302298974005632E-5</v>
      </c>
      <c r="I61">
        <f t="shared" si="9"/>
        <v>5.5431602928706289E-3</v>
      </c>
      <c r="J61">
        <f t="shared" si="10"/>
        <v>0</v>
      </c>
      <c r="K61">
        <f t="shared" si="13"/>
        <v>0.77248679438428025</v>
      </c>
      <c r="L61">
        <f t="shared" si="14"/>
        <v>0</v>
      </c>
      <c r="M61" t="e">
        <f t="shared" si="15"/>
        <v>#NUM!</v>
      </c>
    </row>
    <row r="62" spans="2:13" x14ac:dyDescent="0.2">
      <c r="B62">
        <f t="shared" si="16"/>
        <v>2</v>
      </c>
      <c r="C62">
        <f t="shared" si="17"/>
        <v>7</v>
      </c>
      <c r="D62">
        <f t="shared" si="18"/>
        <v>5</v>
      </c>
      <c r="E62">
        <f t="shared" si="19"/>
        <v>1</v>
      </c>
      <c r="F62">
        <f t="shared" si="11"/>
        <v>6</v>
      </c>
      <c r="G62">
        <f t="shared" si="12"/>
        <v>1</v>
      </c>
      <c r="H62">
        <f t="shared" si="8"/>
        <v>2.9302298974005632E-5</v>
      </c>
      <c r="I62">
        <f t="shared" si="9"/>
        <v>5.5431602928706289E-3</v>
      </c>
      <c r="J62">
        <f t="shared" si="10"/>
        <v>0</v>
      </c>
      <c r="K62">
        <f t="shared" si="13"/>
        <v>0.2128509694673065</v>
      </c>
      <c r="L62">
        <f t="shared" si="14"/>
        <v>0</v>
      </c>
      <c r="M62" t="e">
        <f t="shared" si="15"/>
        <v>#NUM!</v>
      </c>
    </row>
    <row r="63" spans="2:13" x14ac:dyDescent="0.2">
      <c r="B63">
        <f t="shared" si="16"/>
        <v>2</v>
      </c>
      <c r="C63">
        <f t="shared" si="17"/>
        <v>7</v>
      </c>
      <c r="D63">
        <f t="shared" si="18"/>
        <v>5</v>
      </c>
      <c r="E63">
        <f t="shared" si="19"/>
        <v>0</v>
      </c>
      <c r="F63">
        <f t="shared" si="11"/>
        <v>5</v>
      </c>
      <c r="G63">
        <f t="shared" si="12"/>
        <v>2</v>
      </c>
      <c r="H63">
        <f t="shared" si="8"/>
        <v>2.9302298974005632E-5</v>
      </c>
      <c r="I63">
        <f t="shared" si="9"/>
        <v>5.5431602928706289E-3</v>
      </c>
      <c r="J63">
        <f t="shared" si="10"/>
        <v>0</v>
      </c>
      <c r="K63">
        <f t="shared" si="13"/>
        <v>1.4662236148413237E-2</v>
      </c>
      <c r="L63">
        <f t="shared" si="14"/>
        <v>0</v>
      </c>
      <c r="M63" t="e">
        <f t="shared" si="15"/>
        <v>#NUM!</v>
      </c>
    </row>
    <row r="64" spans="2:13" x14ac:dyDescent="0.2">
      <c r="B64">
        <f t="shared" si="16"/>
        <v>2</v>
      </c>
      <c r="C64">
        <f t="shared" si="17"/>
        <v>6</v>
      </c>
      <c r="D64">
        <f t="shared" si="18"/>
        <v>4</v>
      </c>
      <c r="E64">
        <f t="shared" si="19"/>
        <v>2</v>
      </c>
      <c r="F64">
        <f t="shared" si="11"/>
        <v>6</v>
      </c>
      <c r="G64">
        <f t="shared" si="12"/>
        <v>0</v>
      </c>
      <c r="H64">
        <f t="shared" si="8"/>
        <v>3.4364739555994825E-5</v>
      </c>
      <c r="I64">
        <f t="shared" si="9"/>
        <v>1.8707217438491554E-2</v>
      </c>
      <c r="J64">
        <f t="shared" si="10"/>
        <v>0</v>
      </c>
      <c r="K64">
        <f t="shared" si="13"/>
        <v>0.77248679438428025</v>
      </c>
      <c r="L64">
        <f t="shared" si="14"/>
        <v>0</v>
      </c>
      <c r="M64" t="e">
        <f t="shared" si="15"/>
        <v>#NUM!</v>
      </c>
    </row>
    <row r="65" spans="2:13" x14ac:dyDescent="0.2">
      <c r="B65">
        <f t="shared" si="16"/>
        <v>2</v>
      </c>
      <c r="C65">
        <f t="shared" si="17"/>
        <v>6</v>
      </c>
      <c r="D65">
        <f t="shared" si="18"/>
        <v>4</v>
      </c>
      <c r="E65">
        <f t="shared" si="19"/>
        <v>1</v>
      </c>
      <c r="F65">
        <f t="shared" si="11"/>
        <v>5</v>
      </c>
      <c r="G65">
        <f t="shared" si="12"/>
        <v>1</v>
      </c>
      <c r="H65">
        <f t="shared" si="8"/>
        <v>3.4364739555994825E-5</v>
      </c>
      <c r="I65">
        <f t="shared" si="9"/>
        <v>1.8707217438491554E-2</v>
      </c>
      <c r="J65">
        <f t="shared" si="10"/>
        <v>0</v>
      </c>
      <c r="K65">
        <f t="shared" si="13"/>
        <v>0.2128509694673065</v>
      </c>
      <c r="L65">
        <f t="shared" si="14"/>
        <v>0</v>
      </c>
      <c r="M65" t="e">
        <f t="shared" si="15"/>
        <v>#NUM!</v>
      </c>
    </row>
    <row r="66" spans="2:13" x14ac:dyDescent="0.2">
      <c r="B66">
        <f t="shared" si="16"/>
        <v>2</v>
      </c>
      <c r="C66">
        <f t="shared" si="17"/>
        <v>6</v>
      </c>
      <c r="D66">
        <f t="shared" si="18"/>
        <v>4</v>
      </c>
      <c r="E66">
        <f t="shared" si="19"/>
        <v>0</v>
      </c>
      <c r="F66">
        <f t="shared" si="11"/>
        <v>4</v>
      </c>
      <c r="G66">
        <f t="shared" si="12"/>
        <v>2</v>
      </c>
      <c r="H66">
        <f t="shared" si="8"/>
        <v>3.4364739555994825E-5</v>
      </c>
      <c r="I66">
        <f t="shared" si="9"/>
        <v>1.8707217438491554E-2</v>
      </c>
      <c r="J66">
        <f t="shared" si="10"/>
        <v>0</v>
      </c>
      <c r="K66">
        <f t="shared" si="13"/>
        <v>1.4662236148413237E-2</v>
      </c>
      <c r="L66">
        <f t="shared" si="14"/>
        <v>0</v>
      </c>
      <c r="M66" t="e">
        <f t="shared" si="15"/>
        <v>#NUM!</v>
      </c>
    </row>
    <row r="67" spans="2:13" x14ac:dyDescent="0.2">
      <c r="B67">
        <f t="shared" si="16"/>
        <v>2</v>
      </c>
      <c r="C67">
        <f t="shared" si="17"/>
        <v>5</v>
      </c>
      <c r="D67">
        <f t="shared" si="18"/>
        <v>3</v>
      </c>
      <c r="E67">
        <f t="shared" si="19"/>
        <v>2</v>
      </c>
      <c r="F67">
        <f t="shared" si="11"/>
        <v>5</v>
      </c>
      <c r="G67">
        <f t="shared" si="12"/>
        <v>0</v>
      </c>
      <c r="H67">
        <f t="shared" si="8"/>
        <v>4.0307769754004527E-5</v>
      </c>
      <c r="I67">
        <f t="shared" si="9"/>
        <v>5.8924747150411509E-2</v>
      </c>
      <c r="J67">
        <f t="shared" si="10"/>
        <v>0</v>
      </c>
      <c r="K67">
        <f t="shared" si="13"/>
        <v>0.77248679438428025</v>
      </c>
      <c r="L67">
        <f t="shared" si="14"/>
        <v>0</v>
      </c>
      <c r="M67" t="e">
        <f t="shared" si="15"/>
        <v>#NUM!</v>
      </c>
    </row>
    <row r="68" spans="2:13" x14ac:dyDescent="0.2">
      <c r="B68">
        <f t="shared" si="16"/>
        <v>2</v>
      </c>
      <c r="C68">
        <f t="shared" si="17"/>
        <v>5</v>
      </c>
      <c r="D68">
        <f t="shared" si="18"/>
        <v>3</v>
      </c>
      <c r="E68">
        <f t="shared" si="19"/>
        <v>1</v>
      </c>
      <c r="F68">
        <f t="shared" si="11"/>
        <v>4</v>
      </c>
      <c r="G68">
        <f t="shared" si="12"/>
        <v>1</v>
      </c>
      <c r="H68">
        <f t="shared" si="8"/>
        <v>4.0307769754004527E-5</v>
      </c>
      <c r="I68">
        <f t="shared" si="9"/>
        <v>5.8924747150411509E-2</v>
      </c>
      <c r="J68">
        <f t="shared" si="10"/>
        <v>0</v>
      </c>
      <c r="K68">
        <f t="shared" si="13"/>
        <v>0.2128509694673065</v>
      </c>
      <c r="L68">
        <f t="shared" si="14"/>
        <v>0</v>
      </c>
      <c r="M68" t="e">
        <f t="shared" si="15"/>
        <v>#NUM!</v>
      </c>
    </row>
    <row r="69" spans="2:13" x14ac:dyDescent="0.2">
      <c r="B69">
        <f t="shared" si="16"/>
        <v>2</v>
      </c>
      <c r="C69">
        <f t="shared" si="17"/>
        <v>5</v>
      </c>
      <c r="D69">
        <f t="shared" si="18"/>
        <v>3</v>
      </c>
      <c r="E69">
        <f t="shared" si="19"/>
        <v>0</v>
      </c>
      <c r="F69">
        <f t="shared" si="11"/>
        <v>3</v>
      </c>
      <c r="G69">
        <f t="shared" si="12"/>
        <v>2</v>
      </c>
      <c r="H69">
        <f t="shared" si="8"/>
        <v>4.0307769754004527E-5</v>
      </c>
      <c r="I69">
        <f t="shared" si="9"/>
        <v>5.8924747150411509E-2</v>
      </c>
      <c r="J69">
        <f t="shared" si="10"/>
        <v>0.95637758690026342</v>
      </c>
      <c r="K69">
        <f t="shared" si="13"/>
        <v>1.4662236148413237E-2</v>
      </c>
      <c r="L69">
        <f t="shared" si="14"/>
        <v>3.3305510617948185E-8</v>
      </c>
      <c r="M69">
        <f t="shared" si="15"/>
        <v>-17.217542969628514</v>
      </c>
    </row>
    <row r="70" spans="2:13" x14ac:dyDescent="0.2">
      <c r="B70">
        <f t="shared" si="16"/>
        <v>2</v>
      </c>
      <c r="C70">
        <f t="shared" si="17"/>
        <v>4</v>
      </c>
      <c r="D70">
        <f t="shared" si="18"/>
        <v>2</v>
      </c>
      <c r="E70">
        <f t="shared" si="19"/>
        <v>2</v>
      </c>
      <c r="F70">
        <f t="shared" si="11"/>
        <v>4</v>
      </c>
      <c r="G70">
        <f t="shared" si="12"/>
        <v>0</v>
      </c>
      <c r="H70">
        <f t="shared" si="8"/>
        <v>4.731759693718277E-5</v>
      </c>
      <c r="I70">
        <f t="shared" si="9"/>
        <v>0.16704318824221201</v>
      </c>
      <c r="J70">
        <f t="shared" si="10"/>
        <v>0</v>
      </c>
      <c r="K70">
        <f t="shared" si="13"/>
        <v>0.77248679438428025</v>
      </c>
      <c r="L70">
        <f t="shared" si="14"/>
        <v>0</v>
      </c>
      <c r="M70" t="e">
        <f t="shared" si="15"/>
        <v>#NUM!</v>
      </c>
    </row>
    <row r="71" spans="2:13" x14ac:dyDescent="0.2">
      <c r="B71">
        <f t="shared" si="16"/>
        <v>2</v>
      </c>
      <c r="C71">
        <f t="shared" si="17"/>
        <v>4</v>
      </c>
      <c r="D71">
        <f t="shared" si="18"/>
        <v>2</v>
      </c>
      <c r="E71">
        <f t="shared" si="19"/>
        <v>1</v>
      </c>
      <c r="F71">
        <f t="shared" si="11"/>
        <v>3</v>
      </c>
      <c r="G71">
        <f t="shared" si="12"/>
        <v>1</v>
      </c>
      <c r="H71">
        <f t="shared" si="8"/>
        <v>4.731759693718277E-5</v>
      </c>
      <c r="I71">
        <f t="shared" si="9"/>
        <v>0.16704318824221201</v>
      </c>
      <c r="J71">
        <f t="shared" si="10"/>
        <v>0.95637758690026342</v>
      </c>
      <c r="K71">
        <f t="shared" si="13"/>
        <v>0.2128509694673065</v>
      </c>
      <c r="L71">
        <f t="shared" si="14"/>
        <v>1.609001590092283E-6</v>
      </c>
      <c r="M71">
        <f t="shared" si="15"/>
        <v>-13.339896701705738</v>
      </c>
    </row>
    <row r="72" spans="2:13" x14ac:dyDescent="0.2">
      <c r="B72">
        <f t="shared" si="16"/>
        <v>2</v>
      </c>
      <c r="C72">
        <f t="shared" si="17"/>
        <v>4</v>
      </c>
      <c r="D72">
        <f t="shared" si="18"/>
        <v>2</v>
      </c>
      <c r="E72">
        <f t="shared" si="19"/>
        <v>0</v>
      </c>
      <c r="F72">
        <f t="shared" si="11"/>
        <v>2</v>
      </c>
      <c r="G72">
        <f t="shared" si="12"/>
        <v>2</v>
      </c>
      <c r="H72">
        <f t="shared" si="8"/>
        <v>4.731759693718277E-5</v>
      </c>
      <c r="I72">
        <f t="shared" si="9"/>
        <v>0.16704318824221201</v>
      </c>
      <c r="J72">
        <f t="shared" si="10"/>
        <v>2.9406797969600829E-2</v>
      </c>
      <c r="K72">
        <f t="shared" si="13"/>
        <v>1.4662236148413237E-2</v>
      </c>
      <c r="L72">
        <f t="shared" si="14"/>
        <v>3.4079985303330387E-9</v>
      </c>
      <c r="M72">
        <f t="shared" si="15"/>
        <v>-19.497140659219742</v>
      </c>
    </row>
    <row r="73" spans="2:13" x14ac:dyDescent="0.2">
      <c r="B73">
        <f t="shared" si="16"/>
        <v>2</v>
      </c>
      <c r="C73">
        <f t="shared" si="17"/>
        <v>3</v>
      </c>
      <c r="D73">
        <f t="shared" si="18"/>
        <v>1</v>
      </c>
      <c r="E73">
        <f t="shared" si="19"/>
        <v>2</v>
      </c>
      <c r="F73">
        <f t="shared" si="11"/>
        <v>3</v>
      </c>
      <c r="G73">
        <f t="shared" si="12"/>
        <v>0</v>
      </c>
      <c r="H73">
        <f t="shared" si="8"/>
        <v>5.568407284182352E-5</v>
      </c>
      <c r="I73">
        <f t="shared" si="9"/>
        <v>0.39461952302904663</v>
      </c>
      <c r="J73">
        <f t="shared" si="10"/>
        <v>0.95637758690026342</v>
      </c>
      <c r="K73">
        <f t="shared" si="13"/>
        <v>0.77248679438428025</v>
      </c>
      <c r="L73">
        <f t="shared" si="14"/>
        <v>1.6234167172950725E-5</v>
      </c>
      <c r="M73">
        <f t="shared" si="15"/>
        <v>-11.028392451972833</v>
      </c>
    </row>
    <row r="74" spans="2:13" x14ac:dyDescent="0.2">
      <c r="B74">
        <f t="shared" si="16"/>
        <v>2</v>
      </c>
      <c r="C74">
        <f t="shared" si="17"/>
        <v>3</v>
      </c>
      <c r="D74">
        <f t="shared" si="18"/>
        <v>1</v>
      </c>
      <c r="E74">
        <f t="shared" si="19"/>
        <v>1</v>
      </c>
      <c r="F74">
        <f t="shared" si="11"/>
        <v>2</v>
      </c>
      <c r="G74">
        <f t="shared" si="12"/>
        <v>1</v>
      </c>
      <c r="H74">
        <f t="shared" si="8"/>
        <v>5.568407284182352E-5</v>
      </c>
      <c r="I74">
        <f t="shared" si="9"/>
        <v>0.39461952302904663</v>
      </c>
      <c r="J74">
        <f t="shared" si="10"/>
        <v>2.9406797969600829E-2</v>
      </c>
      <c r="K74">
        <f t="shared" si="13"/>
        <v>0.2128509694673065</v>
      </c>
      <c r="L74">
        <f t="shared" si="14"/>
        <v>1.3754123851033303E-7</v>
      </c>
      <c r="M74">
        <f t="shared" si="15"/>
        <v>-15.799342048366944</v>
      </c>
    </row>
    <row r="75" spans="2:13" x14ac:dyDescent="0.2">
      <c r="B75">
        <f t="shared" si="16"/>
        <v>2</v>
      </c>
      <c r="C75">
        <f t="shared" si="17"/>
        <v>3</v>
      </c>
      <c r="D75">
        <f t="shared" si="18"/>
        <v>1</v>
      </c>
      <c r="E75">
        <f t="shared" si="19"/>
        <v>0</v>
      </c>
      <c r="F75">
        <f t="shared" si="11"/>
        <v>1</v>
      </c>
      <c r="G75">
        <f t="shared" si="12"/>
        <v>2</v>
      </c>
      <c r="H75">
        <f t="shared" si="8"/>
        <v>5.568407284182352E-5</v>
      </c>
      <c r="I75">
        <f t="shared" si="9"/>
        <v>0.39461952302904663</v>
      </c>
      <c r="J75">
        <f t="shared" si="10"/>
        <v>2.4375987487727525E-4</v>
      </c>
      <c r="K75">
        <f t="shared" si="13"/>
        <v>1.4662236148413237E-2</v>
      </c>
      <c r="L75">
        <f t="shared" si="14"/>
        <v>7.8536580568117233E-11</v>
      </c>
      <c r="M75">
        <f t="shared" si="15"/>
        <v>-23.267456605183593</v>
      </c>
    </row>
    <row r="76" spans="2:13" x14ac:dyDescent="0.2">
      <c r="B76">
        <f t="shared" si="16"/>
        <v>2</v>
      </c>
      <c r="C76">
        <f t="shared" si="17"/>
        <v>2</v>
      </c>
      <c r="D76">
        <f t="shared" si="18"/>
        <v>0</v>
      </c>
      <c r="E76">
        <f t="shared" si="19"/>
        <v>2</v>
      </c>
      <c r="F76">
        <f t="shared" si="11"/>
        <v>2</v>
      </c>
      <c r="G76">
        <f t="shared" si="12"/>
        <v>0</v>
      </c>
      <c r="H76">
        <f t="shared" si="8"/>
        <v>6.6025179212322302E-5</v>
      </c>
      <c r="I76">
        <f t="shared" si="9"/>
        <v>0.62149423588935249</v>
      </c>
      <c r="J76">
        <f t="shared" si="10"/>
        <v>2.9406797969600829E-2</v>
      </c>
      <c r="K76">
        <f t="shared" si="13"/>
        <v>0.77248679438428025</v>
      </c>
      <c r="L76">
        <f t="shared" si="14"/>
        <v>9.321493381991875E-7</v>
      </c>
      <c r="M76">
        <f t="shared" si="15"/>
        <v>-13.885772800977636</v>
      </c>
    </row>
    <row r="77" spans="2:13" x14ac:dyDescent="0.2">
      <c r="B77">
        <f t="shared" si="16"/>
        <v>2</v>
      </c>
      <c r="C77">
        <f t="shared" si="17"/>
        <v>2</v>
      </c>
      <c r="D77">
        <f t="shared" si="18"/>
        <v>0</v>
      </c>
      <c r="E77">
        <f t="shared" si="19"/>
        <v>1</v>
      </c>
      <c r="F77">
        <f t="shared" si="11"/>
        <v>1</v>
      </c>
      <c r="G77">
        <f t="shared" si="12"/>
        <v>1</v>
      </c>
      <c r="H77">
        <f t="shared" si="8"/>
        <v>6.6025179212322302E-5</v>
      </c>
      <c r="I77">
        <f t="shared" si="9"/>
        <v>0.62149423588935249</v>
      </c>
      <c r="J77">
        <f t="shared" si="10"/>
        <v>2.4375987487727525E-4</v>
      </c>
      <c r="K77">
        <f t="shared" si="13"/>
        <v>0.2128509694673065</v>
      </c>
      <c r="L77">
        <f t="shared" si="14"/>
        <v>2.1290435477792444E-9</v>
      </c>
      <c r="M77">
        <f t="shared" si="15"/>
        <v>-19.967592996674394</v>
      </c>
    </row>
    <row r="78" spans="2:13" x14ac:dyDescent="0.2">
      <c r="B78">
        <f t="shared" si="16"/>
        <v>2</v>
      </c>
      <c r="C78">
        <f t="shared" si="17"/>
        <v>2</v>
      </c>
      <c r="D78">
        <f t="shared" si="18"/>
        <v>0</v>
      </c>
      <c r="E78">
        <f t="shared" si="19"/>
        <v>0</v>
      </c>
      <c r="F78">
        <f t="shared" si="11"/>
        <v>0</v>
      </c>
      <c r="G78">
        <f t="shared" si="12"/>
        <v>2</v>
      </c>
      <c r="H78">
        <f t="shared" si="8"/>
        <v>6.6025179212322302E-5</v>
      </c>
      <c r="I78">
        <f t="shared" si="9"/>
        <v>0.62149423588935249</v>
      </c>
      <c r="J78">
        <f t="shared" si="10"/>
        <v>1.9572599037739763E-7</v>
      </c>
      <c r="K78">
        <f t="shared" si="13"/>
        <v>1.4662236148413237E-2</v>
      </c>
      <c r="L78">
        <f t="shared" si="14"/>
        <v>1.177593508603134E-13</v>
      </c>
      <c r="M78">
        <f t="shared" si="15"/>
        <v>-29.770133252340749</v>
      </c>
    </row>
    <row r="79" spans="2:13" x14ac:dyDescent="0.2">
      <c r="B79">
        <f t="shared" si="16"/>
        <v>3</v>
      </c>
      <c r="C79">
        <f t="shared" si="17"/>
        <v>10</v>
      </c>
      <c r="D79">
        <f t="shared" si="18"/>
        <v>7</v>
      </c>
      <c r="E79">
        <f t="shared" si="19"/>
        <v>3</v>
      </c>
      <c r="F79">
        <f t="shared" si="11"/>
        <v>10</v>
      </c>
      <c r="G79">
        <f t="shared" si="12"/>
        <v>0</v>
      </c>
      <c r="H79">
        <f t="shared" si="8"/>
        <v>1.8137796913657039E-5</v>
      </c>
      <c r="I79">
        <f t="shared" si="9"/>
        <v>1.1186091211460207E-3</v>
      </c>
      <c r="J79">
        <f t="shared" si="10"/>
        <v>0</v>
      </c>
      <c r="K79">
        <f t="shared" si="13"/>
        <v>0.67894812904079427</v>
      </c>
      <c r="L79">
        <f t="shared" si="14"/>
        <v>0</v>
      </c>
      <c r="M79" t="e">
        <f t="shared" si="15"/>
        <v>#NUM!</v>
      </c>
    </row>
    <row r="80" spans="2:13" x14ac:dyDescent="0.2">
      <c r="B80">
        <f t="shared" si="16"/>
        <v>3</v>
      </c>
      <c r="C80">
        <f t="shared" si="17"/>
        <v>10</v>
      </c>
      <c r="D80">
        <f t="shared" si="18"/>
        <v>7</v>
      </c>
      <c r="E80">
        <f t="shared" si="19"/>
        <v>2</v>
      </c>
      <c r="F80">
        <f t="shared" si="11"/>
        <v>9</v>
      </c>
      <c r="G80">
        <f t="shared" si="12"/>
        <v>1</v>
      </c>
      <c r="H80">
        <f t="shared" si="8"/>
        <v>1.8137796913657039E-5</v>
      </c>
      <c r="I80">
        <f t="shared" si="9"/>
        <v>1.1186091211460207E-3</v>
      </c>
      <c r="J80">
        <f t="shared" si="10"/>
        <v>0</v>
      </c>
      <c r="K80">
        <f t="shared" si="13"/>
        <v>0.28061599603045806</v>
      </c>
      <c r="L80">
        <f t="shared" si="14"/>
        <v>0</v>
      </c>
      <c r="M80" t="e">
        <f t="shared" si="15"/>
        <v>#NUM!</v>
      </c>
    </row>
    <row r="81" spans="2:13" x14ac:dyDescent="0.2">
      <c r="B81">
        <f t="shared" si="16"/>
        <v>3</v>
      </c>
      <c r="C81">
        <f t="shared" si="17"/>
        <v>10</v>
      </c>
      <c r="D81">
        <f t="shared" si="18"/>
        <v>7</v>
      </c>
      <c r="E81">
        <f t="shared" si="19"/>
        <v>1</v>
      </c>
      <c r="F81">
        <f t="shared" si="11"/>
        <v>8</v>
      </c>
      <c r="G81">
        <f t="shared" si="12"/>
        <v>2</v>
      </c>
      <c r="H81">
        <f t="shared" si="8"/>
        <v>1.8137796913657039E-5</v>
      </c>
      <c r="I81">
        <f t="shared" si="9"/>
        <v>1.1186091211460207E-3</v>
      </c>
      <c r="J81">
        <f t="shared" si="10"/>
        <v>0</v>
      </c>
      <c r="K81">
        <f t="shared" si="13"/>
        <v>3.8660458170501712E-2</v>
      </c>
      <c r="L81">
        <f t="shared" si="14"/>
        <v>0</v>
      </c>
      <c r="M81" t="e">
        <f t="shared" si="15"/>
        <v>#NUM!</v>
      </c>
    </row>
    <row r="82" spans="2:13" x14ac:dyDescent="0.2">
      <c r="B82">
        <f t="shared" si="16"/>
        <v>3</v>
      </c>
      <c r="C82">
        <f t="shared" si="17"/>
        <v>10</v>
      </c>
      <c r="D82">
        <f t="shared" si="18"/>
        <v>7</v>
      </c>
      <c r="E82">
        <f t="shared" si="19"/>
        <v>0</v>
      </c>
      <c r="F82">
        <f t="shared" si="11"/>
        <v>7</v>
      </c>
      <c r="G82">
        <f t="shared" si="12"/>
        <v>3</v>
      </c>
      <c r="H82">
        <f t="shared" si="8"/>
        <v>1.8137796913657039E-5</v>
      </c>
      <c r="I82">
        <f t="shared" si="9"/>
        <v>1.1186091211460207E-3</v>
      </c>
      <c r="J82">
        <f t="shared" si="10"/>
        <v>0</v>
      </c>
      <c r="K82">
        <f t="shared" si="13"/>
        <v>1.7754167582460074E-3</v>
      </c>
      <c r="L82">
        <f t="shared" si="14"/>
        <v>0</v>
      </c>
      <c r="M82" t="e">
        <f t="shared" si="15"/>
        <v>#NUM!</v>
      </c>
    </row>
    <row r="83" spans="2:13" x14ac:dyDescent="0.2">
      <c r="B83">
        <f t="shared" si="16"/>
        <v>3</v>
      </c>
      <c r="C83">
        <f t="shared" si="17"/>
        <v>9</v>
      </c>
      <c r="D83">
        <f t="shared" si="18"/>
        <v>6</v>
      </c>
      <c r="E83">
        <f t="shared" si="19"/>
        <v>3</v>
      </c>
      <c r="F83">
        <f t="shared" si="11"/>
        <v>9</v>
      </c>
      <c r="G83">
        <f t="shared" si="12"/>
        <v>0</v>
      </c>
      <c r="H83">
        <f t="shared" si="8"/>
        <v>2.1290715106955928E-5</v>
      </c>
      <c r="I83">
        <f t="shared" si="9"/>
        <v>3.6996120792637563E-3</v>
      </c>
      <c r="J83">
        <f t="shared" si="10"/>
        <v>0</v>
      </c>
      <c r="K83">
        <f t="shared" si="13"/>
        <v>0.67894812904079427</v>
      </c>
      <c r="L83">
        <f t="shared" si="14"/>
        <v>0</v>
      </c>
      <c r="M83" t="e">
        <f t="shared" si="15"/>
        <v>#NUM!</v>
      </c>
    </row>
    <row r="84" spans="2:13" x14ac:dyDescent="0.2">
      <c r="B84">
        <f t="shared" si="16"/>
        <v>3</v>
      </c>
      <c r="C84">
        <f t="shared" si="17"/>
        <v>9</v>
      </c>
      <c r="D84">
        <f t="shared" si="18"/>
        <v>6</v>
      </c>
      <c r="E84">
        <f t="shared" si="19"/>
        <v>2</v>
      </c>
      <c r="F84">
        <f t="shared" si="11"/>
        <v>8</v>
      </c>
      <c r="G84">
        <f t="shared" si="12"/>
        <v>1</v>
      </c>
      <c r="H84">
        <f t="shared" si="8"/>
        <v>2.1290715106955928E-5</v>
      </c>
      <c r="I84">
        <f t="shared" si="9"/>
        <v>3.6996120792637563E-3</v>
      </c>
      <c r="J84">
        <f t="shared" si="10"/>
        <v>0</v>
      </c>
      <c r="K84">
        <f t="shared" si="13"/>
        <v>0.28061599603045806</v>
      </c>
      <c r="L84">
        <f t="shared" si="14"/>
        <v>0</v>
      </c>
      <c r="M84" t="e">
        <f t="shared" si="15"/>
        <v>#NUM!</v>
      </c>
    </row>
    <row r="85" spans="2:13" x14ac:dyDescent="0.2">
      <c r="B85">
        <f t="shared" si="16"/>
        <v>3</v>
      </c>
      <c r="C85">
        <f t="shared" si="17"/>
        <v>9</v>
      </c>
      <c r="D85">
        <f t="shared" si="18"/>
        <v>6</v>
      </c>
      <c r="E85">
        <f t="shared" si="19"/>
        <v>1</v>
      </c>
      <c r="F85">
        <f t="shared" si="11"/>
        <v>7</v>
      </c>
      <c r="G85">
        <f t="shared" si="12"/>
        <v>2</v>
      </c>
      <c r="H85">
        <f t="shared" ref="H85:H148" si="20">VLOOKUP(C85,K$6:M$16,2)</f>
        <v>2.1290715106955928E-5</v>
      </c>
      <c r="I85">
        <f t="shared" ref="I85:I148" si="21">_xlfn.BINOM.DIST(B85,C85,$H$2,FALSE)</f>
        <v>3.6996120792637563E-3</v>
      </c>
      <c r="J85">
        <f t="shared" ref="J85:J148" si="22">VLOOKUP(F85,K$6:M$16,3)</f>
        <v>0</v>
      </c>
      <c r="K85">
        <f t="shared" si="13"/>
        <v>3.8660458170501712E-2</v>
      </c>
      <c r="L85">
        <f t="shared" si="14"/>
        <v>0</v>
      </c>
      <c r="M85" t="e">
        <f t="shared" si="15"/>
        <v>#NUM!</v>
      </c>
    </row>
    <row r="86" spans="2:13" x14ac:dyDescent="0.2">
      <c r="B86">
        <f t="shared" si="16"/>
        <v>3</v>
      </c>
      <c r="C86">
        <f t="shared" si="17"/>
        <v>9</v>
      </c>
      <c r="D86">
        <f t="shared" si="18"/>
        <v>6</v>
      </c>
      <c r="E86">
        <f t="shared" si="19"/>
        <v>0</v>
      </c>
      <c r="F86">
        <f t="shared" ref="F86:F149" si="23">D86+E86</f>
        <v>6</v>
      </c>
      <c r="G86">
        <f t="shared" ref="G86:G149" si="24">B86-E86</f>
        <v>3</v>
      </c>
      <c r="H86">
        <f t="shared" si="20"/>
        <v>2.1290715106955928E-5</v>
      </c>
      <c r="I86">
        <f t="shared" si="21"/>
        <v>3.6996120792637563E-3</v>
      </c>
      <c r="J86">
        <f t="shared" si="22"/>
        <v>0</v>
      </c>
      <c r="K86">
        <f t="shared" ref="K86:K149" si="25">_xlfn.BINOM.DIST(G86,B86,$F$2,FALSE)</f>
        <v>1.7754167582460074E-3</v>
      </c>
      <c r="L86">
        <f t="shared" ref="L86:L149" si="26">H86*I86*J86*K86</f>
        <v>0</v>
      </c>
      <c r="M86" t="e">
        <f t="shared" ref="M86:M149" si="27">LN(L86)</f>
        <v>#NUM!</v>
      </c>
    </row>
    <row r="87" spans="2:13" x14ac:dyDescent="0.2">
      <c r="B87">
        <f t="shared" ref="B87:B150" si="28">IF(E86=0,IF(C86=B86,B86+1,B86), B86)</f>
        <v>3</v>
      </c>
      <c r="C87">
        <f t="shared" ref="C87:C150" si="29">IF(E86=0,IF(C86=B86,10,C86-1),C86)</f>
        <v>8</v>
      </c>
      <c r="D87">
        <f t="shared" ref="D87:D150" si="30">C87-B87</f>
        <v>5</v>
      </c>
      <c r="E87">
        <f t="shared" ref="E87:E150" si="31">IF(E86=0,B87,E86-1)</f>
        <v>3</v>
      </c>
      <c r="F87">
        <f t="shared" si="23"/>
        <v>8</v>
      </c>
      <c r="G87">
        <f t="shared" si="24"/>
        <v>0</v>
      </c>
      <c r="H87">
        <f t="shared" si="20"/>
        <v>2.4981425527175654E-5</v>
      </c>
      <c r="I87">
        <f t="shared" si="21"/>
        <v>1.1653187174522042E-2</v>
      </c>
      <c r="J87">
        <f t="shared" si="22"/>
        <v>0</v>
      </c>
      <c r="K87">
        <f t="shared" si="25"/>
        <v>0.67894812904079427</v>
      </c>
      <c r="L87">
        <f t="shared" si="26"/>
        <v>0</v>
      </c>
      <c r="M87" t="e">
        <f t="shared" si="27"/>
        <v>#NUM!</v>
      </c>
    </row>
    <row r="88" spans="2:13" x14ac:dyDescent="0.2">
      <c r="B88">
        <f t="shared" si="28"/>
        <v>3</v>
      </c>
      <c r="C88">
        <f t="shared" si="29"/>
        <v>8</v>
      </c>
      <c r="D88">
        <f t="shared" si="30"/>
        <v>5</v>
      </c>
      <c r="E88">
        <f t="shared" si="31"/>
        <v>2</v>
      </c>
      <c r="F88">
        <f t="shared" si="23"/>
        <v>7</v>
      </c>
      <c r="G88">
        <f t="shared" si="24"/>
        <v>1</v>
      </c>
      <c r="H88">
        <f t="shared" si="20"/>
        <v>2.4981425527175654E-5</v>
      </c>
      <c r="I88">
        <f t="shared" si="21"/>
        <v>1.1653187174522042E-2</v>
      </c>
      <c r="J88">
        <f t="shared" si="22"/>
        <v>0</v>
      </c>
      <c r="K88">
        <f t="shared" si="25"/>
        <v>0.28061599603045806</v>
      </c>
      <c r="L88">
        <f t="shared" si="26"/>
        <v>0</v>
      </c>
      <c r="M88" t="e">
        <f t="shared" si="27"/>
        <v>#NUM!</v>
      </c>
    </row>
    <row r="89" spans="2:13" x14ac:dyDescent="0.2">
      <c r="B89">
        <f t="shared" si="28"/>
        <v>3</v>
      </c>
      <c r="C89">
        <f t="shared" si="29"/>
        <v>8</v>
      </c>
      <c r="D89">
        <f t="shared" si="30"/>
        <v>5</v>
      </c>
      <c r="E89">
        <f t="shared" si="31"/>
        <v>1</v>
      </c>
      <c r="F89">
        <f t="shared" si="23"/>
        <v>6</v>
      </c>
      <c r="G89">
        <f t="shared" si="24"/>
        <v>2</v>
      </c>
      <c r="H89">
        <f t="shared" si="20"/>
        <v>2.4981425527175654E-5</v>
      </c>
      <c r="I89">
        <f t="shared" si="21"/>
        <v>1.1653187174522042E-2</v>
      </c>
      <c r="J89">
        <f t="shared" si="22"/>
        <v>0</v>
      </c>
      <c r="K89">
        <f t="shared" si="25"/>
        <v>3.8660458170501712E-2</v>
      </c>
      <c r="L89">
        <f t="shared" si="26"/>
        <v>0</v>
      </c>
      <c r="M89" t="e">
        <f t="shared" si="27"/>
        <v>#NUM!</v>
      </c>
    </row>
    <row r="90" spans="2:13" x14ac:dyDescent="0.2">
      <c r="B90">
        <f t="shared" si="28"/>
        <v>3</v>
      </c>
      <c r="C90">
        <f t="shared" si="29"/>
        <v>8</v>
      </c>
      <c r="D90">
        <f t="shared" si="30"/>
        <v>5</v>
      </c>
      <c r="E90">
        <f t="shared" si="31"/>
        <v>0</v>
      </c>
      <c r="F90">
        <f t="shared" si="23"/>
        <v>5</v>
      </c>
      <c r="G90">
        <f t="shared" si="24"/>
        <v>3</v>
      </c>
      <c r="H90">
        <f t="shared" si="20"/>
        <v>2.4981425527175654E-5</v>
      </c>
      <c r="I90">
        <f t="shared" si="21"/>
        <v>1.1653187174522042E-2</v>
      </c>
      <c r="J90">
        <f t="shared" si="22"/>
        <v>0</v>
      </c>
      <c r="K90">
        <f t="shared" si="25"/>
        <v>1.7754167582460074E-3</v>
      </c>
      <c r="L90">
        <f t="shared" si="26"/>
        <v>0</v>
      </c>
      <c r="M90" t="e">
        <f t="shared" si="27"/>
        <v>#NUM!</v>
      </c>
    </row>
    <row r="91" spans="2:13" x14ac:dyDescent="0.2">
      <c r="B91">
        <f t="shared" si="28"/>
        <v>3</v>
      </c>
      <c r="C91">
        <f t="shared" si="29"/>
        <v>7</v>
      </c>
      <c r="D91">
        <f t="shared" si="30"/>
        <v>4</v>
      </c>
      <c r="E91">
        <f t="shared" si="31"/>
        <v>3</v>
      </c>
      <c r="F91">
        <f t="shared" si="23"/>
        <v>7</v>
      </c>
      <c r="G91">
        <f t="shared" si="24"/>
        <v>0</v>
      </c>
      <c r="H91">
        <f t="shared" si="20"/>
        <v>2.9302298974005632E-5</v>
      </c>
      <c r="I91">
        <f t="shared" si="21"/>
        <v>3.4411573535029286E-2</v>
      </c>
      <c r="J91">
        <f t="shared" si="22"/>
        <v>0</v>
      </c>
      <c r="K91">
        <f t="shared" si="25"/>
        <v>0.67894812904079427</v>
      </c>
      <c r="L91">
        <f t="shared" si="26"/>
        <v>0</v>
      </c>
      <c r="M91" t="e">
        <f t="shared" si="27"/>
        <v>#NUM!</v>
      </c>
    </row>
    <row r="92" spans="2:13" x14ac:dyDescent="0.2">
      <c r="B92">
        <f t="shared" si="28"/>
        <v>3</v>
      </c>
      <c r="C92">
        <f t="shared" si="29"/>
        <v>7</v>
      </c>
      <c r="D92">
        <f t="shared" si="30"/>
        <v>4</v>
      </c>
      <c r="E92">
        <f t="shared" si="31"/>
        <v>2</v>
      </c>
      <c r="F92">
        <f t="shared" si="23"/>
        <v>6</v>
      </c>
      <c r="G92">
        <f t="shared" si="24"/>
        <v>1</v>
      </c>
      <c r="H92">
        <f t="shared" si="20"/>
        <v>2.9302298974005632E-5</v>
      </c>
      <c r="I92">
        <f t="shared" si="21"/>
        <v>3.4411573535029286E-2</v>
      </c>
      <c r="J92">
        <f t="shared" si="22"/>
        <v>0</v>
      </c>
      <c r="K92">
        <f t="shared" si="25"/>
        <v>0.28061599603045806</v>
      </c>
      <c r="L92">
        <f t="shared" si="26"/>
        <v>0</v>
      </c>
      <c r="M92" t="e">
        <f t="shared" si="27"/>
        <v>#NUM!</v>
      </c>
    </row>
    <row r="93" spans="2:13" x14ac:dyDescent="0.2">
      <c r="B93">
        <f t="shared" si="28"/>
        <v>3</v>
      </c>
      <c r="C93">
        <f t="shared" si="29"/>
        <v>7</v>
      </c>
      <c r="D93">
        <f t="shared" si="30"/>
        <v>4</v>
      </c>
      <c r="E93">
        <f t="shared" si="31"/>
        <v>1</v>
      </c>
      <c r="F93">
        <f t="shared" si="23"/>
        <v>5</v>
      </c>
      <c r="G93">
        <f t="shared" si="24"/>
        <v>2</v>
      </c>
      <c r="H93">
        <f t="shared" si="20"/>
        <v>2.9302298974005632E-5</v>
      </c>
      <c r="I93">
        <f t="shared" si="21"/>
        <v>3.4411573535029286E-2</v>
      </c>
      <c r="J93">
        <f t="shared" si="22"/>
        <v>0</v>
      </c>
      <c r="K93">
        <f t="shared" si="25"/>
        <v>3.8660458170501712E-2</v>
      </c>
      <c r="L93">
        <f t="shared" si="26"/>
        <v>0</v>
      </c>
      <c r="M93" t="e">
        <f t="shared" si="27"/>
        <v>#NUM!</v>
      </c>
    </row>
    <row r="94" spans="2:13" x14ac:dyDescent="0.2">
      <c r="B94">
        <f t="shared" si="28"/>
        <v>3</v>
      </c>
      <c r="C94">
        <f t="shared" si="29"/>
        <v>7</v>
      </c>
      <c r="D94">
        <f t="shared" si="30"/>
        <v>4</v>
      </c>
      <c r="E94">
        <f t="shared" si="31"/>
        <v>0</v>
      </c>
      <c r="F94">
        <f t="shared" si="23"/>
        <v>4</v>
      </c>
      <c r="G94">
        <f t="shared" si="24"/>
        <v>3</v>
      </c>
      <c r="H94">
        <f t="shared" si="20"/>
        <v>2.9302298974005632E-5</v>
      </c>
      <c r="I94">
        <f t="shared" si="21"/>
        <v>3.4411573535029286E-2</v>
      </c>
      <c r="J94">
        <f t="shared" si="22"/>
        <v>0</v>
      </c>
      <c r="K94">
        <f t="shared" si="25"/>
        <v>1.7754167582460074E-3</v>
      </c>
      <c r="L94">
        <f t="shared" si="26"/>
        <v>0</v>
      </c>
      <c r="M94" t="e">
        <f t="shared" si="27"/>
        <v>#NUM!</v>
      </c>
    </row>
    <row r="95" spans="2:13" x14ac:dyDescent="0.2">
      <c r="B95">
        <f t="shared" si="28"/>
        <v>3</v>
      </c>
      <c r="C95">
        <f t="shared" si="29"/>
        <v>6</v>
      </c>
      <c r="D95">
        <f t="shared" si="30"/>
        <v>3</v>
      </c>
      <c r="E95">
        <f t="shared" si="31"/>
        <v>3</v>
      </c>
      <c r="F95">
        <f t="shared" si="23"/>
        <v>6</v>
      </c>
      <c r="G95">
        <f t="shared" si="24"/>
        <v>0</v>
      </c>
      <c r="H95">
        <f t="shared" si="20"/>
        <v>3.4364739555994825E-5</v>
      </c>
      <c r="I95">
        <f t="shared" si="21"/>
        <v>9.2906537716167595E-2</v>
      </c>
      <c r="J95">
        <f t="shared" si="22"/>
        <v>0</v>
      </c>
      <c r="K95">
        <f t="shared" si="25"/>
        <v>0.67894812904079427</v>
      </c>
      <c r="L95">
        <f t="shared" si="26"/>
        <v>0</v>
      </c>
      <c r="M95" t="e">
        <f t="shared" si="27"/>
        <v>#NUM!</v>
      </c>
    </row>
    <row r="96" spans="2:13" x14ac:dyDescent="0.2">
      <c r="B96">
        <f t="shared" si="28"/>
        <v>3</v>
      </c>
      <c r="C96">
        <f t="shared" si="29"/>
        <v>6</v>
      </c>
      <c r="D96">
        <f t="shared" si="30"/>
        <v>3</v>
      </c>
      <c r="E96">
        <f t="shared" si="31"/>
        <v>2</v>
      </c>
      <c r="F96">
        <f t="shared" si="23"/>
        <v>5</v>
      </c>
      <c r="G96">
        <f t="shared" si="24"/>
        <v>1</v>
      </c>
      <c r="H96">
        <f t="shared" si="20"/>
        <v>3.4364739555994825E-5</v>
      </c>
      <c r="I96">
        <f t="shared" si="21"/>
        <v>9.2906537716167595E-2</v>
      </c>
      <c r="J96">
        <f t="shared" si="22"/>
        <v>0</v>
      </c>
      <c r="K96">
        <f t="shared" si="25"/>
        <v>0.28061599603045806</v>
      </c>
      <c r="L96">
        <f t="shared" si="26"/>
        <v>0</v>
      </c>
      <c r="M96" t="e">
        <f t="shared" si="27"/>
        <v>#NUM!</v>
      </c>
    </row>
    <row r="97" spans="2:13" x14ac:dyDescent="0.2">
      <c r="B97">
        <f t="shared" si="28"/>
        <v>3</v>
      </c>
      <c r="C97">
        <f t="shared" si="29"/>
        <v>6</v>
      </c>
      <c r="D97">
        <f t="shared" si="30"/>
        <v>3</v>
      </c>
      <c r="E97">
        <f t="shared" si="31"/>
        <v>1</v>
      </c>
      <c r="F97">
        <f t="shared" si="23"/>
        <v>4</v>
      </c>
      <c r="G97">
        <f t="shared" si="24"/>
        <v>2</v>
      </c>
      <c r="H97">
        <f t="shared" si="20"/>
        <v>3.4364739555994825E-5</v>
      </c>
      <c r="I97">
        <f t="shared" si="21"/>
        <v>9.2906537716167595E-2</v>
      </c>
      <c r="J97">
        <f t="shared" si="22"/>
        <v>0</v>
      </c>
      <c r="K97">
        <f t="shared" si="25"/>
        <v>3.8660458170501712E-2</v>
      </c>
      <c r="L97">
        <f t="shared" si="26"/>
        <v>0</v>
      </c>
      <c r="M97" t="e">
        <f t="shared" si="27"/>
        <v>#NUM!</v>
      </c>
    </row>
    <row r="98" spans="2:13" x14ac:dyDescent="0.2">
      <c r="B98">
        <f t="shared" si="28"/>
        <v>3</v>
      </c>
      <c r="C98">
        <f t="shared" si="29"/>
        <v>6</v>
      </c>
      <c r="D98">
        <f t="shared" si="30"/>
        <v>3</v>
      </c>
      <c r="E98">
        <f t="shared" si="31"/>
        <v>0</v>
      </c>
      <c r="F98">
        <f t="shared" si="23"/>
        <v>3</v>
      </c>
      <c r="G98">
        <f t="shared" si="24"/>
        <v>3</v>
      </c>
      <c r="H98">
        <f t="shared" si="20"/>
        <v>3.4364739555994825E-5</v>
      </c>
      <c r="I98">
        <f t="shared" si="21"/>
        <v>9.2906537716167595E-2</v>
      </c>
      <c r="J98">
        <f t="shared" si="22"/>
        <v>0.95637758690026342</v>
      </c>
      <c r="K98">
        <f t="shared" si="25"/>
        <v>1.7754167582460074E-3</v>
      </c>
      <c r="L98">
        <f t="shared" si="26"/>
        <v>5.4211202053838172E-9</v>
      </c>
      <c r="M98">
        <f t="shared" si="27"/>
        <v>-19.032963362890104</v>
      </c>
    </row>
    <row r="99" spans="2:13" x14ac:dyDescent="0.2">
      <c r="B99">
        <f t="shared" si="28"/>
        <v>3</v>
      </c>
      <c r="C99">
        <f t="shared" si="29"/>
        <v>5</v>
      </c>
      <c r="D99">
        <f t="shared" si="30"/>
        <v>2</v>
      </c>
      <c r="E99">
        <f t="shared" si="31"/>
        <v>3</v>
      </c>
      <c r="F99">
        <f t="shared" si="23"/>
        <v>5</v>
      </c>
      <c r="G99">
        <f t="shared" si="24"/>
        <v>0</v>
      </c>
      <c r="H99">
        <f t="shared" si="20"/>
        <v>4.0307769754004527E-5</v>
      </c>
      <c r="I99">
        <f t="shared" si="21"/>
        <v>0.21948056658660847</v>
      </c>
      <c r="J99">
        <f t="shared" si="22"/>
        <v>0</v>
      </c>
      <c r="K99">
        <f t="shared" si="25"/>
        <v>0.67894812904079427</v>
      </c>
      <c r="L99">
        <f t="shared" si="26"/>
        <v>0</v>
      </c>
      <c r="M99" t="e">
        <f t="shared" si="27"/>
        <v>#NUM!</v>
      </c>
    </row>
    <row r="100" spans="2:13" x14ac:dyDescent="0.2">
      <c r="B100">
        <f t="shared" si="28"/>
        <v>3</v>
      </c>
      <c r="C100">
        <f t="shared" si="29"/>
        <v>5</v>
      </c>
      <c r="D100">
        <f t="shared" si="30"/>
        <v>2</v>
      </c>
      <c r="E100">
        <f t="shared" si="31"/>
        <v>2</v>
      </c>
      <c r="F100">
        <f t="shared" si="23"/>
        <v>4</v>
      </c>
      <c r="G100">
        <f t="shared" si="24"/>
        <v>1</v>
      </c>
      <c r="H100">
        <f t="shared" si="20"/>
        <v>4.0307769754004527E-5</v>
      </c>
      <c r="I100">
        <f t="shared" si="21"/>
        <v>0.21948056658660847</v>
      </c>
      <c r="J100">
        <f t="shared" si="22"/>
        <v>0</v>
      </c>
      <c r="K100">
        <f t="shared" si="25"/>
        <v>0.28061599603045806</v>
      </c>
      <c r="L100">
        <f t="shared" si="26"/>
        <v>0</v>
      </c>
      <c r="M100" t="e">
        <f t="shared" si="27"/>
        <v>#NUM!</v>
      </c>
    </row>
    <row r="101" spans="2:13" x14ac:dyDescent="0.2">
      <c r="B101">
        <f t="shared" si="28"/>
        <v>3</v>
      </c>
      <c r="C101">
        <f t="shared" si="29"/>
        <v>5</v>
      </c>
      <c r="D101">
        <f t="shared" si="30"/>
        <v>2</v>
      </c>
      <c r="E101">
        <f t="shared" si="31"/>
        <v>1</v>
      </c>
      <c r="F101">
        <f t="shared" si="23"/>
        <v>3</v>
      </c>
      <c r="G101">
        <f t="shared" si="24"/>
        <v>2</v>
      </c>
      <c r="H101">
        <f t="shared" si="20"/>
        <v>4.0307769754004527E-5</v>
      </c>
      <c r="I101">
        <f t="shared" si="21"/>
        <v>0.21948056658660847</v>
      </c>
      <c r="J101">
        <f t="shared" si="22"/>
        <v>0.95637758690026342</v>
      </c>
      <c r="K101">
        <f t="shared" si="25"/>
        <v>3.8660458170501712E-2</v>
      </c>
      <c r="L101">
        <f t="shared" si="26"/>
        <v>3.2710051513390789E-7</v>
      </c>
      <c r="M101">
        <f t="shared" si="27"/>
        <v>-14.932998327551868</v>
      </c>
    </row>
    <row r="102" spans="2:13" x14ac:dyDescent="0.2">
      <c r="B102">
        <f t="shared" si="28"/>
        <v>3</v>
      </c>
      <c r="C102">
        <f t="shared" si="29"/>
        <v>5</v>
      </c>
      <c r="D102">
        <f t="shared" si="30"/>
        <v>2</v>
      </c>
      <c r="E102">
        <f t="shared" si="31"/>
        <v>0</v>
      </c>
      <c r="F102">
        <f t="shared" si="23"/>
        <v>2</v>
      </c>
      <c r="G102">
        <f t="shared" si="24"/>
        <v>3</v>
      </c>
      <c r="H102">
        <f t="shared" si="20"/>
        <v>4.0307769754004527E-5</v>
      </c>
      <c r="I102">
        <f t="shared" si="21"/>
        <v>0.21948056658660847</v>
      </c>
      <c r="J102">
        <f t="shared" si="22"/>
        <v>2.9406797969600829E-2</v>
      </c>
      <c r="K102">
        <f t="shared" si="25"/>
        <v>1.7754167582460074E-3</v>
      </c>
      <c r="L102">
        <f t="shared" si="26"/>
        <v>4.6188397480435947E-10</v>
      </c>
      <c r="M102">
        <f t="shared" si="27"/>
        <v>-21.495707393174033</v>
      </c>
    </row>
    <row r="103" spans="2:13" x14ac:dyDescent="0.2">
      <c r="B103">
        <f t="shared" si="28"/>
        <v>3</v>
      </c>
      <c r="C103">
        <f t="shared" si="29"/>
        <v>4</v>
      </c>
      <c r="D103">
        <f t="shared" si="30"/>
        <v>1</v>
      </c>
      <c r="E103">
        <f t="shared" si="31"/>
        <v>3</v>
      </c>
      <c r="F103">
        <f t="shared" si="23"/>
        <v>4</v>
      </c>
      <c r="G103">
        <f t="shared" si="24"/>
        <v>0</v>
      </c>
      <c r="H103">
        <f t="shared" si="20"/>
        <v>4.731759693718277E-5</v>
      </c>
      <c r="I103">
        <f t="shared" si="21"/>
        <v>0.4147972385439207</v>
      </c>
      <c r="J103">
        <f t="shared" si="22"/>
        <v>0</v>
      </c>
      <c r="K103">
        <f t="shared" si="25"/>
        <v>0.67894812904079427</v>
      </c>
      <c r="L103">
        <f t="shared" si="26"/>
        <v>0</v>
      </c>
      <c r="M103" t="e">
        <f t="shared" si="27"/>
        <v>#NUM!</v>
      </c>
    </row>
    <row r="104" spans="2:13" x14ac:dyDescent="0.2">
      <c r="B104">
        <f t="shared" si="28"/>
        <v>3</v>
      </c>
      <c r="C104">
        <f t="shared" si="29"/>
        <v>4</v>
      </c>
      <c r="D104">
        <f t="shared" si="30"/>
        <v>1</v>
      </c>
      <c r="E104">
        <f t="shared" si="31"/>
        <v>2</v>
      </c>
      <c r="F104">
        <f t="shared" si="23"/>
        <v>3</v>
      </c>
      <c r="G104">
        <f t="shared" si="24"/>
        <v>1</v>
      </c>
      <c r="H104">
        <f t="shared" si="20"/>
        <v>4.731759693718277E-5</v>
      </c>
      <c r="I104">
        <f t="shared" si="21"/>
        <v>0.4147972385439207</v>
      </c>
      <c r="J104">
        <f t="shared" si="22"/>
        <v>0.95637758690026342</v>
      </c>
      <c r="K104">
        <f t="shared" si="25"/>
        <v>0.28061599603045806</v>
      </c>
      <c r="L104">
        <f t="shared" si="26"/>
        <v>5.2674491318446547E-6</v>
      </c>
      <c r="M104">
        <f t="shared" si="27"/>
        <v>-12.153964348297201</v>
      </c>
    </row>
    <row r="105" spans="2:13" x14ac:dyDescent="0.2">
      <c r="B105">
        <f t="shared" si="28"/>
        <v>3</v>
      </c>
      <c r="C105">
        <f t="shared" si="29"/>
        <v>4</v>
      </c>
      <c r="D105">
        <f t="shared" si="30"/>
        <v>1</v>
      </c>
      <c r="E105">
        <f t="shared" si="31"/>
        <v>1</v>
      </c>
      <c r="F105">
        <f t="shared" si="23"/>
        <v>2</v>
      </c>
      <c r="G105">
        <f t="shared" si="24"/>
        <v>2</v>
      </c>
      <c r="H105">
        <f t="shared" si="20"/>
        <v>4.731759693718277E-5</v>
      </c>
      <c r="I105">
        <f t="shared" si="21"/>
        <v>0.4147972385439207</v>
      </c>
      <c r="J105">
        <f t="shared" si="22"/>
        <v>2.9406797969600829E-2</v>
      </c>
      <c r="K105">
        <f t="shared" si="25"/>
        <v>3.8660458170501712E-2</v>
      </c>
      <c r="L105">
        <f t="shared" si="26"/>
        <v>2.2313786400796593E-8</v>
      </c>
      <c r="M105">
        <f t="shared" si="27"/>
        <v>-17.618061125251256</v>
      </c>
    </row>
    <row r="106" spans="2:13" x14ac:dyDescent="0.2">
      <c r="B106">
        <f t="shared" si="28"/>
        <v>3</v>
      </c>
      <c r="C106">
        <f t="shared" si="29"/>
        <v>4</v>
      </c>
      <c r="D106">
        <f t="shared" si="30"/>
        <v>1</v>
      </c>
      <c r="E106">
        <f t="shared" si="31"/>
        <v>0</v>
      </c>
      <c r="F106">
        <f t="shared" si="23"/>
        <v>1</v>
      </c>
      <c r="G106">
        <f t="shared" si="24"/>
        <v>3</v>
      </c>
      <c r="H106">
        <f t="shared" si="20"/>
        <v>4.731759693718277E-5</v>
      </c>
      <c r="I106">
        <f t="shared" si="21"/>
        <v>0.4147972385439207</v>
      </c>
      <c r="J106">
        <f t="shared" si="22"/>
        <v>2.4375987487727525E-4</v>
      </c>
      <c r="K106">
        <f t="shared" si="25"/>
        <v>1.7754167582460074E-3</v>
      </c>
      <c r="L106">
        <f t="shared" si="26"/>
        <v>8.4941723778078065E-12</v>
      </c>
      <c r="M106">
        <f t="shared" si="27"/>
        <v>-25.491640790176071</v>
      </c>
    </row>
    <row r="107" spans="2:13" x14ac:dyDescent="0.2">
      <c r="B107">
        <f t="shared" si="28"/>
        <v>3</v>
      </c>
      <c r="C107">
        <f t="shared" si="29"/>
        <v>3</v>
      </c>
      <c r="D107">
        <f t="shared" si="30"/>
        <v>0</v>
      </c>
      <c r="E107">
        <f t="shared" si="31"/>
        <v>3</v>
      </c>
      <c r="F107">
        <f t="shared" si="23"/>
        <v>3</v>
      </c>
      <c r="G107">
        <f t="shared" si="24"/>
        <v>0</v>
      </c>
      <c r="H107">
        <f t="shared" si="20"/>
        <v>5.568407284182352E-5</v>
      </c>
      <c r="I107">
        <f t="shared" si="21"/>
        <v>0.4899543948796703</v>
      </c>
      <c r="J107">
        <f t="shared" si="22"/>
        <v>0.95637758690026342</v>
      </c>
      <c r="K107">
        <f t="shared" si="25"/>
        <v>0.67894812904079427</v>
      </c>
      <c r="L107">
        <f t="shared" si="26"/>
        <v>1.7715468256410238E-5</v>
      </c>
      <c r="M107">
        <f t="shared" si="27"/>
        <v>-10.941072387232404</v>
      </c>
    </row>
    <row r="108" spans="2:13" x14ac:dyDescent="0.2">
      <c r="B108">
        <f t="shared" si="28"/>
        <v>3</v>
      </c>
      <c r="C108">
        <f t="shared" si="29"/>
        <v>3</v>
      </c>
      <c r="D108">
        <f t="shared" si="30"/>
        <v>0</v>
      </c>
      <c r="E108">
        <f t="shared" si="31"/>
        <v>2</v>
      </c>
      <c r="F108">
        <f t="shared" si="23"/>
        <v>2</v>
      </c>
      <c r="G108">
        <f t="shared" si="24"/>
        <v>1</v>
      </c>
      <c r="H108">
        <f t="shared" si="20"/>
        <v>5.568407284182352E-5</v>
      </c>
      <c r="I108">
        <f t="shared" si="21"/>
        <v>0.4899543948796703</v>
      </c>
      <c r="J108">
        <f t="shared" si="22"/>
        <v>2.9406797969600829E-2</v>
      </c>
      <c r="K108">
        <f t="shared" si="25"/>
        <v>0.28061599603045806</v>
      </c>
      <c r="L108">
        <f t="shared" si="26"/>
        <v>2.2513696749750882E-7</v>
      </c>
      <c r="M108">
        <f t="shared" si="27"/>
        <v>-15.306556875518352</v>
      </c>
    </row>
    <row r="109" spans="2:13" x14ac:dyDescent="0.2">
      <c r="B109">
        <f t="shared" si="28"/>
        <v>3</v>
      </c>
      <c r="C109">
        <f t="shared" si="29"/>
        <v>3</v>
      </c>
      <c r="D109">
        <f t="shared" si="30"/>
        <v>0</v>
      </c>
      <c r="E109">
        <f t="shared" si="31"/>
        <v>1</v>
      </c>
      <c r="F109">
        <f t="shared" si="23"/>
        <v>1</v>
      </c>
      <c r="G109">
        <f t="shared" si="24"/>
        <v>2</v>
      </c>
      <c r="H109">
        <f t="shared" si="20"/>
        <v>5.568407284182352E-5</v>
      </c>
      <c r="I109">
        <f t="shared" si="21"/>
        <v>0.4899543948796703</v>
      </c>
      <c r="J109">
        <f t="shared" si="22"/>
        <v>2.4375987487727525E-4</v>
      </c>
      <c r="K109">
        <f t="shared" si="25"/>
        <v>3.8660458170501712E-2</v>
      </c>
      <c r="L109">
        <f t="shared" si="26"/>
        <v>2.571081630241587E-10</v>
      </c>
      <c r="M109">
        <f t="shared" si="27"/>
        <v>-22.081524251775054</v>
      </c>
    </row>
    <row r="110" spans="2:13" x14ac:dyDescent="0.2">
      <c r="B110">
        <f t="shared" si="28"/>
        <v>3</v>
      </c>
      <c r="C110">
        <f t="shared" si="29"/>
        <v>3</v>
      </c>
      <c r="D110">
        <f t="shared" si="30"/>
        <v>0</v>
      </c>
      <c r="E110">
        <f t="shared" si="31"/>
        <v>0</v>
      </c>
      <c r="F110">
        <f t="shared" si="23"/>
        <v>0</v>
      </c>
      <c r="G110">
        <f t="shared" si="24"/>
        <v>3</v>
      </c>
      <c r="H110">
        <f t="shared" si="20"/>
        <v>5.568407284182352E-5</v>
      </c>
      <c r="I110">
        <f t="shared" si="21"/>
        <v>0.4899543948796703</v>
      </c>
      <c r="J110">
        <f t="shared" si="22"/>
        <v>1.9572599037739763E-7</v>
      </c>
      <c r="K110">
        <f t="shared" si="25"/>
        <v>1.7754167582460074E-3</v>
      </c>
      <c r="L110">
        <f t="shared" si="26"/>
        <v>9.4805921686269766E-15</v>
      </c>
      <c r="M110">
        <f t="shared" si="27"/>
        <v>-32.289529615549576</v>
      </c>
    </row>
    <row r="111" spans="2:13" x14ac:dyDescent="0.2">
      <c r="B111">
        <f t="shared" si="28"/>
        <v>4</v>
      </c>
      <c r="C111">
        <f t="shared" si="29"/>
        <v>10</v>
      </c>
      <c r="D111">
        <f t="shared" si="30"/>
        <v>6</v>
      </c>
      <c r="E111">
        <f t="shared" si="31"/>
        <v>4</v>
      </c>
      <c r="F111">
        <f t="shared" si="23"/>
        <v>10</v>
      </c>
      <c r="G111">
        <f t="shared" si="24"/>
        <v>0</v>
      </c>
      <c r="H111">
        <f t="shared" si="20"/>
        <v>1.8137796913657039E-5</v>
      </c>
      <c r="I111">
        <f t="shared" si="21"/>
        <v>7.2914642361538518E-3</v>
      </c>
      <c r="J111">
        <f t="shared" si="22"/>
        <v>0</v>
      </c>
      <c r="K111">
        <f t="shared" si="25"/>
        <v>0.59673584749810127</v>
      </c>
      <c r="L111">
        <f t="shared" si="26"/>
        <v>0</v>
      </c>
      <c r="M111" t="e">
        <f t="shared" si="27"/>
        <v>#NUM!</v>
      </c>
    </row>
    <row r="112" spans="2:13" x14ac:dyDescent="0.2">
      <c r="B112">
        <f t="shared" si="28"/>
        <v>4</v>
      </c>
      <c r="C112">
        <f t="shared" si="29"/>
        <v>10</v>
      </c>
      <c r="D112">
        <f t="shared" si="30"/>
        <v>6</v>
      </c>
      <c r="E112">
        <f t="shared" si="31"/>
        <v>3</v>
      </c>
      <c r="F112">
        <f t="shared" si="23"/>
        <v>9</v>
      </c>
      <c r="G112">
        <f t="shared" si="24"/>
        <v>1</v>
      </c>
      <c r="H112">
        <f t="shared" si="20"/>
        <v>1.8137796913657039E-5</v>
      </c>
      <c r="I112">
        <f t="shared" si="21"/>
        <v>7.2914642361538518E-3</v>
      </c>
      <c r="J112">
        <f t="shared" si="22"/>
        <v>0</v>
      </c>
      <c r="K112">
        <f t="shared" si="25"/>
        <v>0.32884912617077178</v>
      </c>
      <c r="L112">
        <f t="shared" si="26"/>
        <v>0</v>
      </c>
      <c r="M112" t="e">
        <f t="shared" si="27"/>
        <v>#NUM!</v>
      </c>
    </row>
    <row r="113" spans="2:13" x14ac:dyDescent="0.2">
      <c r="B113">
        <f t="shared" si="28"/>
        <v>4</v>
      </c>
      <c r="C113">
        <f t="shared" si="29"/>
        <v>10</v>
      </c>
      <c r="D113">
        <f t="shared" si="30"/>
        <v>6</v>
      </c>
      <c r="E113">
        <f t="shared" si="31"/>
        <v>2</v>
      </c>
      <c r="F113">
        <f t="shared" si="23"/>
        <v>8</v>
      </c>
      <c r="G113">
        <f t="shared" si="24"/>
        <v>2</v>
      </c>
      <c r="H113">
        <f t="shared" si="20"/>
        <v>1.8137796913657039E-5</v>
      </c>
      <c r="I113">
        <f t="shared" si="21"/>
        <v>7.2914642361538518E-3</v>
      </c>
      <c r="J113">
        <f t="shared" si="22"/>
        <v>0</v>
      </c>
      <c r="K113">
        <f t="shared" si="25"/>
        <v>6.7958302804758355E-2</v>
      </c>
      <c r="L113">
        <f t="shared" si="26"/>
        <v>0</v>
      </c>
      <c r="M113" t="e">
        <f t="shared" si="27"/>
        <v>#NUM!</v>
      </c>
    </row>
    <row r="114" spans="2:13" x14ac:dyDescent="0.2">
      <c r="B114">
        <f t="shared" si="28"/>
        <v>4</v>
      </c>
      <c r="C114">
        <f t="shared" si="29"/>
        <v>10</v>
      </c>
      <c r="D114">
        <f t="shared" si="30"/>
        <v>6</v>
      </c>
      <c r="E114">
        <f t="shared" si="31"/>
        <v>1</v>
      </c>
      <c r="F114">
        <f t="shared" si="23"/>
        <v>7</v>
      </c>
      <c r="G114">
        <f t="shared" si="24"/>
        <v>3</v>
      </c>
      <c r="H114">
        <f t="shared" si="20"/>
        <v>1.8137796913657039E-5</v>
      </c>
      <c r="I114">
        <f t="shared" si="21"/>
        <v>7.2914642361538518E-3</v>
      </c>
      <c r="J114">
        <f t="shared" si="22"/>
        <v>0</v>
      </c>
      <c r="K114">
        <f t="shared" si="25"/>
        <v>6.2417423574966865E-3</v>
      </c>
      <c r="L114">
        <f t="shared" si="26"/>
        <v>0</v>
      </c>
      <c r="M114" t="e">
        <f t="shared" si="27"/>
        <v>#NUM!</v>
      </c>
    </row>
    <row r="115" spans="2:13" x14ac:dyDescent="0.2">
      <c r="B115">
        <f t="shared" si="28"/>
        <v>4</v>
      </c>
      <c r="C115">
        <f t="shared" si="29"/>
        <v>10</v>
      </c>
      <c r="D115">
        <f t="shared" si="30"/>
        <v>6</v>
      </c>
      <c r="E115">
        <f t="shared" si="31"/>
        <v>0</v>
      </c>
      <c r="F115">
        <f t="shared" si="23"/>
        <v>6</v>
      </c>
      <c r="G115">
        <f t="shared" si="24"/>
        <v>4</v>
      </c>
      <c r="H115">
        <f t="shared" si="20"/>
        <v>1.8137796913657039E-5</v>
      </c>
      <c r="I115">
        <f t="shared" si="21"/>
        <v>7.2914642361538518E-3</v>
      </c>
      <c r="J115">
        <f t="shared" si="22"/>
        <v>0</v>
      </c>
      <c r="K115">
        <f t="shared" si="25"/>
        <v>2.1498116887183581E-4</v>
      </c>
      <c r="L115">
        <f t="shared" si="26"/>
        <v>0</v>
      </c>
      <c r="M115" t="e">
        <f t="shared" si="27"/>
        <v>#NUM!</v>
      </c>
    </row>
    <row r="116" spans="2:13" x14ac:dyDescent="0.2">
      <c r="B116">
        <f t="shared" si="28"/>
        <v>4</v>
      </c>
      <c r="C116">
        <f t="shared" si="29"/>
        <v>9</v>
      </c>
      <c r="D116">
        <f t="shared" si="30"/>
        <v>5</v>
      </c>
      <c r="E116">
        <f t="shared" si="31"/>
        <v>4</v>
      </c>
      <c r="F116">
        <f t="shared" si="23"/>
        <v>9</v>
      </c>
      <c r="G116">
        <f t="shared" si="24"/>
        <v>0</v>
      </c>
      <c r="H116">
        <f t="shared" si="20"/>
        <v>2.1290715106955928E-5</v>
      </c>
      <c r="I116">
        <f t="shared" si="21"/>
        <v>2.0670253023778964E-2</v>
      </c>
      <c r="J116">
        <f t="shared" si="22"/>
        <v>0</v>
      </c>
      <c r="K116">
        <f t="shared" si="25"/>
        <v>0.59673584749810127</v>
      </c>
      <c r="L116">
        <f t="shared" si="26"/>
        <v>0</v>
      </c>
      <c r="M116" t="e">
        <f t="shared" si="27"/>
        <v>#NUM!</v>
      </c>
    </row>
    <row r="117" spans="2:13" x14ac:dyDescent="0.2">
      <c r="B117">
        <f t="shared" si="28"/>
        <v>4</v>
      </c>
      <c r="C117">
        <f t="shared" si="29"/>
        <v>9</v>
      </c>
      <c r="D117">
        <f t="shared" si="30"/>
        <v>5</v>
      </c>
      <c r="E117">
        <f t="shared" si="31"/>
        <v>3</v>
      </c>
      <c r="F117">
        <f t="shared" si="23"/>
        <v>8</v>
      </c>
      <c r="G117">
        <f t="shared" si="24"/>
        <v>1</v>
      </c>
      <c r="H117">
        <f t="shared" si="20"/>
        <v>2.1290715106955928E-5</v>
      </c>
      <c r="I117">
        <f t="shared" si="21"/>
        <v>2.0670253023778964E-2</v>
      </c>
      <c r="J117">
        <f t="shared" si="22"/>
        <v>0</v>
      </c>
      <c r="K117">
        <f t="shared" si="25"/>
        <v>0.32884912617077178</v>
      </c>
      <c r="L117">
        <f t="shared" si="26"/>
        <v>0</v>
      </c>
      <c r="M117" t="e">
        <f t="shared" si="27"/>
        <v>#NUM!</v>
      </c>
    </row>
    <row r="118" spans="2:13" x14ac:dyDescent="0.2">
      <c r="B118">
        <f t="shared" si="28"/>
        <v>4</v>
      </c>
      <c r="C118">
        <f t="shared" si="29"/>
        <v>9</v>
      </c>
      <c r="D118">
        <f t="shared" si="30"/>
        <v>5</v>
      </c>
      <c r="E118">
        <f t="shared" si="31"/>
        <v>2</v>
      </c>
      <c r="F118">
        <f t="shared" si="23"/>
        <v>7</v>
      </c>
      <c r="G118">
        <f t="shared" si="24"/>
        <v>2</v>
      </c>
      <c r="H118">
        <f t="shared" si="20"/>
        <v>2.1290715106955928E-5</v>
      </c>
      <c r="I118">
        <f t="shared" si="21"/>
        <v>2.0670253023778964E-2</v>
      </c>
      <c r="J118">
        <f t="shared" si="22"/>
        <v>0</v>
      </c>
      <c r="K118">
        <f t="shared" si="25"/>
        <v>6.7958302804758355E-2</v>
      </c>
      <c r="L118">
        <f t="shared" si="26"/>
        <v>0</v>
      </c>
      <c r="M118" t="e">
        <f t="shared" si="27"/>
        <v>#NUM!</v>
      </c>
    </row>
    <row r="119" spans="2:13" x14ac:dyDescent="0.2">
      <c r="B119">
        <f t="shared" si="28"/>
        <v>4</v>
      </c>
      <c r="C119">
        <f t="shared" si="29"/>
        <v>9</v>
      </c>
      <c r="D119">
        <f t="shared" si="30"/>
        <v>5</v>
      </c>
      <c r="E119">
        <f t="shared" si="31"/>
        <v>1</v>
      </c>
      <c r="F119">
        <f t="shared" si="23"/>
        <v>6</v>
      </c>
      <c r="G119">
        <f t="shared" si="24"/>
        <v>3</v>
      </c>
      <c r="H119">
        <f t="shared" si="20"/>
        <v>2.1290715106955928E-5</v>
      </c>
      <c r="I119">
        <f t="shared" si="21"/>
        <v>2.0670253023778964E-2</v>
      </c>
      <c r="J119">
        <f t="shared" si="22"/>
        <v>0</v>
      </c>
      <c r="K119">
        <f t="shared" si="25"/>
        <v>6.2417423574966865E-3</v>
      </c>
      <c r="L119">
        <f t="shared" si="26"/>
        <v>0</v>
      </c>
      <c r="M119" t="e">
        <f t="shared" si="27"/>
        <v>#NUM!</v>
      </c>
    </row>
    <row r="120" spans="2:13" x14ac:dyDescent="0.2">
      <c r="B120">
        <f t="shared" si="28"/>
        <v>4</v>
      </c>
      <c r="C120">
        <f t="shared" si="29"/>
        <v>9</v>
      </c>
      <c r="D120">
        <f t="shared" si="30"/>
        <v>5</v>
      </c>
      <c r="E120">
        <f t="shared" si="31"/>
        <v>0</v>
      </c>
      <c r="F120">
        <f t="shared" si="23"/>
        <v>5</v>
      </c>
      <c r="G120">
        <f t="shared" si="24"/>
        <v>4</v>
      </c>
      <c r="H120">
        <f t="shared" si="20"/>
        <v>2.1290715106955928E-5</v>
      </c>
      <c r="I120">
        <f t="shared" si="21"/>
        <v>2.0670253023778964E-2</v>
      </c>
      <c r="J120">
        <f t="shared" si="22"/>
        <v>0</v>
      </c>
      <c r="K120">
        <f t="shared" si="25"/>
        <v>2.1498116887183581E-4</v>
      </c>
      <c r="L120">
        <f t="shared" si="26"/>
        <v>0</v>
      </c>
      <c r="M120" t="e">
        <f t="shared" si="27"/>
        <v>#NUM!</v>
      </c>
    </row>
    <row r="121" spans="2:13" x14ac:dyDescent="0.2">
      <c r="B121">
        <f t="shared" si="28"/>
        <v>4</v>
      </c>
      <c r="C121">
        <f t="shared" si="29"/>
        <v>8</v>
      </c>
      <c r="D121">
        <f t="shared" si="30"/>
        <v>4</v>
      </c>
      <c r="E121">
        <f t="shared" si="31"/>
        <v>4</v>
      </c>
      <c r="F121">
        <f t="shared" si="23"/>
        <v>8</v>
      </c>
      <c r="G121">
        <f t="shared" si="24"/>
        <v>0</v>
      </c>
      <c r="H121">
        <f t="shared" si="20"/>
        <v>2.4981425527175654E-5</v>
      </c>
      <c r="I121">
        <f t="shared" si="21"/>
        <v>5.4256663101905966E-2</v>
      </c>
      <c r="J121">
        <f t="shared" si="22"/>
        <v>0</v>
      </c>
      <c r="K121">
        <f t="shared" si="25"/>
        <v>0.59673584749810127</v>
      </c>
      <c r="L121">
        <f t="shared" si="26"/>
        <v>0</v>
      </c>
      <c r="M121" t="e">
        <f t="shared" si="27"/>
        <v>#NUM!</v>
      </c>
    </row>
    <row r="122" spans="2:13" x14ac:dyDescent="0.2">
      <c r="B122">
        <f t="shared" si="28"/>
        <v>4</v>
      </c>
      <c r="C122">
        <f t="shared" si="29"/>
        <v>8</v>
      </c>
      <c r="D122">
        <f t="shared" si="30"/>
        <v>4</v>
      </c>
      <c r="E122">
        <f t="shared" si="31"/>
        <v>3</v>
      </c>
      <c r="F122">
        <f t="shared" si="23"/>
        <v>7</v>
      </c>
      <c r="G122">
        <f t="shared" si="24"/>
        <v>1</v>
      </c>
      <c r="H122">
        <f t="shared" si="20"/>
        <v>2.4981425527175654E-5</v>
      </c>
      <c r="I122">
        <f t="shared" si="21"/>
        <v>5.4256663101905966E-2</v>
      </c>
      <c r="J122">
        <f t="shared" si="22"/>
        <v>0</v>
      </c>
      <c r="K122">
        <f t="shared" si="25"/>
        <v>0.32884912617077178</v>
      </c>
      <c r="L122">
        <f t="shared" si="26"/>
        <v>0</v>
      </c>
      <c r="M122" t="e">
        <f t="shared" si="27"/>
        <v>#NUM!</v>
      </c>
    </row>
    <row r="123" spans="2:13" x14ac:dyDescent="0.2">
      <c r="B123">
        <f t="shared" si="28"/>
        <v>4</v>
      </c>
      <c r="C123">
        <f t="shared" si="29"/>
        <v>8</v>
      </c>
      <c r="D123">
        <f t="shared" si="30"/>
        <v>4</v>
      </c>
      <c r="E123">
        <f t="shared" si="31"/>
        <v>2</v>
      </c>
      <c r="F123">
        <f t="shared" si="23"/>
        <v>6</v>
      </c>
      <c r="G123">
        <f t="shared" si="24"/>
        <v>2</v>
      </c>
      <c r="H123">
        <f t="shared" si="20"/>
        <v>2.4981425527175654E-5</v>
      </c>
      <c r="I123">
        <f t="shared" si="21"/>
        <v>5.4256663101905966E-2</v>
      </c>
      <c r="J123">
        <f t="shared" si="22"/>
        <v>0</v>
      </c>
      <c r="K123">
        <f t="shared" si="25"/>
        <v>6.7958302804758355E-2</v>
      </c>
      <c r="L123">
        <f t="shared" si="26"/>
        <v>0</v>
      </c>
      <c r="M123" t="e">
        <f t="shared" si="27"/>
        <v>#NUM!</v>
      </c>
    </row>
    <row r="124" spans="2:13" x14ac:dyDescent="0.2">
      <c r="B124">
        <f t="shared" si="28"/>
        <v>4</v>
      </c>
      <c r="C124">
        <f t="shared" si="29"/>
        <v>8</v>
      </c>
      <c r="D124">
        <f t="shared" si="30"/>
        <v>4</v>
      </c>
      <c r="E124">
        <f t="shared" si="31"/>
        <v>1</v>
      </c>
      <c r="F124">
        <f t="shared" si="23"/>
        <v>5</v>
      </c>
      <c r="G124">
        <f t="shared" si="24"/>
        <v>3</v>
      </c>
      <c r="H124">
        <f t="shared" si="20"/>
        <v>2.4981425527175654E-5</v>
      </c>
      <c r="I124">
        <f t="shared" si="21"/>
        <v>5.4256663101905966E-2</v>
      </c>
      <c r="J124">
        <f t="shared" si="22"/>
        <v>0</v>
      </c>
      <c r="K124">
        <f t="shared" si="25"/>
        <v>6.2417423574966865E-3</v>
      </c>
      <c r="L124">
        <f t="shared" si="26"/>
        <v>0</v>
      </c>
      <c r="M124" t="e">
        <f t="shared" si="27"/>
        <v>#NUM!</v>
      </c>
    </row>
    <row r="125" spans="2:13" x14ac:dyDescent="0.2">
      <c r="B125">
        <f t="shared" si="28"/>
        <v>4</v>
      </c>
      <c r="C125">
        <f t="shared" si="29"/>
        <v>8</v>
      </c>
      <c r="D125">
        <f t="shared" si="30"/>
        <v>4</v>
      </c>
      <c r="E125">
        <f t="shared" si="31"/>
        <v>0</v>
      </c>
      <c r="F125">
        <f t="shared" si="23"/>
        <v>4</v>
      </c>
      <c r="G125">
        <f t="shared" si="24"/>
        <v>4</v>
      </c>
      <c r="H125">
        <f t="shared" si="20"/>
        <v>2.4981425527175654E-5</v>
      </c>
      <c r="I125">
        <f t="shared" si="21"/>
        <v>5.4256663101905966E-2</v>
      </c>
      <c r="J125">
        <f t="shared" si="22"/>
        <v>0</v>
      </c>
      <c r="K125">
        <f t="shared" si="25"/>
        <v>2.1498116887183581E-4</v>
      </c>
      <c r="L125">
        <f t="shared" si="26"/>
        <v>0</v>
      </c>
      <c r="M125" t="e">
        <f t="shared" si="27"/>
        <v>#NUM!</v>
      </c>
    </row>
    <row r="126" spans="2:13" x14ac:dyDescent="0.2">
      <c r="B126">
        <f t="shared" si="28"/>
        <v>4</v>
      </c>
      <c r="C126">
        <f t="shared" si="29"/>
        <v>7</v>
      </c>
      <c r="D126">
        <f t="shared" si="30"/>
        <v>3</v>
      </c>
      <c r="E126">
        <f t="shared" si="31"/>
        <v>4</v>
      </c>
      <c r="F126">
        <f t="shared" si="23"/>
        <v>7</v>
      </c>
      <c r="G126">
        <f t="shared" si="24"/>
        <v>0</v>
      </c>
      <c r="H126">
        <f t="shared" si="20"/>
        <v>2.9302298974005632E-5</v>
      </c>
      <c r="I126">
        <f t="shared" si="21"/>
        <v>0.12817486746826401</v>
      </c>
      <c r="J126">
        <f t="shared" si="22"/>
        <v>0</v>
      </c>
      <c r="K126">
        <f t="shared" si="25"/>
        <v>0.59673584749810127</v>
      </c>
      <c r="L126">
        <f t="shared" si="26"/>
        <v>0</v>
      </c>
      <c r="M126" t="e">
        <f t="shared" si="27"/>
        <v>#NUM!</v>
      </c>
    </row>
    <row r="127" spans="2:13" x14ac:dyDescent="0.2">
      <c r="B127">
        <f t="shared" si="28"/>
        <v>4</v>
      </c>
      <c r="C127">
        <f t="shared" si="29"/>
        <v>7</v>
      </c>
      <c r="D127">
        <f t="shared" si="30"/>
        <v>3</v>
      </c>
      <c r="E127">
        <f t="shared" si="31"/>
        <v>3</v>
      </c>
      <c r="F127">
        <f t="shared" si="23"/>
        <v>6</v>
      </c>
      <c r="G127">
        <f t="shared" si="24"/>
        <v>1</v>
      </c>
      <c r="H127">
        <f t="shared" si="20"/>
        <v>2.9302298974005632E-5</v>
      </c>
      <c r="I127">
        <f t="shared" si="21"/>
        <v>0.12817486746826401</v>
      </c>
      <c r="J127">
        <f t="shared" si="22"/>
        <v>0</v>
      </c>
      <c r="K127">
        <f t="shared" si="25"/>
        <v>0.32884912617077178</v>
      </c>
      <c r="L127">
        <f t="shared" si="26"/>
        <v>0</v>
      </c>
      <c r="M127" t="e">
        <f t="shared" si="27"/>
        <v>#NUM!</v>
      </c>
    </row>
    <row r="128" spans="2:13" x14ac:dyDescent="0.2">
      <c r="B128">
        <f t="shared" si="28"/>
        <v>4</v>
      </c>
      <c r="C128">
        <f t="shared" si="29"/>
        <v>7</v>
      </c>
      <c r="D128">
        <f t="shared" si="30"/>
        <v>3</v>
      </c>
      <c r="E128">
        <f t="shared" si="31"/>
        <v>2</v>
      </c>
      <c r="F128">
        <f t="shared" si="23"/>
        <v>5</v>
      </c>
      <c r="G128">
        <f t="shared" si="24"/>
        <v>2</v>
      </c>
      <c r="H128">
        <f t="shared" si="20"/>
        <v>2.9302298974005632E-5</v>
      </c>
      <c r="I128">
        <f t="shared" si="21"/>
        <v>0.12817486746826401</v>
      </c>
      <c r="J128">
        <f t="shared" si="22"/>
        <v>0</v>
      </c>
      <c r="K128">
        <f t="shared" si="25"/>
        <v>6.7958302804758355E-2</v>
      </c>
      <c r="L128">
        <f t="shared" si="26"/>
        <v>0</v>
      </c>
      <c r="M128" t="e">
        <f t="shared" si="27"/>
        <v>#NUM!</v>
      </c>
    </row>
    <row r="129" spans="2:13" x14ac:dyDescent="0.2">
      <c r="B129">
        <f t="shared" si="28"/>
        <v>4</v>
      </c>
      <c r="C129">
        <f t="shared" si="29"/>
        <v>7</v>
      </c>
      <c r="D129">
        <f t="shared" si="30"/>
        <v>3</v>
      </c>
      <c r="E129">
        <f t="shared" si="31"/>
        <v>1</v>
      </c>
      <c r="F129">
        <f t="shared" si="23"/>
        <v>4</v>
      </c>
      <c r="G129">
        <f t="shared" si="24"/>
        <v>3</v>
      </c>
      <c r="H129">
        <f t="shared" si="20"/>
        <v>2.9302298974005632E-5</v>
      </c>
      <c r="I129">
        <f t="shared" si="21"/>
        <v>0.12817486746826401</v>
      </c>
      <c r="J129">
        <f t="shared" si="22"/>
        <v>0</v>
      </c>
      <c r="K129">
        <f t="shared" si="25"/>
        <v>6.2417423574966865E-3</v>
      </c>
      <c r="L129">
        <f t="shared" si="26"/>
        <v>0</v>
      </c>
      <c r="M129" t="e">
        <f t="shared" si="27"/>
        <v>#NUM!</v>
      </c>
    </row>
    <row r="130" spans="2:13" x14ac:dyDescent="0.2">
      <c r="B130">
        <f t="shared" si="28"/>
        <v>4</v>
      </c>
      <c r="C130">
        <f t="shared" si="29"/>
        <v>7</v>
      </c>
      <c r="D130">
        <f t="shared" si="30"/>
        <v>3</v>
      </c>
      <c r="E130">
        <f t="shared" si="31"/>
        <v>0</v>
      </c>
      <c r="F130">
        <f t="shared" si="23"/>
        <v>3</v>
      </c>
      <c r="G130">
        <f t="shared" si="24"/>
        <v>4</v>
      </c>
      <c r="H130">
        <f t="shared" si="20"/>
        <v>2.9302298974005632E-5</v>
      </c>
      <c r="I130">
        <f t="shared" si="21"/>
        <v>0.12817486746826401</v>
      </c>
      <c r="J130">
        <f t="shared" si="22"/>
        <v>0.95637758690026342</v>
      </c>
      <c r="K130">
        <f t="shared" si="25"/>
        <v>2.1498116887183581E-4</v>
      </c>
      <c r="L130">
        <f t="shared" si="26"/>
        <v>7.7220815154447276E-10</v>
      </c>
      <c r="M130">
        <f t="shared" si="27"/>
        <v>-20.981766975893482</v>
      </c>
    </row>
    <row r="131" spans="2:13" x14ac:dyDescent="0.2">
      <c r="B131">
        <f t="shared" si="28"/>
        <v>4</v>
      </c>
      <c r="C131">
        <f t="shared" si="29"/>
        <v>6</v>
      </c>
      <c r="D131">
        <f t="shared" si="30"/>
        <v>2</v>
      </c>
      <c r="E131">
        <f t="shared" si="31"/>
        <v>4</v>
      </c>
      <c r="F131">
        <f t="shared" si="23"/>
        <v>6</v>
      </c>
      <c r="G131">
        <f t="shared" si="24"/>
        <v>0</v>
      </c>
      <c r="H131">
        <f t="shared" si="20"/>
        <v>3.4364739555994825E-5</v>
      </c>
      <c r="I131">
        <f t="shared" si="21"/>
        <v>0.25954094659278704</v>
      </c>
      <c r="J131">
        <f t="shared" si="22"/>
        <v>0</v>
      </c>
      <c r="K131">
        <f t="shared" si="25"/>
        <v>0.59673584749810127</v>
      </c>
      <c r="L131">
        <f t="shared" si="26"/>
        <v>0</v>
      </c>
      <c r="M131" t="e">
        <f t="shared" si="27"/>
        <v>#NUM!</v>
      </c>
    </row>
    <row r="132" spans="2:13" x14ac:dyDescent="0.2">
      <c r="B132">
        <f t="shared" si="28"/>
        <v>4</v>
      </c>
      <c r="C132">
        <f t="shared" si="29"/>
        <v>6</v>
      </c>
      <c r="D132">
        <f t="shared" si="30"/>
        <v>2</v>
      </c>
      <c r="E132">
        <f t="shared" si="31"/>
        <v>3</v>
      </c>
      <c r="F132">
        <f t="shared" si="23"/>
        <v>5</v>
      </c>
      <c r="G132">
        <f t="shared" si="24"/>
        <v>1</v>
      </c>
      <c r="H132">
        <f t="shared" si="20"/>
        <v>3.4364739555994825E-5</v>
      </c>
      <c r="I132">
        <f t="shared" si="21"/>
        <v>0.25954094659278704</v>
      </c>
      <c r="J132">
        <f t="shared" si="22"/>
        <v>0</v>
      </c>
      <c r="K132">
        <f t="shared" si="25"/>
        <v>0.32884912617077178</v>
      </c>
      <c r="L132">
        <f t="shared" si="26"/>
        <v>0</v>
      </c>
      <c r="M132" t="e">
        <f t="shared" si="27"/>
        <v>#NUM!</v>
      </c>
    </row>
    <row r="133" spans="2:13" x14ac:dyDescent="0.2">
      <c r="B133">
        <f t="shared" si="28"/>
        <v>4</v>
      </c>
      <c r="C133">
        <f t="shared" si="29"/>
        <v>6</v>
      </c>
      <c r="D133">
        <f t="shared" si="30"/>
        <v>2</v>
      </c>
      <c r="E133">
        <f t="shared" si="31"/>
        <v>2</v>
      </c>
      <c r="F133">
        <f t="shared" si="23"/>
        <v>4</v>
      </c>
      <c r="G133">
        <f t="shared" si="24"/>
        <v>2</v>
      </c>
      <c r="H133">
        <f t="shared" si="20"/>
        <v>3.4364739555994825E-5</v>
      </c>
      <c r="I133">
        <f t="shared" si="21"/>
        <v>0.25954094659278704</v>
      </c>
      <c r="J133">
        <f t="shared" si="22"/>
        <v>0</v>
      </c>
      <c r="K133">
        <f t="shared" si="25"/>
        <v>6.7958302804758355E-2</v>
      </c>
      <c r="L133">
        <f t="shared" si="26"/>
        <v>0</v>
      </c>
      <c r="M133" t="e">
        <f t="shared" si="27"/>
        <v>#NUM!</v>
      </c>
    </row>
    <row r="134" spans="2:13" x14ac:dyDescent="0.2">
      <c r="B134">
        <f t="shared" si="28"/>
        <v>4</v>
      </c>
      <c r="C134">
        <f t="shared" si="29"/>
        <v>6</v>
      </c>
      <c r="D134">
        <f t="shared" si="30"/>
        <v>2</v>
      </c>
      <c r="E134">
        <f t="shared" si="31"/>
        <v>1</v>
      </c>
      <c r="F134">
        <f t="shared" si="23"/>
        <v>3</v>
      </c>
      <c r="G134">
        <f t="shared" si="24"/>
        <v>3</v>
      </c>
      <c r="H134">
        <f t="shared" si="20"/>
        <v>3.4364739555994825E-5</v>
      </c>
      <c r="I134">
        <f t="shared" si="21"/>
        <v>0.25954094659278704</v>
      </c>
      <c r="J134">
        <f t="shared" si="22"/>
        <v>0.95637758690026342</v>
      </c>
      <c r="K134">
        <f t="shared" si="25"/>
        <v>6.2417423574966865E-3</v>
      </c>
      <c r="L134">
        <f t="shared" si="26"/>
        <v>5.3241976444230995E-8</v>
      </c>
      <c r="M134">
        <f t="shared" si="27"/>
        <v>-16.748418720813454</v>
      </c>
    </row>
    <row r="135" spans="2:13" x14ac:dyDescent="0.2">
      <c r="B135">
        <f t="shared" si="28"/>
        <v>4</v>
      </c>
      <c r="C135">
        <f t="shared" si="29"/>
        <v>6</v>
      </c>
      <c r="D135">
        <f t="shared" si="30"/>
        <v>2</v>
      </c>
      <c r="E135">
        <f t="shared" si="31"/>
        <v>0</v>
      </c>
      <c r="F135">
        <f t="shared" si="23"/>
        <v>2</v>
      </c>
      <c r="G135">
        <f t="shared" si="24"/>
        <v>4</v>
      </c>
      <c r="H135">
        <f t="shared" si="20"/>
        <v>3.4364739555994825E-5</v>
      </c>
      <c r="I135">
        <f t="shared" si="21"/>
        <v>0.25954094659278704</v>
      </c>
      <c r="J135">
        <f t="shared" si="22"/>
        <v>2.9406797969600829E-2</v>
      </c>
      <c r="K135">
        <f t="shared" si="25"/>
        <v>2.1498116887183581E-4</v>
      </c>
      <c r="L135">
        <f t="shared" si="26"/>
        <v>5.6385456233004305E-11</v>
      </c>
      <c r="M135">
        <f t="shared" si="27"/>
        <v>-23.598809858887403</v>
      </c>
    </row>
    <row r="136" spans="2:13" x14ac:dyDescent="0.2">
      <c r="B136">
        <f t="shared" si="28"/>
        <v>4</v>
      </c>
      <c r="C136">
        <f t="shared" si="29"/>
        <v>5</v>
      </c>
      <c r="D136">
        <f t="shared" si="30"/>
        <v>1</v>
      </c>
      <c r="E136">
        <f t="shared" si="31"/>
        <v>4</v>
      </c>
      <c r="F136">
        <f t="shared" si="23"/>
        <v>5</v>
      </c>
      <c r="G136">
        <f t="shared" si="24"/>
        <v>0</v>
      </c>
      <c r="H136">
        <f t="shared" si="20"/>
        <v>4.0307769754004527E-5</v>
      </c>
      <c r="I136">
        <f t="shared" si="21"/>
        <v>0.40875626488659667</v>
      </c>
      <c r="J136">
        <f t="shared" si="22"/>
        <v>0</v>
      </c>
      <c r="K136">
        <f t="shared" si="25"/>
        <v>0.59673584749810127</v>
      </c>
      <c r="L136">
        <f t="shared" si="26"/>
        <v>0</v>
      </c>
      <c r="M136" t="e">
        <f t="shared" si="27"/>
        <v>#NUM!</v>
      </c>
    </row>
    <row r="137" spans="2:13" x14ac:dyDescent="0.2">
      <c r="B137">
        <f t="shared" si="28"/>
        <v>4</v>
      </c>
      <c r="C137">
        <f t="shared" si="29"/>
        <v>5</v>
      </c>
      <c r="D137">
        <f t="shared" si="30"/>
        <v>1</v>
      </c>
      <c r="E137">
        <f t="shared" si="31"/>
        <v>3</v>
      </c>
      <c r="F137">
        <f t="shared" si="23"/>
        <v>4</v>
      </c>
      <c r="G137">
        <f t="shared" si="24"/>
        <v>1</v>
      </c>
      <c r="H137">
        <f t="shared" si="20"/>
        <v>4.0307769754004527E-5</v>
      </c>
      <c r="I137">
        <f t="shared" si="21"/>
        <v>0.40875626488659667</v>
      </c>
      <c r="J137">
        <f t="shared" si="22"/>
        <v>0</v>
      </c>
      <c r="K137">
        <f t="shared" si="25"/>
        <v>0.32884912617077178</v>
      </c>
      <c r="L137">
        <f t="shared" si="26"/>
        <v>0</v>
      </c>
      <c r="M137" t="e">
        <f t="shared" si="27"/>
        <v>#NUM!</v>
      </c>
    </row>
    <row r="138" spans="2:13" x14ac:dyDescent="0.2">
      <c r="B138">
        <f t="shared" si="28"/>
        <v>4</v>
      </c>
      <c r="C138">
        <f t="shared" si="29"/>
        <v>5</v>
      </c>
      <c r="D138">
        <f t="shared" si="30"/>
        <v>1</v>
      </c>
      <c r="E138">
        <f t="shared" si="31"/>
        <v>2</v>
      </c>
      <c r="F138">
        <f t="shared" si="23"/>
        <v>3</v>
      </c>
      <c r="G138">
        <f t="shared" si="24"/>
        <v>2</v>
      </c>
      <c r="H138">
        <f t="shared" si="20"/>
        <v>4.0307769754004527E-5</v>
      </c>
      <c r="I138">
        <f t="shared" si="21"/>
        <v>0.40875626488659667</v>
      </c>
      <c r="J138">
        <f t="shared" si="22"/>
        <v>0.95637758690026342</v>
      </c>
      <c r="K138">
        <f t="shared" si="25"/>
        <v>6.7958302804758355E-2</v>
      </c>
      <c r="L138">
        <f t="shared" si="26"/>
        <v>1.0708412813745085E-6</v>
      </c>
      <c r="M138">
        <f t="shared" si="27"/>
        <v>-13.747065974143331</v>
      </c>
    </row>
    <row r="139" spans="2:13" x14ac:dyDescent="0.2">
      <c r="B139">
        <f t="shared" si="28"/>
        <v>4</v>
      </c>
      <c r="C139">
        <f t="shared" si="29"/>
        <v>5</v>
      </c>
      <c r="D139">
        <f t="shared" si="30"/>
        <v>1</v>
      </c>
      <c r="E139">
        <f t="shared" si="31"/>
        <v>1</v>
      </c>
      <c r="F139">
        <f t="shared" si="23"/>
        <v>2</v>
      </c>
      <c r="G139">
        <f t="shared" si="24"/>
        <v>3</v>
      </c>
      <c r="H139">
        <f t="shared" si="20"/>
        <v>4.0307769754004527E-5</v>
      </c>
      <c r="I139">
        <f t="shared" si="21"/>
        <v>0.40875626488659667</v>
      </c>
      <c r="J139">
        <f t="shared" si="22"/>
        <v>2.9406797969600829E-2</v>
      </c>
      <c r="K139">
        <f t="shared" si="25"/>
        <v>6.2417423574966865E-3</v>
      </c>
      <c r="L139">
        <f t="shared" si="26"/>
        <v>3.0241739437394123E-9</v>
      </c>
      <c r="M139">
        <f t="shared" si="27"/>
        <v>-19.616627859205551</v>
      </c>
    </row>
    <row r="140" spans="2:13" x14ac:dyDescent="0.2">
      <c r="B140">
        <f t="shared" si="28"/>
        <v>4</v>
      </c>
      <c r="C140">
        <f t="shared" si="29"/>
        <v>5</v>
      </c>
      <c r="D140">
        <f t="shared" si="30"/>
        <v>1</v>
      </c>
      <c r="E140">
        <f t="shared" si="31"/>
        <v>0</v>
      </c>
      <c r="F140">
        <f t="shared" si="23"/>
        <v>1</v>
      </c>
      <c r="G140">
        <f t="shared" si="24"/>
        <v>4</v>
      </c>
      <c r="H140">
        <f t="shared" si="20"/>
        <v>4.0307769754004527E-5</v>
      </c>
      <c r="I140">
        <f t="shared" si="21"/>
        <v>0.40875626488659667</v>
      </c>
      <c r="J140">
        <f t="shared" si="22"/>
        <v>2.4375987487727525E-4</v>
      </c>
      <c r="K140">
        <f t="shared" si="25"/>
        <v>2.1498116887183581E-4</v>
      </c>
      <c r="L140">
        <f t="shared" si="26"/>
        <v>8.6340752474265357E-13</v>
      </c>
      <c r="M140">
        <f t="shared" si="27"/>
        <v>-27.777889596582146</v>
      </c>
    </row>
    <row r="141" spans="2:13" x14ac:dyDescent="0.2">
      <c r="B141">
        <f t="shared" si="28"/>
        <v>4</v>
      </c>
      <c r="C141">
        <f t="shared" si="29"/>
        <v>4</v>
      </c>
      <c r="D141">
        <f t="shared" si="30"/>
        <v>0</v>
      </c>
      <c r="E141">
        <f t="shared" si="31"/>
        <v>4</v>
      </c>
      <c r="F141">
        <f t="shared" si="23"/>
        <v>4</v>
      </c>
      <c r="G141">
        <f t="shared" si="24"/>
        <v>0</v>
      </c>
      <c r="H141">
        <f t="shared" si="20"/>
        <v>4.731759693718277E-5</v>
      </c>
      <c r="I141">
        <f t="shared" si="21"/>
        <v>0.38625508524369012</v>
      </c>
      <c r="J141">
        <f t="shared" si="22"/>
        <v>0</v>
      </c>
      <c r="K141">
        <f t="shared" si="25"/>
        <v>0.59673584749810127</v>
      </c>
      <c r="L141">
        <f t="shared" si="26"/>
        <v>0</v>
      </c>
      <c r="M141" t="e">
        <f t="shared" si="27"/>
        <v>#NUM!</v>
      </c>
    </row>
    <row r="142" spans="2:13" x14ac:dyDescent="0.2">
      <c r="B142">
        <f t="shared" si="28"/>
        <v>4</v>
      </c>
      <c r="C142">
        <f t="shared" si="29"/>
        <v>4</v>
      </c>
      <c r="D142">
        <f t="shared" si="30"/>
        <v>0</v>
      </c>
      <c r="E142">
        <f t="shared" si="31"/>
        <v>3</v>
      </c>
      <c r="F142">
        <f t="shared" si="23"/>
        <v>3</v>
      </c>
      <c r="G142">
        <f t="shared" si="24"/>
        <v>1</v>
      </c>
      <c r="H142">
        <f t="shared" si="20"/>
        <v>4.731759693718277E-5</v>
      </c>
      <c r="I142">
        <f t="shared" si="21"/>
        <v>0.38625508524369012</v>
      </c>
      <c r="J142">
        <f t="shared" si="22"/>
        <v>0.95637758690026342</v>
      </c>
      <c r="K142">
        <f t="shared" si="25"/>
        <v>0.32884912617077178</v>
      </c>
      <c r="L142">
        <f t="shared" si="26"/>
        <v>5.7480822325724918E-6</v>
      </c>
      <c r="M142">
        <f t="shared" si="27"/>
        <v>-12.066644283556773</v>
      </c>
    </row>
    <row r="143" spans="2:13" x14ac:dyDescent="0.2">
      <c r="B143">
        <f t="shared" si="28"/>
        <v>4</v>
      </c>
      <c r="C143">
        <f t="shared" si="29"/>
        <v>4</v>
      </c>
      <c r="D143">
        <f t="shared" si="30"/>
        <v>0</v>
      </c>
      <c r="E143">
        <f t="shared" si="31"/>
        <v>2</v>
      </c>
      <c r="F143">
        <f t="shared" si="23"/>
        <v>2</v>
      </c>
      <c r="G143">
        <f t="shared" si="24"/>
        <v>2</v>
      </c>
      <c r="H143">
        <f t="shared" si="20"/>
        <v>4.731759693718277E-5</v>
      </c>
      <c r="I143">
        <f t="shared" si="21"/>
        <v>0.38625508524369012</v>
      </c>
      <c r="J143">
        <f t="shared" si="22"/>
        <v>2.9406797969600829E-2</v>
      </c>
      <c r="K143">
        <f t="shared" si="25"/>
        <v>6.7958302804758355E-2</v>
      </c>
      <c r="L143">
        <f t="shared" si="26"/>
        <v>3.6524741656191234E-8</v>
      </c>
      <c r="M143">
        <f t="shared" si="27"/>
        <v>-17.125275952402664</v>
      </c>
    </row>
    <row r="144" spans="2:13" x14ac:dyDescent="0.2">
      <c r="B144">
        <f t="shared" si="28"/>
        <v>4</v>
      </c>
      <c r="C144">
        <f t="shared" si="29"/>
        <v>4</v>
      </c>
      <c r="D144">
        <f t="shared" si="30"/>
        <v>0</v>
      </c>
      <c r="E144">
        <f t="shared" si="31"/>
        <v>1</v>
      </c>
      <c r="F144">
        <f t="shared" si="23"/>
        <v>1</v>
      </c>
      <c r="G144">
        <f t="shared" si="24"/>
        <v>3</v>
      </c>
      <c r="H144">
        <f t="shared" si="20"/>
        <v>4.731759693718277E-5</v>
      </c>
      <c r="I144">
        <f t="shared" si="21"/>
        <v>0.38625508524369012</v>
      </c>
      <c r="J144">
        <f t="shared" si="22"/>
        <v>2.4375987487727525E-4</v>
      </c>
      <c r="K144">
        <f t="shared" si="25"/>
        <v>6.2417423574966865E-3</v>
      </c>
      <c r="L144">
        <f t="shared" si="26"/>
        <v>2.7807692169313781E-11</v>
      </c>
      <c r="M144">
        <f t="shared" si="27"/>
        <v>-24.305708436767535</v>
      </c>
    </row>
    <row r="145" spans="2:13" x14ac:dyDescent="0.2">
      <c r="B145">
        <f t="shared" si="28"/>
        <v>4</v>
      </c>
      <c r="C145">
        <f t="shared" si="29"/>
        <v>4</v>
      </c>
      <c r="D145">
        <f t="shared" si="30"/>
        <v>0</v>
      </c>
      <c r="E145">
        <f t="shared" si="31"/>
        <v>0</v>
      </c>
      <c r="F145">
        <f t="shared" si="23"/>
        <v>0</v>
      </c>
      <c r="G145">
        <f t="shared" si="24"/>
        <v>4</v>
      </c>
      <c r="H145">
        <f t="shared" si="20"/>
        <v>4.731759693718277E-5</v>
      </c>
      <c r="I145">
        <f t="shared" si="21"/>
        <v>0.38625508524369012</v>
      </c>
      <c r="J145">
        <f t="shared" si="22"/>
        <v>1.9572599037739763E-7</v>
      </c>
      <c r="K145">
        <f t="shared" si="25"/>
        <v>2.1498116887183581E-4</v>
      </c>
      <c r="L145">
        <f t="shared" si="26"/>
        <v>7.6903447611428287E-16</v>
      </c>
      <c r="M145">
        <f t="shared" si="27"/>
        <v>-34.80139587299383</v>
      </c>
    </row>
    <row r="146" spans="2:13" x14ac:dyDescent="0.2">
      <c r="B146">
        <f t="shared" si="28"/>
        <v>5</v>
      </c>
      <c r="C146">
        <f t="shared" si="29"/>
        <v>10</v>
      </c>
      <c r="D146">
        <f t="shared" si="30"/>
        <v>5</v>
      </c>
      <c r="E146">
        <f t="shared" si="31"/>
        <v>5</v>
      </c>
      <c r="F146">
        <f t="shared" si="23"/>
        <v>10</v>
      </c>
      <c r="G146">
        <f t="shared" si="24"/>
        <v>0</v>
      </c>
      <c r="H146">
        <f t="shared" si="20"/>
        <v>1.8137796913657039E-5</v>
      </c>
      <c r="I146">
        <f t="shared" si="21"/>
        <v>3.2590748964173293E-2</v>
      </c>
      <c r="J146">
        <f t="shared" si="22"/>
        <v>0</v>
      </c>
      <c r="K146">
        <f t="shared" si="25"/>
        <v>0.52447846375592777</v>
      </c>
      <c r="L146">
        <f t="shared" si="26"/>
        <v>0</v>
      </c>
      <c r="M146" t="e">
        <f t="shared" si="27"/>
        <v>#NUM!</v>
      </c>
    </row>
    <row r="147" spans="2:13" x14ac:dyDescent="0.2">
      <c r="B147">
        <f t="shared" si="28"/>
        <v>5</v>
      </c>
      <c r="C147">
        <f t="shared" si="29"/>
        <v>10</v>
      </c>
      <c r="D147">
        <f t="shared" si="30"/>
        <v>5</v>
      </c>
      <c r="E147">
        <f t="shared" si="31"/>
        <v>4</v>
      </c>
      <c r="F147">
        <f t="shared" si="23"/>
        <v>9</v>
      </c>
      <c r="G147">
        <f t="shared" si="24"/>
        <v>1</v>
      </c>
      <c r="H147">
        <f t="shared" si="20"/>
        <v>1.8137796913657039E-5</v>
      </c>
      <c r="I147">
        <f t="shared" si="21"/>
        <v>3.2590748964173293E-2</v>
      </c>
      <c r="J147">
        <f t="shared" si="22"/>
        <v>0</v>
      </c>
      <c r="K147">
        <f t="shared" si="25"/>
        <v>0.36128691871086743</v>
      </c>
      <c r="L147">
        <f t="shared" si="26"/>
        <v>0</v>
      </c>
      <c r="M147" t="e">
        <f t="shared" si="27"/>
        <v>#NUM!</v>
      </c>
    </row>
    <row r="148" spans="2:13" x14ac:dyDescent="0.2">
      <c r="B148">
        <f t="shared" si="28"/>
        <v>5</v>
      </c>
      <c r="C148">
        <f t="shared" si="29"/>
        <v>10</v>
      </c>
      <c r="D148">
        <f t="shared" si="30"/>
        <v>5</v>
      </c>
      <c r="E148">
        <f t="shared" si="31"/>
        <v>3</v>
      </c>
      <c r="F148">
        <f t="shared" si="23"/>
        <v>8</v>
      </c>
      <c r="G148">
        <f t="shared" si="24"/>
        <v>2</v>
      </c>
      <c r="H148">
        <f t="shared" si="20"/>
        <v>1.8137796913657039E-5</v>
      </c>
      <c r="I148">
        <f t="shared" si="21"/>
        <v>3.2590748964173293E-2</v>
      </c>
      <c r="J148">
        <f t="shared" si="22"/>
        <v>0</v>
      </c>
      <c r="K148">
        <f t="shared" si="25"/>
        <v>9.9548978005194633E-2</v>
      </c>
      <c r="L148">
        <f t="shared" si="26"/>
        <v>0</v>
      </c>
      <c r="M148" t="e">
        <f t="shared" si="27"/>
        <v>#NUM!</v>
      </c>
    </row>
    <row r="149" spans="2:13" x14ac:dyDescent="0.2">
      <c r="B149">
        <f t="shared" si="28"/>
        <v>5</v>
      </c>
      <c r="C149">
        <f t="shared" si="29"/>
        <v>10</v>
      </c>
      <c r="D149">
        <f t="shared" si="30"/>
        <v>5</v>
      </c>
      <c r="E149">
        <f t="shared" si="31"/>
        <v>2</v>
      </c>
      <c r="F149">
        <f t="shared" si="23"/>
        <v>7</v>
      </c>
      <c r="G149">
        <f t="shared" si="24"/>
        <v>3</v>
      </c>
      <c r="H149">
        <f t="shared" ref="H149:H212" si="32">VLOOKUP(C149,K$6:M$16,2)</f>
        <v>1.8137796913657039E-5</v>
      </c>
      <c r="I149">
        <f t="shared" ref="I149:I212" si="33">_xlfn.BINOM.DIST(B149,C149,$H$2,FALSE)</f>
        <v>3.2590748964173293E-2</v>
      </c>
      <c r="J149">
        <f t="shared" ref="J149:J212" si="34">VLOOKUP(F149,K$6:M$16,3)</f>
        <v>0</v>
      </c>
      <c r="K149">
        <f t="shared" si="25"/>
        <v>1.3714860002735888E-2</v>
      </c>
      <c r="L149">
        <f t="shared" si="26"/>
        <v>0</v>
      </c>
      <c r="M149" t="e">
        <f t="shared" si="27"/>
        <v>#NUM!</v>
      </c>
    </row>
    <row r="150" spans="2:13" x14ac:dyDescent="0.2">
      <c r="B150">
        <f t="shared" si="28"/>
        <v>5</v>
      </c>
      <c r="C150">
        <f t="shared" si="29"/>
        <v>10</v>
      </c>
      <c r="D150">
        <f t="shared" si="30"/>
        <v>5</v>
      </c>
      <c r="E150">
        <f t="shared" si="31"/>
        <v>1</v>
      </c>
      <c r="F150">
        <f t="shared" ref="F150:F213" si="35">D150+E150</f>
        <v>6</v>
      </c>
      <c r="G150">
        <f t="shared" ref="G150:G213" si="36">B150-E150</f>
        <v>4</v>
      </c>
      <c r="H150">
        <f t="shared" si="32"/>
        <v>1.8137796913657039E-5</v>
      </c>
      <c r="I150">
        <f t="shared" si="33"/>
        <v>3.2590748964173293E-2</v>
      </c>
      <c r="J150">
        <f t="shared" si="34"/>
        <v>0</v>
      </c>
      <c r="K150">
        <f t="shared" ref="K150:K213" si="37">_xlfn.BINOM.DIST(G150,B150,$F$2,FALSE)</f>
        <v>9.4474794550291382E-4</v>
      </c>
      <c r="L150">
        <f t="shared" ref="L150:L213" si="38">H150*I150*J150*K150</f>
        <v>0</v>
      </c>
      <c r="M150" t="e">
        <f t="shared" ref="M150:M213" si="39">LN(L150)</f>
        <v>#NUM!</v>
      </c>
    </row>
    <row r="151" spans="2:13" x14ac:dyDescent="0.2">
      <c r="B151">
        <f t="shared" ref="B151:B214" si="40">IF(E150=0,IF(C150=B150,B150+1,B150), B150)</f>
        <v>5</v>
      </c>
      <c r="C151">
        <f t="shared" ref="C151:C214" si="41">IF(E150=0,IF(C150=B150,10,C150-1),C150)</f>
        <v>10</v>
      </c>
      <c r="D151">
        <f t="shared" ref="D151:D214" si="42">C151-B151</f>
        <v>5</v>
      </c>
      <c r="E151">
        <f t="shared" ref="E151:E214" si="43">IF(E150=0,B151,E150-1)</f>
        <v>0</v>
      </c>
      <c r="F151">
        <f t="shared" si="35"/>
        <v>5</v>
      </c>
      <c r="G151">
        <f t="shared" si="36"/>
        <v>5</v>
      </c>
      <c r="H151">
        <f t="shared" si="32"/>
        <v>1.8137796913657039E-5</v>
      </c>
      <c r="I151">
        <f t="shared" si="33"/>
        <v>3.2590748964173293E-2</v>
      </c>
      <c r="J151">
        <f t="shared" si="34"/>
        <v>0</v>
      </c>
      <c r="K151">
        <f t="shared" si="37"/>
        <v>2.6031579771253228E-5</v>
      </c>
      <c r="L151">
        <f t="shared" si="38"/>
        <v>0</v>
      </c>
      <c r="M151" t="e">
        <f t="shared" si="39"/>
        <v>#NUM!</v>
      </c>
    </row>
    <row r="152" spans="2:13" x14ac:dyDescent="0.2">
      <c r="B152">
        <f t="shared" si="40"/>
        <v>5</v>
      </c>
      <c r="C152">
        <f t="shared" si="41"/>
        <v>9</v>
      </c>
      <c r="D152">
        <f t="shared" si="42"/>
        <v>4</v>
      </c>
      <c r="E152">
        <f t="shared" si="43"/>
        <v>5</v>
      </c>
      <c r="F152">
        <f t="shared" si="35"/>
        <v>9</v>
      </c>
      <c r="G152">
        <f t="shared" si="36"/>
        <v>0</v>
      </c>
      <c r="H152">
        <f t="shared" si="32"/>
        <v>2.1290715106955928E-5</v>
      </c>
      <c r="I152">
        <f t="shared" si="33"/>
        <v>7.69917405596518E-2</v>
      </c>
      <c r="J152">
        <f t="shared" si="34"/>
        <v>0</v>
      </c>
      <c r="K152">
        <f t="shared" si="37"/>
        <v>0.52447846375592777</v>
      </c>
      <c r="L152">
        <f t="shared" si="38"/>
        <v>0</v>
      </c>
      <c r="M152" t="e">
        <f t="shared" si="39"/>
        <v>#NUM!</v>
      </c>
    </row>
    <row r="153" spans="2:13" x14ac:dyDescent="0.2">
      <c r="B153">
        <f t="shared" si="40"/>
        <v>5</v>
      </c>
      <c r="C153">
        <f t="shared" si="41"/>
        <v>9</v>
      </c>
      <c r="D153">
        <f t="shared" si="42"/>
        <v>4</v>
      </c>
      <c r="E153">
        <f t="shared" si="43"/>
        <v>4</v>
      </c>
      <c r="F153">
        <f t="shared" si="35"/>
        <v>8</v>
      </c>
      <c r="G153">
        <f t="shared" si="36"/>
        <v>1</v>
      </c>
      <c r="H153">
        <f t="shared" si="32"/>
        <v>2.1290715106955928E-5</v>
      </c>
      <c r="I153">
        <f t="shared" si="33"/>
        <v>7.69917405596518E-2</v>
      </c>
      <c r="J153">
        <f t="shared" si="34"/>
        <v>0</v>
      </c>
      <c r="K153">
        <f t="shared" si="37"/>
        <v>0.36128691871086743</v>
      </c>
      <c r="L153">
        <f t="shared" si="38"/>
        <v>0</v>
      </c>
      <c r="M153" t="e">
        <f t="shared" si="39"/>
        <v>#NUM!</v>
      </c>
    </row>
    <row r="154" spans="2:13" x14ac:dyDescent="0.2">
      <c r="B154">
        <f t="shared" si="40"/>
        <v>5</v>
      </c>
      <c r="C154">
        <f t="shared" si="41"/>
        <v>9</v>
      </c>
      <c r="D154">
        <f t="shared" si="42"/>
        <v>4</v>
      </c>
      <c r="E154">
        <f t="shared" si="43"/>
        <v>3</v>
      </c>
      <c r="F154">
        <f t="shared" si="35"/>
        <v>7</v>
      </c>
      <c r="G154">
        <f t="shared" si="36"/>
        <v>2</v>
      </c>
      <c r="H154">
        <f t="shared" si="32"/>
        <v>2.1290715106955928E-5</v>
      </c>
      <c r="I154">
        <f t="shared" si="33"/>
        <v>7.69917405596518E-2</v>
      </c>
      <c r="J154">
        <f t="shared" si="34"/>
        <v>0</v>
      </c>
      <c r="K154">
        <f t="shared" si="37"/>
        <v>9.9548978005194633E-2</v>
      </c>
      <c r="L154">
        <f t="shared" si="38"/>
        <v>0</v>
      </c>
      <c r="M154" t="e">
        <f t="shared" si="39"/>
        <v>#NUM!</v>
      </c>
    </row>
    <row r="155" spans="2:13" x14ac:dyDescent="0.2">
      <c r="B155">
        <f t="shared" si="40"/>
        <v>5</v>
      </c>
      <c r="C155">
        <f t="shared" si="41"/>
        <v>9</v>
      </c>
      <c r="D155">
        <f t="shared" si="42"/>
        <v>4</v>
      </c>
      <c r="E155">
        <f t="shared" si="43"/>
        <v>2</v>
      </c>
      <c r="F155">
        <f t="shared" si="35"/>
        <v>6</v>
      </c>
      <c r="G155">
        <f t="shared" si="36"/>
        <v>3</v>
      </c>
      <c r="H155">
        <f t="shared" si="32"/>
        <v>2.1290715106955928E-5</v>
      </c>
      <c r="I155">
        <f t="shared" si="33"/>
        <v>7.69917405596518E-2</v>
      </c>
      <c r="J155">
        <f t="shared" si="34"/>
        <v>0</v>
      </c>
      <c r="K155">
        <f t="shared" si="37"/>
        <v>1.3714860002735888E-2</v>
      </c>
      <c r="L155">
        <f t="shared" si="38"/>
        <v>0</v>
      </c>
      <c r="M155" t="e">
        <f t="shared" si="39"/>
        <v>#NUM!</v>
      </c>
    </row>
    <row r="156" spans="2:13" x14ac:dyDescent="0.2">
      <c r="B156">
        <f t="shared" si="40"/>
        <v>5</v>
      </c>
      <c r="C156">
        <f t="shared" si="41"/>
        <v>9</v>
      </c>
      <c r="D156">
        <f t="shared" si="42"/>
        <v>4</v>
      </c>
      <c r="E156">
        <f t="shared" si="43"/>
        <v>1</v>
      </c>
      <c r="F156">
        <f t="shared" si="35"/>
        <v>5</v>
      </c>
      <c r="G156">
        <f t="shared" si="36"/>
        <v>4</v>
      </c>
      <c r="H156">
        <f t="shared" si="32"/>
        <v>2.1290715106955928E-5</v>
      </c>
      <c r="I156">
        <f t="shared" si="33"/>
        <v>7.69917405596518E-2</v>
      </c>
      <c r="J156">
        <f t="shared" si="34"/>
        <v>0</v>
      </c>
      <c r="K156">
        <f t="shared" si="37"/>
        <v>9.4474794550291382E-4</v>
      </c>
      <c r="L156">
        <f t="shared" si="38"/>
        <v>0</v>
      </c>
      <c r="M156" t="e">
        <f t="shared" si="39"/>
        <v>#NUM!</v>
      </c>
    </row>
    <row r="157" spans="2:13" x14ac:dyDescent="0.2">
      <c r="B157">
        <f t="shared" si="40"/>
        <v>5</v>
      </c>
      <c r="C157">
        <f t="shared" si="41"/>
        <v>9</v>
      </c>
      <c r="D157">
        <f t="shared" si="42"/>
        <v>4</v>
      </c>
      <c r="E157">
        <f t="shared" si="43"/>
        <v>0</v>
      </c>
      <c r="F157">
        <f t="shared" si="35"/>
        <v>4</v>
      </c>
      <c r="G157">
        <f t="shared" si="36"/>
        <v>5</v>
      </c>
      <c r="H157">
        <f t="shared" si="32"/>
        <v>2.1290715106955928E-5</v>
      </c>
      <c r="I157">
        <f t="shared" si="33"/>
        <v>7.69917405596518E-2</v>
      </c>
      <c r="J157">
        <f t="shared" si="34"/>
        <v>0</v>
      </c>
      <c r="K157">
        <f t="shared" si="37"/>
        <v>2.6031579771253228E-5</v>
      </c>
      <c r="L157">
        <f t="shared" si="38"/>
        <v>0</v>
      </c>
      <c r="M157" t="e">
        <f t="shared" si="39"/>
        <v>#NUM!</v>
      </c>
    </row>
    <row r="158" spans="2:13" x14ac:dyDescent="0.2">
      <c r="B158">
        <f t="shared" si="40"/>
        <v>5</v>
      </c>
      <c r="C158">
        <f t="shared" si="41"/>
        <v>8</v>
      </c>
      <c r="D158">
        <f t="shared" si="42"/>
        <v>3</v>
      </c>
      <c r="E158">
        <f t="shared" si="43"/>
        <v>5</v>
      </c>
      <c r="F158">
        <f t="shared" si="35"/>
        <v>8</v>
      </c>
      <c r="G158">
        <f t="shared" si="36"/>
        <v>0</v>
      </c>
      <c r="H158">
        <f t="shared" si="32"/>
        <v>2.4981425527175654E-5</v>
      </c>
      <c r="I158">
        <f t="shared" si="33"/>
        <v>0.16167445746769768</v>
      </c>
      <c r="J158">
        <f t="shared" si="34"/>
        <v>0</v>
      </c>
      <c r="K158">
        <f t="shared" si="37"/>
        <v>0.52447846375592777</v>
      </c>
      <c r="L158">
        <f t="shared" si="38"/>
        <v>0</v>
      </c>
      <c r="M158" t="e">
        <f t="shared" si="39"/>
        <v>#NUM!</v>
      </c>
    </row>
    <row r="159" spans="2:13" x14ac:dyDescent="0.2">
      <c r="B159">
        <f t="shared" si="40"/>
        <v>5</v>
      </c>
      <c r="C159">
        <f t="shared" si="41"/>
        <v>8</v>
      </c>
      <c r="D159">
        <f t="shared" si="42"/>
        <v>3</v>
      </c>
      <c r="E159">
        <f t="shared" si="43"/>
        <v>4</v>
      </c>
      <c r="F159">
        <f t="shared" si="35"/>
        <v>7</v>
      </c>
      <c r="G159">
        <f t="shared" si="36"/>
        <v>1</v>
      </c>
      <c r="H159">
        <f t="shared" si="32"/>
        <v>2.4981425527175654E-5</v>
      </c>
      <c r="I159">
        <f t="shared" si="33"/>
        <v>0.16167445746769768</v>
      </c>
      <c r="J159">
        <f t="shared" si="34"/>
        <v>0</v>
      </c>
      <c r="K159">
        <f t="shared" si="37"/>
        <v>0.36128691871086743</v>
      </c>
      <c r="L159">
        <f t="shared" si="38"/>
        <v>0</v>
      </c>
      <c r="M159" t="e">
        <f t="shared" si="39"/>
        <v>#NUM!</v>
      </c>
    </row>
    <row r="160" spans="2:13" x14ac:dyDescent="0.2">
      <c r="B160">
        <f t="shared" si="40"/>
        <v>5</v>
      </c>
      <c r="C160">
        <f t="shared" si="41"/>
        <v>8</v>
      </c>
      <c r="D160">
        <f t="shared" si="42"/>
        <v>3</v>
      </c>
      <c r="E160">
        <f t="shared" si="43"/>
        <v>3</v>
      </c>
      <c r="F160">
        <f t="shared" si="35"/>
        <v>6</v>
      </c>
      <c r="G160">
        <f t="shared" si="36"/>
        <v>2</v>
      </c>
      <c r="H160">
        <f t="shared" si="32"/>
        <v>2.4981425527175654E-5</v>
      </c>
      <c r="I160">
        <f t="shared" si="33"/>
        <v>0.16167445746769768</v>
      </c>
      <c r="J160">
        <f t="shared" si="34"/>
        <v>0</v>
      </c>
      <c r="K160">
        <f t="shared" si="37"/>
        <v>9.9548978005194633E-2</v>
      </c>
      <c r="L160">
        <f t="shared" si="38"/>
        <v>0</v>
      </c>
      <c r="M160" t="e">
        <f t="shared" si="39"/>
        <v>#NUM!</v>
      </c>
    </row>
    <row r="161" spans="2:13" x14ac:dyDescent="0.2">
      <c r="B161">
        <f t="shared" si="40"/>
        <v>5</v>
      </c>
      <c r="C161">
        <f t="shared" si="41"/>
        <v>8</v>
      </c>
      <c r="D161">
        <f t="shared" si="42"/>
        <v>3</v>
      </c>
      <c r="E161">
        <f t="shared" si="43"/>
        <v>2</v>
      </c>
      <c r="F161">
        <f t="shared" si="35"/>
        <v>5</v>
      </c>
      <c r="G161">
        <f t="shared" si="36"/>
        <v>3</v>
      </c>
      <c r="H161">
        <f t="shared" si="32"/>
        <v>2.4981425527175654E-5</v>
      </c>
      <c r="I161">
        <f t="shared" si="33"/>
        <v>0.16167445746769768</v>
      </c>
      <c r="J161">
        <f t="shared" si="34"/>
        <v>0</v>
      </c>
      <c r="K161">
        <f t="shared" si="37"/>
        <v>1.3714860002735888E-2</v>
      </c>
      <c r="L161">
        <f t="shared" si="38"/>
        <v>0</v>
      </c>
      <c r="M161" t="e">
        <f t="shared" si="39"/>
        <v>#NUM!</v>
      </c>
    </row>
    <row r="162" spans="2:13" x14ac:dyDescent="0.2">
      <c r="B162">
        <f t="shared" si="40"/>
        <v>5</v>
      </c>
      <c r="C162">
        <f t="shared" si="41"/>
        <v>8</v>
      </c>
      <c r="D162">
        <f t="shared" si="42"/>
        <v>3</v>
      </c>
      <c r="E162">
        <f t="shared" si="43"/>
        <v>1</v>
      </c>
      <c r="F162">
        <f t="shared" si="35"/>
        <v>4</v>
      </c>
      <c r="G162">
        <f t="shared" si="36"/>
        <v>4</v>
      </c>
      <c r="H162">
        <f t="shared" si="32"/>
        <v>2.4981425527175654E-5</v>
      </c>
      <c r="I162">
        <f t="shared" si="33"/>
        <v>0.16167445746769768</v>
      </c>
      <c r="J162">
        <f t="shared" si="34"/>
        <v>0</v>
      </c>
      <c r="K162">
        <f t="shared" si="37"/>
        <v>9.4474794550291382E-4</v>
      </c>
      <c r="L162">
        <f t="shared" si="38"/>
        <v>0</v>
      </c>
      <c r="M162" t="e">
        <f t="shared" si="39"/>
        <v>#NUM!</v>
      </c>
    </row>
    <row r="163" spans="2:13" x14ac:dyDescent="0.2">
      <c r="B163">
        <f t="shared" si="40"/>
        <v>5</v>
      </c>
      <c r="C163">
        <f t="shared" si="41"/>
        <v>8</v>
      </c>
      <c r="D163">
        <f t="shared" si="42"/>
        <v>3</v>
      </c>
      <c r="E163">
        <f t="shared" si="43"/>
        <v>0</v>
      </c>
      <c r="F163">
        <f t="shared" si="35"/>
        <v>3</v>
      </c>
      <c r="G163">
        <f t="shared" si="36"/>
        <v>5</v>
      </c>
      <c r="H163">
        <f t="shared" si="32"/>
        <v>2.4981425527175654E-5</v>
      </c>
      <c r="I163">
        <f t="shared" si="33"/>
        <v>0.16167445746769768</v>
      </c>
      <c r="J163">
        <f t="shared" si="34"/>
        <v>0.95637758690026342</v>
      </c>
      <c r="K163">
        <f t="shared" si="37"/>
        <v>2.6031579771253228E-5</v>
      </c>
      <c r="L163">
        <f t="shared" si="38"/>
        <v>1.005514977312593E-10</v>
      </c>
      <c r="M163">
        <f t="shared" si="39"/>
        <v>-23.020351104432862</v>
      </c>
    </row>
    <row r="164" spans="2:13" x14ac:dyDescent="0.2">
      <c r="B164">
        <f t="shared" si="40"/>
        <v>5</v>
      </c>
      <c r="C164">
        <f t="shared" si="41"/>
        <v>7</v>
      </c>
      <c r="D164">
        <f t="shared" si="42"/>
        <v>2</v>
      </c>
      <c r="E164">
        <f t="shared" si="43"/>
        <v>5</v>
      </c>
      <c r="F164">
        <f t="shared" si="35"/>
        <v>7</v>
      </c>
      <c r="G164">
        <f t="shared" si="36"/>
        <v>0</v>
      </c>
      <c r="H164">
        <f t="shared" si="32"/>
        <v>2.9302298974005632E-5</v>
      </c>
      <c r="I164">
        <f t="shared" si="33"/>
        <v>0.28645240474894346</v>
      </c>
      <c r="J164">
        <f t="shared" si="34"/>
        <v>0</v>
      </c>
      <c r="K164">
        <f t="shared" si="37"/>
        <v>0.52447846375592777</v>
      </c>
      <c r="L164">
        <f t="shared" si="38"/>
        <v>0</v>
      </c>
      <c r="M164" t="e">
        <f t="shared" si="39"/>
        <v>#NUM!</v>
      </c>
    </row>
    <row r="165" spans="2:13" x14ac:dyDescent="0.2">
      <c r="B165">
        <f t="shared" si="40"/>
        <v>5</v>
      </c>
      <c r="C165">
        <f t="shared" si="41"/>
        <v>7</v>
      </c>
      <c r="D165">
        <f t="shared" si="42"/>
        <v>2</v>
      </c>
      <c r="E165">
        <f t="shared" si="43"/>
        <v>4</v>
      </c>
      <c r="F165">
        <f t="shared" si="35"/>
        <v>6</v>
      </c>
      <c r="G165">
        <f t="shared" si="36"/>
        <v>1</v>
      </c>
      <c r="H165">
        <f t="shared" si="32"/>
        <v>2.9302298974005632E-5</v>
      </c>
      <c r="I165">
        <f t="shared" si="33"/>
        <v>0.28645240474894346</v>
      </c>
      <c r="J165">
        <f t="shared" si="34"/>
        <v>0</v>
      </c>
      <c r="K165">
        <f t="shared" si="37"/>
        <v>0.36128691871086743</v>
      </c>
      <c r="L165">
        <f t="shared" si="38"/>
        <v>0</v>
      </c>
      <c r="M165" t="e">
        <f t="shared" si="39"/>
        <v>#NUM!</v>
      </c>
    </row>
    <row r="166" spans="2:13" x14ac:dyDescent="0.2">
      <c r="B166">
        <f t="shared" si="40"/>
        <v>5</v>
      </c>
      <c r="C166">
        <f t="shared" si="41"/>
        <v>7</v>
      </c>
      <c r="D166">
        <f t="shared" si="42"/>
        <v>2</v>
      </c>
      <c r="E166">
        <f t="shared" si="43"/>
        <v>3</v>
      </c>
      <c r="F166">
        <f t="shared" si="35"/>
        <v>5</v>
      </c>
      <c r="G166">
        <f t="shared" si="36"/>
        <v>2</v>
      </c>
      <c r="H166">
        <f t="shared" si="32"/>
        <v>2.9302298974005632E-5</v>
      </c>
      <c r="I166">
        <f t="shared" si="33"/>
        <v>0.28645240474894346</v>
      </c>
      <c r="J166">
        <f t="shared" si="34"/>
        <v>0</v>
      </c>
      <c r="K166">
        <f t="shared" si="37"/>
        <v>9.9548978005194633E-2</v>
      </c>
      <c r="L166">
        <f t="shared" si="38"/>
        <v>0</v>
      </c>
      <c r="M166" t="e">
        <f t="shared" si="39"/>
        <v>#NUM!</v>
      </c>
    </row>
    <row r="167" spans="2:13" x14ac:dyDescent="0.2">
      <c r="B167">
        <f t="shared" si="40"/>
        <v>5</v>
      </c>
      <c r="C167">
        <f t="shared" si="41"/>
        <v>7</v>
      </c>
      <c r="D167">
        <f t="shared" si="42"/>
        <v>2</v>
      </c>
      <c r="E167">
        <f t="shared" si="43"/>
        <v>2</v>
      </c>
      <c r="F167">
        <f t="shared" si="35"/>
        <v>4</v>
      </c>
      <c r="G167">
        <f t="shared" si="36"/>
        <v>3</v>
      </c>
      <c r="H167">
        <f t="shared" si="32"/>
        <v>2.9302298974005632E-5</v>
      </c>
      <c r="I167">
        <f t="shared" si="33"/>
        <v>0.28645240474894346</v>
      </c>
      <c r="J167">
        <f t="shared" si="34"/>
        <v>0</v>
      </c>
      <c r="K167">
        <f t="shared" si="37"/>
        <v>1.3714860002735888E-2</v>
      </c>
      <c r="L167">
        <f t="shared" si="38"/>
        <v>0</v>
      </c>
      <c r="M167" t="e">
        <f t="shared" si="39"/>
        <v>#NUM!</v>
      </c>
    </row>
    <row r="168" spans="2:13" x14ac:dyDescent="0.2">
      <c r="B168">
        <f t="shared" si="40"/>
        <v>5</v>
      </c>
      <c r="C168">
        <f t="shared" si="41"/>
        <v>7</v>
      </c>
      <c r="D168">
        <f t="shared" si="42"/>
        <v>2</v>
      </c>
      <c r="E168">
        <f t="shared" si="43"/>
        <v>1</v>
      </c>
      <c r="F168">
        <f t="shared" si="35"/>
        <v>3</v>
      </c>
      <c r="G168">
        <f t="shared" si="36"/>
        <v>4</v>
      </c>
      <c r="H168">
        <f t="shared" si="32"/>
        <v>2.9302298974005632E-5</v>
      </c>
      <c r="I168">
        <f t="shared" si="33"/>
        <v>0.28645240474894346</v>
      </c>
      <c r="J168">
        <f t="shared" si="34"/>
        <v>0.95637758690026342</v>
      </c>
      <c r="K168">
        <f t="shared" si="37"/>
        <v>9.4474794550291382E-4</v>
      </c>
      <c r="L168">
        <f t="shared" si="38"/>
        <v>7.5840207663617296E-9</v>
      </c>
      <c r="M168">
        <f t="shared" si="39"/>
        <v>-18.697222333816832</v>
      </c>
    </row>
    <row r="169" spans="2:13" x14ac:dyDescent="0.2">
      <c r="B169">
        <f t="shared" si="40"/>
        <v>5</v>
      </c>
      <c r="C169">
        <f t="shared" si="41"/>
        <v>7</v>
      </c>
      <c r="D169">
        <f t="shared" si="42"/>
        <v>2</v>
      </c>
      <c r="E169">
        <f t="shared" si="43"/>
        <v>0</v>
      </c>
      <c r="F169">
        <f t="shared" si="35"/>
        <v>2</v>
      </c>
      <c r="G169">
        <f t="shared" si="36"/>
        <v>5</v>
      </c>
      <c r="H169">
        <f t="shared" si="32"/>
        <v>2.9302298974005632E-5</v>
      </c>
      <c r="I169">
        <f t="shared" si="33"/>
        <v>0.28645240474894346</v>
      </c>
      <c r="J169">
        <f t="shared" si="34"/>
        <v>2.9406797969600829E-2</v>
      </c>
      <c r="K169">
        <f t="shared" si="37"/>
        <v>2.6031579771253228E-5</v>
      </c>
      <c r="L169">
        <f t="shared" si="38"/>
        <v>6.4254334575998968E-12</v>
      </c>
      <c r="M169">
        <f t="shared" si="39"/>
        <v>-25.77075702320499</v>
      </c>
    </row>
    <row r="170" spans="2:13" x14ac:dyDescent="0.2">
      <c r="B170">
        <f t="shared" si="40"/>
        <v>5</v>
      </c>
      <c r="C170">
        <f t="shared" si="41"/>
        <v>6</v>
      </c>
      <c r="D170">
        <f t="shared" si="42"/>
        <v>1</v>
      </c>
      <c r="E170">
        <f t="shared" si="43"/>
        <v>5</v>
      </c>
      <c r="F170">
        <f t="shared" si="35"/>
        <v>6</v>
      </c>
      <c r="G170">
        <f t="shared" si="36"/>
        <v>0</v>
      </c>
      <c r="H170">
        <f t="shared" si="32"/>
        <v>3.4364739555994825E-5</v>
      </c>
      <c r="I170">
        <f t="shared" si="33"/>
        <v>0.38669113922680132</v>
      </c>
      <c r="J170">
        <f t="shared" si="34"/>
        <v>0</v>
      </c>
      <c r="K170">
        <f t="shared" si="37"/>
        <v>0.52447846375592777</v>
      </c>
      <c r="L170">
        <f t="shared" si="38"/>
        <v>0</v>
      </c>
      <c r="M170" t="e">
        <f t="shared" si="39"/>
        <v>#NUM!</v>
      </c>
    </row>
    <row r="171" spans="2:13" x14ac:dyDescent="0.2">
      <c r="B171">
        <f t="shared" si="40"/>
        <v>5</v>
      </c>
      <c r="C171">
        <f t="shared" si="41"/>
        <v>6</v>
      </c>
      <c r="D171">
        <f t="shared" si="42"/>
        <v>1</v>
      </c>
      <c r="E171">
        <f t="shared" si="43"/>
        <v>4</v>
      </c>
      <c r="F171">
        <f t="shared" si="35"/>
        <v>5</v>
      </c>
      <c r="G171">
        <f t="shared" si="36"/>
        <v>1</v>
      </c>
      <c r="H171">
        <f t="shared" si="32"/>
        <v>3.4364739555994825E-5</v>
      </c>
      <c r="I171">
        <f t="shared" si="33"/>
        <v>0.38669113922680132</v>
      </c>
      <c r="J171">
        <f t="shared" si="34"/>
        <v>0</v>
      </c>
      <c r="K171">
        <f t="shared" si="37"/>
        <v>0.36128691871086743</v>
      </c>
      <c r="L171">
        <f t="shared" si="38"/>
        <v>0</v>
      </c>
      <c r="M171" t="e">
        <f t="shared" si="39"/>
        <v>#NUM!</v>
      </c>
    </row>
    <row r="172" spans="2:13" x14ac:dyDescent="0.2">
      <c r="B172">
        <f t="shared" si="40"/>
        <v>5</v>
      </c>
      <c r="C172">
        <f t="shared" si="41"/>
        <v>6</v>
      </c>
      <c r="D172">
        <f t="shared" si="42"/>
        <v>1</v>
      </c>
      <c r="E172">
        <f t="shared" si="43"/>
        <v>3</v>
      </c>
      <c r="F172">
        <f t="shared" si="35"/>
        <v>4</v>
      </c>
      <c r="G172">
        <f t="shared" si="36"/>
        <v>2</v>
      </c>
      <c r="H172">
        <f t="shared" si="32"/>
        <v>3.4364739555994825E-5</v>
      </c>
      <c r="I172">
        <f t="shared" si="33"/>
        <v>0.38669113922680132</v>
      </c>
      <c r="J172">
        <f t="shared" si="34"/>
        <v>0</v>
      </c>
      <c r="K172">
        <f t="shared" si="37"/>
        <v>9.9548978005194633E-2</v>
      </c>
      <c r="L172">
        <f t="shared" si="38"/>
        <v>0</v>
      </c>
      <c r="M172" t="e">
        <f t="shared" si="39"/>
        <v>#NUM!</v>
      </c>
    </row>
    <row r="173" spans="2:13" x14ac:dyDescent="0.2">
      <c r="B173">
        <f t="shared" si="40"/>
        <v>5</v>
      </c>
      <c r="C173">
        <f t="shared" si="41"/>
        <v>6</v>
      </c>
      <c r="D173">
        <f t="shared" si="42"/>
        <v>1</v>
      </c>
      <c r="E173">
        <f t="shared" si="43"/>
        <v>2</v>
      </c>
      <c r="F173">
        <f t="shared" si="35"/>
        <v>3</v>
      </c>
      <c r="G173">
        <f t="shared" si="36"/>
        <v>3</v>
      </c>
      <c r="H173">
        <f t="shared" si="32"/>
        <v>3.4364739555994825E-5</v>
      </c>
      <c r="I173">
        <f t="shared" si="33"/>
        <v>0.38669113922680132</v>
      </c>
      <c r="J173">
        <f t="shared" si="34"/>
        <v>0.95637758690026342</v>
      </c>
      <c r="K173">
        <f t="shared" si="37"/>
        <v>1.3714860002735888E-2</v>
      </c>
      <c r="L173">
        <f t="shared" si="38"/>
        <v>1.7430026441600551E-7</v>
      </c>
      <c r="M173">
        <f t="shared" si="39"/>
        <v>-15.562486367404917</v>
      </c>
    </row>
    <row r="174" spans="2:13" x14ac:dyDescent="0.2">
      <c r="B174">
        <f t="shared" si="40"/>
        <v>5</v>
      </c>
      <c r="C174">
        <f t="shared" si="41"/>
        <v>6</v>
      </c>
      <c r="D174">
        <f t="shared" si="42"/>
        <v>1</v>
      </c>
      <c r="E174">
        <f t="shared" si="43"/>
        <v>1</v>
      </c>
      <c r="F174">
        <f t="shared" si="35"/>
        <v>2</v>
      </c>
      <c r="G174">
        <f t="shared" si="36"/>
        <v>4</v>
      </c>
      <c r="H174">
        <f t="shared" si="32"/>
        <v>3.4364739555994825E-5</v>
      </c>
      <c r="I174">
        <f t="shared" si="33"/>
        <v>0.38669113922680132</v>
      </c>
      <c r="J174">
        <f t="shared" si="34"/>
        <v>2.9406797969600829E-2</v>
      </c>
      <c r="K174">
        <f t="shared" si="37"/>
        <v>9.4474794550291382E-4</v>
      </c>
      <c r="L174">
        <f t="shared" si="38"/>
        <v>3.6918238529045727E-10</v>
      </c>
      <c r="M174">
        <f t="shared" si="39"/>
        <v>-21.719730324918917</v>
      </c>
    </row>
    <row r="175" spans="2:13" x14ac:dyDescent="0.2">
      <c r="B175">
        <f t="shared" si="40"/>
        <v>5</v>
      </c>
      <c r="C175">
        <f t="shared" si="41"/>
        <v>6</v>
      </c>
      <c r="D175">
        <f t="shared" si="42"/>
        <v>1</v>
      </c>
      <c r="E175">
        <f t="shared" si="43"/>
        <v>0</v>
      </c>
      <c r="F175">
        <f t="shared" si="35"/>
        <v>1</v>
      </c>
      <c r="G175">
        <f t="shared" si="36"/>
        <v>5</v>
      </c>
      <c r="H175">
        <f t="shared" si="32"/>
        <v>3.4364739555994825E-5</v>
      </c>
      <c r="I175">
        <f t="shared" si="33"/>
        <v>0.38669113922680132</v>
      </c>
      <c r="J175">
        <f t="shared" si="34"/>
        <v>2.4375987487727525E-4</v>
      </c>
      <c r="K175">
        <f t="shared" si="37"/>
        <v>2.6031579771253228E-5</v>
      </c>
      <c r="L175">
        <f t="shared" si="38"/>
        <v>8.4321829469393335E-14</v>
      </c>
      <c r="M175">
        <f t="shared" si="39"/>
        <v>-30.104135613609724</v>
      </c>
    </row>
    <row r="176" spans="2:13" x14ac:dyDescent="0.2">
      <c r="B176">
        <f t="shared" si="40"/>
        <v>5</v>
      </c>
      <c r="C176">
        <f t="shared" si="41"/>
        <v>5</v>
      </c>
      <c r="D176">
        <f t="shared" si="42"/>
        <v>0</v>
      </c>
      <c r="E176">
        <f t="shared" si="43"/>
        <v>5</v>
      </c>
      <c r="F176">
        <f t="shared" si="35"/>
        <v>5</v>
      </c>
      <c r="G176">
        <f t="shared" si="36"/>
        <v>0</v>
      </c>
      <c r="H176">
        <f t="shared" si="32"/>
        <v>4.0307769754004527E-5</v>
      </c>
      <c r="I176">
        <f t="shared" si="33"/>
        <v>0.30450383226637073</v>
      </c>
      <c r="J176">
        <f t="shared" si="34"/>
        <v>0</v>
      </c>
      <c r="K176">
        <f t="shared" si="37"/>
        <v>0.52447846375592777</v>
      </c>
      <c r="L176">
        <f t="shared" si="38"/>
        <v>0</v>
      </c>
      <c r="M176" t="e">
        <f t="shared" si="39"/>
        <v>#NUM!</v>
      </c>
    </row>
    <row r="177" spans="2:13" x14ac:dyDescent="0.2">
      <c r="B177">
        <f t="shared" si="40"/>
        <v>5</v>
      </c>
      <c r="C177">
        <f t="shared" si="41"/>
        <v>5</v>
      </c>
      <c r="D177">
        <f t="shared" si="42"/>
        <v>0</v>
      </c>
      <c r="E177">
        <f t="shared" si="43"/>
        <v>4</v>
      </c>
      <c r="F177">
        <f t="shared" si="35"/>
        <v>4</v>
      </c>
      <c r="G177">
        <f t="shared" si="36"/>
        <v>1</v>
      </c>
      <c r="H177">
        <f t="shared" si="32"/>
        <v>4.0307769754004527E-5</v>
      </c>
      <c r="I177">
        <f t="shared" si="33"/>
        <v>0.30450383226637073</v>
      </c>
      <c r="J177">
        <f t="shared" si="34"/>
        <v>0</v>
      </c>
      <c r="K177">
        <f t="shared" si="37"/>
        <v>0.36128691871086743</v>
      </c>
      <c r="L177">
        <f t="shared" si="38"/>
        <v>0</v>
      </c>
      <c r="M177" t="e">
        <f t="shared" si="39"/>
        <v>#NUM!</v>
      </c>
    </row>
    <row r="178" spans="2:13" x14ac:dyDescent="0.2">
      <c r="B178">
        <f t="shared" si="40"/>
        <v>5</v>
      </c>
      <c r="C178">
        <f t="shared" si="41"/>
        <v>5</v>
      </c>
      <c r="D178">
        <f t="shared" si="42"/>
        <v>0</v>
      </c>
      <c r="E178">
        <f t="shared" si="43"/>
        <v>3</v>
      </c>
      <c r="F178">
        <f t="shared" si="35"/>
        <v>3</v>
      </c>
      <c r="G178">
        <f t="shared" si="36"/>
        <v>2</v>
      </c>
      <c r="H178">
        <f t="shared" si="32"/>
        <v>4.0307769754004527E-5</v>
      </c>
      <c r="I178">
        <f t="shared" si="33"/>
        <v>0.30450383226637073</v>
      </c>
      <c r="J178">
        <f t="shared" si="34"/>
        <v>0.95637758690026342</v>
      </c>
      <c r="K178">
        <f t="shared" si="37"/>
        <v>9.9548978005194633E-2</v>
      </c>
      <c r="L178">
        <f t="shared" si="38"/>
        <v>1.1685511505297435E-6</v>
      </c>
      <c r="M178">
        <f t="shared" si="39"/>
        <v>-13.659745909402902</v>
      </c>
    </row>
    <row r="179" spans="2:13" x14ac:dyDescent="0.2">
      <c r="B179">
        <f t="shared" si="40"/>
        <v>5</v>
      </c>
      <c r="C179">
        <f t="shared" si="41"/>
        <v>5</v>
      </c>
      <c r="D179">
        <f t="shared" si="42"/>
        <v>0</v>
      </c>
      <c r="E179">
        <f t="shared" si="43"/>
        <v>2</v>
      </c>
      <c r="F179">
        <f t="shared" si="35"/>
        <v>2</v>
      </c>
      <c r="G179">
        <f t="shared" si="36"/>
        <v>3</v>
      </c>
      <c r="H179">
        <f t="shared" si="32"/>
        <v>4.0307769754004527E-5</v>
      </c>
      <c r="I179">
        <f t="shared" si="33"/>
        <v>0.30450383226637073</v>
      </c>
      <c r="J179">
        <f t="shared" si="34"/>
        <v>2.9406797969600829E-2</v>
      </c>
      <c r="K179">
        <f t="shared" si="37"/>
        <v>1.3714860002735888E-2</v>
      </c>
      <c r="L179">
        <f t="shared" si="38"/>
        <v>4.9501760944760055E-9</v>
      </c>
      <c r="M179">
        <f t="shared" si="39"/>
        <v>-19.123842686356959</v>
      </c>
    </row>
    <row r="180" spans="2:13" x14ac:dyDescent="0.2">
      <c r="B180">
        <f t="shared" si="40"/>
        <v>5</v>
      </c>
      <c r="C180">
        <f t="shared" si="41"/>
        <v>5</v>
      </c>
      <c r="D180">
        <f t="shared" si="42"/>
        <v>0</v>
      </c>
      <c r="E180">
        <f t="shared" si="43"/>
        <v>1</v>
      </c>
      <c r="F180">
        <f t="shared" si="35"/>
        <v>1</v>
      </c>
      <c r="G180">
        <f t="shared" si="36"/>
        <v>4</v>
      </c>
      <c r="H180">
        <f t="shared" si="32"/>
        <v>4.0307769754004527E-5</v>
      </c>
      <c r="I180">
        <f t="shared" si="33"/>
        <v>0.30450383226637073</v>
      </c>
      <c r="J180">
        <f t="shared" si="34"/>
        <v>2.4375987487727525E-4</v>
      </c>
      <c r="K180">
        <f t="shared" si="37"/>
        <v>9.4474794550291382E-4</v>
      </c>
      <c r="L180">
        <f t="shared" si="38"/>
        <v>2.8265697465053449E-12</v>
      </c>
      <c r="M180">
        <f t="shared" si="39"/>
        <v>-26.591957243173606</v>
      </c>
    </row>
    <row r="181" spans="2:13" x14ac:dyDescent="0.2">
      <c r="B181">
        <f t="shared" si="40"/>
        <v>5</v>
      </c>
      <c r="C181">
        <f t="shared" si="41"/>
        <v>5</v>
      </c>
      <c r="D181">
        <f t="shared" si="42"/>
        <v>0</v>
      </c>
      <c r="E181">
        <f t="shared" si="43"/>
        <v>0</v>
      </c>
      <c r="F181">
        <f t="shared" si="35"/>
        <v>0</v>
      </c>
      <c r="G181">
        <f t="shared" si="36"/>
        <v>5</v>
      </c>
      <c r="H181">
        <f t="shared" si="32"/>
        <v>4.0307769754004527E-5</v>
      </c>
      <c r="I181">
        <f t="shared" si="33"/>
        <v>0.30450383226637073</v>
      </c>
      <c r="J181">
        <f t="shared" si="34"/>
        <v>1.9572599037739763E-7</v>
      </c>
      <c r="K181">
        <f t="shared" si="37"/>
        <v>2.6031579771253228E-5</v>
      </c>
      <c r="L181">
        <f t="shared" si="38"/>
        <v>6.2536065804208202E-17</v>
      </c>
      <c r="M181">
        <f t="shared" si="39"/>
        <v>-37.310788230714117</v>
      </c>
    </row>
    <row r="182" spans="2:13" x14ac:dyDescent="0.2">
      <c r="B182">
        <f t="shared" si="40"/>
        <v>6</v>
      </c>
      <c r="C182">
        <f t="shared" si="41"/>
        <v>10</v>
      </c>
      <c r="D182">
        <f t="shared" si="42"/>
        <v>4</v>
      </c>
      <c r="E182">
        <f t="shared" si="43"/>
        <v>6</v>
      </c>
      <c r="F182">
        <f t="shared" si="35"/>
        <v>10</v>
      </c>
      <c r="G182">
        <f t="shared" si="36"/>
        <v>0</v>
      </c>
      <c r="H182">
        <f t="shared" si="32"/>
        <v>1.8137796913657039E-5</v>
      </c>
      <c r="I182">
        <f t="shared" si="33"/>
        <v>0.10116061012927523</v>
      </c>
      <c r="J182">
        <f t="shared" si="34"/>
        <v>0</v>
      </c>
      <c r="K182">
        <f t="shared" si="37"/>
        <v>0.46097056192799502</v>
      </c>
      <c r="L182">
        <f t="shared" si="38"/>
        <v>0</v>
      </c>
      <c r="M182" t="e">
        <f t="shared" si="39"/>
        <v>#NUM!</v>
      </c>
    </row>
    <row r="183" spans="2:13" x14ac:dyDescent="0.2">
      <c r="B183">
        <f t="shared" si="40"/>
        <v>6</v>
      </c>
      <c r="C183">
        <f t="shared" si="41"/>
        <v>10</v>
      </c>
      <c r="D183">
        <f t="shared" si="42"/>
        <v>4</v>
      </c>
      <c r="E183">
        <f t="shared" si="43"/>
        <v>5</v>
      </c>
      <c r="F183">
        <f t="shared" si="35"/>
        <v>9</v>
      </c>
      <c r="G183">
        <f t="shared" si="36"/>
        <v>1</v>
      </c>
      <c r="H183">
        <f t="shared" si="32"/>
        <v>1.8137796913657039E-5</v>
      </c>
      <c r="I183">
        <f t="shared" si="33"/>
        <v>0.10116061012927523</v>
      </c>
      <c r="J183">
        <f t="shared" si="34"/>
        <v>0</v>
      </c>
      <c r="K183">
        <f t="shared" si="37"/>
        <v>0.38104741096759692</v>
      </c>
      <c r="L183">
        <f t="shared" si="38"/>
        <v>0</v>
      </c>
      <c r="M183" t="e">
        <f t="shared" si="39"/>
        <v>#NUM!</v>
      </c>
    </row>
    <row r="184" spans="2:13" x14ac:dyDescent="0.2">
      <c r="B184">
        <f t="shared" si="40"/>
        <v>6</v>
      </c>
      <c r="C184">
        <f t="shared" si="41"/>
        <v>10</v>
      </c>
      <c r="D184">
        <f t="shared" si="42"/>
        <v>4</v>
      </c>
      <c r="E184">
        <f t="shared" si="43"/>
        <v>4</v>
      </c>
      <c r="F184">
        <f t="shared" si="35"/>
        <v>8</v>
      </c>
      <c r="G184">
        <f t="shared" si="36"/>
        <v>2</v>
      </c>
      <c r="H184">
        <f t="shared" si="32"/>
        <v>1.8137796913657039E-5</v>
      </c>
      <c r="I184">
        <f t="shared" si="33"/>
        <v>0.10116061012927523</v>
      </c>
      <c r="J184">
        <f t="shared" si="34"/>
        <v>0</v>
      </c>
      <c r="K184">
        <f t="shared" si="37"/>
        <v>0.13124222871361008</v>
      </c>
      <c r="L184">
        <f t="shared" si="38"/>
        <v>0</v>
      </c>
      <c r="M184" t="e">
        <f t="shared" si="39"/>
        <v>#NUM!</v>
      </c>
    </row>
    <row r="185" spans="2:13" x14ac:dyDescent="0.2">
      <c r="B185">
        <f t="shared" si="40"/>
        <v>6</v>
      </c>
      <c r="C185">
        <f t="shared" si="41"/>
        <v>10</v>
      </c>
      <c r="D185">
        <f t="shared" si="42"/>
        <v>4</v>
      </c>
      <c r="E185">
        <f t="shared" si="43"/>
        <v>3</v>
      </c>
      <c r="F185">
        <f t="shared" si="35"/>
        <v>7</v>
      </c>
      <c r="G185">
        <f t="shared" si="36"/>
        <v>3</v>
      </c>
      <c r="H185">
        <f t="shared" si="32"/>
        <v>1.8137796913657039E-5</v>
      </c>
      <c r="I185">
        <f t="shared" si="33"/>
        <v>0.10116061012927523</v>
      </c>
      <c r="J185">
        <f t="shared" si="34"/>
        <v>0</v>
      </c>
      <c r="K185">
        <f t="shared" si="37"/>
        <v>2.4108317725576006E-2</v>
      </c>
      <c r="L185">
        <f t="shared" si="38"/>
        <v>0</v>
      </c>
      <c r="M185" t="e">
        <f t="shared" si="39"/>
        <v>#NUM!</v>
      </c>
    </row>
    <row r="186" spans="2:13" x14ac:dyDescent="0.2">
      <c r="B186">
        <f t="shared" si="40"/>
        <v>6</v>
      </c>
      <c r="C186">
        <f t="shared" si="41"/>
        <v>10</v>
      </c>
      <c r="D186">
        <f t="shared" si="42"/>
        <v>4</v>
      </c>
      <c r="E186">
        <f t="shared" si="43"/>
        <v>2</v>
      </c>
      <c r="F186">
        <f t="shared" si="35"/>
        <v>6</v>
      </c>
      <c r="G186">
        <f t="shared" si="36"/>
        <v>4</v>
      </c>
      <c r="H186">
        <f t="shared" si="32"/>
        <v>1.8137796913657039E-5</v>
      </c>
      <c r="I186">
        <f t="shared" si="33"/>
        <v>0.10116061012927523</v>
      </c>
      <c r="J186">
        <f t="shared" si="34"/>
        <v>0</v>
      </c>
      <c r="K186">
        <f t="shared" si="37"/>
        <v>2.4910517099218541E-3</v>
      </c>
      <c r="L186">
        <f t="shared" si="38"/>
        <v>0</v>
      </c>
      <c r="M186" t="e">
        <f t="shared" si="39"/>
        <v>#NUM!</v>
      </c>
    </row>
    <row r="187" spans="2:13" x14ac:dyDescent="0.2">
      <c r="B187">
        <f t="shared" si="40"/>
        <v>6</v>
      </c>
      <c r="C187">
        <f t="shared" si="41"/>
        <v>10</v>
      </c>
      <c r="D187">
        <f t="shared" si="42"/>
        <v>4</v>
      </c>
      <c r="E187">
        <f t="shared" si="43"/>
        <v>1</v>
      </c>
      <c r="F187">
        <f t="shared" si="35"/>
        <v>5</v>
      </c>
      <c r="G187">
        <f t="shared" si="36"/>
        <v>5</v>
      </c>
      <c r="H187">
        <f t="shared" si="32"/>
        <v>1.8137796913657039E-5</v>
      </c>
      <c r="I187">
        <f t="shared" si="33"/>
        <v>0.10116061012927523</v>
      </c>
      <c r="J187">
        <f t="shared" si="34"/>
        <v>0</v>
      </c>
      <c r="K187">
        <f t="shared" si="37"/>
        <v>1.3727685063475516E-4</v>
      </c>
      <c r="L187">
        <f t="shared" si="38"/>
        <v>0</v>
      </c>
      <c r="M187" t="e">
        <f t="shared" si="39"/>
        <v>#NUM!</v>
      </c>
    </row>
    <row r="188" spans="2:13" x14ac:dyDescent="0.2">
      <c r="B188">
        <f t="shared" si="40"/>
        <v>6</v>
      </c>
      <c r="C188">
        <f t="shared" si="41"/>
        <v>10</v>
      </c>
      <c r="D188">
        <f t="shared" si="42"/>
        <v>4</v>
      </c>
      <c r="E188">
        <f t="shared" si="43"/>
        <v>0</v>
      </c>
      <c r="F188">
        <f t="shared" si="35"/>
        <v>4</v>
      </c>
      <c r="G188">
        <f t="shared" si="36"/>
        <v>6</v>
      </c>
      <c r="H188">
        <f t="shared" si="32"/>
        <v>1.8137796913657039E-5</v>
      </c>
      <c r="I188">
        <f t="shared" si="33"/>
        <v>0.10116061012927523</v>
      </c>
      <c r="J188">
        <f t="shared" si="34"/>
        <v>0</v>
      </c>
      <c r="K188">
        <f t="shared" si="37"/>
        <v>3.1521046654607615E-6</v>
      </c>
      <c r="L188">
        <f t="shared" si="38"/>
        <v>0</v>
      </c>
      <c r="M188" t="e">
        <f t="shared" si="39"/>
        <v>#NUM!</v>
      </c>
    </row>
    <row r="189" spans="2:13" x14ac:dyDescent="0.2">
      <c r="B189">
        <f t="shared" si="40"/>
        <v>6</v>
      </c>
      <c r="C189">
        <f t="shared" si="41"/>
        <v>9</v>
      </c>
      <c r="D189">
        <f t="shared" si="42"/>
        <v>3</v>
      </c>
      <c r="E189">
        <f t="shared" si="43"/>
        <v>6</v>
      </c>
      <c r="F189">
        <f t="shared" si="35"/>
        <v>9</v>
      </c>
      <c r="G189">
        <f t="shared" si="36"/>
        <v>0</v>
      </c>
      <c r="H189">
        <f t="shared" si="32"/>
        <v>2.1290715106955928E-5</v>
      </c>
      <c r="I189">
        <f t="shared" si="33"/>
        <v>0.19118385916177869</v>
      </c>
      <c r="J189">
        <f t="shared" si="34"/>
        <v>0</v>
      </c>
      <c r="K189">
        <f t="shared" si="37"/>
        <v>0.46097056192799502</v>
      </c>
      <c r="L189">
        <f t="shared" si="38"/>
        <v>0</v>
      </c>
      <c r="M189" t="e">
        <f t="shared" si="39"/>
        <v>#NUM!</v>
      </c>
    </row>
    <row r="190" spans="2:13" x14ac:dyDescent="0.2">
      <c r="B190">
        <f t="shared" si="40"/>
        <v>6</v>
      </c>
      <c r="C190">
        <f t="shared" si="41"/>
        <v>9</v>
      </c>
      <c r="D190">
        <f t="shared" si="42"/>
        <v>3</v>
      </c>
      <c r="E190">
        <f t="shared" si="43"/>
        <v>5</v>
      </c>
      <c r="F190">
        <f t="shared" si="35"/>
        <v>8</v>
      </c>
      <c r="G190">
        <f t="shared" si="36"/>
        <v>1</v>
      </c>
      <c r="H190">
        <f t="shared" si="32"/>
        <v>2.1290715106955928E-5</v>
      </c>
      <c r="I190">
        <f t="shared" si="33"/>
        <v>0.19118385916177869</v>
      </c>
      <c r="J190">
        <f t="shared" si="34"/>
        <v>0</v>
      </c>
      <c r="K190">
        <f t="shared" si="37"/>
        <v>0.38104741096759692</v>
      </c>
      <c r="L190">
        <f t="shared" si="38"/>
        <v>0</v>
      </c>
      <c r="M190" t="e">
        <f t="shared" si="39"/>
        <v>#NUM!</v>
      </c>
    </row>
    <row r="191" spans="2:13" x14ac:dyDescent="0.2">
      <c r="B191">
        <f t="shared" si="40"/>
        <v>6</v>
      </c>
      <c r="C191">
        <f t="shared" si="41"/>
        <v>9</v>
      </c>
      <c r="D191">
        <f t="shared" si="42"/>
        <v>3</v>
      </c>
      <c r="E191">
        <f t="shared" si="43"/>
        <v>4</v>
      </c>
      <c r="F191">
        <f t="shared" si="35"/>
        <v>7</v>
      </c>
      <c r="G191">
        <f t="shared" si="36"/>
        <v>2</v>
      </c>
      <c r="H191">
        <f t="shared" si="32"/>
        <v>2.1290715106955928E-5</v>
      </c>
      <c r="I191">
        <f t="shared" si="33"/>
        <v>0.19118385916177869</v>
      </c>
      <c r="J191">
        <f t="shared" si="34"/>
        <v>0</v>
      </c>
      <c r="K191">
        <f t="shared" si="37"/>
        <v>0.13124222871361008</v>
      </c>
      <c r="L191">
        <f t="shared" si="38"/>
        <v>0</v>
      </c>
      <c r="M191" t="e">
        <f t="shared" si="39"/>
        <v>#NUM!</v>
      </c>
    </row>
    <row r="192" spans="2:13" x14ac:dyDescent="0.2">
      <c r="B192">
        <f t="shared" si="40"/>
        <v>6</v>
      </c>
      <c r="C192">
        <f t="shared" si="41"/>
        <v>9</v>
      </c>
      <c r="D192">
        <f t="shared" si="42"/>
        <v>3</v>
      </c>
      <c r="E192">
        <f t="shared" si="43"/>
        <v>3</v>
      </c>
      <c r="F192">
        <f t="shared" si="35"/>
        <v>6</v>
      </c>
      <c r="G192">
        <f t="shared" si="36"/>
        <v>3</v>
      </c>
      <c r="H192">
        <f t="shared" si="32"/>
        <v>2.1290715106955928E-5</v>
      </c>
      <c r="I192">
        <f t="shared" si="33"/>
        <v>0.19118385916177869</v>
      </c>
      <c r="J192">
        <f t="shared" si="34"/>
        <v>0</v>
      </c>
      <c r="K192">
        <f t="shared" si="37"/>
        <v>2.4108317725576006E-2</v>
      </c>
      <c r="L192">
        <f t="shared" si="38"/>
        <v>0</v>
      </c>
      <c r="M192" t="e">
        <f t="shared" si="39"/>
        <v>#NUM!</v>
      </c>
    </row>
    <row r="193" spans="2:13" x14ac:dyDescent="0.2">
      <c r="B193">
        <f t="shared" si="40"/>
        <v>6</v>
      </c>
      <c r="C193">
        <f t="shared" si="41"/>
        <v>9</v>
      </c>
      <c r="D193">
        <f t="shared" si="42"/>
        <v>3</v>
      </c>
      <c r="E193">
        <f t="shared" si="43"/>
        <v>2</v>
      </c>
      <c r="F193">
        <f t="shared" si="35"/>
        <v>5</v>
      </c>
      <c r="G193">
        <f t="shared" si="36"/>
        <v>4</v>
      </c>
      <c r="H193">
        <f t="shared" si="32"/>
        <v>2.1290715106955928E-5</v>
      </c>
      <c r="I193">
        <f t="shared" si="33"/>
        <v>0.19118385916177869</v>
      </c>
      <c r="J193">
        <f t="shared" si="34"/>
        <v>0</v>
      </c>
      <c r="K193">
        <f t="shared" si="37"/>
        <v>2.4910517099218541E-3</v>
      </c>
      <c r="L193">
        <f t="shared" si="38"/>
        <v>0</v>
      </c>
      <c r="M193" t="e">
        <f t="shared" si="39"/>
        <v>#NUM!</v>
      </c>
    </row>
    <row r="194" spans="2:13" x14ac:dyDescent="0.2">
      <c r="B194">
        <f t="shared" si="40"/>
        <v>6</v>
      </c>
      <c r="C194">
        <f t="shared" si="41"/>
        <v>9</v>
      </c>
      <c r="D194">
        <f t="shared" si="42"/>
        <v>3</v>
      </c>
      <c r="E194">
        <f t="shared" si="43"/>
        <v>1</v>
      </c>
      <c r="F194">
        <f t="shared" si="35"/>
        <v>4</v>
      </c>
      <c r="G194">
        <f t="shared" si="36"/>
        <v>5</v>
      </c>
      <c r="H194">
        <f t="shared" si="32"/>
        <v>2.1290715106955928E-5</v>
      </c>
      <c r="I194">
        <f t="shared" si="33"/>
        <v>0.19118385916177869</v>
      </c>
      <c r="J194">
        <f t="shared" si="34"/>
        <v>0</v>
      </c>
      <c r="K194">
        <f t="shared" si="37"/>
        <v>1.3727685063475516E-4</v>
      </c>
      <c r="L194">
        <f t="shared" si="38"/>
        <v>0</v>
      </c>
      <c r="M194" t="e">
        <f t="shared" si="39"/>
        <v>#NUM!</v>
      </c>
    </row>
    <row r="195" spans="2:13" x14ac:dyDescent="0.2">
      <c r="B195">
        <f t="shared" si="40"/>
        <v>6</v>
      </c>
      <c r="C195">
        <f t="shared" si="41"/>
        <v>9</v>
      </c>
      <c r="D195">
        <f t="shared" si="42"/>
        <v>3</v>
      </c>
      <c r="E195">
        <f t="shared" si="43"/>
        <v>0</v>
      </c>
      <c r="F195">
        <f t="shared" si="35"/>
        <v>3</v>
      </c>
      <c r="G195">
        <f t="shared" si="36"/>
        <v>6</v>
      </c>
      <c r="H195">
        <f t="shared" si="32"/>
        <v>2.1290715106955928E-5</v>
      </c>
      <c r="I195">
        <f t="shared" si="33"/>
        <v>0.19118385916177869</v>
      </c>
      <c r="J195">
        <f t="shared" si="34"/>
        <v>0.95637758690026342</v>
      </c>
      <c r="K195">
        <f t="shared" si="37"/>
        <v>3.1521046654607615E-6</v>
      </c>
      <c r="L195">
        <f t="shared" si="38"/>
        <v>1.227076084831944E-11</v>
      </c>
      <c r="M195">
        <f t="shared" si="39"/>
        <v>-25.123801850300207</v>
      </c>
    </row>
    <row r="196" spans="2:13" x14ac:dyDescent="0.2">
      <c r="B196">
        <f t="shared" si="40"/>
        <v>6</v>
      </c>
      <c r="C196">
        <f t="shared" si="41"/>
        <v>8</v>
      </c>
      <c r="D196">
        <f t="shared" si="42"/>
        <v>2</v>
      </c>
      <c r="E196">
        <f t="shared" si="43"/>
        <v>6</v>
      </c>
      <c r="F196">
        <f t="shared" si="35"/>
        <v>8</v>
      </c>
      <c r="G196">
        <f t="shared" si="36"/>
        <v>0</v>
      </c>
      <c r="H196">
        <f t="shared" si="32"/>
        <v>2.4981425527175654E-5</v>
      </c>
      <c r="I196">
        <f t="shared" si="33"/>
        <v>0.30109931093140901</v>
      </c>
      <c r="J196">
        <f t="shared" si="34"/>
        <v>0</v>
      </c>
      <c r="K196">
        <f t="shared" si="37"/>
        <v>0.46097056192799502</v>
      </c>
      <c r="L196">
        <f t="shared" si="38"/>
        <v>0</v>
      </c>
      <c r="M196" t="e">
        <f t="shared" si="39"/>
        <v>#NUM!</v>
      </c>
    </row>
    <row r="197" spans="2:13" x14ac:dyDescent="0.2">
      <c r="B197">
        <f t="shared" si="40"/>
        <v>6</v>
      </c>
      <c r="C197">
        <f t="shared" si="41"/>
        <v>8</v>
      </c>
      <c r="D197">
        <f t="shared" si="42"/>
        <v>2</v>
      </c>
      <c r="E197">
        <f t="shared" si="43"/>
        <v>5</v>
      </c>
      <c r="F197">
        <f t="shared" si="35"/>
        <v>7</v>
      </c>
      <c r="G197">
        <f t="shared" si="36"/>
        <v>1</v>
      </c>
      <c r="H197">
        <f t="shared" si="32"/>
        <v>2.4981425527175654E-5</v>
      </c>
      <c r="I197">
        <f t="shared" si="33"/>
        <v>0.30109931093140901</v>
      </c>
      <c r="J197">
        <f t="shared" si="34"/>
        <v>0</v>
      </c>
      <c r="K197">
        <f t="shared" si="37"/>
        <v>0.38104741096759692</v>
      </c>
      <c r="L197">
        <f t="shared" si="38"/>
        <v>0</v>
      </c>
      <c r="M197" t="e">
        <f t="shared" si="39"/>
        <v>#NUM!</v>
      </c>
    </row>
    <row r="198" spans="2:13" x14ac:dyDescent="0.2">
      <c r="B198">
        <f t="shared" si="40"/>
        <v>6</v>
      </c>
      <c r="C198">
        <f t="shared" si="41"/>
        <v>8</v>
      </c>
      <c r="D198">
        <f t="shared" si="42"/>
        <v>2</v>
      </c>
      <c r="E198">
        <f t="shared" si="43"/>
        <v>4</v>
      </c>
      <c r="F198">
        <f t="shared" si="35"/>
        <v>6</v>
      </c>
      <c r="G198">
        <f t="shared" si="36"/>
        <v>2</v>
      </c>
      <c r="H198">
        <f t="shared" si="32"/>
        <v>2.4981425527175654E-5</v>
      </c>
      <c r="I198">
        <f t="shared" si="33"/>
        <v>0.30109931093140901</v>
      </c>
      <c r="J198">
        <f t="shared" si="34"/>
        <v>0</v>
      </c>
      <c r="K198">
        <f t="shared" si="37"/>
        <v>0.13124222871361008</v>
      </c>
      <c r="L198">
        <f t="shared" si="38"/>
        <v>0</v>
      </c>
      <c r="M198" t="e">
        <f t="shared" si="39"/>
        <v>#NUM!</v>
      </c>
    </row>
    <row r="199" spans="2:13" x14ac:dyDescent="0.2">
      <c r="B199">
        <f t="shared" si="40"/>
        <v>6</v>
      </c>
      <c r="C199">
        <f t="shared" si="41"/>
        <v>8</v>
      </c>
      <c r="D199">
        <f t="shared" si="42"/>
        <v>2</v>
      </c>
      <c r="E199">
        <f t="shared" si="43"/>
        <v>3</v>
      </c>
      <c r="F199">
        <f t="shared" si="35"/>
        <v>5</v>
      </c>
      <c r="G199">
        <f t="shared" si="36"/>
        <v>3</v>
      </c>
      <c r="H199">
        <f t="shared" si="32"/>
        <v>2.4981425527175654E-5</v>
      </c>
      <c r="I199">
        <f t="shared" si="33"/>
        <v>0.30109931093140901</v>
      </c>
      <c r="J199">
        <f t="shared" si="34"/>
        <v>0</v>
      </c>
      <c r="K199">
        <f t="shared" si="37"/>
        <v>2.4108317725576006E-2</v>
      </c>
      <c r="L199">
        <f t="shared" si="38"/>
        <v>0</v>
      </c>
      <c r="M199" t="e">
        <f t="shared" si="39"/>
        <v>#NUM!</v>
      </c>
    </row>
    <row r="200" spans="2:13" x14ac:dyDescent="0.2">
      <c r="B200">
        <f t="shared" si="40"/>
        <v>6</v>
      </c>
      <c r="C200">
        <f t="shared" si="41"/>
        <v>8</v>
      </c>
      <c r="D200">
        <f t="shared" si="42"/>
        <v>2</v>
      </c>
      <c r="E200">
        <f t="shared" si="43"/>
        <v>2</v>
      </c>
      <c r="F200">
        <f t="shared" si="35"/>
        <v>4</v>
      </c>
      <c r="G200">
        <f t="shared" si="36"/>
        <v>4</v>
      </c>
      <c r="H200">
        <f t="shared" si="32"/>
        <v>2.4981425527175654E-5</v>
      </c>
      <c r="I200">
        <f t="shared" si="33"/>
        <v>0.30109931093140901</v>
      </c>
      <c r="J200">
        <f t="shared" si="34"/>
        <v>0</v>
      </c>
      <c r="K200">
        <f t="shared" si="37"/>
        <v>2.4910517099218541E-3</v>
      </c>
      <c r="L200">
        <f t="shared" si="38"/>
        <v>0</v>
      </c>
      <c r="M200" t="e">
        <f t="shared" si="39"/>
        <v>#NUM!</v>
      </c>
    </row>
    <row r="201" spans="2:13" x14ac:dyDescent="0.2">
      <c r="B201">
        <f t="shared" si="40"/>
        <v>6</v>
      </c>
      <c r="C201">
        <f t="shared" si="41"/>
        <v>8</v>
      </c>
      <c r="D201">
        <f t="shared" si="42"/>
        <v>2</v>
      </c>
      <c r="E201">
        <f t="shared" si="43"/>
        <v>1</v>
      </c>
      <c r="F201">
        <f t="shared" si="35"/>
        <v>3</v>
      </c>
      <c r="G201">
        <f t="shared" si="36"/>
        <v>5</v>
      </c>
      <c r="H201">
        <f t="shared" si="32"/>
        <v>2.4981425527175654E-5</v>
      </c>
      <c r="I201">
        <f t="shared" si="33"/>
        <v>0.30109931093140901</v>
      </c>
      <c r="J201">
        <f t="shared" si="34"/>
        <v>0.95637758690026342</v>
      </c>
      <c r="K201">
        <f t="shared" si="37"/>
        <v>1.3727685063475516E-4</v>
      </c>
      <c r="L201">
        <f t="shared" si="38"/>
        <v>9.8753768055597527E-10</v>
      </c>
      <c r="M201">
        <f t="shared" si="39"/>
        <v>-20.735806462356212</v>
      </c>
    </row>
    <row r="202" spans="2:13" x14ac:dyDescent="0.2">
      <c r="B202">
        <f t="shared" si="40"/>
        <v>6</v>
      </c>
      <c r="C202">
        <f t="shared" si="41"/>
        <v>8</v>
      </c>
      <c r="D202">
        <f t="shared" si="42"/>
        <v>2</v>
      </c>
      <c r="E202">
        <f t="shared" si="43"/>
        <v>0</v>
      </c>
      <c r="F202">
        <f t="shared" si="35"/>
        <v>2</v>
      </c>
      <c r="G202">
        <f t="shared" si="36"/>
        <v>6</v>
      </c>
      <c r="H202">
        <f t="shared" si="32"/>
        <v>2.4981425527175654E-5</v>
      </c>
      <c r="I202">
        <f t="shared" si="33"/>
        <v>0.30109931093140901</v>
      </c>
      <c r="J202">
        <f t="shared" si="34"/>
        <v>2.9406797969600829E-2</v>
      </c>
      <c r="K202">
        <f t="shared" si="37"/>
        <v>3.1521046654607615E-6</v>
      </c>
      <c r="L202">
        <f t="shared" si="38"/>
        <v>6.9722884566161923E-13</v>
      </c>
      <c r="M202">
        <f t="shared" si="39"/>
        <v>-27.991662708538325</v>
      </c>
    </row>
    <row r="203" spans="2:13" x14ac:dyDescent="0.2">
      <c r="B203">
        <f t="shared" si="40"/>
        <v>6</v>
      </c>
      <c r="C203">
        <f t="shared" si="41"/>
        <v>7</v>
      </c>
      <c r="D203">
        <f t="shared" si="42"/>
        <v>1</v>
      </c>
      <c r="E203">
        <f t="shared" si="43"/>
        <v>6</v>
      </c>
      <c r="F203">
        <f t="shared" si="35"/>
        <v>7</v>
      </c>
      <c r="G203">
        <f t="shared" si="36"/>
        <v>0</v>
      </c>
      <c r="H203">
        <f t="shared" si="32"/>
        <v>2.9302298974005632E-5</v>
      </c>
      <c r="I203">
        <f t="shared" si="33"/>
        <v>0.35565552751495372</v>
      </c>
      <c r="J203">
        <f t="shared" si="34"/>
        <v>0</v>
      </c>
      <c r="K203">
        <f t="shared" si="37"/>
        <v>0.46097056192799502</v>
      </c>
      <c r="L203">
        <f t="shared" si="38"/>
        <v>0</v>
      </c>
      <c r="M203" t="e">
        <f t="shared" si="39"/>
        <v>#NUM!</v>
      </c>
    </row>
    <row r="204" spans="2:13" x14ac:dyDescent="0.2">
      <c r="B204">
        <f t="shared" si="40"/>
        <v>6</v>
      </c>
      <c r="C204">
        <f t="shared" si="41"/>
        <v>7</v>
      </c>
      <c r="D204">
        <f t="shared" si="42"/>
        <v>1</v>
      </c>
      <c r="E204">
        <f t="shared" si="43"/>
        <v>5</v>
      </c>
      <c r="F204">
        <f t="shared" si="35"/>
        <v>6</v>
      </c>
      <c r="G204">
        <f t="shared" si="36"/>
        <v>1</v>
      </c>
      <c r="H204">
        <f t="shared" si="32"/>
        <v>2.9302298974005632E-5</v>
      </c>
      <c r="I204">
        <f t="shared" si="33"/>
        <v>0.35565552751495372</v>
      </c>
      <c r="J204">
        <f t="shared" si="34"/>
        <v>0</v>
      </c>
      <c r="K204">
        <f t="shared" si="37"/>
        <v>0.38104741096759692</v>
      </c>
      <c r="L204">
        <f t="shared" si="38"/>
        <v>0</v>
      </c>
      <c r="M204" t="e">
        <f t="shared" si="39"/>
        <v>#NUM!</v>
      </c>
    </row>
    <row r="205" spans="2:13" x14ac:dyDescent="0.2">
      <c r="B205">
        <f t="shared" si="40"/>
        <v>6</v>
      </c>
      <c r="C205">
        <f t="shared" si="41"/>
        <v>7</v>
      </c>
      <c r="D205">
        <f t="shared" si="42"/>
        <v>1</v>
      </c>
      <c r="E205">
        <f t="shared" si="43"/>
        <v>4</v>
      </c>
      <c r="F205">
        <f t="shared" si="35"/>
        <v>5</v>
      </c>
      <c r="G205">
        <f t="shared" si="36"/>
        <v>2</v>
      </c>
      <c r="H205">
        <f t="shared" si="32"/>
        <v>2.9302298974005632E-5</v>
      </c>
      <c r="I205">
        <f t="shared" si="33"/>
        <v>0.35565552751495372</v>
      </c>
      <c r="J205">
        <f t="shared" si="34"/>
        <v>0</v>
      </c>
      <c r="K205">
        <f t="shared" si="37"/>
        <v>0.13124222871361008</v>
      </c>
      <c r="L205">
        <f t="shared" si="38"/>
        <v>0</v>
      </c>
      <c r="M205" t="e">
        <f t="shared" si="39"/>
        <v>#NUM!</v>
      </c>
    </row>
    <row r="206" spans="2:13" x14ac:dyDescent="0.2">
      <c r="B206">
        <f t="shared" si="40"/>
        <v>6</v>
      </c>
      <c r="C206">
        <f t="shared" si="41"/>
        <v>7</v>
      </c>
      <c r="D206">
        <f t="shared" si="42"/>
        <v>1</v>
      </c>
      <c r="E206">
        <f t="shared" si="43"/>
        <v>3</v>
      </c>
      <c r="F206">
        <f t="shared" si="35"/>
        <v>4</v>
      </c>
      <c r="G206">
        <f t="shared" si="36"/>
        <v>3</v>
      </c>
      <c r="H206">
        <f t="shared" si="32"/>
        <v>2.9302298974005632E-5</v>
      </c>
      <c r="I206">
        <f t="shared" si="33"/>
        <v>0.35565552751495372</v>
      </c>
      <c r="J206">
        <f t="shared" si="34"/>
        <v>0</v>
      </c>
      <c r="K206">
        <f t="shared" si="37"/>
        <v>2.4108317725576006E-2</v>
      </c>
      <c r="L206">
        <f t="shared" si="38"/>
        <v>0</v>
      </c>
      <c r="M206" t="e">
        <f t="shared" si="39"/>
        <v>#NUM!</v>
      </c>
    </row>
    <row r="207" spans="2:13" x14ac:dyDescent="0.2">
      <c r="B207">
        <f t="shared" si="40"/>
        <v>6</v>
      </c>
      <c r="C207">
        <f t="shared" si="41"/>
        <v>7</v>
      </c>
      <c r="D207">
        <f t="shared" si="42"/>
        <v>1</v>
      </c>
      <c r="E207">
        <f t="shared" si="43"/>
        <v>2</v>
      </c>
      <c r="F207">
        <f t="shared" si="35"/>
        <v>3</v>
      </c>
      <c r="G207">
        <f t="shared" si="36"/>
        <v>4</v>
      </c>
      <c r="H207">
        <f t="shared" si="32"/>
        <v>2.9302298974005632E-5</v>
      </c>
      <c r="I207">
        <f t="shared" si="33"/>
        <v>0.35565552751495372</v>
      </c>
      <c r="J207">
        <f t="shared" si="34"/>
        <v>0.95637758690026342</v>
      </c>
      <c r="K207">
        <f t="shared" si="37"/>
        <v>2.4910517099218541E-3</v>
      </c>
      <c r="L207">
        <f t="shared" si="38"/>
        <v>2.4828094544874093E-8</v>
      </c>
      <c r="M207">
        <f t="shared" si="39"/>
        <v>-17.511289980408293</v>
      </c>
    </row>
    <row r="208" spans="2:13" x14ac:dyDescent="0.2">
      <c r="B208">
        <f t="shared" si="40"/>
        <v>6</v>
      </c>
      <c r="C208">
        <f t="shared" si="41"/>
        <v>7</v>
      </c>
      <c r="D208">
        <f t="shared" si="42"/>
        <v>1</v>
      </c>
      <c r="E208">
        <f t="shared" si="43"/>
        <v>1</v>
      </c>
      <c r="F208">
        <f t="shared" si="35"/>
        <v>2</v>
      </c>
      <c r="G208">
        <f t="shared" si="36"/>
        <v>5</v>
      </c>
      <c r="H208">
        <f t="shared" si="32"/>
        <v>2.9302298974005632E-5</v>
      </c>
      <c r="I208">
        <f t="shared" si="33"/>
        <v>0.35565552751495372</v>
      </c>
      <c r="J208">
        <f t="shared" si="34"/>
        <v>2.9406797969600829E-2</v>
      </c>
      <c r="K208">
        <f t="shared" si="37"/>
        <v>1.3727685063475516E-4</v>
      </c>
      <c r="L208">
        <f t="shared" si="38"/>
        <v>4.2070367234402902E-11</v>
      </c>
      <c r="M208">
        <f t="shared" si="39"/>
        <v>-23.891677489236503</v>
      </c>
    </row>
    <row r="209" spans="2:13" x14ac:dyDescent="0.2">
      <c r="B209">
        <f t="shared" si="40"/>
        <v>6</v>
      </c>
      <c r="C209">
        <f t="shared" si="41"/>
        <v>7</v>
      </c>
      <c r="D209">
        <f t="shared" si="42"/>
        <v>1</v>
      </c>
      <c r="E209">
        <f t="shared" si="43"/>
        <v>0</v>
      </c>
      <c r="F209">
        <f t="shared" si="35"/>
        <v>1</v>
      </c>
      <c r="G209">
        <f t="shared" si="36"/>
        <v>6</v>
      </c>
      <c r="H209">
        <f t="shared" si="32"/>
        <v>2.9302298974005632E-5</v>
      </c>
      <c r="I209">
        <f t="shared" si="33"/>
        <v>0.35565552751495372</v>
      </c>
      <c r="J209">
        <f t="shared" si="34"/>
        <v>2.4375987487727525E-4</v>
      </c>
      <c r="K209">
        <f t="shared" si="37"/>
        <v>3.1521046654607615E-6</v>
      </c>
      <c r="L209">
        <f t="shared" si="38"/>
        <v>8.0074476126099802E-15</v>
      </c>
      <c r="M209">
        <f t="shared" si="39"/>
        <v>-32.458404334721266</v>
      </c>
    </row>
    <row r="210" spans="2:13" x14ac:dyDescent="0.2">
      <c r="B210">
        <f t="shared" si="40"/>
        <v>6</v>
      </c>
      <c r="C210">
        <f t="shared" si="41"/>
        <v>6</v>
      </c>
      <c r="D210">
        <f t="shared" si="42"/>
        <v>0</v>
      </c>
      <c r="E210">
        <f t="shared" si="43"/>
        <v>6</v>
      </c>
      <c r="F210">
        <f t="shared" si="35"/>
        <v>6</v>
      </c>
      <c r="G210">
        <f t="shared" si="36"/>
        <v>0</v>
      </c>
      <c r="H210">
        <f t="shared" si="32"/>
        <v>3.4364739555994825E-5</v>
      </c>
      <c r="I210">
        <f t="shared" si="33"/>
        <v>0.24005530906190387</v>
      </c>
      <c r="J210">
        <f t="shared" si="34"/>
        <v>0</v>
      </c>
      <c r="K210">
        <f t="shared" si="37"/>
        <v>0.46097056192799502</v>
      </c>
      <c r="L210">
        <f t="shared" si="38"/>
        <v>0</v>
      </c>
      <c r="M210" t="e">
        <f t="shared" si="39"/>
        <v>#NUM!</v>
      </c>
    </row>
    <row r="211" spans="2:13" x14ac:dyDescent="0.2">
      <c r="B211">
        <f t="shared" si="40"/>
        <v>6</v>
      </c>
      <c r="C211">
        <f t="shared" si="41"/>
        <v>6</v>
      </c>
      <c r="D211">
        <f t="shared" si="42"/>
        <v>0</v>
      </c>
      <c r="E211">
        <f t="shared" si="43"/>
        <v>5</v>
      </c>
      <c r="F211">
        <f t="shared" si="35"/>
        <v>5</v>
      </c>
      <c r="G211">
        <f t="shared" si="36"/>
        <v>1</v>
      </c>
      <c r="H211">
        <f t="shared" si="32"/>
        <v>3.4364739555994825E-5</v>
      </c>
      <c r="I211">
        <f t="shared" si="33"/>
        <v>0.24005530906190387</v>
      </c>
      <c r="J211">
        <f t="shared" si="34"/>
        <v>0</v>
      </c>
      <c r="K211">
        <f t="shared" si="37"/>
        <v>0.38104741096759692</v>
      </c>
      <c r="L211">
        <f t="shared" si="38"/>
        <v>0</v>
      </c>
      <c r="M211" t="e">
        <f t="shared" si="39"/>
        <v>#NUM!</v>
      </c>
    </row>
    <row r="212" spans="2:13" x14ac:dyDescent="0.2">
      <c r="B212">
        <f t="shared" si="40"/>
        <v>6</v>
      </c>
      <c r="C212">
        <f t="shared" si="41"/>
        <v>6</v>
      </c>
      <c r="D212">
        <f t="shared" si="42"/>
        <v>0</v>
      </c>
      <c r="E212">
        <f t="shared" si="43"/>
        <v>4</v>
      </c>
      <c r="F212">
        <f t="shared" si="35"/>
        <v>4</v>
      </c>
      <c r="G212">
        <f t="shared" si="36"/>
        <v>2</v>
      </c>
      <c r="H212">
        <f t="shared" si="32"/>
        <v>3.4364739555994825E-5</v>
      </c>
      <c r="I212">
        <f t="shared" si="33"/>
        <v>0.24005530906190387</v>
      </c>
      <c r="J212">
        <f t="shared" si="34"/>
        <v>0</v>
      </c>
      <c r="K212">
        <f t="shared" si="37"/>
        <v>0.13124222871361008</v>
      </c>
      <c r="L212">
        <f t="shared" si="38"/>
        <v>0</v>
      </c>
      <c r="M212" t="e">
        <f t="shared" si="39"/>
        <v>#NUM!</v>
      </c>
    </row>
    <row r="213" spans="2:13" x14ac:dyDescent="0.2">
      <c r="B213">
        <f t="shared" si="40"/>
        <v>6</v>
      </c>
      <c r="C213">
        <f t="shared" si="41"/>
        <v>6</v>
      </c>
      <c r="D213">
        <f t="shared" si="42"/>
        <v>0</v>
      </c>
      <c r="E213">
        <f t="shared" si="43"/>
        <v>3</v>
      </c>
      <c r="F213">
        <f t="shared" si="35"/>
        <v>3</v>
      </c>
      <c r="G213">
        <f t="shared" si="36"/>
        <v>3</v>
      </c>
      <c r="H213">
        <f t="shared" ref="H213:H276" si="44">VLOOKUP(C213,K$6:M$16,2)</f>
        <v>3.4364739555994825E-5</v>
      </c>
      <c r="I213">
        <f t="shared" ref="I213:I276" si="45">_xlfn.BINOM.DIST(B213,C213,$H$2,FALSE)</f>
        <v>0.24005530906190387</v>
      </c>
      <c r="J213">
        <f t="shared" ref="J213:J276" si="46">VLOOKUP(F213,K$6:M$16,3)</f>
        <v>0.95637758690026342</v>
      </c>
      <c r="K213">
        <f t="shared" si="37"/>
        <v>2.4108317725576006E-2</v>
      </c>
      <c r="L213">
        <f t="shared" si="38"/>
        <v>1.9020444772125748E-7</v>
      </c>
      <c r="M213">
        <f t="shared" si="39"/>
        <v>-15.475166302664487</v>
      </c>
    </row>
    <row r="214" spans="2:13" x14ac:dyDescent="0.2">
      <c r="B214">
        <f t="shared" si="40"/>
        <v>6</v>
      </c>
      <c r="C214">
        <f t="shared" si="41"/>
        <v>6</v>
      </c>
      <c r="D214">
        <f t="shared" si="42"/>
        <v>0</v>
      </c>
      <c r="E214">
        <f t="shared" si="43"/>
        <v>2</v>
      </c>
      <c r="F214">
        <f t="shared" ref="F214:F277" si="47">D214+E214</f>
        <v>2</v>
      </c>
      <c r="G214">
        <f t="shared" ref="G214:G277" si="48">B214-E214</f>
        <v>4</v>
      </c>
      <c r="H214">
        <f t="shared" si="44"/>
        <v>3.4364739555994825E-5</v>
      </c>
      <c r="I214">
        <f t="shared" si="45"/>
        <v>0.24005530906190387</v>
      </c>
      <c r="J214">
        <f t="shared" si="46"/>
        <v>2.9406797969600829E-2</v>
      </c>
      <c r="K214">
        <f t="shared" ref="K214:K277" si="49">_xlfn.BINOM.DIST(G214,B214,$F$2,FALSE)</f>
        <v>2.4910517099218541E-3</v>
      </c>
      <c r="L214">
        <f t="shared" ref="L214:L277" si="50">H214*I214*J214*K214</f>
        <v>6.0430314266470837E-10</v>
      </c>
      <c r="M214">
        <f t="shared" ref="M214:M277" si="51">LN(L214)</f>
        <v>-21.226945152070325</v>
      </c>
    </row>
    <row r="215" spans="2:13" x14ac:dyDescent="0.2">
      <c r="B215">
        <f t="shared" ref="B215:B278" si="52">IF(E214=0,IF(C214=B214,B214+1,B214), B214)</f>
        <v>6</v>
      </c>
      <c r="C215">
        <f t="shared" ref="C215:C278" si="53">IF(E214=0,IF(C214=B214,10,C214-1),C214)</f>
        <v>6</v>
      </c>
      <c r="D215">
        <f t="shared" ref="D215:D278" si="54">C215-B215</f>
        <v>0</v>
      </c>
      <c r="E215">
        <f t="shared" ref="E215:E278" si="55">IF(E214=0,B215,E214-1)</f>
        <v>1</v>
      </c>
      <c r="F215">
        <f t="shared" si="47"/>
        <v>1</v>
      </c>
      <c r="G215">
        <f t="shared" si="48"/>
        <v>5</v>
      </c>
      <c r="H215">
        <f t="shared" si="44"/>
        <v>3.4364739555994825E-5</v>
      </c>
      <c r="I215">
        <f t="shared" si="45"/>
        <v>0.24005530906190387</v>
      </c>
      <c r="J215">
        <f t="shared" si="46"/>
        <v>2.4375987487727525E-4</v>
      </c>
      <c r="K215">
        <f t="shared" si="49"/>
        <v>1.3727685063475516E-4</v>
      </c>
      <c r="L215">
        <f t="shared" si="50"/>
        <v>2.7604755033749572E-13</v>
      </c>
      <c r="M215">
        <f t="shared" si="51"/>
        <v>-28.918203260201185</v>
      </c>
    </row>
    <row r="216" spans="2:13" x14ac:dyDescent="0.2">
      <c r="B216">
        <f t="shared" si="52"/>
        <v>6</v>
      </c>
      <c r="C216">
        <f t="shared" si="53"/>
        <v>6</v>
      </c>
      <c r="D216">
        <f t="shared" si="54"/>
        <v>0</v>
      </c>
      <c r="E216">
        <f t="shared" si="55"/>
        <v>0</v>
      </c>
      <c r="F216">
        <f t="shared" si="47"/>
        <v>0</v>
      </c>
      <c r="G216">
        <f t="shared" si="48"/>
        <v>6</v>
      </c>
      <c r="H216">
        <f t="shared" si="44"/>
        <v>3.4364739555994825E-5</v>
      </c>
      <c r="I216">
        <f t="shared" si="45"/>
        <v>0.24005530906190387</v>
      </c>
      <c r="J216">
        <f t="shared" si="46"/>
        <v>1.9572599037739763E-7</v>
      </c>
      <c r="K216">
        <f t="shared" si="49"/>
        <v>3.1521046654607615E-6</v>
      </c>
      <c r="L216">
        <f t="shared" si="50"/>
        <v>5.0894810439223775E-18</v>
      </c>
      <c r="M216">
        <f t="shared" si="51"/>
        <v>-39.819355804535647</v>
      </c>
    </row>
    <row r="217" spans="2:13" x14ac:dyDescent="0.2">
      <c r="B217">
        <f t="shared" si="52"/>
        <v>7</v>
      </c>
      <c r="C217">
        <f t="shared" si="53"/>
        <v>10</v>
      </c>
      <c r="D217">
        <f t="shared" si="54"/>
        <v>3</v>
      </c>
      <c r="E217">
        <f t="shared" si="55"/>
        <v>7</v>
      </c>
      <c r="F217">
        <f t="shared" si="47"/>
        <v>10</v>
      </c>
      <c r="G217">
        <f t="shared" si="48"/>
        <v>0</v>
      </c>
      <c r="H217">
        <f t="shared" si="44"/>
        <v>1.8137796913657039E-5</v>
      </c>
      <c r="I217">
        <f t="shared" si="45"/>
        <v>0.21531373587152658</v>
      </c>
      <c r="J217">
        <f t="shared" si="46"/>
        <v>0</v>
      </c>
      <c r="K217">
        <f t="shared" si="49"/>
        <v>0.40515268719040859</v>
      </c>
      <c r="L217">
        <f t="shared" si="50"/>
        <v>0</v>
      </c>
      <c r="M217" t="e">
        <f t="shared" si="51"/>
        <v>#NUM!</v>
      </c>
    </row>
    <row r="218" spans="2:13" x14ac:dyDescent="0.2">
      <c r="B218">
        <f t="shared" si="52"/>
        <v>7</v>
      </c>
      <c r="C218">
        <f t="shared" si="53"/>
        <v>10</v>
      </c>
      <c r="D218">
        <f t="shared" si="54"/>
        <v>3</v>
      </c>
      <c r="E218">
        <f t="shared" si="55"/>
        <v>6</v>
      </c>
      <c r="F218">
        <f t="shared" si="47"/>
        <v>9</v>
      </c>
      <c r="G218">
        <f t="shared" si="48"/>
        <v>1</v>
      </c>
      <c r="H218">
        <f t="shared" si="44"/>
        <v>1.8137796913657039E-5</v>
      </c>
      <c r="I218">
        <f t="shared" si="45"/>
        <v>0.21531373587152658</v>
      </c>
      <c r="J218">
        <f t="shared" si="46"/>
        <v>0</v>
      </c>
      <c r="K218">
        <f t="shared" si="49"/>
        <v>0.39072512316310481</v>
      </c>
      <c r="L218">
        <f t="shared" si="50"/>
        <v>0</v>
      </c>
      <c r="M218" t="e">
        <f t="shared" si="51"/>
        <v>#NUM!</v>
      </c>
    </row>
    <row r="219" spans="2:13" x14ac:dyDescent="0.2">
      <c r="B219">
        <f t="shared" si="52"/>
        <v>7</v>
      </c>
      <c r="C219">
        <f t="shared" si="53"/>
        <v>10</v>
      </c>
      <c r="D219">
        <f t="shared" si="54"/>
        <v>3</v>
      </c>
      <c r="E219">
        <f t="shared" si="55"/>
        <v>5</v>
      </c>
      <c r="F219">
        <f t="shared" si="47"/>
        <v>8</v>
      </c>
      <c r="G219">
        <f t="shared" si="48"/>
        <v>2</v>
      </c>
      <c r="H219">
        <f t="shared" si="44"/>
        <v>1.8137796913657039E-5</v>
      </c>
      <c r="I219">
        <f t="shared" si="45"/>
        <v>0.21531373587152658</v>
      </c>
      <c r="J219">
        <f t="shared" si="46"/>
        <v>0</v>
      </c>
      <c r="K219">
        <f t="shared" si="49"/>
        <v>0.16149056889727462</v>
      </c>
      <c r="L219">
        <f t="shared" si="50"/>
        <v>0</v>
      </c>
      <c r="M219" t="e">
        <f t="shared" si="51"/>
        <v>#NUM!</v>
      </c>
    </row>
    <row r="220" spans="2:13" x14ac:dyDescent="0.2">
      <c r="B220">
        <f t="shared" si="52"/>
        <v>7</v>
      </c>
      <c r="C220">
        <f t="shared" si="53"/>
        <v>10</v>
      </c>
      <c r="D220">
        <f t="shared" si="54"/>
        <v>3</v>
      </c>
      <c r="E220">
        <f t="shared" si="55"/>
        <v>4</v>
      </c>
      <c r="F220">
        <f t="shared" si="47"/>
        <v>7</v>
      </c>
      <c r="G220">
        <f t="shared" si="48"/>
        <v>3</v>
      </c>
      <c r="H220">
        <f t="shared" si="44"/>
        <v>1.8137796913657039E-5</v>
      </c>
      <c r="I220">
        <f t="shared" si="45"/>
        <v>0.21531373587152658</v>
      </c>
      <c r="J220">
        <f t="shared" si="46"/>
        <v>0</v>
      </c>
      <c r="K220">
        <f t="shared" si="49"/>
        <v>3.7080918836299236E-2</v>
      </c>
      <c r="L220">
        <f t="shared" si="50"/>
        <v>0</v>
      </c>
      <c r="M220" t="e">
        <f t="shared" si="51"/>
        <v>#NUM!</v>
      </c>
    </row>
    <row r="221" spans="2:13" x14ac:dyDescent="0.2">
      <c r="B221">
        <f t="shared" si="52"/>
        <v>7</v>
      </c>
      <c r="C221">
        <f t="shared" si="53"/>
        <v>10</v>
      </c>
      <c r="D221">
        <f t="shared" si="54"/>
        <v>3</v>
      </c>
      <c r="E221">
        <f t="shared" si="55"/>
        <v>3</v>
      </c>
      <c r="F221">
        <f t="shared" si="47"/>
        <v>6</v>
      </c>
      <c r="G221">
        <f t="shared" si="48"/>
        <v>4</v>
      </c>
      <c r="H221">
        <f t="shared" si="44"/>
        <v>1.8137796913657039E-5</v>
      </c>
      <c r="I221">
        <f t="shared" si="45"/>
        <v>0.21531373587152658</v>
      </c>
      <c r="J221">
        <f t="shared" si="46"/>
        <v>0</v>
      </c>
      <c r="K221">
        <f t="shared" si="49"/>
        <v>5.1086371834587613E-3</v>
      </c>
      <c r="L221">
        <f t="shared" si="50"/>
        <v>0</v>
      </c>
      <c r="M221" t="e">
        <f t="shared" si="51"/>
        <v>#NUM!</v>
      </c>
    </row>
    <row r="222" spans="2:13" x14ac:dyDescent="0.2">
      <c r="B222">
        <f t="shared" si="52"/>
        <v>7</v>
      </c>
      <c r="C222">
        <f t="shared" si="53"/>
        <v>10</v>
      </c>
      <c r="D222">
        <f t="shared" si="54"/>
        <v>3</v>
      </c>
      <c r="E222">
        <f t="shared" si="55"/>
        <v>2</v>
      </c>
      <c r="F222">
        <f t="shared" si="47"/>
        <v>5</v>
      </c>
      <c r="G222">
        <f t="shared" si="48"/>
        <v>5</v>
      </c>
      <c r="H222">
        <f t="shared" si="44"/>
        <v>1.8137796913657039E-5</v>
      </c>
      <c r="I222">
        <f t="shared" si="45"/>
        <v>0.21531373587152658</v>
      </c>
      <c r="J222">
        <f t="shared" si="46"/>
        <v>0</v>
      </c>
      <c r="K222">
        <f t="shared" si="49"/>
        <v>4.2229008381533713E-4</v>
      </c>
      <c r="L222">
        <f t="shared" si="50"/>
        <v>0</v>
      </c>
      <c r="M222" t="e">
        <f t="shared" si="51"/>
        <v>#NUM!</v>
      </c>
    </row>
    <row r="223" spans="2:13" x14ac:dyDescent="0.2">
      <c r="B223">
        <f t="shared" si="52"/>
        <v>7</v>
      </c>
      <c r="C223">
        <f t="shared" si="53"/>
        <v>10</v>
      </c>
      <c r="D223">
        <f t="shared" si="54"/>
        <v>3</v>
      </c>
      <c r="E223">
        <f t="shared" si="55"/>
        <v>1</v>
      </c>
      <c r="F223">
        <f t="shared" si="47"/>
        <v>4</v>
      </c>
      <c r="G223">
        <f t="shared" si="48"/>
        <v>6</v>
      </c>
      <c r="H223">
        <f t="shared" si="44"/>
        <v>1.8137796913657039E-5</v>
      </c>
      <c r="I223">
        <f t="shared" si="45"/>
        <v>0.21531373587152658</v>
      </c>
      <c r="J223">
        <f t="shared" si="46"/>
        <v>0</v>
      </c>
      <c r="K223">
        <f t="shared" si="49"/>
        <v>1.9392964468768762E-5</v>
      </c>
      <c r="L223">
        <f t="shared" si="50"/>
        <v>0</v>
      </c>
      <c r="M223" t="e">
        <f t="shared" si="51"/>
        <v>#NUM!</v>
      </c>
    </row>
    <row r="224" spans="2:13" x14ac:dyDescent="0.2">
      <c r="B224">
        <f t="shared" si="52"/>
        <v>7</v>
      </c>
      <c r="C224">
        <f t="shared" si="53"/>
        <v>10</v>
      </c>
      <c r="D224">
        <f t="shared" si="54"/>
        <v>3</v>
      </c>
      <c r="E224">
        <f t="shared" si="55"/>
        <v>0</v>
      </c>
      <c r="F224">
        <f t="shared" si="47"/>
        <v>3</v>
      </c>
      <c r="G224">
        <f t="shared" si="48"/>
        <v>7</v>
      </c>
      <c r="H224">
        <f t="shared" si="44"/>
        <v>1.8137796913657039E-5</v>
      </c>
      <c r="I224">
        <f t="shared" si="45"/>
        <v>0.21531373587152658</v>
      </c>
      <c r="J224">
        <f t="shared" si="46"/>
        <v>0.95637758690026342</v>
      </c>
      <c r="K224">
        <f t="shared" si="49"/>
        <v>3.8168116992237252E-7</v>
      </c>
      <c r="L224">
        <f t="shared" si="50"/>
        <v>1.4255629369945221E-12</v>
      </c>
      <c r="M224">
        <f t="shared" si="51"/>
        <v>-27.276454336712149</v>
      </c>
    </row>
    <row r="225" spans="2:13" x14ac:dyDescent="0.2">
      <c r="B225">
        <f t="shared" si="52"/>
        <v>7</v>
      </c>
      <c r="C225">
        <f t="shared" si="53"/>
        <v>9</v>
      </c>
      <c r="D225">
        <f t="shared" si="54"/>
        <v>2</v>
      </c>
      <c r="E225">
        <f t="shared" si="55"/>
        <v>7</v>
      </c>
      <c r="F225">
        <f t="shared" si="47"/>
        <v>9</v>
      </c>
      <c r="G225">
        <f t="shared" si="48"/>
        <v>0</v>
      </c>
      <c r="H225">
        <f t="shared" si="44"/>
        <v>2.1290715106955928E-5</v>
      </c>
      <c r="I225">
        <f t="shared" si="45"/>
        <v>0.30519174584247794</v>
      </c>
      <c r="J225">
        <f t="shared" si="46"/>
        <v>0</v>
      </c>
      <c r="K225">
        <f t="shared" si="49"/>
        <v>0.40515268719040859</v>
      </c>
      <c r="L225">
        <f t="shared" si="50"/>
        <v>0</v>
      </c>
      <c r="M225" t="e">
        <f t="shared" si="51"/>
        <v>#NUM!</v>
      </c>
    </row>
    <row r="226" spans="2:13" x14ac:dyDescent="0.2">
      <c r="B226">
        <f t="shared" si="52"/>
        <v>7</v>
      </c>
      <c r="C226">
        <f t="shared" si="53"/>
        <v>9</v>
      </c>
      <c r="D226">
        <f t="shared" si="54"/>
        <v>2</v>
      </c>
      <c r="E226">
        <f t="shared" si="55"/>
        <v>6</v>
      </c>
      <c r="F226">
        <f t="shared" si="47"/>
        <v>8</v>
      </c>
      <c r="G226">
        <f t="shared" si="48"/>
        <v>1</v>
      </c>
      <c r="H226">
        <f t="shared" si="44"/>
        <v>2.1290715106955928E-5</v>
      </c>
      <c r="I226">
        <f t="shared" si="45"/>
        <v>0.30519174584247794</v>
      </c>
      <c r="J226">
        <f t="shared" si="46"/>
        <v>0</v>
      </c>
      <c r="K226">
        <f t="shared" si="49"/>
        <v>0.39072512316310481</v>
      </c>
      <c r="L226">
        <f t="shared" si="50"/>
        <v>0</v>
      </c>
      <c r="M226" t="e">
        <f t="shared" si="51"/>
        <v>#NUM!</v>
      </c>
    </row>
    <row r="227" spans="2:13" x14ac:dyDescent="0.2">
      <c r="B227">
        <f t="shared" si="52"/>
        <v>7</v>
      </c>
      <c r="C227">
        <f t="shared" si="53"/>
        <v>9</v>
      </c>
      <c r="D227">
        <f t="shared" si="54"/>
        <v>2</v>
      </c>
      <c r="E227">
        <f t="shared" si="55"/>
        <v>5</v>
      </c>
      <c r="F227">
        <f t="shared" si="47"/>
        <v>7</v>
      </c>
      <c r="G227">
        <f t="shared" si="48"/>
        <v>2</v>
      </c>
      <c r="H227">
        <f t="shared" si="44"/>
        <v>2.1290715106955928E-5</v>
      </c>
      <c r="I227">
        <f t="shared" si="45"/>
        <v>0.30519174584247794</v>
      </c>
      <c r="J227">
        <f t="shared" si="46"/>
        <v>0</v>
      </c>
      <c r="K227">
        <f t="shared" si="49"/>
        <v>0.16149056889727462</v>
      </c>
      <c r="L227">
        <f t="shared" si="50"/>
        <v>0</v>
      </c>
      <c r="M227" t="e">
        <f t="shared" si="51"/>
        <v>#NUM!</v>
      </c>
    </row>
    <row r="228" spans="2:13" x14ac:dyDescent="0.2">
      <c r="B228">
        <f t="shared" si="52"/>
        <v>7</v>
      </c>
      <c r="C228">
        <f t="shared" si="53"/>
        <v>9</v>
      </c>
      <c r="D228">
        <f t="shared" si="54"/>
        <v>2</v>
      </c>
      <c r="E228">
        <f t="shared" si="55"/>
        <v>4</v>
      </c>
      <c r="F228">
        <f t="shared" si="47"/>
        <v>6</v>
      </c>
      <c r="G228">
        <f t="shared" si="48"/>
        <v>3</v>
      </c>
      <c r="H228">
        <f t="shared" si="44"/>
        <v>2.1290715106955928E-5</v>
      </c>
      <c r="I228">
        <f t="shared" si="45"/>
        <v>0.30519174584247794</v>
      </c>
      <c r="J228">
        <f t="shared" si="46"/>
        <v>0</v>
      </c>
      <c r="K228">
        <f t="shared" si="49"/>
        <v>3.7080918836299236E-2</v>
      </c>
      <c r="L228">
        <f t="shared" si="50"/>
        <v>0</v>
      </c>
      <c r="M228" t="e">
        <f t="shared" si="51"/>
        <v>#NUM!</v>
      </c>
    </row>
    <row r="229" spans="2:13" x14ac:dyDescent="0.2">
      <c r="B229">
        <f t="shared" si="52"/>
        <v>7</v>
      </c>
      <c r="C229">
        <f t="shared" si="53"/>
        <v>9</v>
      </c>
      <c r="D229">
        <f t="shared" si="54"/>
        <v>2</v>
      </c>
      <c r="E229">
        <f t="shared" si="55"/>
        <v>3</v>
      </c>
      <c r="F229">
        <f t="shared" si="47"/>
        <v>5</v>
      </c>
      <c r="G229">
        <f t="shared" si="48"/>
        <v>4</v>
      </c>
      <c r="H229">
        <f t="shared" si="44"/>
        <v>2.1290715106955928E-5</v>
      </c>
      <c r="I229">
        <f t="shared" si="45"/>
        <v>0.30519174584247794</v>
      </c>
      <c r="J229">
        <f t="shared" si="46"/>
        <v>0</v>
      </c>
      <c r="K229">
        <f t="shared" si="49"/>
        <v>5.1086371834587613E-3</v>
      </c>
      <c r="L229">
        <f t="shared" si="50"/>
        <v>0</v>
      </c>
      <c r="M229" t="e">
        <f t="shared" si="51"/>
        <v>#NUM!</v>
      </c>
    </row>
    <row r="230" spans="2:13" x14ac:dyDescent="0.2">
      <c r="B230">
        <f t="shared" si="52"/>
        <v>7</v>
      </c>
      <c r="C230">
        <f t="shared" si="53"/>
        <v>9</v>
      </c>
      <c r="D230">
        <f t="shared" si="54"/>
        <v>2</v>
      </c>
      <c r="E230">
        <f t="shared" si="55"/>
        <v>2</v>
      </c>
      <c r="F230">
        <f t="shared" si="47"/>
        <v>4</v>
      </c>
      <c r="G230">
        <f t="shared" si="48"/>
        <v>5</v>
      </c>
      <c r="H230">
        <f t="shared" si="44"/>
        <v>2.1290715106955928E-5</v>
      </c>
      <c r="I230">
        <f t="shared" si="45"/>
        <v>0.30519174584247794</v>
      </c>
      <c r="J230">
        <f t="shared" si="46"/>
        <v>0</v>
      </c>
      <c r="K230">
        <f t="shared" si="49"/>
        <v>4.2229008381533713E-4</v>
      </c>
      <c r="L230">
        <f t="shared" si="50"/>
        <v>0</v>
      </c>
      <c r="M230" t="e">
        <f t="shared" si="51"/>
        <v>#NUM!</v>
      </c>
    </row>
    <row r="231" spans="2:13" x14ac:dyDescent="0.2">
      <c r="B231">
        <f t="shared" si="52"/>
        <v>7</v>
      </c>
      <c r="C231">
        <f t="shared" si="53"/>
        <v>9</v>
      </c>
      <c r="D231">
        <f t="shared" si="54"/>
        <v>2</v>
      </c>
      <c r="E231">
        <f t="shared" si="55"/>
        <v>1</v>
      </c>
      <c r="F231">
        <f t="shared" si="47"/>
        <v>3</v>
      </c>
      <c r="G231">
        <f t="shared" si="48"/>
        <v>6</v>
      </c>
      <c r="H231">
        <f t="shared" si="44"/>
        <v>2.1290715106955928E-5</v>
      </c>
      <c r="I231">
        <f t="shared" si="45"/>
        <v>0.30519174584247794</v>
      </c>
      <c r="J231">
        <f t="shared" si="46"/>
        <v>0.95637758690026342</v>
      </c>
      <c r="K231">
        <f t="shared" si="49"/>
        <v>1.9392964468768762E-5</v>
      </c>
      <c r="L231">
        <f t="shared" si="50"/>
        <v>1.2051375643546748E-10</v>
      </c>
      <c r="M231">
        <f t="shared" si="51"/>
        <v>-22.839257208223557</v>
      </c>
    </row>
    <row r="232" spans="2:13" x14ac:dyDescent="0.2">
      <c r="B232">
        <f t="shared" si="52"/>
        <v>7</v>
      </c>
      <c r="C232">
        <f t="shared" si="53"/>
        <v>9</v>
      </c>
      <c r="D232">
        <f t="shared" si="54"/>
        <v>2</v>
      </c>
      <c r="E232">
        <f t="shared" si="55"/>
        <v>0</v>
      </c>
      <c r="F232">
        <f t="shared" si="47"/>
        <v>2</v>
      </c>
      <c r="G232">
        <f t="shared" si="48"/>
        <v>7</v>
      </c>
      <c r="H232">
        <f t="shared" si="44"/>
        <v>2.1290715106955928E-5</v>
      </c>
      <c r="I232">
        <f t="shared" si="45"/>
        <v>0.30519174584247794</v>
      </c>
      <c r="J232">
        <f t="shared" si="46"/>
        <v>2.9406797969600829E-2</v>
      </c>
      <c r="K232">
        <f t="shared" si="49"/>
        <v>3.8168116992237252E-7</v>
      </c>
      <c r="L232">
        <f t="shared" si="50"/>
        <v>7.2930888561313298E-14</v>
      </c>
      <c r="M232">
        <f t="shared" si="51"/>
        <v>-30.249264134232927</v>
      </c>
    </row>
    <row r="233" spans="2:13" x14ac:dyDescent="0.2">
      <c r="B233">
        <f t="shared" si="52"/>
        <v>7</v>
      </c>
      <c r="C233">
        <f t="shared" si="53"/>
        <v>8</v>
      </c>
      <c r="D233">
        <f t="shared" si="54"/>
        <v>1</v>
      </c>
      <c r="E233">
        <f t="shared" si="55"/>
        <v>7</v>
      </c>
      <c r="F233">
        <f t="shared" si="47"/>
        <v>8</v>
      </c>
      <c r="G233">
        <f t="shared" si="48"/>
        <v>0</v>
      </c>
      <c r="H233">
        <f t="shared" si="44"/>
        <v>2.4981425527175654E-5</v>
      </c>
      <c r="I233">
        <f t="shared" si="45"/>
        <v>0.32043508546525873</v>
      </c>
      <c r="J233">
        <f t="shared" si="46"/>
        <v>0</v>
      </c>
      <c r="K233">
        <f t="shared" si="49"/>
        <v>0.40515268719040859</v>
      </c>
      <c r="L233">
        <f t="shared" si="50"/>
        <v>0</v>
      </c>
      <c r="M233" t="e">
        <f t="shared" si="51"/>
        <v>#NUM!</v>
      </c>
    </row>
    <row r="234" spans="2:13" x14ac:dyDescent="0.2">
      <c r="B234">
        <f t="shared" si="52"/>
        <v>7</v>
      </c>
      <c r="C234">
        <f t="shared" si="53"/>
        <v>8</v>
      </c>
      <c r="D234">
        <f t="shared" si="54"/>
        <v>1</v>
      </c>
      <c r="E234">
        <f t="shared" si="55"/>
        <v>6</v>
      </c>
      <c r="F234">
        <f t="shared" si="47"/>
        <v>7</v>
      </c>
      <c r="G234">
        <f t="shared" si="48"/>
        <v>1</v>
      </c>
      <c r="H234">
        <f t="shared" si="44"/>
        <v>2.4981425527175654E-5</v>
      </c>
      <c r="I234">
        <f t="shared" si="45"/>
        <v>0.32043508546525873</v>
      </c>
      <c r="J234">
        <f t="shared" si="46"/>
        <v>0</v>
      </c>
      <c r="K234">
        <f t="shared" si="49"/>
        <v>0.39072512316310481</v>
      </c>
      <c r="L234">
        <f t="shared" si="50"/>
        <v>0</v>
      </c>
      <c r="M234" t="e">
        <f t="shared" si="51"/>
        <v>#NUM!</v>
      </c>
    </row>
    <row r="235" spans="2:13" x14ac:dyDescent="0.2">
      <c r="B235">
        <f t="shared" si="52"/>
        <v>7</v>
      </c>
      <c r="C235">
        <f t="shared" si="53"/>
        <v>8</v>
      </c>
      <c r="D235">
        <f t="shared" si="54"/>
        <v>1</v>
      </c>
      <c r="E235">
        <f t="shared" si="55"/>
        <v>5</v>
      </c>
      <c r="F235">
        <f t="shared" si="47"/>
        <v>6</v>
      </c>
      <c r="G235">
        <f t="shared" si="48"/>
        <v>2</v>
      </c>
      <c r="H235">
        <f t="shared" si="44"/>
        <v>2.4981425527175654E-5</v>
      </c>
      <c r="I235">
        <f t="shared" si="45"/>
        <v>0.32043508546525873</v>
      </c>
      <c r="J235">
        <f t="shared" si="46"/>
        <v>0</v>
      </c>
      <c r="K235">
        <f t="shared" si="49"/>
        <v>0.16149056889727462</v>
      </c>
      <c r="L235">
        <f t="shared" si="50"/>
        <v>0</v>
      </c>
      <c r="M235" t="e">
        <f t="shared" si="51"/>
        <v>#NUM!</v>
      </c>
    </row>
    <row r="236" spans="2:13" x14ac:dyDescent="0.2">
      <c r="B236">
        <f t="shared" si="52"/>
        <v>7</v>
      </c>
      <c r="C236">
        <f t="shared" si="53"/>
        <v>8</v>
      </c>
      <c r="D236">
        <f t="shared" si="54"/>
        <v>1</v>
      </c>
      <c r="E236">
        <f t="shared" si="55"/>
        <v>4</v>
      </c>
      <c r="F236">
        <f t="shared" si="47"/>
        <v>5</v>
      </c>
      <c r="G236">
        <f t="shared" si="48"/>
        <v>3</v>
      </c>
      <c r="H236">
        <f t="shared" si="44"/>
        <v>2.4981425527175654E-5</v>
      </c>
      <c r="I236">
        <f t="shared" si="45"/>
        <v>0.32043508546525873</v>
      </c>
      <c r="J236">
        <f t="shared" si="46"/>
        <v>0</v>
      </c>
      <c r="K236">
        <f t="shared" si="49"/>
        <v>3.7080918836299236E-2</v>
      </c>
      <c r="L236">
        <f t="shared" si="50"/>
        <v>0</v>
      </c>
      <c r="M236" t="e">
        <f t="shared" si="51"/>
        <v>#NUM!</v>
      </c>
    </row>
    <row r="237" spans="2:13" x14ac:dyDescent="0.2">
      <c r="B237">
        <f t="shared" si="52"/>
        <v>7</v>
      </c>
      <c r="C237">
        <f t="shared" si="53"/>
        <v>8</v>
      </c>
      <c r="D237">
        <f t="shared" si="54"/>
        <v>1</v>
      </c>
      <c r="E237">
        <f t="shared" si="55"/>
        <v>3</v>
      </c>
      <c r="F237">
        <f t="shared" si="47"/>
        <v>4</v>
      </c>
      <c r="G237">
        <f t="shared" si="48"/>
        <v>4</v>
      </c>
      <c r="H237">
        <f t="shared" si="44"/>
        <v>2.4981425527175654E-5</v>
      </c>
      <c r="I237">
        <f t="shared" si="45"/>
        <v>0.32043508546525873</v>
      </c>
      <c r="J237">
        <f t="shared" si="46"/>
        <v>0</v>
      </c>
      <c r="K237">
        <f t="shared" si="49"/>
        <v>5.1086371834587613E-3</v>
      </c>
      <c r="L237">
        <f t="shared" si="50"/>
        <v>0</v>
      </c>
      <c r="M237" t="e">
        <f t="shared" si="51"/>
        <v>#NUM!</v>
      </c>
    </row>
    <row r="238" spans="2:13" x14ac:dyDescent="0.2">
      <c r="B238">
        <f t="shared" si="52"/>
        <v>7</v>
      </c>
      <c r="C238">
        <f t="shared" si="53"/>
        <v>8</v>
      </c>
      <c r="D238">
        <f t="shared" si="54"/>
        <v>1</v>
      </c>
      <c r="E238">
        <f t="shared" si="55"/>
        <v>2</v>
      </c>
      <c r="F238">
        <f t="shared" si="47"/>
        <v>3</v>
      </c>
      <c r="G238">
        <f t="shared" si="48"/>
        <v>5</v>
      </c>
      <c r="H238">
        <f t="shared" si="44"/>
        <v>2.4981425527175654E-5</v>
      </c>
      <c r="I238">
        <f t="shared" si="45"/>
        <v>0.32043508546525873</v>
      </c>
      <c r="J238">
        <f t="shared" si="46"/>
        <v>0.95637758690026342</v>
      </c>
      <c r="K238">
        <f t="shared" si="49"/>
        <v>4.2229008381533713E-4</v>
      </c>
      <c r="L238">
        <f t="shared" si="50"/>
        <v>3.2329393147523969E-9</v>
      </c>
      <c r="M238">
        <f t="shared" si="51"/>
        <v>-19.549874108947673</v>
      </c>
    </row>
    <row r="239" spans="2:13" x14ac:dyDescent="0.2">
      <c r="B239">
        <f t="shared" si="52"/>
        <v>7</v>
      </c>
      <c r="C239">
        <f t="shared" si="53"/>
        <v>8</v>
      </c>
      <c r="D239">
        <f t="shared" si="54"/>
        <v>1</v>
      </c>
      <c r="E239">
        <f t="shared" si="55"/>
        <v>1</v>
      </c>
      <c r="F239">
        <f t="shared" si="47"/>
        <v>2</v>
      </c>
      <c r="G239">
        <f t="shared" si="48"/>
        <v>6</v>
      </c>
      <c r="H239">
        <f t="shared" si="44"/>
        <v>2.4981425527175654E-5</v>
      </c>
      <c r="I239">
        <f t="shared" si="45"/>
        <v>0.32043508546525873</v>
      </c>
      <c r="J239">
        <f t="shared" si="46"/>
        <v>2.9406797969600829E-2</v>
      </c>
      <c r="K239">
        <f t="shared" si="49"/>
        <v>1.9392964468768762E-5</v>
      </c>
      <c r="L239">
        <f t="shared" si="50"/>
        <v>4.5650886865397264E-12</v>
      </c>
      <c r="M239">
        <f t="shared" si="51"/>
        <v>-26.112583174569838</v>
      </c>
    </row>
    <row r="240" spans="2:13" x14ac:dyDescent="0.2">
      <c r="B240">
        <f t="shared" si="52"/>
        <v>7</v>
      </c>
      <c r="C240">
        <f t="shared" si="53"/>
        <v>8</v>
      </c>
      <c r="D240">
        <f t="shared" si="54"/>
        <v>1</v>
      </c>
      <c r="E240">
        <f t="shared" si="55"/>
        <v>0</v>
      </c>
      <c r="F240">
        <f t="shared" si="47"/>
        <v>1</v>
      </c>
      <c r="G240">
        <f t="shared" si="48"/>
        <v>7</v>
      </c>
      <c r="H240">
        <f t="shared" si="44"/>
        <v>2.4981425527175654E-5</v>
      </c>
      <c r="I240">
        <f t="shared" si="45"/>
        <v>0.32043508546525873</v>
      </c>
      <c r="J240">
        <f t="shared" si="46"/>
        <v>2.4375987487727525E-4</v>
      </c>
      <c r="K240">
        <f t="shared" si="49"/>
        <v>3.8168116992237252E-7</v>
      </c>
      <c r="L240">
        <f t="shared" si="50"/>
        <v>7.4476666949203726E-16</v>
      </c>
      <c r="M240">
        <f t="shared" si="51"/>
        <v>-34.833460699881861</v>
      </c>
    </row>
    <row r="241" spans="2:13" x14ac:dyDescent="0.2">
      <c r="B241">
        <f t="shared" si="52"/>
        <v>7</v>
      </c>
      <c r="C241">
        <f t="shared" si="53"/>
        <v>7</v>
      </c>
      <c r="D241">
        <f t="shared" si="54"/>
        <v>0</v>
      </c>
      <c r="E241">
        <f t="shared" si="55"/>
        <v>7</v>
      </c>
      <c r="F241">
        <f t="shared" si="47"/>
        <v>7</v>
      </c>
      <c r="G241">
        <f t="shared" si="48"/>
        <v>0</v>
      </c>
      <c r="H241">
        <f t="shared" si="44"/>
        <v>2.9302298974005632E-5</v>
      </c>
      <c r="I241">
        <f t="shared" si="45"/>
        <v>0.18924737655976764</v>
      </c>
      <c r="J241">
        <f t="shared" si="46"/>
        <v>0</v>
      </c>
      <c r="K241">
        <f t="shared" si="49"/>
        <v>0.40515268719040859</v>
      </c>
      <c r="L241">
        <f t="shared" si="50"/>
        <v>0</v>
      </c>
      <c r="M241" t="e">
        <f t="shared" si="51"/>
        <v>#NUM!</v>
      </c>
    </row>
    <row r="242" spans="2:13" x14ac:dyDescent="0.2">
      <c r="B242">
        <f t="shared" si="52"/>
        <v>7</v>
      </c>
      <c r="C242">
        <f t="shared" si="53"/>
        <v>7</v>
      </c>
      <c r="D242">
        <f t="shared" si="54"/>
        <v>0</v>
      </c>
      <c r="E242">
        <f t="shared" si="55"/>
        <v>6</v>
      </c>
      <c r="F242">
        <f t="shared" si="47"/>
        <v>6</v>
      </c>
      <c r="G242">
        <f t="shared" si="48"/>
        <v>1</v>
      </c>
      <c r="H242">
        <f t="shared" si="44"/>
        <v>2.9302298974005632E-5</v>
      </c>
      <c r="I242">
        <f t="shared" si="45"/>
        <v>0.18924737655976764</v>
      </c>
      <c r="J242">
        <f t="shared" si="46"/>
        <v>0</v>
      </c>
      <c r="K242">
        <f t="shared" si="49"/>
        <v>0.39072512316310481</v>
      </c>
      <c r="L242">
        <f t="shared" si="50"/>
        <v>0</v>
      </c>
      <c r="M242" t="e">
        <f t="shared" si="51"/>
        <v>#NUM!</v>
      </c>
    </row>
    <row r="243" spans="2:13" x14ac:dyDescent="0.2">
      <c r="B243">
        <f t="shared" si="52"/>
        <v>7</v>
      </c>
      <c r="C243">
        <f t="shared" si="53"/>
        <v>7</v>
      </c>
      <c r="D243">
        <f t="shared" si="54"/>
        <v>0</v>
      </c>
      <c r="E243">
        <f t="shared" si="55"/>
        <v>5</v>
      </c>
      <c r="F243">
        <f t="shared" si="47"/>
        <v>5</v>
      </c>
      <c r="G243">
        <f t="shared" si="48"/>
        <v>2</v>
      </c>
      <c r="H243">
        <f t="shared" si="44"/>
        <v>2.9302298974005632E-5</v>
      </c>
      <c r="I243">
        <f t="shared" si="45"/>
        <v>0.18924737655976764</v>
      </c>
      <c r="J243">
        <f t="shared" si="46"/>
        <v>0</v>
      </c>
      <c r="K243">
        <f t="shared" si="49"/>
        <v>0.16149056889727462</v>
      </c>
      <c r="L243">
        <f t="shared" si="50"/>
        <v>0</v>
      </c>
      <c r="M243" t="e">
        <f t="shared" si="51"/>
        <v>#NUM!</v>
      </c>
    </row>
    <row r="244" spans="2:13" x14ac:dyDescent="0.2">
      <c r="B244">
        <f t="shared" si="52"/>
        <v>7</v>
      </c>
      <c r="C244">
        <f t="shared" si="53"/>
        <v>7</v>
      </c>
      <c r="D244">
        <f t="shared" si="54"/>
        <v>0</v>
      </c>
      <c r="E244">
        <f t="shared" si="55"/>
        <v>4</v>
      </c>
      <c r="F244">
        <f t="shared" si="47"/>
        <v>4</v>
      </c>
      <c r="G244">
        <f t="shared" si="48"/>
        <v>3</v>
      </c>
      <c r="H244">
        <f t="shared" si="44"/>
        <v>2.9302298974005632E-5</v>
      </c>
      <c r="I244">
        <f t="shared" si="45"/>
        <v>0.18924737655976764</v>
      </c>
      <c r="J244">
        <f t="shared" si="46"/>
        <v>0</v>
      </c>
      <c r="K244">
        <f t="shared" si="49"/>
        <v>3.7080918836299236E-2</v>
      </c>
      <c r="L244">
        <f t="shared" si="50"/>
        <v>0</v>
      </c>
      <c r="M244" t="e">
        <f t="shared" si="51"/>
        <v>#NUM!</v>
      </c>
    </row>
    <row r="245" spans="2:13" x14ac:dyDescent="0.2">
      <c r="B245">
        <f t="shared" si="52"/>
        <v>7</v>
      </c>
      <c r="C245">
        <f t="shared" si="53"/>
        <v>7</v>
      </c>
      <c r="D245">
        <f t="shared" si="54"/>
        <v>0</v>
      </c>
      <c r="E245">
        <f t="shared" si="55"/>
        <v>3</v>
      </c>
      <c r="F245">
        <f t="shared" si="47"/>
        <v>3</v>
      </c>
      <c r="G245">
        <f t="shared" si="48"/>
        <v>4</v>
      </c>
      <c r="H245">
        <f t="shared" si="44"/>
        <v>2.9302298974005632E-5</v>
      </c>
      <c r="I245">
        <f t="shared" si="45"/>
        <v>0.18924737655976764</v>
      </c>
      <c r="J245">
        <f t="shared" si="46"/>
        <v>0.95637758690026342</v>
      </c>
      <c r="K245">
        <f t="shared" si="49"/>
        <v>5.1086371834587613E-3</v>
      </c>
      <c r="L245">
        <f t="shared" si="50"/>
        <v>2.7093556207165953E-8</v>
      </c>
      <c r="M245">
        <f t="shared" si="51"/>
        <v>-17.423969915667865</v>
      </c>
    </row>
    <row r="246" spans="2:13" x14ac:dyDescent="0.2">
      <c r="B246">
        <f t="shared" si="52"/>
        <v>7</v>
      </c>
      <c r="C246">
        <f t="shared" si="53"/>
        <v>7</v>
      </c>
      <c r="D246">
        <f t="shared" si="54"/>
        <v>0</v>
      </c>
      <c r="E246">
        <f t="shared" si="55"/>
        <v>2</v>
      </c>
      <c r="F246">
        <f t="shared" si="47"/>
        <v>2</v>
      </c>
      <c r="G246">
        <f t="shared" si="48"/>
        <v>5</v>
      </c>
      <c r="H246">
        <f t="shared" si="44"/>
        <v>2.9302298974005632E-5</v>
      </c>
      <c r="I246">
        <f t="shared" si="45"/>
        <v>0.18924737655976764</v>
      </c>
      <c r="J246">
        <f t="shared" si="46"/>
        <v>2.9406797969600829E-2</v>
      </c>
      <c r="K246">
        <f t="shared" si="49"/>
        <v>4.2229008381533713E-4</v>
      </c>
      <c r="L246">
        <f t="shared" si="50"/>
        <v>6.8863673202626152E-11</v>
      </c>
      <c r="M246">
        <f t="shared" si="51"/>
        <v>-23.398892316387911</v>
      </c>
    </row>
    <row r="247" spans="2:13" x14ac:dyDescent="0.2">
      <c r="B247">
        <f t="shared" si="52"/>
        <v>7</v>
      </c>
      <c r="C247">
        <f t="shared" si="53"/>
        <v>7</v>
      </c>
      <c r="D247">
        <f t="shared" si="54"/>
        <v>0</v>
      </c>
      <c r="E247">
        <f t="shared" si="55"/>
        <v>1</v>
      </c>
      <c r="F247">
        <f t="shared" si="47"/>
        <v>1</v>
      </c>
      <c r="G247">
        <f t="shared" si="48"/>
        <v>6</v>
      </c>
      <c r="H247">
        <f t="shared" si="44"/>
        <v>2.9302298974005632E-5</v>
      </c>
      <c r="I247">
        <f t="shared" si="45"/>
        <v>0.18924737655976764</v>
      </c>
      <c r="J247">
        <f t="shared" si="46"/>
        <v>2.4375987487727525E-4</v>
      </c>
      <c r="K247">
        <f t="shared" si="49"/>
        <v>1.9392964468768762E-5</v>
      </c>
      <c r="L247">
        <f t="shared" si="50"/>
        <v>2.6214282965944706E-14</v>
      </c>
      <c r="M247">
        <f t="shared" si="51"/>
        <v>-31.272471981312727</v>
      </c>
    </row>
    <row r="248" spans="2:13" x14ac:dyDescent="0.2">
      <c r="B248">
        <f t="shared" si="52"/>
        <v>7</v>
      </c>
      <c r="C248">
        <f t="shared" si="53"/>
        <v>7</v>
      </c>
      <c r="D248">
        <f t="shared" si="54"/>
        <v>0</v>
      </c>
      <c r="E248">
        <f t="shared" si="55"/>
        <v>0</v>
      </c>
      <c r="F248">
        <f t="shared" si="47"/>
        <v>0</v>
      </c>
      <c r="G248">
        <f t="shared" si="48"/>
        <v>7</v>
      </c>
      <c r="H248">
        <f t="shared" si="44"/>
        <v>2.9302298974005632E-5</v>
      </c>
      <c r="I248">
        <f t="shared" si="45"/>
        <v>0.18924737655976764</v>
      </c>
      <c r="J248">
        <f t="shared" si="46"/>
        <v>1.9572599037739763E-7</v>
      </c>
      <c r="K248">
        <f t="shared" si="49"/>
        <v>3.8168116992237252E-7</v>
      </c>
      <c r="L248">
        <f t="shared" si="50"/>
        <v>4.1426743660258279E-19</v>
      </c>
      <c r="M248">
        <f t="shared" si="51"/>
        <v>-42.327775205474445</v>
      </c>
    </row>
    <row r="249" spans="2:13" x14ac:dyDescent="0.2">
      <c r="B249">
        <f t="shared" si="52"/>
        <v>8</v>
      </c>
      <c r="C249">
        <f t="shared" si="53"/>
        <v>10</v>
      </c>
      <c r="D249">
        <f t="shared" si="54"/>
        <v>2</v>
      </c>
      <c r="E249">
        <f t="shared" si="55"/>
        <v>8</v>
      </c>
      <c r="F249">
        <f t="shared" si="47"/>
        <v>10</v>
      </c>
      <c r="G249">
        <f t="shared" si="48"/>
        <v>0</v>
      </c>
      <c r="H249">
        <f t="shared" si="44"/>
        <v>1.8137796913657039E-5</v>
      </c>
      <c r="I249">
        <f t="shared" si="45"/>
        <v>0.30074703135127495</v>
      </c>
      <c r="J249">
        <f t="shared" si="46"/>
        <v>0</v>
      </c>
      <c r="K249">
        <f t="shared" si="49"/>
        <v>0.35609367168927719</v>
      </c>
      <c r="L249">
        <f t="shared" si="50"/>
        <v>0</v>
      </c>
      <c r="M249" t="e">
        <f t="shared" si="51"/>
        <v>#NUM!</v>
      </c>
    </row>
    <row r="250" spans="2:13" x14ac:dyDescent="0.2">
      <c r="B250">
        <f t="shared" si="52"/>
        <v>8</v>
      </c>
      <c r="C250">
        <f t="shared" si="53"/>
        <v>10</v>
      </c>
      <c r="D250">
        <f t="shared" si="54"/>
        <v>2</v>
      </c>
      <c r="E250">
        <f t="shared" si="55"/>
        <v>7</v>
      </c>
      <c r="F250">
        <f t="shared" si="47"/>
        <v>9</v>
      </c>
      <c r="G250">
        <f t="shared" si="48"/>
        <v>1</v>
      </c>
      <c r="H250">
        <f t="shared" si="44"/>
        <v>1.8137796913657039E-5</v>
      </c>
      <c r="I250">
        <f t="shared" si="45"/>
        <v>0.30074703135127495</v>
      </c>
      <c r="J250">
        <f t="shared" si="46"/>
        <v>0</v>
      </c>
      <c r="K250">
        <f t="shared" si="49"/>
        <v>0.39247212400905113</v>
      </c>
      <c r="L250">
        <f t="shared" si="50"/>
        <v>0</v>
      </c>
      <c r="M250" t="e">
        <f t="shared" si="51"/>
        <v>#NUM!</v>
      </c>
    </row>
    <row r="251" spans="2:13" x14ac:dyDescent="0.2">
      <c r="B251">
        <f t="shared" si="52"/>
        <v>8</v>
      </c>
      <c r="C251">
        <f t="shared" si="53"/>
        <v>10</v>
      </c>
      <c r="D251">
        <f t="shared" si="54"/>
        <v>2</v>
      </c>
      <c r="E251">
        <f t="shared" si="55"/>
        <v>6</v>
      </c>
      <c r="F251">
        <f t="shared" si="47"/>
        <v>8</v>
      </c>
      <c r="G251">
        <f t="shared" si="48"/>
        <v>2</v>
      </c>
      <c r="H251">
        <f t="shared" si="44"/>
        <v>1.8137796913657039E-5</v>
      </c>
      <c r="I251">
        <f t="shared" si="45"/>
        <v>0.30074703135127495</v>
      </c>
      <c r="J251">
        <f t="shared" si="46"/>
        <v>0</v>
      </c>
      <c r="K251">
        <f t="shared" si="49"/>
        <v>0.18924805862074037</v>
      </c>
      <c r="L251">
        <f t="shared" si="50"/>
        <v>0</v>
      </c>
      <c r="M251" t="e">
        <f t="shared" si="51"/>
        <v>#NUM!</v>
      </c>
    </row>
    <row r="252" spans="2:13" x14ac:dyDescent="0.2">
      <c r="B252">
        <f t="shared" si="52"/>
        <v>8</v>
      </c>
      <c r="C252">
        <f t="shared" si="53"/>
        <v>10</v>
      </c>
      <c r="D252">
        <f t="shared" si="54"/>
        <v>2</v>
      </c>
      <c r="E252">
        <f t="shared" si="55"/>
        <v>5</v>
      </c>
      <c r="F252">
        <f t="shared" si="47"/>
        <v>7</v>
      </c>
      <c r="G252">
        <f t="shared" si="48"/>
        <v>3</v>
      </c>
      <c r="H252">
        <f t="shared" si="44"/>
        <v>1.8137796913657039E-5</v>
      </c>
      <c r="I252">
        <f t="shared" si="45"/>
        <v>0.30074703135127495</v>
      </c>
      <c r="J252">
        <f t="shared" si="46"/>
        <v>0</v>
      </c>
      <c r="K252">
        <f t="shared" si="49"/>
        <v>5.2145399817918159E-2</v>
      </c>
      <c r="L252">
        <f t="shared" si="50"/>
        <v>0</v>
      </c>
      <c r="M252" t="e">
        <f t="shared" si="51"/>
        <v>#NUM!</v>
      </c>
    </row>
    <row r="253" spans="2:13" x14ac:dyDescent="0.2">
      <c r="B253">
        <f t="shared" si="52"/>
        <v>8</v>
      </c>
      <c r="C253">
        <f t="shared" si="53"/>
        <v>10</v>
      </c>
      <c r="D253">
        <f t="shared" si="54"/>
        <v>2</v>
      </c>
      <c r="E253">
        <f t="shared" si="55"/>
        <v>4</v>
      </c>
      <c r="F253">
        <f t="shared" si="47"/>
        <v>6</v>
      </c>
      <c r="G253">
        <f t="shared" si="48"/>
        <v>4</v>
      </c>
      <c r="H253">
        <f t="shared" si="44"/>
        <v>1.8137796913657039E-5</v>
      </c>
      <c r="I253">
        <f t="shared" si="45"/>
        <v>0.30074703135127495</v>
      </c>
      <c r="J253">
        <f t="shared" si="46"/>
        <v>0</v>
      </c>
      <c r="K253">
        <f t="shared" si="49"/>
        <v>8.9800879002007224E-3</v>
      </c>
      <c r="L253">
        <f t="shared" si="50"/>
        <v>0</v>
      </c>
      <c r="M253" t="e">
        <f t="shared" si="51"/>
        <v>#NUM!</v>
      </c>
    </row>
    <row r="254" spans="2:13" x14ac:dyDescent="0.2">
      <c r="B254">
        <f t="shared" si="52"/>
        <v>8</v>
      </c>
      <c r="C254">
        <f t="shared" si="53"/>
        <v>10</v>
      </c>
      <c r="D254">
        <f t="shared" si="54"/>
        <v>2</v>
      </c>
      <c r="E254">
        <f t="shared" si="55"/>
        <v>3</v>
      </c>
      <c r="F254">
        <f t="shared" si="47"/>
        <v>5</v>
      </c>
      <c r="G254">
        <f t="shared" si="48"/>
        <v>5</v>
      </c>
      <c r="H254">
        <f t="shared" si="44"/>
        <v>1.8137796913657039E-5</v>
      </c>
      <c r="I254">
        <f t="shared" si="45"/>
        <v>0.30074703135127495</v>
      </c>
      <c r="J254">
        <f t="shared" si="46"/>
        <v>0</v>
      </c>
      <c r="K254">
        <f t="shared" si="49"/>
        <v>9.8974917337344066E-4</v>
      </c>
      <c r="L254">
        <f t="shared" si="50"/>
        <v>0</v>
      </c>
      <c r="M254" t="e">
        <f t="shared" si="51"/>
        <v>#NUM!</v>
      </c>
    </row>
    <row r="255" spans="2:13" x14ac:dyDescent="0.2">
      <c r="B255">
        <f t="shared" si="52"/>
        <v>8</v>
      </c>
      <c r="C255">
        <f t="shared" si="53"/>
        <v>10</v>
      </c>
      <c r="D255">
        <f t="shared" si="54"/>
        <v>2</v>
      </c>
      <c r="E255">
        <f t="shared" si="55"/>
        <v>2</v>
      </c>
      <c r="F255">
        <f t="shared" si="47"/>
        <v>4</v>
      </c>
      <c r="G255">
        <f t="shared" si="48"/>
        <v>6</v>
      </c>
      <c r="H255">
        <f t="shared" si="44"/>
        <v>1.8137796913657039E-5</v>
      </c>
      <c r="I255">
        <f t="shared" si="45"/>
        <v>0.30074703135127495</v>
      </c>
      <c r="J255">
        <f t="shared" si="46"/>
        <v>0</v>
      </c>
      <c r="K255">
        <f t="shared" si="49"/>
        <v>6.8178858400394599E-5</v>
      </c>
      <c r="L255">
        <f t="shared" si="50"/>
        <v>0</v>
      </c>
      <c r="M255" t="e">
        <f t="shared" si="51"/>
        <v>#NUM!</v>
      </c>
    </row>
    <row r="256" spans="2:13" x14ac:dyDescent="0.2">
      <c r="B256">
        <f t="shared" si="52"/>
        <v>8</v>
      </c>
      <c r="C256">
        <f t="shared" si="53"/>
        <v>10</v>
      </c>
      <c r="D256">
        <f t="shared" si="54"/>
        <v>2</v>
      </c>
      <c r="E256">
        <f t="shared" si="55"/>
        <v>1</v>
      </c>
      <c r="F256">
        <f t="shared" si="47"/>
        <v>3</v>
      </c>
      <c r="G256">
        <f t="shared" si="48"/>
        <v>7</v>
      </c>
      <c r="H256">
        <f t="shared" si="44"/>
        <v>1.8137796913657039E-5</v>
      </c>
      <c r="I256">
        <f t="shared" si="45"/>
        <v>0.30074703135127495</v>
      </c>
      <c r="J256">
        <f t="shared" si="46"/>
        <v>0.95637758690026342</v>
      </c>
      <c r="K256">
        <f t="shared" si="49"/>
        <v>2.6837141356229774E-6</v>
      </c>
      <c r="L256">
        <f t="shared" si="50"/>
        <v>1.4000757303970807E-11</v>
      </c>
      <c r="M256">
        <f t="shared" si="51"/>
        <v>-24.991909694635499</v>
      </c>
    </row>
    <row r="257" spans="2:13" x14ac:dyDescent="0.2">
      <c r="B257">
        <f t="shared" si="52"/>
        <v>8</v>
      </c>
      <c r="C257">
        <f t="shared" si="53"/>
        <v>10</v>
      </c>
      <c r="D257">
        <f t="shared" si="54"/>
        <v>2</v>
      </c>
      <c r="E257">
        <f t="shared" si="55"/>
        <v>0</v>
      </c>
      <c r="F257">
        <f t="shared" si="47"/>
        <v>2</v>
      </c>
      <c r="G257">
        <f t="shared" si="48"/>
        <v>8</v>
      </c>
      <c r="H257">
        <f t="shared" si="44"/>
        <v>1.8137796913657039E-5</v>
      </c>
      <c r="I257">
        <f t="shared" si="45"/>
        <v>0.30074703135127495</v>
      </c>
      <c r="J257">
        <f t="shared" si="46"/>
        <v>2.9406797969600829E-2</v>
      </c>
      <c r="K257">
        <f t="shared" si="49"/>
        <v>4.6216902969500787E-8</v>
      </c>
      <c r="L257">
        <f t="shared" si="50"/>
        <v>7.4136906714842558E-15</v>
      </c>
      <c r="M257">
        <f t="shared" si="51"/>
        <v>-32.535448013269395</v>
      </c>
    </row>
    <row r="258" spans="2:13" x14ac:dyDescent="0.2">
      <c r="B258">
        <f t="shared" si="52"/>
        <v>8</v>
      </c>
      <c r="C258">
        <f t="shared" si="53"/>
        <v>9</v>
      </c>
      <c r="D258">
        <f t="shared" si="54"/>
        <v>1</v>
      </c>
      <c r="E258">
        <f t="shared" si="55"/>
        <v>8</v>
      </c>
      <c r="F258">
        <f t="shared" si="47"/>
        <v>9</v>
      </c>
      <c r="G258">
        <f t="shared" si="48"/>
        <v>0</v>
      </c>
      <c r="H258">
        <f t="shared" si="44"/>
        <v>2.1290715106955928E-5</v>
      </c>
      <c r="I258">
        <f t="shared" si="45"/>
        <v>0.28419153468779668</v>
      </c>
      <c r="J258">
        <f t="shared" si="46"/>
        <v>0</v>
      </c>
      <c r="K258">
        <f t="shared" si="49"/>
        <v>0.35609367168927719</v>
      </c>
      <c r="L258">
        <f t="shared" si="50"/>
        <v>0</v>
      </c>
      <c r="M258" t="e">
        <f t="shared" si="51"/>
        <v>#NUM!</v>
      </c>
    </row>
    <row r="259" spans="2:13" x14ac:dyDescent="0.2">
      <c r="B259">
        <f t="shared" si="52"/>
        <v>8</v>
      </c>
      <c r="C259">
        <f t="shared" si="53"/>
        <v>9</v>
      </c>
      <c r="D259">
        <f t="shared" si="54"/>
        <v>1</v>
      </c>
      <c r="E259">
        <f t="shared" si="55"/>
        <v>7</v>
      </c>
      <c r="F259">
        <f t="shared" si="47"/>
        <v>8</v>
      </c>
      <c r="G259">
        <f t="shared" si="48"/>
        <v>1</v>
      </c>
      <c r="H259">
        <f t="shared" si="44"/>
        <v>2.1290715106955928E-5</v>
      </c>
      <c r="I259">
        <f t="shared" si="45"/>
        <v>0.28419153468779668</v>
      </c>
      <c r="J259">
        <f t="shared" si="46"/>
        <v>0</v>
      </c>
      <c r="K259">
        <f t="shared" si="49"/>
        <v>0.39247212400905113</v>
      </c>
      <c r="L259">
        <f t="shared" si="50"/>
        <v>0</v>
      </c>
      <c r="M259" t="e">
        <f t="shared" si="51"/>
        <v>#NUM!</v>
      </c>
    </row>
    <row r="260" spans="2:13" x14ac:dyDescent="0.2">
      <c r="B260">
        <f t="shared" si="52"/>
        <v>8</v>
      </c>
      <c r="C260">
        <f t="shared" si="53"/>
        <v>9</v>
      </c>
      <c r="D260">
        <f t="shared" si="54"/>
        <v>1</v>
      </c>
      <c r="E260">
        <f t="shared" si="55"/>
        <v>6</v>
      </c>
      <c r="F260">
        <f t="shared" si="47"/>
        <v>7</v>
      </c>
      <c r="G260">
        <f t="shared" si="48"/>
        <v>2</v>
      </c>
      <c r="H260">
        <f t="shared" si="44"/>
        <v>2.1290715106955928E-5</v>
      </c>
      <c r="I260">
        <f t="shared" si="45"/>
        <v>0.28419153468779668</v>
      </c>
      <c r="J260">
        <f t="shared" si="46"/>
        <v>0</v>
      </c>
      <c r="K260">
        <f t="shared" si="49"/>
        <v>0.18924805862074037</v>
      </c>
      <c r="L260">
        <f t="shared" si="50"/>
        <v>0</v>
      </c>
      <c r="M260" t="e">
        <f t="shared" si="51"/>
        <v>#NUM!</v>
      </c>
    </row>
    <row r="261" spans="2:13" x14ac:dyDescent="0.2">
      <c r="B261">
        <f t="shared" si="52"/>
        <v>8</v>
      </c>
      <c r="C261">
        <f t="shared" si="53"/>
        <v>9</v>
      </c>
      <c r="D261">
        <f t="shared" si="54"/>
        <v>1</v>
      </c>
      <c r="E261">
        <f t="shared" si="55"/>
        <v>5</v>
      </c>
      <c r="F261">
        <f t="shared" si="47"/>
        <v>6</v>
      </c>
      <c r="G261">
        <f t="shared" si="48"/>
        <v>3</v>
      </c>
      <c r="H261">
        <f t="shared" si="44"/>
        <v>2.1290715106955928E-5</v>
      </c>
      <c r="I261">
        <f t="shared" si="45"/>
        <v>0.28419153468779668</v>
      </c>
      <c r="J261">
        <f t="shared" si="46"/>
        <v>0</v>
      </c>
      <c r="K261">
        <f t="shared" si="49"/>
        <v>5.2145399817918159E-2</v>
      </c>
      <c r="L261">
        <f t="shared" si="50"/>
        <v>0</v>
      </c>
      <c r="M261" t="e">
        <f t="shared" si="51"/>
        <v>#NUM!</v>
      </c>
    </row>
    <row r="262" spans="2:13" x14ac:dyDescent="0.2">
      <c r="B262">
        <f t="shared" si="52"/>
        <v>8</v>
      </c>
      <c r="C262">
        <f t="shared" si="53"/>
        <v>9</v>
      </c>
      <c r="D262">
        <f t="shared" si="54"/>
        <v>1</v>
      </c>
      <c r="E262">
        <f t="shared" si="55"/>
        <v>4</v>
      </c>
      <c r="F262">
        <f t="shared" si="47"/>
        <v>5</v>
      </c>
      <c r="G262">
        <f t="shared" si="48"/>
        <v>4</v>
      </c>
      <c r="H262">
        <f t="shared" si="44"/>
        <v>2.1290715106955928E-5</v>
      </c>
      <c r="I262">
        <f t="shared" si="45"/>
        <v>0.28419153468779668</v>
      </c>
      <c r="J262">
        <f t="shared" si="46"/>
        <v>0</v>
      </c>
      <c r="K262">
        <f t="shared" si="49"/>
        <v>8.9800879002007224E-3</v>
      </c>
      <c r="L262">
        <f t="shared" si="50"/>
        <v>0</v>
      </c>
      <c r="M262" t="e">
        <f t="shared" si="51"/>
        <v>#NUM!</v>
      </c>
    </row>
    <row r="263" spans="2:13" x14ac:dyDescent="0.2">
      <c r="B263">
        <f t="shared" si="52"/>
        <v>8</v>
      </c>
      <c r="C263">
        <f t="shared" si="53"/>
        <v>9</v>
      </c>
      <c r="D263">
        <f t="shared" si="54"/>
        <v>1</v>
      </c>
      <c r="E263">
        <f t="shared" si="55"/>
        <v>3</v>
      </c>
      <c r="F263">
        <f t="shared" si="47"/>
        <v>4</v>
      </c>
      <c r="G263">
        <f t="shared" si="48"/>
        <v>5</v>
      </c>
      <c r="H263">
        <f t="shared" si="44"/>
        <v>2.1290715106955928E-5</v>
      </c>
      <c r="I263">
        <f t="shared" si="45"/>
        <v>0.28419153468779668</v>
      </c>
      <c r="J263">
        <f t="shared" si="46"/>
        <v>0</v>
      </c>
      <c r="K263">
        <f t="shared" si="49"/>
        <v>9.8974917337344066E-4</v>
      </c>
      <c r="L263">
        <f t="shared" si="50"/>
        <v>0</v>
      </c>
      <c r="M263" t="e">
        <f t="shared" si="51"/>
        <v>#NUM!</v>
      </c>
    </row>
    <row r="264" spans="2:13" x14ac:dyDescent="0.2">
      <c r="B264">
        <f t="shared" si="52"/>
        <v>8</v>
      </c>
      <c r="C264">
        <f t="shared" si="53"/>
        <v>9</v>
      </c>
      <c r="D264">
        <f t="shared" si="54"/>
        <v>1</v>
      </c>
      <c r="E264">
        <f t="shared" si="55"/>
        <v>2</v>
      </c>
      <c r="F264">
        <f t="shared" si="47"/>
        <v>3</v>
      </c>
      <c r="G264">
        <f t="shared" si="48"/>
        <v>6</v>
      </c>
      <c r="H264">
        <f t="shared" si="44"/>
        <v>2.1290715106955928E-5</v>
      </c>
      <c r="I264">
        <f t="shared" si="45"/>
        <v>0.28419153468779668</v>
      </c>
      <c r="J264">
        <f t="shared" si="46"/>
        <v>0.95637758690026342</v>
      </c>
      <c r="K264">
        <f t="shared" si="49"/>
        <v>6.8178858400394599E-5</v>
      </c>
      <c r="L264">
        <f t="shared" si="50"/>
        <v>3.9453042533968721E-10</v>
      </c>
      <c r="M264">
        <f t="shared" si="51"/>
        <v>-21.653324854815018</v>
      </c>
    </row>
    <row r="265" spans="2:13" x14ac:dyDescent="0.2">
      <c r="B265">
        <f t="shared" si="52"/>
        <v>8</v>
      </c>
      <c r="C265">
        <f t="shared" si="53"/>
        <v>9</v>
      </c>
      <c r="D265">
        <f t="shared" si="54"/>
        <v>1</v>
      </c>
      <c r="E265">
        <f t="shared" si="55"/>
        <v>1</v>
      </c>
      <c r="F265">
        <f t="shared" si="47"/>
        <v>2</v>
      </c>
      <c r="G265">
        <f t="shared" si="48"/>
        <v>7</v>
      </c>
      <c r="H265">
        <f t="shared" si="44"/>
        <v>2.1290715106955928E-5</v>
      </c>
      <c r="I265">
        <f t="shared" si="45"/>
        <v>0.28419153468779668</v>
      </c>
      <c r="J265">
        <f t="shared" si="46"/>
        <v>2.9406797969600829E-2</v>
      </c>
      <c r="K265">
        <f t="shared" si="49"/>
        <v>2.6837141356229774E-6</v>
      </c>
      <c r="L265">
        <f t="shared" si="50"/>
        <v>4.7751319576373644E-13</v>
      </c>
      <c r="M265">
        <f t="shared" si="51"/>
        <v>-28.370184600264441</v>
      </c>
    </row>
    <row r="266" spans="2:13" x14ac:dyDescent="0.2">
      <c r="B266">
        <f t="shared" si="52"/>
        <v>8</v>
      </c>
      <c r="C266">
        <f t="shared" si="53"/>
        <v>9</v>
      </c>
      <c r="D266">
        <f t="shared" si="54"/>
        <v>1</v>
      </c>
      <c r="E266">
        <f t="shared" si="55"/>
        <v>0</v>
      </c>
      <c r="F266">
        <f t="shared" si="47"/>
        <v>1</v>
      </c>
      <c r="G266">
        <f t="shared" si="48"/>
        <v>8</v>
      </c>
      <c r="H266">
        <f t="shared" si="44"/>
        <v>2.1290715106955928E-5</v>
      </c>
      <c r="I266">
        <f t="shared" si="45"/>
        <v>0.28419153468779668</v>
      </c>
      <c r="J266">
        <f t="shared" si="46"/>
        <v>2.4375987487727525E-4</v>
      </c>
      <c r="K266">
        <f t="shared" si="49"/>
        <v>4.6216902969500787E-8</v>
      </c>
      <c r="L266">
        <f t="shared" si="50"/>
        <v>6.8165471638930153E-17</v>
      </c>
      <c r="M266">
        <f t="shared" si="51"/>
        <v>-37.224593518200983</v>
      </c>
    </row>
    <row r="267" spans="2:13" x14ac:dyDescent="0.2">
      <c r="B267">
        <f t="shared" si="52"/>
        <v>8</v>
      </c>
      <c r="C267">
        <f t="shared" si="53"/>
        <v>8</v>
      </c>
      <c r="D267">
        <f t="shared" si="54"/>
        <v>0</v>
      </c>
      <c r="E267">
        <f t="shared" si="55"/>
        <v>8</v>
      </c>
      <c r="F267">
        <f t="shared" si="47"/>
        <v>8</v>
      </c>
      <c r="G267">
        <f t="shared" si="48"/>
        <v>0</v>
      </c>
      <c r="H267">
        <f t="shared" si="44"/>
        <v>2.4981425527175654E-5</v>
      </c>
      <c r="I267">
        <f t="shared" si="45"/>
        <v>0.14919299087661031</v>
      </c>
      <c r="J267">
        <f t="shared" si="46"/>
        <v>0</v>
      </c>
      <c r="K267">
        <f t="shared" si="49"/>
        <v>0.35609367168927719</v>
      </c>
      <c r="L267">
        <f t="shared" si="50"/>
        <v>0</v>
      </c>
      <c r="M267" t="e">
        <f t="shared" si="51"/>
        <v>#NUM!</v>
      </c>
    </row>
    <row r="268" spans="2:13" x14ac:dyDescent="0.2">
      <c r="B268">
        <f t="shared" si="52"/>
        <v>8</v>
      </c>
      <c r="C268">
        <f t="shared" si="53"/>
        <v>8</v>
      </c>
      <c r="D268">
        <f t="shared" si="54"/>
        <v>0</v>
      </c>
      <c r="E268">
        <f t="shared" si="55"/>
        <v>7</v>
      </c>
      <c r="F268">
        <f t="shared" si="47"/>
        <v>7</v>
      </c>
      <c r="G268">
        <f t="shared" si="48"/>
        <v>1</v>
      </c>
      <c r="H268">
        <f t="shared" si="44"/>
        <v>2.4981425527175654E-5</v>
      </c>
      <c r="I268">
        <f t="shared" si="45"/>
        <v>0.14919299087661031</v>
      </c>
      <c r="J268">
        <f t="shared" si="46"/>
        <v>0</v>
      </c>
      <c r="K268">
        <f t="shared" si="49"/>
        <v>0.39247212400905113</v>
      </c>
      <c r="L268">
        <f t="shared" si="50"/>
        <v>0</v>
      </c>
      <c r="M268" t="e">
        <f t="shared" si="51"/>
        <v>#NUM!</v>
      </c>
    </row>
    <row r="269" spans="2:13" x14ac:dyDescent="0.2">
      <c r="B269">
        <f t="shared" si="52"/>
        <v>8</v>
      </c>
      <c r="C269">
        <f t="shared" si="53"/>
        <v>8</v>
      </c>
      <c r="D269">
        <f t="shared" si="54"/>
        <v>0</v>
      </c>
      <c r="E269">
        <f t="shared" si="55"/>
        <v>6</v>
      </c>
      <c r="F269">
        <f t="shared" si="47"/>
        <v>6</v>
      </c>
      <c r="G269">
        <f t="shared" si="48"/>
        <v>2</v>
      </c>
      <c r="H269">
        <f t="shared" si="44"/>
        <v>2.4981425527175654E-5</v>
      </c>
      <c r="I269">
        <f t="shared" si="45"/>
        <v>0.14919299087661031</v>
      </c>
      <c r="J269">
        <f t="shared" si="46"/>
        <v>0</v>
      </c>
      <c r="K269">
        <f t="shared" si="49"/>
        <v>0.18924805862074037</v>
      </c>
      <c r="L269">
        <f t="shared" si="50"/>
        <v>0</v>
      </c>
      <c r="M269" t="e">
        <f t="shared" si="51"/>
        <v>#NUM!</v>
      </c>
    </row>
    <row r="270" spans="2:13" x14ac:dyDescent="0.2">
      <c r="B270">
        <f t="shared" si="52"/>
        <v>8</v>
      </c>
      <c r="C270">
        <f t="shared" si="53"/>
        <v>8</v>
      </c>
      <c r="D270">
        <f t="shared" si="54"/>
        <v>0</v>
      </c>
      <c r="E270">
        <f t="shared" si="55"/>
        <v>5</v>
      </c>
      <c r="F270">
        <f t="shared" si="47"/>
        <v>5</v>
      </c>
      <c r="G270">
        <f t="shared" si="48"/>
        <v>3</v>
      </c>
      <c r="H270">
        <f t="shared" si="44"/>
        <v>2.4981425527175654E-5</v>
      </c>
      <c r="I270">
        <f t="shared" si="45"/>
        <v>0.14919299087661031</v>
      </c>
      <c r="J270">
        <f t="shared" si="46"/>
        <v>0</v>
      </c>
      <c r="K270">
        <f t="shared" si="49"/>
        <v>5.2145399817918159E-2</v>
      </c>
      <c r="L270">
        <f t="shared" si="50"/>
        <v>0</v>
      </c>
      <c r="M270" t="e">
        <f t="shared" si="51"/>
        <v>#NUM!</v>
      </c>
    </row>
    <row r="271" spans="2:13" x14ac:dyDescent="0.2">
      <c r="B271">
        <f t="shared" si="52"/>
        <v>8</v>
      </c>
      <c r="C271">
        <f t="shared" si="53"/>
        <v>8</v>
      </c>
      <c r="D271">
        <f t="shared" si="54"/>
        <v>0</v>
      </c>
      <c r="E271">
        <f t="shared" si="55"/>
        <v>4</v>
      </c>
      <c r="F271">
        <f t="shared" si="47"/>
        <v>4</v>
      </c>
      <c r="G271">
        <f t="shared" si="48"/>
        <v>4</v>
      </c>
      <c r="H271">
        <f t="shared" si="44"/>
        <v>2.4981425527175654E-5</v>
      </c>
      <c r="I271">
        <f t="shared" si="45"/>
        <v>0.14919299087661031</v>
      </c>
      <c r="J271">
        <f t="shared" si="46"/>
        <v>0</v>
      </c>
      <c r="K271">
        <f t="shared" si="49"/>
        <v>8.9800879002007224E-3</v>
      </c>
      <c r="L271">
        <f t="shared" si="50"/>
        <v>0</v>
      </c>
      <c r="M271" t="e">
        <f t="shared" si="51"/>
        <v>#NUM!</v>
      </c>
    </row>
    <row r="272" spans="2:13" x14ac:dyDescent="0.2">
      <c r="B272">
        <f t="shared" si="52"/>
        <v>8</v>
      </c>
      <c r="C272">
        <f t="shared" si="53"/>
        <v>8</v>
      </c>
      <c r="D272">
        <f t="shared" si="54"/>
        <v>0</v>
      </c>
      <c r="E272">
        <f t="shared" si="55"/>
        <v>3</v>
      </c>
      <c r="F272">
        <f t="shared" si="47"/>
        <v>3</v>
      </c>
      <c r="G272">
        <f t="shared" si="48"/>
        <v>5</v>
      </c>
      <c r="H272">
        <f t="shared" si="44"/>
        <v>2.4981425527175654E-5</v>
      </c>
      <c r="I272">
        <f t="shared" si="45"/>
        <v>0.14919299087661031</v>
      </c>
      <c r="J272">
        <f t="shared" si="46"/>
        <v>0.95637758690026342</v>
      </c>
      <c r="K272">
        <f t="shared" si="49"/>
        <v>9.8974917337344066E-4</v>
      </c>
      <c r="L272">
        <f t="shared" si="50"/>
        <v>3.5279317500699778E-9</v>
      </c>
      <c r="M272">
        <f t="shared" si="51"/>
        <v>-19.462554044207248</v>
      </c>
    </row>
    <row r="273" spans="2:13" x14ac:dyDescent="0.2">
      <c r="B273">
        <f t="shared" si="52"/>
        <v>8</v>
      </c>
      <c r="C273">
        <f t="shared" si="53"/>
        <v>8</v>
      </c>
      <c r="D273">
        <f t="shared" si="54"/>
        <v>0</v>
      </c>
      <c r="E273">
        <f t="shared" si="55"/>
        <v>2</v>
      </c>
      <c r="F273">
        <f t="shared" si="47"/>
        <v>2</v>
      </c>
      <c r="G273">
        <f t="shared" si="48"/>
        <v>6</v>
      </c>
      <c r="H273">
        <f t="shared" si="44"/>
        <v>2.4981425527175654E-5</v>
      </c>
      <c r="I273">
        <f t="shared" si="45"/>
        <v>0.14919299087661031</v>
      </c>
      <c r="J273">
        <f t="shared" si="46"/>
        <v>2.9406797969600829E-2</v>
      </c>
      <c r="K273">
        <f t="shared" si="49"/>
        <v>6.8178858400394599E-5</v>
      </c>
      <c r="L273">
        <f t="shared" si="50"/>
        <v>7.4724514216696256E-12</v>
      </c>
      <c r="M273">
        <f t="shared" si="51"/>
        <v>-25.619798001721247</v>
      </c>
    </row>
    <row r="274" spans="2:13" x14ac:dyDescent="0.2">
      <c r="B274">
        <f t="shared" si="52"/>
        <v>8</v>
      </c>
      <c r="C274">
        <f t="shared" si="53"/>
        <v>8</v>
      </c>
      <c r="D274">
        <f t="shared" si="54"/>
        <v>0</v>
      </c>
      <c r="E274">
        <f t="shared" si="55"/>
        <v>1</v>
      </c>
      <c r="F274">
        <f t="shared" si="47"/>
        <v>1</v>
      </c>
      <c r="G274">
        <f t="shared" si="48"/>
        <v>7</v>
      </c>
      <c r="H274">
        <f t="shared" si="44"/>
        <v>2.4981425527175654E-5</v>
      </c>
      <c r="I274">
        <f t="shared" si="45"/>
        <v>0.14919299087661031</v>
      </c>
      <c r="J274">
        <f t="shared" si="46"/>
        <v>2.4375987487727525E-4</v>
      </c>
      <c r="K274">
        <f t="shared" si="49"/>
        <v>2.6837141356229774E-6</v>
      </c>
      <c r="L274">
        <f t="shared" si="50"/>
        <v>2.4381707083444663E-15</v>
      </c>
      <c r="M274">
        <f t="shared" si="51"/>
        <v>-33.647528346473322</v>
      </c>
    </row>
    <row r="275" spans="2:13" x14ac:dyDescent="0.2">
      <c r="B275">
        <f t="shared" si="52"/>
        <v>8</v>
      </c>
      <c r="C275">
        <f t="shared" si="53"/>
        <v>8</v>
      </c>
      <c r="D275">
        <f t="shared" si="54"/>
        <v>0</v>
      </c>
      <c r="E275">
        <f t="shared" si="55"/>
        <v>0</v>
      </c>
      <c r="F275">
        <f t="shared" si="47"/>
        <v>0</v>
      </c>
      <c r="G275">
        <f t="shared" si="48"/>
        <v>8</v>
      </c>
      <c r="H275">
        <f t="shared" si="44"/>
        <v>2.4981425527175654E-5</v>
      </c>
      <c r="I275">
        <f t="shared" si="45"/>
        <v>0.14919299087661031</v>
      </c>
      <c r="J275">
        <f t="shared" si="46"/>
        <v>1.9572599037739763E-7</v>
      </c>
      <c r="K275">
        <f t="shared" si="49"/>
        <v>4.6216902969500787E-8</v>
      </c>
      <c r="L275">
        <f t="shared" si="50"/>
        <v>3.3714364391555034E-20</v>
      </c>
      <c r="M275">
        <f t="shared" si="51"/>
        <v>-44.836362963259567</v>
      </c>
    </row>
    <row r="276" spans="2:13" x14ac:dyDescent="0.2">
      <c r="B276">
        <f t="shared" si="52"/>
        <v>9</v>
      </c>
      <c r="C276">
        <f t="shared" si="53"/>
        <v>10</v>
      </c>
      <c r="D276">
        <f t="shared" si="54"/>
        <v>1</v>
      </c>
      <c r="E276">
        <f t="shared" si="55"/>
        <v>9</v>
      </c>
      <c r="F276">
        <f t="shared" si="47"/>
        <v>10</v>
      </c>
      <c r="G276">
        <f t="shared" si="48"/>
        <v>0</v>
      </c>
      <c r="H276">
        <f t="shared" si="44"/>
        <v>1.8137796913657039E-5</v>
      </c>
      <c r="I276">
        <f t="shared" si="45"/>
        <v>0.24893569824171294</v>
      </c>
      <c r="J276">
        <f t="shared" si="46"/>
        <v>0</v>
      </c>
      <c r="K276">
        <f t="shared" si="49"/>
        <v>0.31297510056389583</v>
      </c>
      <c r="L276">
        <f t="shared" si="50"/>
        <v>0</v>
      </c>
      <c r="M276" t="e">
        <f t="shared" si="51"/>
        <v>#NUM!</v>
      </c>
    </row>
    <row r="277" spans="2:13" x14ac:dyDescent="0.2">
      <c r="B277">
        <f t="shared" si="52"/>
        <v>9</v>
      </c>
      <c r="C277">
        <f t="shared" si="53"/>
        <v>10</v>
      </c>
      <c r="D277">
        <f t="shared" si="54"/>
        <v>1</v>
      </c>
      <c r="E277">
        <f t="shared" si="55"/>
        <v>8</v>
      </c>
      <c r="F277">
        <f t="shared" si="47"/>
        <v>9</v>
      </c>
      <c r="G277">
        <f t="shared" si="48"/>
        <v>1</v>
      </c>
      <c r="H277">
        <f t="shared" ref="H277:H306" si="56">VLOOKUP(C277,K$6:M$16,2)</f>
        <v>1.8137796913657039E-5</v>
      </c>
      <c r="I277">
        <f t="shared" ref="I277:I306" si="57">_xlfn.BINOM.DIST(B277,C277,$H$2,FALSE)</f>
        <v>0.24893569824171294</v>
      </c>
      <c r="J277">
        <f t="shared" ref="J277:J306" si="58">VLOOKUP(F277,K$6:M$16,3)</f>
        <v>0</v>
      </c>
      <c r="K277">
        <f t="shared" si="49"/>
        <v>0.38806714012843285</v>
      </c>
      <c r="L277">
        <f t="shared" si="50"/>
        <v>0</v>
      </c>
      <c r="M277" t="e">
        <f t="shared" si="51"/>
        <v>#NUM!</v>
      </c>
    </row>
    <row r="278" spans="2:13" x14ac:dyDescent="0.2">
      <c r="B278">
        <f t="shared" si="52"/>
        <v>9</v>
      </c>
      <c r="C278">
        <f t="shared" si="53"/>
        <v>10</v>
      </c>
      <c r="D278">
        <f t="shared" si="54"/>
        <v>1</v>
      </c>
      <c r="E278">
        <f t="shared" si="55"/>
        <v>7</v>
      </c>
      <c r="F278">
        <f t="shared" ref="F278:F306" si="59">D278+E278</f>
        <v>8</v>
      </c>
      <c r="G278">
        <f t="shared" ref="G278:G306" si="60">B278-E278</f>
        <v>2</v>
      </c>
      <c r="H278">
        <f t="shared" si="56"/>
        <v>1.8137796913657039E-5</v>
      </c>
      <c r="I278">
        <f t="shared" si="57"/>
        <v>0.24893569824171294</v>
      </c>
      <c r="J278">
        <f t="shared" si="58"/>
        <v>0</v>
      </c>
      <c r="K278">
        <f t="shared" ref="K278:K306" si="61">_xlfn.BINOM.DIST(G278,B278,$F$2,FALSE)</f>
        <v>0.21385599752699896</v>
      </c>
      <c r="L278">
        <f t="shared" ref="L278:L306" si="62">H278*I278*J278*K278</f>
        <v>0</v>
      </c>
      <c r="M278" t="e">
        <f t="shared" ref="M278:M306" si="63">LN(L278)</f>
        <v>#NUM!</v>
      </c>
    </row>
    <row r="279" spans="2:13" x14ac:dyDescent="0.2">
      <c r="B279">
        <f t="shared" ref="B279:B306" si="64">IF(E278=0,IF(C278=B278,B278+1,B278), B278)</f>
        <v>9</v>
      </c>
      <c r="C279">
        <f t="shared" ref="C279:C306" si="65">IF(E278=0,IF(C278=B278,10,C278-1),C278)</f>
        <v>10</v>
      </c>
      <c r="D279">
        <f t="shared" ref="D279:D306" si="66">C279-B279</f>
        <v>1</v>
      </c>
      <c r="E279">
        <f t="shared" ref="E279:E306" si="67">IF(E278=0,B279,E278-1)</f>
        <v>6</v>
      </c>
      <c r="F279">
        <f t="shared" si="59"/>
        <v>7</v>
      </c>
      <c r="G279">
        <f t="shared" si="60"/>
        <v>3</v>
      </c>
      <c r="H279">
        <f t="shared" si="56"/>
        <v>1.8137796913657039E-5</v>
      </c>
      <c r="I279">
        <f t="shared" si="57"/>
        <v>0.24893569824171294</v>
      </c>
      <c r="J279">
        <f t="shared" si="58"/>
        <v>0</v>
      </c>
      <c r="K279">
        <f t="shared" si="61"/>
        <v>6.8746848299223479E-2</v>
      </c>
      <c r="L279">
        <f t="shared" si="62"/>
        <v>0</v>
      </c>
      <c r="M279" t="e">
        <f t="shared" si="63"/>
        <v>#NUM!</v>
      </c>
    </row>
    <row r="280" spans="2:13" x14ac:dyDescent="0.2">
      <c r="B280">
        <f t="shared" si="64"/>
        <v>9</v>
      </c>
      <c r="C280">
        <f t="shared" si="65"/>
        <v>10</v>
      </c>
      <c r="D280">
        <f t="shared" si="66"/>
        <v>1</v>
      </c>
      <c r="E280">
        <f t="shared" si="67"/>
        <v>5</v>
      </c>
      <c r="F280">
        <f t="shared" si="59"/>
        <v>6</v>
      </c>
      <c r="G280">
        <f t="shared" si="60"/>
        <v>4</v>
      </c>
      <c r="H280">
        <f t="shared" si="56"/>
        <v>1.8137796913657039E-5</v>
      </c>
      <c r="I280">
        <f t="shared" si="57"/>
        <v>0.24893569824171294</v>
      </c>
      <c r="J280">
        <f t="shared" si="58"/>
        <v>0</v>
      </c>
      <c r="K280">
        <f t="shared" si="61"/>
        <v>1.4206877141480626E-2</v>
      </c>
      <c r="L280">
        <f t="shared" si="62"/>
        <v>0</v>
      </c>
      <c r="M280" t="e">
        <f t="shared" si="63"/>
        <v>#NUM!</v>
      </c>
    </row>
    <row r="281" spans="2:13" x14ac:dyDescent="0.2">
      <c r="B281">
        <f t="shared" si="64"/>
        <v>9</v>
      </c>
      <c r="C281">
        <f t="shared" si="65"/>
        <v>10</v>
      </c>
      <c r="D281">
        <f t="shared" si="66"/>
        <v>1</v>
      </c>
      <c r="E281">
        <f t="shared" si="67"/>
        <v>4</v>
      </c>
      <c r="F281">
        <f t="shared" si="59"/>
        <v>5</v>
      </c>
      <c r="G281">
        <f t="shared" si="60"/>
        <v>5</v>
      </c>
      <c r="H281">
        <f t="shared" si="56"/>
        <v>1.8137796913657039E-5</v>
      </c>
      <c r="I281">
        <f t="shared" si="57"/>
        <v>0.24893569824171294</v>
      </c>
      <c r="J281">
        <f t="shared" si="58"/>
        <v>0</v>
      </c>
      <c r="K281">
        <f t="shared" si="61"/>
        <v>1.9572810788806684E-3</v>
      </c>
      <c r="L281">
        <f t="shared" si="62"/>
        <v>0</v>
      </c>
      <c r="M281" t="e">
        <f t="shared" si="63"/>
        <v>#NUM!</v>
      </c>
    </row>
    <row r="282" spans="2:13" x14ac:dyDescent="0.2">
      <c r="B282">
        <f t="shared" si="64"/>
        <v>9</v>
      </c>
      <c r="C282">
        <f t="shared" si="65"/>
        <v>10</v>
      </c>
      <c r="D282">
        <f t="shared" si="66"/>
        <v>1</v>
      </c>
      <c r="E282">
        <f t="shared" si="67"/>
        <v>3</v>
      </c>
      <c r="F282">
        <f t="shared" si="59"/>
        <v>4</v>
      </c>
      <c r="G282">
        <f t="shared" si="60"/>
        <v>6</v>
      </c>
      <c r="H282">
        <f t="shared" si="56"/>
        <v>1.8137796913657039E-5</v>
      </c>
      <c r="I282">
        <f t="shared" si="57"/>
        <v>0.24893569824171294</v>
      </c>
      <c r="J282">
        <f t="shared" si="58"/>
        <v>0</v>
      </c>
      <c r="K282">
        <f t="shared" si="61"/>
        <v>1.7976970747304885E-4</v>
      </c>
      <c r="L282">
        <f t="shared" si="62"/>
        <v>0</v>
      </c>
      <c r="M282" t="e">
        <f t="shared" si="63"/>
        <v>#NUM!</v>
      </c>
    </row>
    <row r="283" spans="2:13" x14ac:dyDescent="0.2">
      <c r="B283">
        <f t="shared" si="64"/>
        <v>9</v>
      </c>
      <c r="C283">
        <f t="shared" si="65"/>
        <v>10</v>
      </c>
      <c r="D283">
        <f t="shared" si="66"/>
        <v>1</v>
      </c>
      <c r="E283">
        <f t="shared" si="67"/>
        <v>2</v>
      </c>
      <c r="F283">
        <f t="shared" si="59"/>
        <v>3</v>
      </c>
      <c r="G283">
        <f t="shared" si="60"/>
        <v>7</v>
      </c>
      <c r="H283">
        <f t="shared" si="56"/>
        <v>1.8137796913657039E-5</v>
      </c>
      <c r="I283">
        <f t="shared" si="57"/>
        <v>0.24893569824171294</v>
      </c>
      <c r="J283">
        <f t="shared" si="58"/>
        <v>0.95637758690026342</v>
      </c>
      <c r="K283">
        <f t="shared" si="61"/>
        <v>1.0614371883486305E-5</v>
      </c>
      <c r="L283">
        <f t="shared" si="62"/>
        <v>4.5834806727405932E-11</v>
      </c>
      <c r="M283">
        <f t="shared" si="63"/>
        <v>-23.805977341226964</v>
      </c>
    </row>
    <row r="284" spans="2:13" x14ac:dyDescent="0.2">
      <c r="B284">
        <f t="shared" si="64"/>
        <v>9</v>
      </c>
      <c r="C284">
        <f t="shared" si="65"/>
        <v>10</v>
      </c>
      <c r="D284">
        <f t="shared" si="66"/>
        <v>1</v>
      </c>
      <c r="E284">
        <f t="shared" si="67"/>
        <v>1</v>
      </c>
      <c r="F284">
        <f t="shared" si="59"/>
        <v>2</v>
      </c>
      <c r="G284">
        <f t="shared" si="60"/>
        <v>8</v>
      </c>
      <c r="H284">
        <f t="shared" si="56"/>
        <v>1.8137796913657039E-5</v>
      </c>
      <c r="I284">
        <f t="shared" si="57"/>
        <v>0.24893569824171294</v>
      </c>
      <c r="J284">
        <f t="shared" si="58"/>
        <v>2.9406797969600829E-2</v>
      </c>
      <c r="K284">
        <f t="shared" si="61"/>
        <v>3.6558543170426764E-7</v>
      </c>
      <c r="L284">
        <f t="shared" si="62"/>
        <v>4.8540956990645232E-14</v>
      </c>
      <c r="M284">
        <f t="shared" si="63"/>
        <v>-30.656368479300909</v>
      </c>
    </row>
    <row r="285" spans="2:13" x14ac:dyDescent="0.2">
      <c r="B285">
        <f t="shared" si="64"/>
        <v>9</v>
      </c>
      <c r="C285">
        <f t="shared" si="65"/>
        <v>10</v>
      </c>
      <c r="D285">
        <f t="shared" si="66"/>
        <v>1</v>
      </c>
      <c r="E285">
        <f t="shared" si="67"/>
        <v>0</v>
      </c>
      <c r="F285">
        <f t="shared" si="59"/>
        <v>1</v>
      </c>
      <c r="G285">
        <f t="shared" si="60"/>
        <v>9</v>
      </c>
      <c r="H285">
        <f t="shared" si="56"/>
        <v>1.8137796913657039E-5</v>
      </c>
      <c r="I285">
        <f t="shared" si="57"/>
        <v>0.24893569824171294</v>
      </c>
      <c r="J285">
        <f t="shared" si="58"/>
        <v>2.4375987487727525E-4</v>
      </c>
      <c r="K285">
        <f t="shared" si="61"/>
        <v>5.5962994468044553E-9</v>
      </c>
      <c r="L285">
        <f t="shared" si="62"/>
        <v>6.1593499291776428E-18</v>
      </c>
      <c r="M285">
        <f t="shared" si="63"/>
        <v>-39.628560432893835</v>
      </c>
    </row>
    <row r="286" spans="2:13" x14ac:dyDescent="0.2">
      <c r="B286">
        <f t="shared" si="64"/>
        <v>9</v>
      </c>
      <c r="C286">
        <f t="shared" si="65"/>
        <v>9</v>
      </c>
      <c r="D286">
        <f t="shared" si="66"/>
        <v>0</v>
      </c>
      <c r="E286">
        <f t="shared" si="67"/>
        <v>9</v>
      </c>
      <c r="F286">
        <f t="shared" si="59"/>
        <v>9</v>
      </c>
      <c r="G286">
        <f t="shared" si="60"/>
        <v>0</v>
      </c>
      <c r="H286">
        <f t="shared" si="56"/>
        <v>2.1290715106955928E-5</v>
      </c>
      <c r="I286">
        <f t="shared" si="57"/>
        <v>0.11761615368907735</v>
      </c>
      <c r="J286">
        <f t="shared" si="58"/>
        <v>0</v>
      </c>
      <c r="K286">
        <f t="shared" si="61"/>
        <v>0.31297510056389583</v>
      </c>
      <c r="L286">
        <f t="shared" si="62"/>
        <v>0</v>
      </c>
      <c r="M286" t="e">
        <f t="shared" si="63"/>
        <v>#NUM!</v>
      </c>
    </row>
    <row r="287" spans="2:13" x14ac:dyDescent="0.2">
      <c r="B287">
        <f t="shared" si="64"/>
        <v>9</v>
      </c>
      <c r="C287">
        <f t="shared" si="65"/>
        <v>9</v>
      </c>
      <c r="D287">
        <f t="shared" si="66"/>
        <v>0</v>
      </c>
      <c r="E287">
        <f t="shared" si="67"/>
        <v>8</v>
      </c>
      <c r="F287">
        <f t="shared" si="59"/>
        <v>8</v>
      </c>
      <c r="G287">
        <f t="shared" si="60"/>
        <v>1</v>
      </c>
      <c r="H287">
        <f t="shared" si="56"/>
        <v>2.1290715106955928E-5</v>
      </c>
      <c r="I287">
        <f t="shared" si="57"/>
        <v>0.11761615368907735</v>
      </c>
      <c r="J287">
        <f t="shared" si="58"/>
        <v>0</v>
      </c>
      <c r="K287">
        <f t="shared" si="61"/>
        <v>0.38806714012843285</v>
      </c>
      <c r="L287">
        <f t="shared" si="62"/>
        <v>0</v>
      </c>
      <c r="M287" t="e">
        <f t="shared" si="63"/>
        <v>#NUM!</v>
      </c>
    </row>
    <row r="288" spans="2:13" x14ac:dyDescent="0.2">
      <c r="B288">
        <f t="shared" si="64"/>
        <v>9</v>
      </c>
      <c r="C288">
        <f t="shared" si="65"/>
        <v>9</v>
      </c>
      <c r="D288">
        <f t="shared" si="66"/>
        <v>0</v>
      </c>
      <c r="E288">
        <f t="shared" si="67"/>
        <v>7</v>
      </c>
      <c r="F288">
        <f t="shared" si="59"/>
        <v>7</v>
      </c>
      <c r="G288">
        <f t="shared" si="60"/>
        <v>2</v>
      </c>
      <c r="H288">
        <f t="shared" si="56"/>
        <v>2.1290715106955928E-5</v>
      </c>
      <c r="I288">
        <f t="shared" si="57"/>
        <v>0.11761615368907735</v>
      </c>
      <c r="J288">
        <f t="shared" si="58"/>
        <v>0</v>
      </c>
      <c r="K288">
        <f t="shared" si="61"/>
        <v>0.21385599752699896</v>
      </c>
      <c r="L288">
        <f t="shared" si="62"/>
        <v>0</v>
      </c>
      <c r="M288" t="e">
        <f t="shared" si="63"/>
        <v>#NUM!</v>
      </c>
    </row>
    <row r="289" spans="2:13" x14ac:dyDescent="0.2">
      <c r="B289">
        <f t="shared" si="64"/>
        <v>9</v>
      </c>
      <c r="C289">
        <f t="shared" si="65"/>
        <v>9</v>
      </c>
      <c r="D289">
        <f t="shared" si="66"/>
        <v>0</v>
      </c>
      <c r="E289">
        <f t="shared" si="67"/>
        <v>6</v>
      </c>
      <c r="F289">
        <f t="shared" si="59"/>
        <v>6</v>
      </c>
      <c r="G289">
        <f t="shared" si="60"/>
        <v>3</v>
      </c>
      <c r="H289">
        <f t="shared" si="56"/>
        <v>2.1290715106955928E-5</v>
      </c>
      <c r="I289">
        <f t="shared" si="57"/>
        <v>0.11761615368907735</v>
      </c>
      <c r="J289">
        <f t="shared" si="58"/>
        <v>0</v>
      </c>
      <c r="K289">
        <f t="shared" si="61"/>
        <v>6.8746848299223479E-2</v>
      </c>
      <c r="L289">
        <f t="shared" si="62"/>
        <v>0</v>
      </c>
      <c r="M289" t="e">
        <f t="shared" si="63"/>
        <v>#NUM!</v>
      </c>
    </row>
    <row r="290" spans="2:13" x14ac:dyDescent="0.2">
      <c r="B290">
        <f t="shared" si="64"/>
        <v>9</v>
      </c>
      <c r="C290">
        <f t="shared" si="65"/>
        <v>9</v>
      </c>
      <c r="D290">
        <f t="shared" si="66"/>
        <v>0</v>
      </c>
      <c r="E290">
        <f t="shared" si="67"/>
        <v>5</v>
      </c>
      <c r="F290">
        <f t="shared" si="59"/>
        <v>5</v>
      </c>
      <c r="G290">
        <f t="shared" si="60"/>
        <v>4</v>
      </c>
      <c r="H290">
        <f t="shared" si="56"/>
        <v>2.1290715106955928E-5</v>
      </c>
      <c r="I290">
        <f t="shared" si="57"/>
        <v>0.11761615368907735</v>
      </c>
      <c r="J290">
        <f t="shared" si="58"/>
        <v>0</v>
      </c>
      <c r="K290">
        <f t="shared" si="61"/>
        <v>1.4206877141480626E-2</v>
      </c>
      <c r="L290">
        <f t="shared" si="62"/>
        <v>0</v>
      </c>
      <c r="M290" t="e">
        <f t="shared" si="63"/>
        <v>#NUM!</v>
      </c>
    </row>
    <row r="291" spans="2:13" x14ac:dyDescent="0.2">
      <c r="B291">
        <f t="shared" si="64"/>
        <v>9</v>
      </c>
      <c r="C291">
        <f t="shared" si="65"/>
        <v>9</v>
      </c>
      <c r="D291">
        <f t="shared" si="66"/>
        <v>0</v>
      </c>
      <c r="E291">
        <f t="shared" si="67"/>
        <v>4</v>
      </c>
      <c r="F291">
        <f t="shared" si="59"/>
        <v>4</v>
      </c>
      <c r="G291">
        <f t="shared" si="60"/>
        <v>5</v>
      </c>
      <c r="H291">
        <f t="shared" si="56"/>
        <v>2.1290715106955928E-5</v>
      </c>
      <c r="I291">
        <f t="shared" si="57"/>
        <v>0.11761615368907735</v>
      </c>
      <c r="J291">
        <f t="shared" si="58"/>
        <v>0</v>
      </c>
      <c r="K291">
        <f t="shared" si="61"/>
        <v>1.9572810788806684E-3</v>
      </c>
      <c r="L291">
        <f t="shared" si="62"/>
        <v>0</v>
      </c>
      <c r="M291" t="e">
        <f t="shared" si="63"/>
        <v>#NUM!</v>
      </c>
    </row>
    <row r="292" spans="2:13" x14ac:dyDescent="0.2">
      <c r="B292">
        <f t="shared" si="64"/>
        <v>9</v>
      </c>
      <c r="C292">
        <f t="shared" si="65"/>
        <v>9</v>
      </c>
      <c r="D292">
        <f t="shared" si="66"/>
        <v>0</v>
      </c>
      <c r="E292">
        <f t="shared" si="67"/>
        <v>3</v>
      </c>
      <c r="F292">
        <f t="shared" si="59"/>
        <v>3</v>
      </c>
      <c r="G292">
        <f t="shared" si="60"/>
        <v>6</v>
      </c>
      <c r="H292">
        <f t="shared" si="56"/>
        <v>2.1290715106955928E-5</v>
      </c>
      <c r="I292">
        <f t="shared" si="57"/>
        <v>0.11761615368907735</v>
      </c>
      <c r="J292">
        <f t="shared" si="58"/>
        <v>0.95637758690026342</v>
      </c>
      <c r="K292">
        <f t="shared" si="61"/>
        <v>1.7976970747304885E-4</v>
      </c>
      <c r="L292">
        <f t="shared" si="62"/>
        <v>4.3052970637993469E-10</v>
      </c>
      <c r="M292">
        <f t="shared" si="63"/>
        <v>-21.56600479007459</v>
      </c>
    </row>
    <row r="293" spans="2:13" x14ac:dyDescent="0.2">
      <c r="B293">
        <f t="shared" si="64"/>
        <v>9</v>
      </c>
      <c r="C293">
        <f t="shared" si="65"/>
        <v>9</v>
      </c>
      <c r="D293">
        <f t="shared" si="66"/>
        <v>0</v>
      </c>
      <c r="E293">
        <f t="shared" si="67"/>
        <v>2</v>
      </c>
      <c r="F293">
        <f t="shared" si="59"/>
        <v>2</v>
      </c>
      <c r="G293">
        <f t="shared" si="60"/>
        <v>7</v>
      </c>
      <c r="H293">
        <f t="shared" si="56"/>
        <v>2.1290715106955928E-5</v>
      </c>
      <c r="I293">
        <f t="shared" si="57"/>
        <v>0.11761615368907735</v>
      </c>
      <c r="J293">
        <f t="shared" si="58"/>
        <v>2.9406797969600829E-2</v>
      </c>
      <c r="K293">
        <f t="shared" si="61"/>
        <v>1.0614371883486305E-5</v>
      </c>
      <c r="L293">
        <f t="shared" si="62"/>
        <v>7.8162647071274597E-13</v>
      </c>
      <c r="M293">
        <f t="shared" si="63"/>
        <v>-27.877399427415853</v>
      </c>
    </row>
    <row r="294" spans="2:13" x14ac:dyDescent="0.2">
      <c r="B294">
        <f t="shared" si="64"/>
        <v>9</v>
      </c>
      <c r="C294">
        <f t="shared" si="65"/>
        <v>9</v>
      </c>
      <c r="D294">
        <f t="shared" si="66"/>
        <v>0</v>
      </c>
      <c r="E294">
        <f t="shared" si="67"/>
        <v>1</v>
      </c>
      <c r="F294">
        <f t="shared" si="59"/>
        <v>1</v>
      </c>
      <c r="G294">
        <f t="shared" si="60"/>
        <v>8</v>
      </c>
      <c r="H294">
        <f t="shared" si="56"/>
        <v>2.1290715106955928E-5</v>
      </c>
      <c r="I294">
        <f t="shared" si="57"/>
        <v>0.11761615368907735</v>
      </c>
      <c r="J294">
        <f t="shared" si="58"/>
        <v>2.4375987487727525E-4</v>
      </c>
      <c r="K294">
        <f t="shared" si="61"/>
        <v>3.6558543170426764E-7</v>
      </c>
      <c r="L294">
        <f t="shared" si="62"/>
        <v>2.2315587294458255E-16</v>
      </c>
      <c r="M294">
        <f t="shared" si="63"/>
        <v>-36.038661164792444</v>
      </c>
    </row>
    <row r="295" spans="2:13" x14ac:dyDescent="0.2">
      <c r="B295">
        <f t="shared" si="64"/>
        <v>9</v>
      </c>
      <c r="C295">
        <f t="shared" si="65"/>
        <v>9</v>
      </c>
      <c r="D295">
        <f t="shared" si="66"/>
        <v>0</v>
      </c>
      <c r="E295">
        <f t="shared" si="67"/>
        <v>0</v>
      </c>
      <c r="F295">
        <f t="shared" si="59"/>
        <v>0</v>
      </c>
      <c r="G295">
        <f t="shared" si="60"/>
        <v>9</v>
      </c>
      <c r="H295">
        <f t="shared" si="56"/>
        <v>2.1290715106955928E-5</v>
      </c>
      <c r="I295">
        <f t="shared" si="57"/>
        <v>0.11761615368907735</v>
      </c>
      <c r="J295">
        <f t="shared" si="58"/>
        <v>1.9572599037739763E-7</v>
      </c>
      <c r="K295">
        <f t="shared" si="61"/>
        <v>5.5962994468044553E-9</v>
      </c>
      <c r="L295">
        <f t="shared" si="62"/>
        <v>2.7428791013307602E-21</v>
      </c>
      <c r="M295">
        <f t="shared" si="63"/>
        <v>-47.345278817235076</v>
      </c>
    </row>
    <row r="296" spans="2:13" x14ac:dyDescent="0.2">
      <c r="B296">
        <f t="shared" si="64"/>
        <v>10</v>
      </c>
      <c r="C296">
        <f t="shared" si="65"/>
        <v>10</v>
      </c>
      <c r="D296">
        <f t="shared" si="66"/>
        <v>0</v>
      </c>
      <c r="E296">
        <f t="shared" si="67"/>
        <v>10</v>
      </c>
      <c r="F296">
        <f t="shared" si="59"/>
        <v>10</v>
      </c>
      <c r="G296">
        <f t="shared" si="60"/>
        <v>0</v>
      </c>
      <c r="H296">
        <f t="shared" si="56"/>
        <v>1.8137796913657039E-5</v>
      </c>
      <c r="I296">
        <f t="shared" si="57"/>
        <v>9.2722583864906047E-2</v>
      </c>
      <c r="J296">
        <f t="shared" si="58"/>
        <v>0</v>
      </c>
      <c r="K296">
        <f t="shared" si="61"/>
        <v>0.27507765894377806</v>
      </c>
      <c r="L296">
        <f t="shared" si="62"/>
        <v>0</v>
      </c>
      <c r="M296" t="e">
        <f t="shared" si="63"/>
        <v>#NUM!</v>
      </c>
    </row>
    <row r="297" spans="2:13" x14ac:dyDescent="0.2">
      <c r="B297">
        <f t="shared" si="64"/>
        <v>10</v>
      </c>
      <c r="C297">
        <f t="shared" si="65"/>
        <v>10</v>
      </c>
      <c r="D297">
        <f t="shared" si="66"/>
        <v>0</v>
      </c>
      <c r="E297">
        <f t="shared" si="67"/>
        <v>9</v>
      </c>
      <c r="F297">
        <f t="shared" si="59"/>
        <v>9</v>
      </c>
      <c r="G297">
        <f t="shared" si="60"/>
        <v>1</v>
      </c>
      <c r="H297">
        <f t="shared" si="56"/>
        <v>1.8137796913657039E-5</v>
      </c>
      <c r="I297">
        <f t="shared" si="57"/>
        <v>9.2722583864906047E-2</v>
      </c>
      <c r="J297">
        <f t="shared" si="58"/>
        <v>0</v>
      </c>
      <c r="K297">
        <f t="shared" si="61"/>
        <v>0.37897441620117706</v>
      </c>
      <c r="L297">
        <f t="shared" si="62"/>
        <v>0</v>
      </c>
      <c r="M297" t="e">
        <f t="shared" si="63"/>
        <v>#NUM!</v>
      </c>
    </row>
    <row r="298" spans="2:13" x14ac:dyDescent="0.2">
      <c r="B298">
        <f t="shared" si="64"/>
        <v>10</v>
      </c>
      <c r="C298">
        <f t="shared" si="65"/>
        <v>10</v>
      </c>
      <c r="D298">
        <f t="shared" si="66"/>
        <v>0</v>
      </c>
      <c r="E298">
        <f t="shared" si="67"/>
        <v>8</v>
      </c>
      <c r="F298">
        <f t="shared" si="59"/>
        <v>8</v>
      </c>
      <c r="G298">
        <f t="shared" si="60"/>
        <v>2</v>
      </c>
      <c r="H298">
        <f t="shared" si="56"/>
        <v>1.8137796913657039E-5</v>
      </c>
      <c r="I298">
        <f t="shared" si="57"/>
        <v>9.2722583864906047E-2</v>
      </c>
      <c r="J298">
        <f t="shared" si="58"/>
        <v>0</v>
      </c>
      <c r="K298">
        <f t="shared" si="61"/>
        <v>0.23495082773686732</v>
      </c>
      <c r="L298">
        <f t="shared" si="62"/>
        <v>0</v>
      </c>
      <c r="M298" t="e">
        <f t="shared" si="63"/>
        <v>#NUM!</v>
      </c>
    </row>
    <row r="299" spans="2:13" x14ac:dyDescent="0.2">
      <c r="B299">
        <f t="shared" si="64"/>
        <v>10</v>
      </c>
      <c r="C299">
        <f t="shared" si="65"/>
        <v>10</v>
      </c>
      <c r="D299">
        <f t="shared" si="66"/>
        <v>0</v>
      </c>
      <c r="E299">
        <f t="shared" si="67"/>
        <v>7</v>
      </c>
      <c r="F299">
        <f t="shared" si="59"/>
        <v>7</v>
      </c>
      <c r="G299">
        <f t="shared" si="60"/>
        <v>3</v>
      </c>
      <c r="H299">
        <f t="shared" si="56"/>
        <v>1.8137796913657039E-5</v>
      </c>
      <c r="I299">
        <f t="shared" si="57"/>
        <v>9.2722583864906047E-2</v>
      </c>
      <c r="J299">
        <f t="shared" si="58"/>
        <v>0</v>
      </c>
      <c r="K299">
        <f t="shared" si="61"/>
        <v>8.6317784458350463E-2</v>
      </c>
      <c r="L299">
        <f t="shared" si="62"/>
        <v>0</v>
      </c>
      <c r="M299" t="e">
        <f t="shared" si="63"/>
        <v>#NUM!</v>
      </c>
    </row>
    <row r="300" spans="2:13" x14ac:dyDescent="0.2">
      <c r="B300">
        <f t="shared" si="64"/>
        <v>10</v>
      </c>
      <c r="C300">
        <f t="shared" si="65"/>
        <v>10</v>
      </c>
      <c r="D300">
        <f t="shared" si="66"/>
        <v>0</v>
      </c>
      <c r="E300">
        <f t="shared" si="67"/>
        <v>6</v>
      </c>
      <c r="F300">
        <f t="shared" si="59"/>
        <v>6</v>
      </c>
      <c r="G300">
        <f t="shared" si="60"/>
        <v>4</v>
      </c>
      <c r="H300">
        <f t="shared" si="56"/>
        <v>1.8137796913657039E-5</v>
      </c>
      <c r="I300">
        <f t="shared" si="57"/>
        <v>9.2722583864906047E-2</v>
      </c>
      <c r="J300">
        <f t="shared" si="58"/>
        <v>0</v>
      </c>
      <c r="K300">
        <f t="shared" si="61"/>
        <v>2.0810997945945341E-2</v>
      </c>
      <c r="L300">
        <f t="shared" si="62"/>
        <v>0</v>
      </c>
      <c r="M300" t="e">
        <f t="shared" si="63"/>
        <v>#NUM!</v>
      </c>
    </row>
    <row r="301" spans="2:13" x14ac:dyDescent="0.2">
      <c r="B301">
        <f t="shared" si="64"/>
        <v>10</v>
      </c>
      <c r="C301">
        <f t="shared" si="65"/>
        <v>10</v>
      </c>
      <c r="D301">
        <f t="shared" si="66"/>
        <v>0</v>
      </c>
      <c r="E301">
        <f t="shared" si="67"/>
        <v>5</v>
      </c>
      <c r="F301">
        <f t="shared" si="59"/>
        <v>5</v>
      </c>
      <c r="G301">
        <f t="shared" si="60"/>
        <v>5</v>
      </c>
      <c r="H301">
        <f t="shared" si="56"/>
        <v>1.8137796913657039E-5</v>
      </c>
      <c r="I301">
        <f t="shared" si="57"/>
        <v>9.2722583864906047E-2</v>
      </c>
      <c r="J301">
        <f t="shared" si="58"/>
        <v>0</v>
      </c>
      <c r="K301">
        <f t="shared" si="61"/>
        <v>3.440556747826833E-3</v>
      </c>
      <c r="L301">
        <f t="shared" si="62"/>
        <v>0</v>
      </c>
      <c r="M301" t="e">
        <f t="shared" si="63"/>
        <v>#NUM!</v>
      </c>
    </row>
    <row r="302" spans="2:13" x14ac:dyDescent="0.2">
      <c r="B302">
        <f t="shared" si="64"/>
        <v>10</v>
      </c>
      <c r="C302">
        <f t="shared" si="65"/>
        <v>10</v>
      </c>
      <c r="D302">
        <f t="shared" si="66"/>
        <v>0</v>
      </c>
      <c r="E302">
        <f t="shared" si="67"/>
        <v>4</v>
      </c>
      <c r="F302">
        <f t="shared" si="59"/>
        <v>4</v>
      </c>
      <c r="G302">
        <f t="shared" si="60"/>
        <v>6</v>
      </c>
      <c r="H302">
        <f t="shared" si="56"/>
        <v>1.8137796913657039E-5</v>
      </c>
      <c r="I302">
        <f t="shared" si="57"/>
        <v>9.2722583864906047E-2</v>
      </c>
      <c r="J302">
        <f t="shared" si="58"/>
        <v>0</v>
      </c>
      <c r="K302">
        <f t="shared" si="61"/>
        <v>3.9500450827875374E-4</v>
      </c>
      <c r="L302">
        <f t="shared" si="62"/>
        <v>0</v>
      </c>
      <c r="M302" t="e">
        <f t="shared" si="63"/>
        <v>#NUM!</v>
      </c>
    </row>
    <row r="303" spans="2:13" x14ac:dyDescent="0.2">
      <c r="B303">
        <f t="shared" si="64"/>
        <v>10</v>
      </c>
      <c r="C303">
        <f t="shared" si="65"/>
        <v>10</v>
      </c>
      <c r="D303">
        <f t="shared" si="66"/>
        <v>0</v>
      </c>
      <c r="E303">
        <f t="shared" si="67"/>
        <v>3</v>
      </c>
      <c r="F303">
        <f t="shared" si="59"/>
        <v>3</v>
      </c>
      <c r="G303">
        <f t="shared" si="60"/>
        <v>7</v>
      </c>
      <c r="H303">
        <f t="shared" si="56"/>
        <v>1.8137796913657039E-5</v>
      </c>
      <c r="I303">
        <f t="shared" si="57"/>
        <v>9.2722583864906047E-2</v>
      </c>
      <c r="J303">
        <f t="shared" si="58"/>
        <v>0.95637758690026342</v>
      </c>
      <c r="K303">
        <f t="shared" si="61"/>
        <v>3.1097005945067542E-5</v>
      </c>
      <c r="L303">
        <f t="shared" si="62"/>
        <v>5.0017044605218998E-11</v>
      </c>
      <c r="M303">
        <f t="shared" si="63"/>
        <v>-23.718657276486535</v>
      </c>
    </row>
    <row r="304" spans="2:13" x14ac:dyDescent="0.2">
      <c r="B304">
        <f t="shared" si="64"/>
        <v>10</v>
      </c>
      <c r="C304">
        <f t="shared" si="65"/>
        <v>10</v>
      </c>
      <c r="D304">
        <f t="shared" si="66"/>
        <v>0</v>
      </c>
      <c r="E304">
        <f t="shared" si="67"/>
        <v>2</v>
      </c>
      <c r="F304">
        <f t="shared" si="59"/>
        <v>2</v>
      </c>
      <c r="G304">
        <f t="shared" si="60"/>
        <v>8</v>
      </c>
      <c r="H304">
        <f t="shared" si="56"/>
        <v>1.8137796913657039E-5</v>
      </c>
      <c r="I304">
        <f t="shared" si="57"/>
        <v>9.2722583864906047E-2</v>
      </c>
      <c r="J304">
        <f t="shared" si="58"/>
        <v>2.9406797969600829E-2</v>
      </c>
      <c r="K304">
        <f t="shared" si="61"/>
        <v>1.6065876249575589E-6</v>
      </c>
      <c r="L304">
        <f t="shared" si="62"/>
        <v>7.9455179949392875E-14</v>
      </c>
      <c r="M304">
        <f t="shared" si="63"/>
        <v>-30.163583306452313</v>
      </c>
    </row>
    <row r="305" spans="2:13" x14ac:dyDescent="0.2">
      <c r="B305">
        <f t="shared" si="64"/>
        <v>10</v>
      </c>
      <c r="C305">
        <f t="shared" si="65"/>
        <v>10</v>
      </c>
      <c r="D305">
        <f t="shared" si="66"/>
        <v>0</v>
      </c>
      <c r="E305">
        <f t="shared" si="67"/>
        <v>1</v>
      </c>
      <c r="F305">
        <f t="shared" si="59"/>
        <v>1</v>
      </c>
      <c r="G305">
        <f t="shared" si="60"/>
        <v>9</v>
      </c>
      <c r="H305">
        <f t="shared" si="56"/>
        <v>1.8137796913657039E-5</v>
      </c>
      <c r="I305">
        <f t="shared" si="57"/>
        <v>9.2722583864906047E-2</v>
      </c>
      <c r="J305">
        <f t="shared" si="58"/>
        <v>2.4375987487727525E-4</v>
      </c>
      <c r="K305">
        <f t="shared" si="61"/>
        <v>4.9186563014173315E-8</v>
      </c>
      <c r="L305">
        <f t="shared" si="62"/>
        <v>2.0164095944313761E-17</v>
      </c>
      <c r="M305">
        <f t="shared" si="63"/>
        <v>-38.442628079485296</v>
      </c>
    </row>
    <row r="306" spans="2:13" x14ac:dyDescent="0.2">
      <c r="B306">
        <f t="shared" si="64"/>
        <v>10</v>
      </c>
      <c r="C306">
        <f t="shared" si="65"/>
        <v>10</v>
      </c>
      <c r="D306">
        <f t="shared" si="66"/>
        <v>0</v>
      </c>
      <c r="E306">
        <f t="shared" si="67"/>
        <v>0</v>
      </c>
      <c r="F306">
        <f t="shared" si="59"/>
        <v>0</v>
      </c>
      <c r="G306">
        <f t="shared" si="60"/>
        <v>10</v>
      </c>
      <c r="H306">
        <f t="shared" si="56"/>
        <v>1.8137796913657039E-5</v>
      </c>
      <c r="I306">
        <f t="shared" si="57"/>
        <v>9.2722583864906047E-2</v>
      </c>
      <c r="J306">
        <f t="shared" si="58"/>
        <v>1.9572599037739763E-7</v>
      </c>
      <c r="K306">
        <f t="shared" si="61"/>
        <v>6.7764314538712032E-10</v>
      </c>
      <c r="L306">
        <f t="shared" si="62"/>
        <v>2.230589272412265E-22</v>
      </c>
      <c r="M306">
        <f t="shared" si="63"/>
        <v>-49.85460624758575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DB90-23ED-2340-82EA-E68C152669D6}">
  <dimension ref="A1:P85"/>
  <sheetViews>
    <sheetView workbookViewId="0">
      <selection activeCell="L21" sqref="L21:L33"/>
    </sheetView>
  </sheetViews>
  <sheetFormatPr baseColWidth="10" defaultRowHeight="16" x14ac:dyDescent="0.2"/>
  <cols>
    <col min="2" max="2" width="12.1640625" bestFit="1" customWidth="1"/>
    <col min="4" max="4" width="11.1640625" bestFit="1" customWidth="1"/>
    <col min="9" max="9" width="12.1640625" bestFit="1" customWidth="1"/>
    <col min="11" max="11" width="12.1640625" bestFit="1" customWidth="1"/>
  </cols>
  <sheetData>
    <row r="1" spans="1:16" x14ac:dyDescent="0.2">
      <c r="B1" s="17" t="s">
        <v>17</v>
      </c>
      <c r="C1" s="23" t="s">
        <v>21</v>
      </c>
      <c r="D1" s="18" t="s">
        <v>20</v>
      </c>
      <c r="E1" s="19" t="s">
        <v>26</v>
      </c>
      <c r="F1" s="19" t="s">
        <v>25</v>
      </c>
      <c r="G1" s="19" t="s">
        <v>27</v>
      </c>
    </row>
    <row r="2" spans="1:16" x14ac:dyDescent="0.2">
      <c r="B2" s="20">
        <f>L!A5</f>
        <v>2</v>
      </c>
      <c r="C2" s="24">
        <f>L!Q5</f>
        <v>0.13</v>
      </c>
      <c r="D2" s="21">
        <f>L!P5</f>
        <v>0.15088141448209449</v>
      </c>
      <c r="E2" s="48">
        <f>LN(D2)</f>
        <v>-1.8912610852596075</v>
      </c>
      <c r="F2" s="48">
        <f>LN(1-D2)</f>
        <v>-0.16355642572513632</v>
      </c>
      <c r="G2" s="48">
        <f>LN(C2)</f>
        <v>-2.0402208285265546</v>
      </c>
    </row>
    <row r="3" spans="1:16" x14ac:dyDescent="0.2">
      <c r="N3" s="58"/>
      <c r="O3" s="59" t="s">
        <v>28</v>
      </c>
      <c r="P3" s="58"/>
    </row>
    <row r="4" spans="1:16" x14ac:dyDescent="0.2">
      <c r="F4" s="19">
        <f>SUM(F6:F16)</f>
        <v>1</v>
      </c>
      <c r="N4" s="58"/>
      <c r="O4" s="58">
        <f>C2</f>
        <v>0.13</v>
      </c>
      <c r="P4" s="58">
        <v>1</v>
      </c>
    </row>
    <row r="5" spans="1:16" x14ac:dyDescent="0.2">
      <c r="A5" s="44" t="s">
        <v>18</v>
      </c>
      <c r="B5" s="45" t="s">
        <v>76</v>
      </c>
      <c r="C5" t="s">
        <v>77</v>
      </c>
      <c r="D5" s="44" t="s">
        <v>78</v>
      </c>
      <c r="E5" s="45" t="s">
        <v>79</v>
      </c>
      <c r="F5" s="66" t="s">
        <v>94</v>
      </c>
      <c r="G5" s="66" t="s">
        <v>95</v>
      </c>
      <c r="J5" s="19" t="s">
        <v>18</v>
      </c>
      <c r="K5" s="19" t="s">
        <v>19</v>
      </c>
      <c r="L5" s="52" t="s">
        <v>22</v>
      </c>
      <c r="M5" s="52" t="s">
        <v>74</v>
      </c>
      <c r="N5" s="58" t="s">
        <v>66</v>
      </c>
      <c r="O5" s="58">
        <v>1</v>
      </c>
      <c r="P5" s="58" t="s">
        <v>67</v>
      </c>
    </row>
    <row r="6" spans="1:16" x14ac:dyDescent="0.2">
      <c r="A6" s="46">
        <v>0</v>
      </c>
      <c r="B6" s="47">
        <f>H20</f>
        <v>5.8373129231875822E-7</v>
      </c>
      <c r="C6">
        <f>LN(B6)</f>
        <v>-14.35382507589652</v>
      </c>
      <c r="D6" s="46">
        <f t="shared" ref="D6:D16" si="0">B6*K6</f>
        <v>0</v>
      </c>
      <c r="E6" s="47">
        <f t="shared" ref="E6:E16" si="1">D6/D$17</f>
        <v>0</v>
      </c>
      <c r="F6">
        <f>E6*A6</f>
        <v>0</v>
      </c>
      <c r="G6" s="19">
        <f t="shared" ref="G6:G15" si="2">G7+E7</f>
        <v>1</v>
      </c>
      <c r="J6" s="19">
        <f>L6</f>
        <v>0</v>
      </c>
      <c r="K6" s="19">
        <f>'C2'!B6</f>
        <v>0</v>
      </c>
      <c r="L6" s="49">
        <v>0</v>
      </c>
      <c r="M6" s="49">
        <f>'J2'!B6</f>
        <v>5.9627567161437762E-7</v>
      </c>
      <c r="N6" s="58">
        <v>0</v>
      </c>
      <c r="O6" s="58">
        <v>1</v>
      </c>
      <c r="P6" s="58">
        <v>1</v>
      </c>
    </row>
    <row r="7" spans="1:16" x14ac:dyDescent="0.2">
      <c r="A7" s="46">
        <f>A6+1</f>
        <v>1</v>
      </c>
      <c r="B7" s="47">
        <f>SUM(H21:H22)</f>
        <v>4.7724839425276728E-6</v>
      </c>
      <c r="C7">
        <f t="shared" ref="C7:C17" si="3">LN(B7)</f>
        <v>-12.25264364593516</v>
      </c>
      <c r="D7" s="46">
        <f t="shared" si="0"/>
        <v>4.7724839425276728E-6</v>
      </c>
      <c r="E7" s="47">
        <f t="shared" si="1"/>
        <v>1</v>
      </c>
      <c r="F7">
        <f t="shared" ref="F7:F16" si="4">E7*A7</f>
        <v>1</v>
      </c>
      <c r="G7" s="19">
        <f t="shared" si="2"/>
        <v>0</v>
      </c>
      <c r="J7" s="19">
        <f t="shared" ref="J7:J16" si="5">L7</f>
        <v>1</v>
      </c>
      <c r="K7" s="19">
        <f>'C2'!B7</f>
        <v>1</v>
      </c>
      <c r="L7" s="49">
        <f>L6+1</f>
        <v>1</v>
      </c>
      <c r="M7" s="49">
        <f>'J2'!B7</f>
        <v>5.7275261144022342E-6</v>
      </c>
      <c r="N7" s="58">
        <v>1</v>
      </c>
      <c r="O7" s="58">
        <f t="shared" ref="O7:O16" si="6">O6*(O$4+($N7-1))</f>
        <v>0.13</v>
      </c>
      <c r="P7" s="58">
        <f t="shared" ref="P7:P16" si="7">P6*(P$4+($N7-1))</f>
        <v>1</v>
      </c>
    </row>
    <row r="8" spans="1:16" x14ac:dyDescent="0.2">
      <c r="A8" s="46">
        <f t="shared" ref="A8:A15" si="8">A7+1</f>
        <v>2</v>
      </c>
      <c r="B8" s="47">
        <f>SUM(H23:H25)</f>
        <v>1.4189524556835259E-5</v>
      </c>
      <c r="C8">
        <f t="shared" si="3"/>
        <v>-11.163006572862082</v>
      </c>
      <c r="D8" s="46">
        <f t="shared" si="0"/>
        <v>0</v>
      </c>
      <c r="E8" s="47">
        <f t="shared" si="1"/>
        <v>0</v>
      </c>
      <c r="F8">
        <f t="shared" si="4"/>
        <v>0</v>
      </c>
      <c r="G8" s="19">
        <f t="shared" si="2"/>
        <v>0</v>
      </c>
      <c r="J8" s="19">
        <f t="shared" si="5"/>
        <v>2</v>
      </c>
      <c r="K8" s="19">
        <f>'C2'!B8</f>
        <v>0</v>
      </c>
      <c r="L8" s="49">
        <f t="shared" ref="L8:L16" si="9">L7+1</f>
        <v>2</v>
      </c>
      <c r="M8" s="49">
        <f>'J2'!B8</f>
        <v>1.8951780546788511E-5</v>
      </c>
      <c r="N8" s="58">
        <v>2</v>
      </c>
      <c r="O8" s="58">
        <f t="shared" si="6"/>
        <v>0.1469</v>
      </c>
      <c r="P8" s="58">
        <f t="shared" si="7"/>
        <v>2</v>
      </c>
    </row>
    <row r="9" spans="1:16" x14ac:dyDescent="0.2">
      <c r="A9" s="46">
        <f t="shared" si="8"/>
        <v>3</v>
      </c>
      <c r="B9" s="47">
        <f>SUM(H26:H29)</f>
        <v>1.8552088903662211E-5</v>
      </c>
      <c r="C9">
        <f t="shared" si="3"/>
        <v>-10.894928165888944</v>
      </c>
      <c r="D9" s="46">
        <f t="shared" si="0"/>
        <v>0</v>
      </c>
      <c r="E9" s="47">
        <f t="shared" si="1"/>
        <v>0</v>
      </c>
      <c r="F9">
        <f t="shared" si="4"/>
        <v>0</v>
      </c>
      <c r="G9" s="19">
        <f t="shared" si="2"/>
        <v>0</v>
      </c>
      <c r="J9" s="19">
        <f t="shared" si="5"/>
        <v>3</v>
      </c>
      <c r="K9" s="19">
        <f>'C2'!B9</f>
        <v>0</v>
      </c>
      <c r="L9" s="49">
        <f t="shared" si="9"/>
        <v>3</v>
      </c>
      <c r="M9" s="49">
        <f>'J2'!B9</f>
        <v>2.356361727328329E-5</v>
      </c>
      <c r="N9" s="58">
        <v>3</v>
      </c>
      <c r="O9" s="58">
        <f t="shared" si="6"/>
        <v>0.31289699999999998</v>
      </c>
      <c r="P9" s="58">
        <f t="shared" si="7"/>
        <v>6</v>
      </c>
    </row>
    <row r="10" spans="1:16" x14ac:dyDescent="0.2">
      <c r="A10" s="46">
        <f t="shared" si="8"/>
        <v>4</v>
      </c>
      <c r="B10" s="47">
        <f>SUM(H30:H34)</f>
        <v>1.1223025481446821E-5</v>
      </c>
      <c r="C10">
        <f t="shared" si="3"/>
        <v>-11.397543043466118</v>
      </c>
      <c r="D10" s="46">
        <f t="shared" si="0"/>
        <v>0</v>
      </c>
      <c r="E10" s="47">
        <f t="shared" si="1"/>
        <v>0</v>
      </c>
      <c r="F10">
        <f t="shared" si="4"/>
        <v>0</v>
      </c>
      <c r="G10" s="19">
        <f t="shared" si="2"/>
        <v>0</v>
      </c>
      <c r="J10" s="19">
        <f t="shared" si="5"/>
        <v>4</v>
      </c>
      <c r="K10" s="19">
        <f>'C2'!B10</f>
        <v>0</v>
      </c>
      <c r="L10" s="49">
        <f t="shared" si="9"/>
        <v>4</v>
      </c>
      <c r="M10" s="49">
        <f>'J2'!B10</f>
        <v>6.9125716714676689E-6</v>
      </c>
      <c r="N10" s="58">
        <v>4</v>
      </c>
      <c r="O10" s="58">
        <f t="shared" si="6"/>
        <v>0.97936760999999994</v>
      </c>
      <c r="P10" s="58">
        <f t="shared" si="7"/>
        <v>24</v>
      </c>
    </row>
    <row r="11" spans="1:16" x14ac:dyDescent="0.2">
      <c r="A11" s="46">
        <f t="shared" si="8"/>
        <v>5</v>
      </c>
      <c r="B11" s="47">
        <f>SUM(H35:H40)</f>
        <v>5.0700927584324935E-6</v>
      </c>
      <c r="C11">
        <f t="shared" si="3"/>
        <v>-12.192151444979729</v>
      </c>
      <c r="D11" s="46">
        <f t="shared" si="0"/>
        <v>0</v>
      </c>
      <c r="E11" s="47">
        <f t="shared" si="1"/>
        <v>0</v>
      </c>
      <c r="F11">
        <f t="shared" si="4"/>
        <v>0</v>
      </c>
      <c r="G11" s="19">
        <f t="shared" si="2"/>
        <v>0</v>
      </c>
      <c r="J11" s="19">
        <f t="shared" si="5"/>
        <v>5</v>
      </c>
      <c r="K11" s="19">
        <f>'C2'!B11</f>
        <v>0</v>
      </c>
      <c r="L11" s="49">
        <f t="shared" si="9"/>
        <v>5</v>
      </c>
      <c r="M11" s="49">
        <f>'J2'!B11</f>
        <v>1.3558646820771778E-6</v>
      </c>
      <c r="N11" s="58">
        <v>5</v>
      </c>
      <c r="O11" s="58">
        <f t="shared" si="6"/>
        <v>4.0447882292999999</v>
      </c>
      <c r="P11" s="58">
        <f t="shared" si="7"/>
        <v>120</v>
      </c>
    </row>
    <row r="12" spans="1:16" x14ac:dyDescent="0.2">
      <c r="A12" s="46">
        <f t="shared" si="8"/>
        <v>6</v>
      </c>
      <c r="B12" s="47">
        <f>SUM(H41:H47)</f>
        <v>1.9588195127883436E-6</v>
      </c>
      <c r="C12">
        <f t="shared" si="3"/>
        <v>-13.143168555564667</v>
      </c>
      <c r="D12" s="46">
        <f t="shared" si="0"/>
        <v>0</v>
      </c>
      <c r="E12" s="47">
        <f t="shared" si="1"/>
        <v>0</v>
      </c>
      <c r="F12">
        <f t="shared" si="4"/>
        <v>0</v>
      </c>
      <c r="G12" s="19">
        <f t="shared" si="2"/>
        <v>0</v>
      </c>
      <c r="J12" s="19">
        <f t="shared" si="5"/>
        <v>6</v>
      </c>
      <c r="K12" s="19">
        <f>'C2'!B12</f>
        <v>0</v>
      </c>
      <c r="L12" s="49">
        <f t="shared" si="9"/>
        <v>6</v>
      </c>
      <c r="M12" s="49">
        <f>'J2'!B12</f>
        <v>2.1667970550636807E-7</v>
      </c>
      <c r="N12" s="58">
        <v>6</v>
      </c>
      <c r="O12" s="58">
        <f t="shared" si="6"/>
        <v>20.749763616309</v>
      </c>
      <c r="P12" s="58">
        <f t="shared" si="7"/>
        <v>720</v>
      </c>
    </row>
    <row r="13" spans="1:16" x14ac:dyDescent="0.2">
      <c r="A13" s="46">
        <f t="shared" si="8"/>
        <v>7</v>
      </c>
      <c r="B13" s="47">
        <f>SUM(H48:H55)</f>
        <v>6.8591430394661276E-7</v>
      </c>
      <c r="C13">
        <f t="shared" si="3"/>
        <v>-14.192513138384472</v>
      </c>
      <c r="D13" s="46">
        <f t="shared" si="0"/>
        <v>0</v>
      </c>
      <c r="E13" s="47">
        <f t="shared" si="1"/>
        <v>0</v>
      </c>
      <c r="F13">
        <f t="shared" si="4"/>
        <v>0</v>
      </c>
      <c r="G13" s="19">
        <f t="shared" si="2"/>
        <v>0</v>
      </c>
      <c r="J13" s="19">
        <f t="shared" si="5"/>
        <v>7</v>
      </c>
      <c r="K13" s="19">
        <f>'C2'!B13</f>
        <v>0</v>
      </c>
      <c r="L13" s="49">
        <f t="shared" si="9"/>
        <v>7</v>
      </c>
      <c r="M13" s="49">
        <f>'J2'!B13</f>
        <v>3.052196349353244E-8</v>
      </c>
      <c r="N13" s="58">
        <v>7</v>
      </c>
      <c r="O13" s="58">
        <f t="shared" si="6"/>
        <v>127.19605096797417</v>
      </c>
      <c r="P13" s="58">
        <f t="shared" si="7"/>
        <v>5040</v>
      </c>
    </row>
    <row r="14" spans="1:16" x14ac:dyDescent="0.2">
      <c r="A14" s="46">
        <f t="shared" si="8"/>
        <v>8</v>
      </c>
      <c r="B14" s="47">
        <f>SUM(H56:H64)</f>
        <v>2.2441449842677762E-7</v>
      </c>
      <c r="C14">
        <f t="shared" si="3"/>
        <v>-15.309771055639992</v>
      </c>
      <c r="D14" s="46">
        <f t="shared" si="0"/>
        <v>0</v>
      </c>
      <c r="E14" s="47">
        <f t="shared" si="1"/>
        <v>0</v>
      </c>
      <c r="F14">
        <f t="shared" si="4"/>
        <v>0</v>
      </c>
      <c r="G14" s="19">
        <f t="shared" si="2"/>
        <v>0</v>
      </c>
      <c r="J14" s="19">
        <f t="shared" si="5"/>
        <v>8</v>
      </c>
      <c r="K14" s="19">
        <f>'C2'!B14</f>
        <v>0</v>
      </c>
      <c r="L14" s="49">
        <f t="shared" si="9"/>
        <v>8</v>
      </c>
      <c r="M14" s="49">
        <f>'J2'!B14</f>
        <v>3.9444228173916349E-9</v>
      </c>
      <c r="N14" s="58">
        <v>8</v>
      </c>
      <c r="O14" s="58">
        <f t="shared" si="6"/>
        <v>906.9078434016559</v>
      </c>
      <c r="P14" s="58">
        <f t="shared" si="7"/>
        <v>40320</v>
      </c>
    </row>
    <row r="15" spans="1:16" x14ac:dyDescent="0.2">
      <c r="A15" s="46">
        <f t="shared" si="8"/>
        <v>9</v>
      </c>
      <c r="B15" s="47">
        <f>SUM(H65:H74)</f>
        <v>6.9847455201048233E-8</v>
      </c>
      <c r="C15">
        <f t="shared" si="3"/>
        <v>-16.476952184247153</v>
      </c>
      <c r="D15" s="46">
        <f t="shared" si="0"/>
        <v>0</v>
      </c>
      <c r="E15" s="47">
        <f t="shared" si="1"/>
        <v>0</v>
      </c>
      <c r="F15">
        <f t="shared" si="4"/>
        <v>0</v>
      </c>
      <c r="G15" s="19">
        <f t="shared" si="2"/>
        <v>0</v>
      </c>
      <c r="J15" s="19">
        <f t="shared" si="5"/>
        <v>9</v>
      </c>
      <c r="K15" s="19">
        <f>'C2'!B15</f>
        <v>0</v>
      </c>
      <c r="L15" s="49">
        <f t="shared" si="9"/>
        <v>9</v>
      </c>
      <c r="M15" s="49">
        <f>'J2'!B15</f>
        <v>4.7719490985300973E-10</v>
      </c>
      <c r="N15" s="58">
        <v>9</v>
      </c>
      <c r="O15" s="58">
        <f t="shared" si="6"/>
        <v>7373.1607668554634</v>
      </c>
      <c r="P15" s="58">
        <f t="shared" si="7"/>
        <v>362880</v>
      </c>
    </row>
    <row r="16" spans="1:16" x14ac:dyDescent="0.2">
      <c r="A16" s="20">
        <f>A15+1</f>
        <v>10</v>
      </c>
      <c r="B16" s="21">
        <f>SUM(H75:H85)</f>
        <v>2.0920303534558779E-8</v>
      </c>
      <c r="C16">
        <f t="shared" si="3"/>
        <v>-17.682545688554814</v>
      </c>
      <c r="D16" s="20">
        <f t="shared" si="0"/>
        <v>0</v>
      </c>
      <c r="E16" s="21">
        <f t="shared" si="1"/>
        <v>0</v>
      </c>
      <c r="F16">
        <f t="shared" si="4"/>
        <v>0</v>
      </c>
      <c r="G16" s="19">
        <v>0</v>
      </c>
      <c r="J16" s="19">
        <f t="shared" si="5"/>
        <v>10</v>
      </c>
      <c r="K16" s="19">
        <f>'C2'!B16</f>
        <v>0</v>
      </c>
      <c r="L16" s="49">
        <f t="shared" si="9"/>
        <v>10</v>
      </c>
      <c r="M16" s="49">
        <f>'J2'!B16</f>
        <v>5.0096519949487396E-11</v>
      </c>
      <c r="N16" s="58">
        <v>10</v>
      </c>
      <c r="O16" s="58">
        <f t="shared" si="6"/>
        <v>67316.957801390381</v>
      </c>
      <c r="P16" s="58">
        <f t="shared" si="7"/>
        <v>3628800</v>
      </c>
    </row>
    <row r="17" spans="1:15" x14ac:dyDescent="0.2">
      <c r="A17" s="19" t="s">
        <v>56</v>
      </c>
      <c r="B17" s="19">
        <f>D17</f>
        <v>4.7724839425276728E-6</v>
      </c>
      <c r="C17">
        <f t="shared" si="3"/>
        <v>-12.25264364593516</v>
      </c>
      <c r="D17">
        <f>SUM(D6:D16)</f>
        <v>4.7724839425276728E-6</v>
      </c>
      <c r="E17">
        <f>SUM(E6:E16)</f>
        <v>1</v>
      </c>
    </row>
    <row r="19" spans="1:15" x14ac:dyDescent="0.2">
      <c r="B19" t="s">
        <v>18</v>
      </c>
      <c r="C19" t="s">
        <v>22</v>
      </c>
      <c r="D19" t="s">
        <v>23</v>
      </c>
      <c r="E19" t="s">
        <v>74</v>
      </c>
      <c r="F19" t="s">
        <v>65</v>
      </c>
      <c r="G19" t="s">
        <v>75</v>
      </c>
      <c r="H19" t="s">
        <v>36</v>
      </c>
      <c r="I19" t="s">
        <v>63</v>
      </c>
      <c r="K19" s="17" t="s">
        <v>96</v>
      </c>
      <c r="L19" s="18"/>
      <c r="M19" s="49" t="s">
        <v>102</v>
      </c>
      <c r="N19" s="49" t="s">
        <v>100</v>
      </c>
      <c r="O19" s="56" t="s">
        <v>101</v>
      </c>
    </row>
    <row r="20" spans="1:15" x14ac:dyDescent="0.2">
      <c r="B20">
        <v>0</v>
      </c>
      <c r="C20">
        <v>0</v>
      </c>
      <c r="D20">
        <f>B20-C20</f>
        <v>0</v>
      </c>
      <c r="E20">
        <f t="shared" ref="E20:E51" si="10">VLOOKUP(C20,L$6:M$16,2)</f>
        <v>5.9627567161437762E-7</v>
      </c>
      <c r="F20">
        <f t="shared" ref="F20:F51" si="11">IF($D$2&gt;0,VLOOKUP(B20,$N$5:$P$16,2)/VLOOKUP(C20,$N$5:$P$16,2)/VLOOKUP(D20,$N$5:$P$16,3),EXP(-$C$2)/VLOOKUP(D20,$N$5:$P$16,3))</f>
        <v>1</v>
      </c>
      <c r="G20">
        <f>IF($D$2&gt;0, EXP(($C$2+C20)*$F$2+D20*$E$2), EXP($E$2*D20))</f>
        <v>0.9789621145171723</v>
      </c>
      <c r="H20">
        <f t="shared" ref="H20:H51" si="12">E20*F20*G20</f>
        <v>5.8373129231875822E-7</v>
      </c>
      <c r="I20">
        <f>LN(H20)</f>
        <v>-14.35382507589652</v>
      </c>
      <c r="K20" s="46" t="s">
        <v>98</v>
      </c>
      <c r="L20" s="47">
        <f>IF(D2=0,0,($F$4-$N$20)/$D$2-($N$20+$C$2/(1-$O$20))/(1-$D$2))</f>
        <v>-1.4518271240603517</v>
      </c>
      <c r="M20" s="49">
        <f>'J2'!G6</f>
        <v>0.9976009041547319</v>
      </c>
      <c r="N20" s="49">
        <f>'J2'!F4</f>
        <v>0.9976009041547319</v>
      </c>
      <c r="O20" s="56">
        <f>L!$B$13</f>
        <v>0.47722707270232739</v>
      </c>
    </row>
    <row r="21" spans="1:15" x14ac:dyDescent="0.2">
      <c r="B21">
        <f>IF(C20=0,B20+1,B20)</f>
        <v>1</v>
      </c>
      <c r="C21">
        <f>IF(C20=0,B21,C20-1)</f>
        <v>1</v>
      </c>
      <c r="D21">
        <f t="shared" ref="D21:D84" si="13">B21-C21</f>
        <v>0</v>
      </c>
      <c r="E21">
        <f t="shared" si="10"/>
        <v>5.7275261144022342E-6</v>
      </c>
      <c r="F21">
        <f t="shared" si="11"/>
        <v>1</v>
      </c>
      <c r="G21">
        <f t="shared" ref="G21:G84" si="14">IF($D$2&gt;0, EXP(($C$2+C21)*$F$2+D21*$E$2), EXP($E$2*D21))</f>
        <v>0.83125492595443917</v>
      </c>
      <c r="H21">
        <f t="shared" si="12"/>
        <v>4.7610342961295458E-6</v>
      </c>
      <c r="I21">
        <f t="shared" ref="I21:I84" si="15">LN(H21)</f>
        <v>-12.255045624221957</v>
      </c>
      <c r="K21" s="20" t="s">
        <v>99</v>
      </c>
      <c r="L21" s="21">
        <f>IF(D2&gt;0,SUM(L23:L33)+F2/(1-O20), (F4-N20)/C2-1/(1-O20))</f>
        <v>-0.29440864491875224</v>
      </c>
      <c r="M21" s="49">
        <f>'J2'!G7</f>
        <v>0</v>
      </c>
    </row>
    <row r="22" spans="1:15" x14ac:dyDescent="0.2">
      <c r="B22">
        <f t="shared" ref="B22:B60" si="16">IF(C21=0,B21+1,B21)</f>
        <v>1</v>
      </c>
      <c r="C22">
        <f t="shared" ref="C22:C60" si="17">IF(C21=0,B22,C21-1)</f>
        <v>0</v>
      </c>
      <c r="D22">
        <f t="shared" si="13"/>
        <v>1</v>
      </c>
      <c r="E22">
        <f t="shared" si="10"/>
        <v>5.9627567161437762E-7</v>
      </c>
      <c r="F22">
        <f t="shared" si="11"/>
        <v>0.13</v>
      </c>
      <c r="G22">
        <f t="shared" si="14"/>
        <v>0.1477071885627331</v>
      </c>
      <c r="H22">
        <f t="shared" si="12"/>
        <v>1.1449646398126975E-8</v>
      </c>
      <c r="I22">
        <f t="shared" si="15"/>
        <v>-18.285306989682681</v>
      </c>
      <c r="M22" s="49">
        <f>'J2'!G8</f>
        <v>0</v>
      </c>
    </row>
    <row r="23" spans="1:15" x14ac:dyDescent="0.2">
      <c r="B23">
        <f t="shared" si="16"/>
        <v>2</v>
      </c>
      <c r="C23">
        <f t="shared" si="17"/>
        <v>2</v>
      </c>
      <c r="D23">
        <f t="shared" si="13"/>
        <v>0</v>
      </c>
      <c r="E23">
        <f t="shared" si="10"/>
        <v>1.8951780546788511E-5</v>
      </c>
      <c r="F23">
        <f t="shared" si="11"/>
        <v>1</v>
      </c>
      <c r="G23">
        <f t="shared" si="14"/>
        <v>0.70583400693122467</v>
      </c>
      <c r="H23">
        <f t="shared" si="12"/>
        <v>1.337681120182097E-5</v>
      </c>
      <c r="I23">
        <f t="shared" si="15"/>
        <v>-11.221987857391674</v>
      </c>
      <c r="K23">
        <v>0</v>
      </c>
      <c r="L23">
        <f>(G6-$M20)/($C$2+K23)</f>
        <v>1.8454583425139195E-2</v>
      </c>
      <c r="M23" s="49">
        <f>'J2'!G9</f>
        <v>0</v>
      </c>
    </row>
    <row r="24" spans="1:15" x14ac:dyDescent="0.2">
      <c r="B24">
        <f t="shared" si="16"/>
        <v>2</v>
      </c>
      <c r="C24">
        <f t="shared" si="17"/>
        <v>1</v>
      </c>
      <c r="D24">
        <f t="shared" si="13"/>
        <v>1</v>
      </c>
      <c r="E24">
        <f t="shared" si="10"/>
        <v>5.7275261144022342E-6</v>
      </c>
      <c r="F24">
        <f t="shared" si="11"/>
        <v>1.1299999999999999</v>
      </c>
      <c r="G24">
        <f t="shared" si="14"/>
        <v>0.12542091902321453</v>
      </c>
      <c r="H24">
        <f t="shared" si="12"/>
        <v>8.1173729556750167E-7</v>
      </c>
      <c r="I24">
        <f t="shared" si="15"/>
        <v>-14.024089076757315</v>
      </c>
      <c r="K24">
        <f>K23+1</f>
        <v>1</v>
      </c>
      <c r="L24">
        <f>(G7-$M21)/($C$2+K24)</f>
        <v>0</v>
      </c>
      <c r="M24" s="49">
        <f>'J2'!G10</f>
        <v>0</v>
      </c>
    </row>
    <row r="25" spans="1:15" x14ac:dyDescent="0.2">
      <c r="B25">
        <f t="shared" si="16"/>
        <v>2</v>
      </c>
      <c r="C25">
        <f t="shared" si="17"/>
        <v>0</v>
      </c>
      <c r="D25">
        <f t="shared" si="13"/>
        <v>2</v>
      </c>
      <c r="E25">
        <f t="shared" si="10"/>
        <v>5.9627567161437762E-7</v>
      </c>
      <c r="F25">
        <f t="shared" si="11"/>
        <v>7.3450000000000001E-2</v>
      </c>
      <c r="G25">
        <f t="shared" si="14"/>
        <v>2.2286269539518625E-2</v>
      </c>
      <c r="H25">
        <f t="shared" si="12"/>
        <v>9.7605944678610747E-10</v>
      </c>
      <c r="I25">
        <f t="shared" si="15"/>
        <v>-20.747497622777985</v>
      </c>
      <c r="K25">
        <f t="shared" ref="K25:K33" si="18">K24+1</f>
        <v>2</v>
      </c>
      <c r="L25">
        <f t="shared" ref="L25:L33" si="19">(G8-$M22)/($C$2+K25)</f>
        <v>0</v>
      </c>
      <c r="M25" s="49">
        <f>'J2'!G11</f>
        <v>0</v>
      </c>
    </row>
    <row r="26" spans="1:15" x14ac:dyDescent="0.2">
      <c r="B26">
        <f t="shared" si="16"/>
        <v>3</v>
      </c>
      <c r="C26">
        <f t="shared" si="17"/>
        <v>3</v>
      </c>
      <c r="D26">
        <f t="shared" si="13"/>
        <v>0</v>
      </c>
      <c r="E26">
        <f t="shared" si="10"/>
        <v>2.356361727328329E-5</v>
      </c>
      <c r="F26">
        <f t="shared" si="11"/>
        <v>1</v>
      </c>
      <c r="G26">
        <f t="shared" si="14"/>
        <v>0.599336773575877</v>
      </c>
      <c r="H26">
        <f t="shared" si="12"/>
        <v>1.4122542350346412E-5</v>
      </c>
      <c r="I26">
        <f t="shared" si="15"/>
        <v>-11.167738288966119</v>
      </c>
      <c r="K26">
        <f t="shared" si="18"/>
        <v>3</v>
      </c>
      <c r="L26">
        <f t="shared" si="19"/>
        <v>0</v>
      </c>
      <c r="M26" s="49">
        <f>'J2'!G12</f>
        <v>0</v>
      </c>
    </row>
    <row r="27" spans="1:15" x14ac:dyDescent="0.2">
      <c r="B27">
        <f t="shared" si="16"/>
        <v>3</v>
      </c>
      <c r="C27">
        <f t="shared" si="17"/>
        <v>2</v>
      </c>
      <c r="D27">
        <f t="shared" si="13"/>
        <v>1</v>
      </c>
      <c r="E27">
        <f t="shared" si="10"/>
        <v>1.8951780546788511E-5</v>
      </c>
      <c r="F27">
        <f t="shared" si="11"/>
        <v>2.13</v>
      </c>
      <c r="G27">
        <f t="shared" si="14"/>
        <v>0.10649723335534768</v>
      </c>
      <c r="H27">
        <f t="shared" si="12"/>
        <v>4.2990049761821367E-6</v>
      </c>
      <c r="I27">
        <f t="shared" si="15"/>
        <v>-12.357126962929948</v>
      </c>
      <c r="K27">
        <f t="shared" si="18"/>
        <v>4</v>
      </c>
      <c r="L27">
        <f t="shared" si="19"/>
        <v>0</v>
      </c>
      <c r="M27" s="49">
        <f>'J2'!G13</f>
        <v>0</v>
      </c>
    </row>
    <row r="28" spans="1:15" x14ac:dyDescent="0.2">
      <c r="B28">
        <f t="shared" si="16"/>
        <v>3</v>
      </c>
      <c r="C28">
        <f t="shared" si="17"/>
        <v>1</v>
      </c>
      <c r="D28">
        <f t="shared" si="13"/>
        <v>2</v>
      </c>
      <c r="E28">
        <f t="shared" si="10"/>
        <v>5.7275261144022342E-6</v>
      </c>
      <c r="F28">
        <f t="shared" si="11"/>
        <v>1.2034499999999999</v>
      </c>
      <c r="G28">
        <f t="shared" si="14"/>
        <v>1.8923685667866841E-2</v>
      </c>
      <c r="H28">
        <f t="shared" si="12"/>
        <v>1.3043701598039582E-7</v>
      </c>
      <c r="I28">
        <f t="shared" si="15"/>
        <v>-15.852375362855534</v>
      </c>
      <c r="K28">
        <f t="shared" si="18"/>
        <v>5</v>
      </c>
      <c r="L28">
        <f t="shared" si="19"/>
        <v>0</v>
      </c>
      <c r="M28" s="49">
        <f>'J2'!G14</f>
        <v>0</v>
      </c>
    </row>
    <row r="29" spans="1:15" x14ac:dyDescent="0.2">
      <c r="B29">
        <f t="shared" si="16"/>
        <v>3</v>
      </c>
      <c r="C29">
        <f t="shared" si="17"/>
        <v>0</v>
      </c>
      <c r="D29">
        <f t="shared" si="13"/>
        <v>3</v>
      </c>
      <c r="E29">
        <f t="shared" si="10"/>
        <v>5.9627567161437762E-7</v>
      </c>
      <c r="F29">
        <f t="shared" si="11"/>
        <v>5.2149499999999994E-2</v>
      </c>
      <c r="G29">
        <f t="shared" si="14"/>
        <v>3.3625838716517852E-3</v>
      </c>
      <c r="H29">
        <f t="shared" si="12"/>
        <v>1.0456115326428591E-10</v>
      </c>
      <c r="I29">
        <f t="shared" si="15"/>
        <v>-22.981249016984368</v>
      </c>
      <c r="K29">
        <f t="shared" si="18"/>
        <v>6</v>
      </c>
      <c r="L29">
        <f t="shared" si="19"/>
        <v>0</v>
      </c>
      <c r="M29" s="49">
        <f>'J2'!G15</f>
        <v>0</v>
      </c>
    </row>
    <row r="30" spans="1:15" x14ac:dyDescent="0.2">
      <c r="B30">
        <f t="shared" si="16"/>
        <v>4</v>
      </c>
      <c r="C30">
        <f t="shared" si="17"/>
        <v>4</v>
      </c>
      <c r="D30">
        <f t="shared" si="13"/>
        <v>0</v>
      </c>
      <c r="E30">
        <f t="shared" si="10"/>
        <v>6.9125716714676689E-6</v>
      </c>
      <c r="F30">
        <f t="shared" si="11"/>
        <v>1</v>
      </c>
      <c r="G30">
        <f t="shared" si="14"/>
        <v>0.50890799342761395</v>
      </c>
      <c r="H30">
        <f t="shared" si="12"/>
        <v>3.5178629787511789E-6</v>
      </c>
      <c r="I30">
        <f t="shared" si="15"/>
        <v>-12.557656861028466</v>
      </c>
      <c r="K30">
        <f t="shared" si="18"/>
        <v>7</v>
      </c>
      <c r="L30">
        <f t="shared" si="19"/>
        <v>0</v>
      </c>
      <c r="M30" s="49">
        <f>'J2'!G16</f>
        <v>0</v>
      </c>
    </row>
    <row r="31" spans="1:15" x14ac:dyDescent="0.2">
      <c r="B31">
        <f t="shared" si="16"/>
        <v>4</v>
      </c>
      <c r="C31">
        <f t="shared" si="17"/>
        <v>3</v>
      </c>
      <c r="D31">
        <f t="shared" si="13"/>
        <v>1</v>
      </c>
      <c r="E31">
        <f t="shared" si="10"/>
        <v>2.356361727328329E-5</v>
      </c>
      <c r="F31">
        <f t="shared" si="11"/>
        <v>3.13</v>
      </c>
      <c r="G31">
        <f t="shared" si="14"/>
        <v>9.0428780148263138E-2</v>
      </c>
      <c r="H31">
        <f t="shared" si="12"/>
        <v>6.6694952892781127E-6</v>
      </c>
      <c r="I31">
        <f t="shared" si="15"/>
        <v>-11.917966369673664</v>
      </c>
      <c r="K31">
        <f t="shared" si="18"/>
        <v>8</v>
      </c>
      <c r="L31">
        <f t="shared" si="19"/>
        <v>0</v>
      </c>
    </row>
    <row r="32" spans="1:15" x14ac:dyDescent="0.2">
      <c r="B32">
        <f t="shared" si="16"/>
        <v>4</v>
      </c>
      <c r="C32">
        <f t="shared" si="17"/>
        <v>2</v>
      </c>
      <c r="D32">
        <f t="shared" si="13"/>
        <v>2</v>
      </c>
      <c r="E32">
        <f t="shared" si="10"/>
        <v>1.8951780546788511E-5</v>
      </c>
      <c r="F32">
        <f t="shared" si="11"/>
        <v>3.3334499999999996</v>
      </c>
      <c r="G32">
        <f t="shared" si="14"/>
        <v>1.6068453207084544E-2</v>
      </c>
      <c r="H32">
        <f t="shared" si="12"/>
        <v>1.01512152436656E-6</v>
      </c>
      <c r="I32">
        <f t="shared" si="15"/>
        <v>-13.800502224197441</v>
      </c>
      <c r="K32">
        <f t="shared" si="18"/>
        <v>9</v>
      </c>
      <c r="L32">
        <f t="shared" si="19"/>
        <v>0</v>
      </c>
    </row>
    <row r="33" spans="2:12" x14ac:dyDescent="0.2">
      <c r="B33">
        <f t="shared" si="16"/>
        <v>4</v>
      </c>
      <c r="C33">
        <f t="shared" si="17"/>
        <v>1</v>
      </c>
      <c r="D33">
        <f t="shared" si="13"/>
        <v>3</v>
      </c>
      <c r="E33">
        <f t="shared" si="10"/>
        <v>5.7275261144022342E-6</v>
      </c>
      <c r="F33">
        <f t="shared" si="11"/>
        <v>1.2555995</v>
      </c>
      <c r="G33">
        <f t="shared" si="14"/>
        <v>2.8552324607822878E-3</v>
      </c>
      <c r="H33">
        <f t="shared" si="12"/>
        <v>2.0533344069063331E-8</v>
      </c>
      <c r="I33">
        <f t="shared" si="15"/>
        <v>-17.701215732231191</v>
      </c>
      <c r="K33">
        <f t="shared" si="18"/>
        <v>10</v>
      </c>
      <c r="L33">
        <f t="shared" si="19"/>
        <v>0</v>
      </c>
    </row>
    <row r="34" spans="2:12" x14ac:dyDescent="0.2">
      <c r="B34">
        <f t="shared" si="16"/>
        <v>4</v>
      </c>
      <c r="C34">
        <f t="shared" si="17"/>
        <v>0</v>
      </c>
      <c r="D34">
        <f t="shared" si="13"/>
        <v>4</v>
      </c>
      <c r="E34">
        <f t="shared" si="10"/>
        <v>5.9627567161437762E-7</v>
      </c>
      <c r="F34">
        <f t="shared" si="11"/>
        <v>4.0806983749999998E-2</v>
      </c>
      <c r="G34">
        <f t="shared" si="14"/>
        <v>5.0735141086949908E-4</v>
      </c>
      <c r="H34">
        <f t="shared" si="12"/>
        <v>1.2344981906188721E-11</v>
      </c>
      <c r="I34">
        <f t="shared" si="15"/>
        <v>-25.117771458811806</v>
      </c>
    </row>
    <row r="35" spans="2:12" x14ac:dyDescent="0.2">
      <c r="B35">
        <f t="shared" si="16"/>
        <v>5</v>
      </c>
      <c r="C35">
        <f t="shared" si="17"/>
        <v>5</v>
      </c>
      <c r="D35">
        <f t="shared" si="13"/>
        <v>0</v>
      </c>
      <c r="E35">
        <f t="shared" si="10"/>
        <v>1.3558646820771778E-6</v>
      </c>
      <c r="F35">
        <f t="shared" si="11"/>
        <v>1</v>
      </c>
      <c r="G35">
        <f t="shared" si="14"/>
        <v>0.43212323553801113</v>
      </c>
      <c r="H35">
        <f t="shared" si="12"/>
        <v>5.8590063337090688E-7</v>
      </c>
      <c r="I35">
        <f t="shared" si="15"/>
        <v>-14.350115629374052</v>
      </c>
    </row>
    <row r="36" spans="2:12" x14ac:dyDescent="0.2">
      <c r="B36">
        <f t="shared" si="16"/>
        <v>5</v>
      </c>
      <c r="C36">
        <f t="shared" si="17"/>
        <v>4</v>
      </c>
      <c r="D36">
        <f t="shared" si="13"/>
        <v>1</v>
      </c>
      <c r="E36">
        <f t="shared" si="10"/>
        <v>6.9125716714676689E-6</v>
      </c>
      <c r="F36">
        <f t="shared" si="11"/>
        <v>4.13</v>
      </c>
      <c r="G36">
        <f t="shared" si="14"/>
        <v>7.6784757889602817E-2</v>
      </c>
      <c r="H36">
        <f t="shared" si="12"/>
        <v>2.1921219872371501E-6</v>
      </c>
      <c r="I36">
        <f t="shared" si="15"/>
        <v>-13.030640539315133</v>
      </c>
    </row>
    <row r="37" spans="2:12" x14ac:dyDescent="0.2">
      <c r="B37">
        <f t="shared" si="16"/>
        <v>5</v>
      </c>
      <c r="C37">
        <f t="shared" si="17"/>
        <v>3</v>
      </c>
      <c r="D37">
        <f t="shared" si="13"/>
        <v>2</v>
      </c>
      <c r="E37">
        <f t="shared" si="10"/>
        <v>2.356361727328329E-5</v>
      </c>
      <c r="F37">
        <f t="shared" si="11"/>
        <v>6.4634499999999999</v>
      </c>
      <c r="G37">
        <f t="shared" si="14"/>
        <v>1.3644022258660288E-2</v>
      </c>
      <c r="H37">
        <f t="shared" si="12"/>
        <v>2.0780154536592117E-6</v>
      </c>
      <c r="I37">
        <f t="shared" si="15"/>
        <v>-13.084097228520275</v>
      </c>
    </row>
    <row r="38" spans="2:12" x14ac:dyDescent="0.2">
      <c r="B38">
        <f t="shared" si="16"/>
        <v>5</v>
      </c>
      <c r="C38">
        <f t="shared" si="17"/>
        <v>2</v>
      </c>
      <c r="D38">
        <f t="shared" si="13"/>
        <v>3</v>
      </c>
      <c r="E38">
        <f t="shared" si="10"/>
        <v>1.8951780546788511E-5</v>
      </c>
      <c r="F38">
        <f t="shared" si="11"/>
        <v>4.5890494999999998</v>
      </c>
      <c r="G38">
        <f t="shared" si="14"/>
        <v>2.424430948424264E-3</v>
      </c>
      <c r="H38">
        <f t="shared" si="12"/>
        <v>2.1085435738712681E-7</v>
      </c>
      <c r="I38">
        <f t="shared" si="15"/>
        <v>-15.372098191152215</v>
      </c>
    </row>
    <row r="39" spans="2:12" x14ac:dyDescent="0.2">
      <c r="B39">
        <f t="shared" si="16"/>
        <v>5</v>
      </c>
      <c r="C39">
        <f t="shared" si="17"/>
        <v>1</v>
      </c>
      <c r="D39">
        <f t="shared" si="13"/>
        <v>4</v>
      </c>
      <c r="E39">
        <f t="shared" si="10"/>
        <v>5.7275261144022342E-6</v>
      </c>
      <c r="F39">
        <f t="shared" si="11"/>
        <v>1.29640648375</v>
      </c>
      <c r="G39">
        <f t="shared" si="14"/>
        <v>4.3080151235802295E-4</v>
      </c>
      <c r="H39">
        <f t="shared" si="12"/>
        <v>3.1987882470964047E-9</v>
      </c>
      <c r="I39">
        <f t="shared" si="15"/>
        <v>-19.560493771637745</v>
      </c>
    </row>
    <row r="40" spans="2:12" x14ac:dyDescent="0.2">
      <c r="B40">
        <f t="shared" si="16"/>
        <v>5</v>
      </c>
      <c r="C40">
        <f t="shared" si="17"/>
        <v>0</v>
      </c>
      <c r="D40">
        <f t="shared" si="13"/>
        <v>5</v>
      </c>
      <c r="E40">
        <f t="shared" si="10"/>
        <v>5.9627567161437762E-7</v>
      </c>
      <c r="F40">
        <f t="shared" si="11"/>
        <v>3.3706568577499998E-2</v>
      </c>
      <c r="G40">
        <f t="shared" si="14"/>
        <v>7.654989851147631E-5</v>
      </c>
      <c r="H40">
        <f t="shared" si="12"/>
        <v>1.5385310020350958E-12</v>
      </c>
      <c r="I40">
        <f t="shared" si="15"/>
        <v>-27.200193049532572</v>
      </c>
    </row>
    <row r="41" spans="2:12" x14ac:dyDescent="0.2">
      <c r="B41">
        <f t="shared" si="16"/>
        <v>6</v>
      </c>
      <c r="C41">
        <f t="shared" si="17"/>
        <v>6</v>
      </c>
      <c r="D41">
        <f t="shared" si="13"/>
        <v>0</v>
      </c>
      <c r="E41">
        <f t="shared" si="10"/>
        <v>2.1667970550636807E-7</v>
      </c>
      <c r="F41">
        <f t="shared" si="11"/>
        <v>1</v>
      </c>
      <c r="G41">
        <f t="shared" si="14"/>
        <v>0.36692387052945674</v>
      </c>
      <c r="H41">
        <f t="shared" si="12"/>
        <v>7.9504956209579412E-8</v>
      </c>
      <c r="I41">
        <f t="shared" si="15"/>
        <v>-16.347446474970461</v>
      </c>
    </row>
    <row r="42" spans="2:12" x14ac:dyDescent="0.2">
      <c r="B42">
        <f t="shared" si="16"/>
        <v>6</v>
      </c>
      <c r="C42">
        <f t="shared" si="17"/>
        <v>5</v>
      </c>
      <c r="D42">
        <f t="shared" si="13"/>
        <v>1</v>
      </c>
      <c r="E42">
        <f t="shared" si="10"/>
        <v>1.3558646820771778E-6</v>
      </c>
      <c r="F42">
        <f t="shared" si="11"/>
        <v>5.13</v>
      </c>
      <c r="G42">
        <f t="shared" si="14"/>
        <v>6.5199365008554416E-2</v>
      </c>
      <c r="H42">
        <f t="shared" si="12"/>
        <v>4.5349977866495201E-7</v>
      </c>
      <c r="I42">
        <f t="shared" si="15"/>
        <v>-14.606271055450982</v>
      </c>
    </row>
    <row r="43" spans="2:12" x14ac:dyDescent="0.2">
      <c r="B43">
        <f t="shared" si="16"/>
        <v>6</v>
      </c>
      <c r="C43">
        <f t="shared" si="17"/>
        <v>4</v>
      </c>
      <c r="D43">
        <f t="shared" si="13"/>
        <v>2</v>
      </c>
      <c r="E43">
        <f t="shared" si="10"/>
        <v>6.9125716714676689E-6</v>
      </c>
      <c r="F43">
        <f t="shared" si="11"/>
        <v>10.593450000000001</v>
      </c>
      <c r="G43">
        <f t="shared" si="14"/>
        <v>1.1585392881048437E-2</v>
      </c>
      <c r="H43">
        <f t="shared" si="12"/>
        <v>8.4837494567895955E-7</v>
      </c>
      <c r="I43">
        <f t="shared" si="15"/>
        <v>-13.979943145952006</v>
      </c>
    </row>
    <row r="44" spans="2:12" x14ac:dyDescent="0.2">
      <c r="B44">
        <f t="shared" si="16"/>
        <v>6</v>
      </c>
      <c r="C44">
        <f t="shared" si="17"/>
        <v>3</v>
      </c>
      <c r="D44">
        <f t="shared" si="13"/>
        <v>3</v>
      </c>
      <c r="E44">
        <f t="shared" si="10"/>
        <v>2.356361727328329E-5</v>
      </c>
      <c r="F44">
        <f t="shared" si="11"/>
        <v>11.052499500000001</v>
      </c>
      <c r="G44">
        <f t="shared" si="14"/>
        <v>2.0586293776118461E-3</v>
      </c>
      <c r="H44">
        <f t="shared" si="12"/>
        <v>5.3614298774801799E-7</v>
      </c>
      <c r="I44">
        <f t="shared" si="15"/>
        <v>-14.438864943265314</v>
      </c>
    </row>
    <row r="45" spans="2:12" x14ac:dyDescent="0.2">
      <c r="B45">
        <f t="shared" si="16"/>
        <v>6</v>
      </c>
      <c r="C45">
        <f t="shared" si="17"/>
        <v>2</v>
      </c>
      <c r="D45">
        <f t="shared" si="13"/>
        <v>4</v>
      </c>
      <c r="E45">
        <f t="shared" si="10"/>
        <v>1.8951780546788511E-5</v>
      </c>
      <c r="F45">
        <f t="shared" si="11"/>
        <v>5.88545598375</v>
      </c>
      <c r="G45">
        <f t="shared" si="14"/>
        <v>3.6580157081241878E-4</v>
      </c>
      <c r="H45">
        <f t="shared" si="12"/>
        <v>4.0801459735352632E-8</v>
      </c>
      <c r="I45">
        <f t="shared" si="15"/>
        <v>-17.014547978349036</v>
      </c>
    </row>
    <row r="46" spans="2:12" x14ac:dyDescent="0.2">
      <c r="B46">
        <f t="shared" si="16"/>
        <v>6</v>
      </c>
      <c r="C46">
        <f t="shared" si="17"/>
        <v>1</v>
      </c>
      <c r="D46">
        <f t="shared" si="13"/>
        <v>5</v>
      </c>
      <c r="E46">
        <f t="shared" si="10"/>
        <v>5.7275261144022342E-6</v>
      </c>
      <c r="F46">
        <f t="shared" si="11"/>
        <v>1.3301130523275</v>
      </c>
      <c r="G46">
        <f t="shared" si="14"/>
        <v>6.4999941545603953E-5</v>
      </c>
      <c r="H46">
        <f t="shared" si="12"/>
        <v>4.9518627542972041E-10</v>
      </c>
      <c r="I46">
        <f t="shared" si="15"/>
        <v>-21.426087110148778</v>
      </c>
    </row>
    <row r="47" spans="2:12" x14ac:dyDescent="0.2">
      <c r="B47">
        <f t="shared" si="16"/>
        <v>6</v>
      </c>
      <c r="C47">
        <f t="shared" si="17"/>
        <v>0</v>
      </c>
      <c r="D47">
        <f t="shared" si="13"/>
        <v>6</v>
      </c>
      <c r="E47">
        <f t="shared" si="10"/>
        <v>5.9627567161437762E-7</v>
      </c>
      <c r="F47">
        <f t="shared" si="11"/>
        <v>2.88191161337625E-2</v>
      </c>
      <c r="G47">
        <f t="shared" si="14"/>
        <v>1.1549956965872325E-5</v>
      </c>
      <c r="H47">
        <f t="shared" si="12"/>
        <v>1.9847605240892611E-13</v>
      </c>
      <c r="I47">
        <f t="shared" si="15"/>
        <v>-29.248107944837557</v>
      </c>
    </row>
    <row r="48" spans="2:12" x14ac:dyDescent="0.2">
      <c r="B48">
        <f t="shared" si="16"/>
        <v>7</v>
      </c>
      <c r="C48">
        <f t="shared" si="17"/>
        <v>7</v>
      </c>
      <c r="D48">
        <f t="shared" si="13"/>
        <v>0</v>
      </c>
      <c r="E48">
        <f t="shared" si="10"/>
        <v>3.052196349353244E-8</v>
      </c>
      <c r="F48">
        <f t="shared" si="11"/>
        <v>1</v>
      </c>
      <c r="G48">
        <f t="shared" si="14"/>
        <v>0.3115618779367274</v>
      </c>
      <c r="H48">
        <f t="shared" si="12"/>
        <v>9.5094802643612048E-9</v>
      </c>
      <c r="I48">
        <f t="shared" si="15"/>
        <v>-18.470976613369288</v>
      </c>
    </row>
    <row r="49" spans="2:9" x14ac:dyDescent="0.2">
      <c r="B49">
        <f t="shared" si="16"/>
        <v>7</v>
      </c>
      <c r="C49">
        <f t="shared" si="17"/>
        <v>6</v>
      </c>
      <c r="D49">
        <f t="shared" si="13"/>
        <v>1</v>
      </c>
      <c r="E49">
        <f t="shared" si="10"/>
        <v>2.1667970550636807E-7</v>
      </c>
      <c r="F49">
        <f t="shared" si="11"/>
        <v>6.13</v>
      </c>
      <c r="G49">
        <f t="shared" si="14"/>
        <v>5.5361992592729323E-2</v>
      </c>
      <c r="H49">
        <f t="shared" si="12"/>
        <v>7.3534378140090895E-8</v>
      </c>
      <c r="I49">
        <f t="shared" si="15"/>
        <v>-16.425512810281951</v>
      </c>
    </row>
    <row r="50" spans="2:9" x14ac:dyDescent="0.2">
      <c r="B50">
        <f t="shared" si="16"/>
        <v>7</v>
      </c>
      <c r="C50">
        <f t="shared" si="17"/>
        <v>5</v>
      </c>
      <c r="D50">
        <f t="shared" si="13"/>
        <v>2</v>
      </c>
      <c r="E50">
        <f t="shared" si="10"/>
        <v>1.3558646820771778E-6</v>
      </c>
      <c r="F50">
        <f t="shared" si="11"/>
        <v>15.723450000000001</v>
      </c>
      <c r="G50">
        <f t="shared" si="14"/>
        <v>9.8373724158250658E-3</v>
      </c>
      <c r="H50">
        <f t="shared" si="12"/>
        <v>2.0972166894155271E-7</v>
      </c>
      <c r="I50">
        <f t="shared" si="15"/>
        <v>-15.377484571322414</v>
      </c>
    </row>
    <row r="51" spans="2:9" x14ac:dyDescent="0.2">
      <c r="B51">
        <f t="shared" si="16"/>
        <v>7</v>
      </c>
      <c r="C51">
        <f t="shared" si="17"/>
        <v>4</v>
      </c>
      <c r="D51">
        <f t="shared" si="13"/>
        <v>3</v>
      </c>
      <c r="E51">
        <f t="shared" si="10"/>
        <v>6.9125716714676689E-6</v>
      </c>
      <c r="F51">
        <f t="shared" si="11"/>
        <v>21.6459495</v>
      </c>
      <c r="G51">
        <f t="shared" si="14"/>
        <v>1.7480204652233762E-3</v>
      </c>
      <c r="H51">
        <f t="shared" si="12"/>
        <v>2.6155486414241549E-7</v>
      </c>
      <c r="I51">
        <f t="shared" si="15"/>
        <v>-15.156621769931604</v>
      </c>
    </row>
    <row r="52" spans="2:9" x14ac:dyDescent="0.2">
      <c r="B52">
        <f t="shared" si="16"/>
        <v>7</v>
      </c>
      <c r="C52">
        <f t="shared" si="17"/>
        <v>3</v>
      </c>
      <c r="D52">
        <f t="shared" si="13"/>
        <v>4</v>
      </c>
      <c r="E52">
        <f t="shared" ref="E52:E85" si="20">VLOOKUP(C52,L$6:M$16,2)</f>
        <v>2.356361727328329E-5</v>
      </c>
      <c r="F52">
        <f t="shared" ref="F52:F85" si="21">IF($D$2&gt;0,VLOOKUP(B52,$N$5:$P$16,2)/VLOOKUP(C52,$N$5:$P$16,2)/VLOOKUP(D52,$N$5:$P$16,3),EXP(-$C$2)/VLOOKUP(D52,$N$5:$P$16,3))</f>
        <v>16.937955483750002</v>
      </c>
      <c r="G52">
        <f t="shared" si="14"/>
        <v>3.1060891238846917E-4</v>
      </c>
      <c r="H52">
        <f t="shared" ref="H52:H83" si="22">E52*F52*G52</f>
        <v>1.2397007393568833E-7</v>
      </c>
      <c r="I52">
        <f t="shared" si="15"/>
        <v>-15.903225639696693</v>
      </c>
    </row>
    <row r="53" spans="2:9" x14ac:dyDescent="0.2">
      <c r="B53">
        <f t="shared" si="16"/>
        <v>7</v>
      </c>
      <c r="C53">
        <f t="shared" si="17"/>
        <v>2</v>
      </c>
      <c r="D53">
        <f t="shared" si="13"/>
        <v>5</v>
      </c>
      <c r="E53">
        <f t="shared" si="20"/>
        <v>1.8951780546788511E-5</v>
      </c>
      <c r="F53">
        <f t="shared" si="21"/>
        <v>7.2155690360774996</v>
      </c>
      <c r="G53">
        <f t="shared" si="14"/>
        <v>5.5192658423949846E-5</v>
      </c>
      <c r="H53">
        <f t="shared" si="22"/>
        <v>7.5474790802679938E-9</v>
      </c>
      <c r="I53">
        <f t="shared" si="15"/>
        <v>-18.702052226094622</v>
      </c>
    </row>
    <row r="54" spans="2:9" x14ac:dyDescent="0.2">
      <c r="B54">
        <f t="shared" si="16"/>
        <v>7</v>
      </c>
      <c r="C54">
        <f t="shared" si="17"/>
        <v>1</v>
      </c>
      <c r="D54">
        <f t="shared" si="13"/>
        <v>6</v>
      </c>
      <c r="E54">
        <f t="shared" si="20"/>
        <v>5.7275261144022342E-6</v>
      </c>
      <c r="F54">
        <f t="shared" si="21"/>
        <v>1.3589321684612625</v>
      </c>
      <c r="G54">
        <f t="shared" si="14"/>
        <v>9.8072831216541841E-6</v>
      </c>
      <c r="H54">
        <f t="shared" si="22"/>
        <v>7.633321779178364E-11</v>
      </c>
      <c r="I54">
        <f t="shared" si="15"/>
        <v>-23.295912914688319</v>
      </c>
    </row>
    <row r="55" spans="2:9" x14ac:dyDescent="0.2">
      <c r="B55">
        <f t="shared" si="16"/>
        <v>7</v>
      </c>
      <c r="C55">
        <f t="shared" si="17"/>
        <v>0</v>
      </c>
      <c r="D55">
        <f t="shared" si="13"/>
        <v>7</v>
      </c>
      <c r="E55">
        <f t="shared" si="20"/>
        <v>5.9627567161437762E-7</v>
      </c>
      <c r="F55">
        <f t="shared" si="21"/>
        <v>2.5237311699994876E-2</v>
      </c>
      <c r="G55">
        <f t="shared" si="14"/>
        <v>1.7426738442181367E-6</v>
      </c>
      <c r="H55">
        <f t="shared" si="22"/>
        <v>2.6224444335480438E-14</v>
      </c>
      <c r="I55">
        <f t="shared" si="15"/>
        <v>-31.272084429204355</v>
      </c>
    </row>
    <row r="56" spans="2:9" x14ac:dyDescent="0.2">
      <c r="B56">
        <f t="shared" si="16"/>
        <v>8</v>
      </c>
      <c r="C56">
        <f t="shared" si="17"/>
        <v>8</v>
      </c>
      <c r="D56">
        <f t="shared" si="13"/>
        <v>0</v>
      </c>
      <c r="E56">
        <f t="shared" si="20"/>
        <v>3.9444228173916349E-9</v>
      </c>
      <c r="F56">
        <f t="shared" si="21"/>
        <v>1</v>
      </c>
      <c r="G56">
        <f t="shared" si="14"/>
        <v>0.26455298109493625</v>
      </c>
      <c r="H56">
        <f t="shared" si="22"/>
        <v>1.0435088150398443E-9</v>
      </c>
      <c r="I56">
        <f t="shared" si="15"/>
        <v>-20.680676941876445</v>
      </c>
    </row>
    <row r="57" spans="2:9" x14ac:dyDescent="0.2">
      <c r="B57">
        <f t="shared" si="16"/>
        <v>8</v>
      </c>
      <c r="C57">
        <f t="shared" si="17"/>
        <v>7</v>
      </c>
      <c r="D57">
        <f t="shared" si="13"/>
        <v>1</v>
      </c>
      <c r="E57">
        <f t="shared" si="20"/>
        <v>3.052196349353244E-8</v>
      </c>
      <c r="F57">
        <f t="shared" si="21"/>
        <v>7.13</v>
      </c>
      <c r="G57">
        <f t="shared" si="14"/>
        <v>4.700889684179111E-2</v>
      </c>
      <c r="H57">
        <f t="shared" si="22"/>
        <v>1.0230151331260595E-8</v>
      </c>
      <c r="I57">
        <f t="shared" si="15"/>
        <v>-18.397926464202691</v>
      </c>
    </row>
    <row r="58" spans="2:9" x14ac:dyDescent="0.2">
      <c r="B58">
        <f t="shared" si="16"/>
        <v>8</v>
      </c>
      <c r="C58">
        <f t="shared" si="17"/>
        <v>6</v>
      </c>
      <c r="D58">
        <f t="shared" si="13"/>
        <v>2</v>
      </c>
      <c r="E58">
        <f t="shared" si="20"/>
        <v>2.1667970550636807E-7</v>
      </c>
      <c r="F58">
        <f t="shared" si="21"/>
        <v>21.853450000000002</v>
      </c>
      <c r="G58">
        <f t="shared" si="14"/>
        <v>8.3530957509382383E-3</v>
      </c>
      <c r="H58">
        <f t="shared" si="22"/>
        <v>3.9553571568077916E-8</v>
      </c>
      <c r="I58">
        <f t="shared" si="15"/>
        <v>-17.045609841675297</v>
      </c>
    </row>
    <row r="59" spans="2:9" x14ac:dyDescent="0.2">
      <c r="B59">
        <f t="shared" si="16"/>
        <v>8</v>
      </c>
      <c r="C59">
        <f t="shared" si="17"/>
        <v>5</v>
      </c>
      <c r="D59">
        <f t="shared" si="13"/>
        <v>3</v>
      </c>
      <c r="E59">
        <f t="shared" si="20"/>
        <v>1.3558646820771778E-6</v>
      </c>
      <c r="F59">
        <f t="shared" si="21"/>
        <v>37.369399500000007</v>
      </c>
      <c r="G59">
        <f t="shared" si="14"/>
        <v>1.4842766648868252E-3</v>
      </c>
      <c r="H59">
        <f t="shared" si="22"/>
        <v>7.5205105889865763E-8</v>
      </c>
      <c r="I59">
        <f t="shared" si="15"/>
        <v>-16.403046710823926</v>
      </c>
    </row>
    <row r="60" spans="2:9" x14ac:dyDescent="0.2">
      <c r="B60">
        <f t="shared" si="16"/>
        <v>8</v>
      </c>
      <c r="C60">
        <f t="shared" si="17"/>
        <v>4</v>
      </c>
      <c r="D60">
        <f t="shared" si="13"/>
        <v>4</v>
      </c>
      <c r="E60">
        <f t="shared" si="20"/>
        <v>6.9125716714676689E-6</v>
      </c>
      <c r="F60">
        <f t="shared" si="21"/>
        <v>38.583904983750003</v>
      </c>
      <c r="G60">
        <f t="shared" si="14"/>
        <v>2.6374380033655185E-4</v>
      </c>
      <c r="H60">
        <f t="shared" si="22"/>
        <v>7.0344166222000074E-8</v>
      </c>
      <c r="I60">
        <f t="shared" si="15"/>
        <v>-16.469865981884897</v>
      </c>
    </row>
    <row r="61" spans="2:9" x14ac:dyDescent="0.2">
      <c r="B61">
        <f>IF(C60=0,B60+1,B60)</f>
        <v>8</v>
      </c>
      <c r="C61">
        <f>IF(C60=0,B61,C60-1)</f>
        <v>3</v>
      </c>
      <c r="D61">
        <f t="shared" si="13"/>
        <v>5</v>
      </c>
      <c r="E61">
        <f t="shared" si="20"/>
        <v>2.356361727328329E-5</v>
      </c>
      <c r="F61">
        <f t="shared" si="21"/>
        <v>24.153524519827503</v>
      </c>
      <c r="G61">
        <f t="shared" si="14"/>
        <v>4.686511205191719E-5</v>
      </c>
      <c r="H61">
        <f t="shared" si="22"/>
        <v>2.6673016435243614E-8</v>
      </c>
      <c r="I61">
        <f t="shared" si="15"/>
        <v>-17.439613402964195</v>
      </c>
    </row>
    <row r="62" spans="2:9" x14ac:dyDescent="0.2">
      <c r="B62">
        <f t="shared" ref="B62:B85" si="23">IF(C61=0,B61+1,B61)</f>
        <v>8</v>
      </c>
      <c r="C62">
        <f t="shared" ref="C62:C85" si="24">IF(C61=0,B62,C61-1)</f>
        <v>2</v>
      </c>
      <c r="D62">
        <f t="shared" si="13"/>
        <v>6</v>
      </c>
      <c r="E62">
        <f t="shared" si="20"/>
        <v>1.8951780546788511E-5</v>
      </c>
      <c r="F62">
        <f t="shared" si="21"/>
        <v>8.5745012045387625</v>
      </c>
      <c r="G62">
        <f t="shared" si="14"/>
        <v>8.3275463720326408E-6</v>
      </c>
      <c r="H62">
        <f t="shared" si="22"/>
        <v>1.3532434828927662E-9</v>
      </c>
      <c r="I62">
        <f t="shared" si="15"/>
        <v>-20.420761546156079</v>
      </c>
    </row>
    <row r="63" spans="2:9" x14ac:dyDescent="0.2">
      <c r="B63">
        <f t="shared" si="23"/>
        <v>8</v>
      </c>
      <c r="C63">
        <f t="shared" si="24"/>
        <v>1</v>
      </c>
      <c r="D63">
        <f t="shared" si="13"/>
        <v>7</v>
      </c>
      <c r="E63">
        <f t="shared" si="20"/>
        <v>5.7275261144022342E-6</v>
      </c>
      <c r="F63">
        <f t="shared" si="21"/>
        <v>1.3841694801612574</v>
      </c>
      <c r="G63">
        <f t="shared" si="14"/>
        <v>1.4797367496215545E-6</v>
      </c>
      <c r="H63">
        <f t="shared" si="22"/>
        <v>1.1731155915738558E-11</v>
      </c>
      <c r="I63">
        <f t="shared" si="15"/>
        <v>-25.168772914577037</v>
      </c>
    </row>
    <row r="64" spans="2:9" x14ac:dyDescent="0.2">
      <c r="B64">
        <f t="shared" si="23"/>
        <v>8</v>
      </c>
      <c r="C64">
        <f t="shared" si="24"/>
        <v>0</v>
      </c>
      <c r="D64">
        <f t="shared" si="13"/>
        <v>8</v>
      </c>
      <c r="E64">
        <f t="shared" si="20"/>
        <v>5.9627567161437762E-7</v>
      </c>
      <c r="F64">
        <f t="shared" si="21"/>
        <v>2.2492754052620433E-2</v>
      </c>
      <c r="G64">
        <f t="shared" si="14"/>
        <v>2.6293709459658165E-7</v>
      </c>
      <c r="H64">
        <f t="shared" si="22"/>
        <v>3.5264812938255532E-15</v>
      </c>
      <c r="I64">
        <f t="shared" si="15"/>
        <v>-33.278475821717599</v>
      </c>
    </row>
    <row r="65" spans="2:9" x14ac:dyDescent="0.2">
      <c r="B65">
        <f t="shared" si="23"/>
        <v>9</v>
      </c>
      <c r="C65">
        <f t="shared" si="24"/>
        <v>9</v>
      </c>
      <c r="D65">
        <f t="shared" si="13"/>
        <v>0</v>
      </c>
      <c r="E65">
        <f t="shared" si="20"/>
        <v>4.7719490985300973E-10</v>
      </c>
      <c r="F65">
        <f t="shared" si="21"/>
        <v>1</v>
      </c>
      <c r="G65">
        <f t="shared" si="14"/>
        <v>0.22463685310187748</v>
      </c>
      <c r="H65">
        <f t="shared" si="22"/>
        <v>1.0719556286561421E-10</v>
      </c>
      <c r="I65">
        <f t="shared" si="15"/>
        <v>-22.956366259327456</v>
      </c>
    </row>
    <row r="66" spans="2:9" x14ac:dyDescent="0.2">
      <c r="B66">
        <f t="shared" si="23"/>
        <v>9</v>
      </c>
      <c r="C66">
        <f t="shared" si="24"/>
        <v>8</v>
      </c>
      <c r="D66">
        <f t="shared" si="13"/>
        <v>1</v>
      </c>
      <c r="E66">
        <f t="shared" si="20"/>
        <v>3.9444228173916349E-9</v>
      </c>
      <c r="F66">
        <f t="shared" si="21"/>
        <v>8.1300000000000008</v>
      </c>
      <c r="G66">
        <f t="shared" si="14"/>
        <v>3.9916127993058784E-2</v>
      </c>
      <c r="H66">
        <f t="shared" si="22"/>
        <v>1.2800366794868754E-9</v>
      </c>
      <c r="I66">
        <f t="shared" si="15"/>
        <v>-20.476377103576336</v>
      </c>
    </row>
    <row r="67" spans="2:9" x14ac:dyDescent="0.2">
      <c r="B67">
        <f t="shared" si="23"/>
        <v>9</v>
      </c>
      <c r="C67">
        <f t="shared" si="24"/>
        <v>7</v>
      </c>
      <c r="D67">
        <f t="shared" si="13"/>
        <v>2</v>
      </c>
      <c r="E67">
        <f t="shared" si="20"/>
        <v>3.052196349353244E-8</v>
      </c>
      <c r="F67">
        <f t="shared" si="21"/>
        <v>28.983450000000005</v>
      </c>
      <c r="G67">
        <f t="shared" si="14"/>
        <v>7.0927688487323068E-3</v>
      </c>
      <c r="H67">
        <f t="shared" si="22"/>
        <v>6.2744888936156446E-9</v>
      </c>
      <c r="I67">
        <f t="shared" si="15"/>
        <v>-18.886773806462525</v>
      </c>
    </row>
    <row r="68" spans="2:9" x14ac:dyDescent="0.2">
      <c r="B68">
        <f t="shared" si="23"/>
        <v>9</v>
      </c>
      <c r="C68">
        <f t="shared" si="24"/>
        <v>6</v>
      </c>
      <c r="D68">
        <f t="shared" si="13"/>
        <v>3</v>
      </c>
      <c r="E68">
        <f t="shared" si="20"/>
        <v>2.1667970550636807E-7</v>
      </c>
      <c r="F68">
        <f t="shared" si="21"/>
        <v>59.222849500000017</v>
      </c>
      <c r="G68">
        <f t="shared" si="14"/>
        <v>1.2603269022059347E-3</v>
      </c>
      <c r="H68">
        <f t="shared" si="22"/>
        <v>1.617300581848806E-8</v>
      </c>
      <c r="I68">
        <f t="shared" si="15"/>
        <v>-17.939922292043295</v>
      </c>
    </row>
    <row r="69" spans="2:9" x14ac:dyDescent="0.2">
      <c r="B69">
        <f t="shared" si="23"/>
        <v>9</v>
      </c>
      <c r="C69">
        <f t="shared" si="24"/>
        <v>5</v>
      </c>
      <c r="D69">
        <f t="shared" si="13"/>
        <v>4</v>
      </c>
      <c r="E69">
        <f t="shared" si="20"/>
        <v>1.3558646820771778E-6</v>
      </c>
      <c r="F69">
        <f t="shared" si="21"/>
        <v>75.953304483750017</v>
      </c>
      <c r="G69">
        <f t="shared" si="14"/>
        <v>2.2394976268088972E-4</v>
      </c>
      <c r="H69">
        <f t="shared" si="22"/>
        <v>2.3062884720347767E-8</v>
      </c>
      <c r="I69">
        <f t="shared" si="15"/>
        <v>-17.585041233643707</v>
      </c>
    </row>
    <row r="70" spans="2:9" x14ac:dyDescent="0.2">
      <c r="B70">
        <f t="shared" si="23"/>
        <v>9</v>
      </c>
      <c r="C70">
        <f t="shared" si="24"/>
        <v>4</v>
      </c>
      <c r="D70">
        <f t="shared" si="13"/>
        <v>5</v>
      </c>
      <c r="E70">
        <f t="shared" si="20"/>
        <v>6.9125716714676689E-6</v>
      </c>
      <c r="F70">
        <f t="shared" si="21"/>
        <v>62.737429503577523</v>
      </c>
      <c r="G70">
        <f t="shared" si="14"/>
        <v>3.9794037655662055E-5</v>
      </c>
      <c r="H70">
        <f t="shared" si="22"/>
        <v>1.7257757990025929E-8</v>
      </c>
      <c r="I70">
        <f t="shared" si="15"/>
        <v>-17.875004056018884</v>
      </c>
    </row>
    <row r="71" spans="2:9" x14ac:dyDescent="0.2">
      <c r="B71">
        <f t="shared" si="23"/>
        <v>9</v>
      </c>
      <c r="C71">
        <f t="shared" si="24"/>
        <v>3</v>
      </c>
      <c r="D71">
        <f t="shared" si="13"/>
        <v>6</v>
      </c>
      <c r="E71">
        <f t="shared" si="20"/>
        <v>2.356361727328329E-5</v>
      </c>
      <c r="F71">
        <f t="shared" si="21"/>
        <v>32.728025724366269</v>
      </c>
      <c r="G71">
        <f t="shared" si="14"/>
        <v>7.0710743962551194E-6</v>
      </c>
      <c r="H71">
        <f t="shared" si="22"/>
        <v>5.4531466173837776E-9</v>
      </c>
      <c r="I71">
        <f t="shared" si="15"/>
        <v>-19.02707303389214</v>
      </c>
    </row>
    <row r="72" spans="2:9" x14ac:dyDescent="0.2">
      <c r="B72">
        <f t="shared" si="23"/>
        <v>9</v>
      </c>
      <c r="C72">
        <f t="shared" si="24"/>
        <v>2</v>
      </c>
      <c r="D72">
        <f t="shared" si="13"/>
        <v>7</v>
      </c>
      <c r="E72">
        <f t="shared" si="20"/>
        <v>1.8951780546788511E-5</v>
      </c>
      <c r="F72">
        <f t="shared" si="21"/>
        <v>9.9586706847000226</v>
      </c>
      <c r="G72">
        <f t="shared" si="14"/>
        <v>1.2564719757775191E-6</v>
      </c>
      <c r="H72">
        <f t="shared" si="22"/>
        <v>2.37139662072739E-10</v>
      </c>
      <c r="I72">
        <f t="shared" si="15"/>
        <v>-22.162371856911282</v>
      </c>
    </row>
    <row r="73" spans="2:9" x14ac:dyDescent="0.2">
      <c r="B73">
        <f t="shared" si="23"/>
        <v>9</v>
      </c>
      <c r="C73">
        <f t="shared" si="24"/>
        <v>1</v>
      </c>
      <c r="D73">
        <f t="shared" si="13"/>
        <v>8</v>
      </c>
      <c r="E73">
        <f t="shared" si="20"/>
        <v>5.7275261144022342E-6</v>
      </c>
      <c r="F73">
        <f t="shared" si="21"/>
        <v>1.4066622342138779</v>
      </c>
      <c r="G73">
        <f t="shared" si="14"/>
        <v>2.2326477384403705E-7</v>
      </c>
      <c r="H73">
        <f t="shared" si="22"/>
        <v>1.7987761157953693E-12</v>
      </c>
      <c r="I73">
        <f t="shared" si="15"/>
        <v>-27.043914617956759</v>
      </c>
    </row>
    <row r="74" spans="2:9" x14ac:dyDescent="0.2">
      <c r="B74">
        <f t="shared" si="23"/>
        <v>9</v>
      </c>
      <c r="C74">
        <f t="shared" si="24"/>
        <v>0</v>
      </c>
      <c r="D74">
        <f t="shared" si="13"/>
        <v>9</v>
      </c>
      <c r="E74">
        <f t="shared" si="20"/>
        <v>5.9627567161437762E-7</v>
      </c>
      <c r="F74">
        <f t="shared" si="21"/>
        <v>2.0318454494200461E-2</v>
      </c>
      <c r="G74">
        <f t="shared" si="14"/>
        <v>3.9672320752544525E-8</v>
      </c>
      <c r="H74">
        <f t="shared" si="22"/>
        <v>4.8064603880053172E-16</v>
      </c>
      <c r="I74">
        <f t="shared" si="15"/>
        <v>-35.271400560753705</v>
      </c>
    </row>
    <row r="75" spans="2:9" x14ac:dyDescent="0.2">
      <c r="B75">
        <f t="shared" si="23"/>
        <v>10</v>
      </c>
      <c r="C75">
        <f t="shared" si="24"/>
        <v>10</v>
      </c>
      <c r="D75">
        <f t="shared" si="13"/>
        <v>0</v>
      </c>
      <c r="E75">
        <f t="shared" si="20"/>
        <v>5.0096519949487396E-11</v>
      </c>
      <c r="F75">
        <f t="shared" si="21"/>
        <v>1</v>
      </c>
      <c r="G75">
        <f t="shared" si="14"/>
        <v>0.19074332696105975</v>
      </c>
      <c r="H75">
        <f t="shared" si="22"/>
        <v>9.5555768843363268E-12</v>
      </c>
      <c r="I75">
        <f t="shared" si="15"/>
        <v>-25.373896164932042</v>
      </c>
    </row>
    <row r="76" spans="2:9" x14ac:dyDescent="0.2">
      <c r="B76">
        <f t="shared" si="23"/>
        <v>10</v>
      </c>
      <c r="C76">
        <f t="shared" si="24"/>
        <v>9</v>
      </c>
      <c r="D76">
        <f t="shared" si="13"/>
        <v>1</v>
      </c>
      <c r="E76">
        <f t="shared" si="20"/>
        <v>4.7719490985300973E-10</v>
      </c>
      <c r="F76">
        <f t="shared" si="21"/>
        <v>9.1300000000000008</v>
      </c>
      <c r="G76">
        <f t="shared" si="14"/>
        <v>3.3893526140817754E-2</v>
      </c>
      <c r="H76">
        <f t="shared" si="22"/>
        <v>1.4766695972199129E-10</v>
      </c>
      <c r="I76">
        <f t="shared" si="15"/>
        <v>-22.636061649980189</v>
      </c>
    </row>
    <row r="77" spans="2:9" x14ac:dyDescent="0.2">
      <c r="B77">
        <f t="shared" si="23"/>
        <v>10</v>
      </c>
      <c r="C77">
        <f t="shared" si="24"/>
        <v>8</v>
      </c>
      <c r="D77">
        <f t="shared" si="13"/>
        <v>2</v>
      </c>
      <c r="E77">
        <f t="shared" si="20"/>
        <v>3.9444228173916349E-9</v>
      </c>
      <c r="F77">
        <f t="shared" si="21"/>
        <v>37.113450000000007</v>
      </c>
      <c r="G77">
        <f t="shared" si="14"/>
        <v>6.0226018522410371E-3</v>
      </c>
      <c r="H77">
        <f t="shared" si="22"/>
        <v>8.8165554496609081E-10</v>
      </c>
      <c r="I77">
        <f t="shared" si="15"/>
        <v>-20.849219674789012</v>
      </c>
    </row>
    <row r="78" spans="2:9" x14ac:dyDescent="0.2">
      <c r="B78">
        <f t="shared" si="23"/>
        <v>10</v>
      </c>
      <c r="C78">
        <f t="shared" si="24"/>
        <v>7</v>
      </c>
      <c r="D78">
        <f t="shared" si="13"/>
        <v>3</v>
      </c>
      <c r="E78">
        <f t="shared" si="20"/>
        <v>3.052196349353244E-8</v>
      </c>
      <c r="F78">
        <f t="shared" si="21"/>
        <v>88.206299500000014</v>
      </c>
      <c r="G78">
        <f t="shared" si="14"/>
        <v>1.0701669964912673E-3</v>
      </c>
      <c r="H78">
        <f t="shared" si="22"/>
        <v>2.8811351078376678E-9</v>
      </c>
      <c r="I78">
        <f t="shared" si="15"/>
        <v>-19.665081485783364</v>
      </c>
    </row>
    <row r="79" spans="2:9" x14ac:dyDescent="0.2">
      <c r="B79">
        <f t="shared" si="23"/>
        <v>10</v>
      </c>
      <c r="C79">
        <f t="shared" si="24"/>
        <v>6</v>
      </c>
      <c r="D79">
        <f t="shared" si="13"/>
        <v>4</v>
      </c>
      <c r="E79">
        <f t="shared" si="20"/>
        <v>2.1667970550636807E-7</v>
      </c>
      <c r="F79">
        <f t="shared" si="21"/>
        <v>135.17615398375003</v>
      </c>
      <c r="G79">
        <f t="shared" si="14"/>
        <v>1.9015990571466797E-4</v>
      </c>
      <c r="H79">
        <f t="shared" si="22"/>
        <v>5.5697701820368258E-9</v>
      </c>
      <c r="I79">
        <f t="shared" si="15"/>
        <v>-19.005912043815915</v>
      </c>
    </row>
    <row r="80" spans="2:9" x14ac:dyDescent="0.2">
      <c r="B80">
        <f t="shared" si="23"/>
        <v>10</v>
      </c>
      <c r="C80">
        <f t="shared" si="24"/>
        <v>5</v>
      </c>
      <c r="D80">
        <f t="shared" si="13"/>
        <v>5</v>
      </c>
      <c r="E80">
        <f t="shared" si="20"/>
        <v>1.3558646820771778E-6</v>
      </c>
      <c r="F80">
        <f t="shared" si="21"/>
        <v>138.69073398732752</v>
      </c>
      <c r="G80">
        <f t="shared" si="14"/>
        <v>3.3789856966222016E-5</v>
      </c>
      <c r="H80">
        <f t="shared" si="22"/>
        <v>6.3540429809431316E-9</v>
      </c>
      <c r="I80">
        <f t="shared" si="15"/>
        <v>-18.874174536730539</v>
      </c>
    </row>
    <row r="81" spans="2:9" x14ac:dyDescent="0.2">
      <c r="B81">
        <f t="shared" si="23"/>
        <v>10</v>
      </c>
      <c r="C81">
        <f t="shared" si="24"/>
        <v>4</v>
      </c>
      <c r="D81">
        <f t="shared" si="13"/>
        <v>6</v>
      </c>
      <c r="E81">
        <f t="shared" si="20"/>
        <v>6.9125716714676689E-6</v>
      </c>
      <c r="F81">
        <f t="shared" si="21"/>
        <v>95.465455227943792</v>
      </c>
      <c r="G81">
        <f t="shared" si="14"/>
        <v>6.0041806894400224E-6</v>
      </c>
      <c r="H81">
        <f t="shared" si="22"/>
        <v>3.9622296947742068E-9</v>
      </c>
      <c r="I81">
        <f t="shared" si="15"/>
        <v>-19.346458915899671</v>
      </c>
    </row>
    <row r="82" spans="2:9" x14ac:dyDescent="0.2">
      <c r="B82">
        <f t="shared" si="23"/>
        <v>10</v>
      </c>
      <c r="C82">
        <f t="shared" si="24"/>
        <v>3</v>
      </c>
      <c r="D82">
        <f t="shared" si="13"/>
        <v>7</v>
      </c>
      <c r="E82">
        <f t="shared" si="20"/>
        <v>2.356361727328329E-5</v>
      </c>
      <c r="F82">
        <f t="shared" si="21"/>
        <v>42.686696409066293</v>
      </c>
      <c r="G82">
        <f t="shared" si="14"/>
        <v>1.0668937068150947E-6</v>
      </c>
      <c r="H82">
        <f t="shared" si="22"/>
        <v>1.0731382109761721E-9</v>
      </c>
      <c r="I82">
        <f t="shared" si="15"/>
        <v>-20.652678573600181</v>
      </c>
    </row>
    <row r="83" spans="2:9" x14ac:dyDescent="0.2">
      <c r="B83">
        <f t="shared" si="23"/>
        <v>10</v>
      </c>
      <c r="C83">
        <f t="shared" si="24"/>
        <v>2</v>
      </c>
      <c r="D83">
        <f t="shared" si="13"/>
        <v>8</v>
      </c>
      <c r="E83">
        <f t="shared" si="20"/>
        <v>1.8951780546788511E-5</v>
      </c>
      <c r="F83">
        <f t="shared" si="21"/>
        <v>11.3653329189139</v>
      </c>
      <c r="G83">
        <f t="shared" si="14"/>
        <v>1.8957826896242406E-7</v>
      </c>
      <c r="H83">
        <f t="shared" si="22"/>
        <v>4.083388807296264E-11</v>
      </c>
      <c r="I83">
        <f t="shared" si="15"/>
        <v>-23.921508789243848</v>
      </c>
    </row>
    <row r="84" spans="2:9" x14ac:dyDescent="0.2">
      <c r="B84">
        <f t="shared" si="23"/>
        <v>10</v>
      </c>
      <c r="C84">
        <f t="shared" si="24"/>
        <v>1</v>
      </c>
      <c r="D84">
        <f t="shared" si="13"/>
        <v>9</v>
      </c>
      <c r="E84">
        <f t="shared" si="20"/>
        <v>5.7275261144022342E-6</v>
      </c>
      <c r="F84">
        <f t="shared" si="21"/>
        <v>1.4269806887080785</v>
      </c>
      <c r="G84">
        <f t="shared" si="14"/>
        <v>3.3686504881613243E-8</v>
      </c>
      <c r="H84">
        <f t="shared" ref="H84:H85" si="25">E84*F84*G84</f>
        <v>2.7532213413330377E-13</v>
      </c>
      <c r="I84">
        <f t="shared" si="15"/>
        <v>-28.920834585945709</v>
      </c>
    </row>
    <row r="85" spans="2:9" x14ac:dyDescent="0.2">
      <c r="B85">
        <f t="shared" si="23"/>
        <v>10</v>
      </c>
      <c r="C85">
        <f t="shared" si="24"/>
        <v>0</v>
      </c>
      <c r="D85">
        <f t="shared" ref="D85" si="26">B85-C85</f>
        <v>10</v>
      </c>
      <c r="E85">
        <f t="shared" si="20"/>
        <v>5.9627567161437762E-7</v>
      </c>
      <c r="F85">
        <f t="shared" si="21"/>
        <v>1.8550748953205021E-2</v>
      </c>
      <c r="G85">
        <f t="shared" ref="G85" si="27">IF($D$2&gt;0, EXP(($C$2+C85)*$F$2+D85*$E$2), EXP($E$2*D85))</f>
        <v>5.9858158709312692E-9</v>
      </c>
      <c r="H85">
        <f t="shared" si="25"/>
        <v>6.6211265984088623E-17</v>
      </c>
      <c r="I85">
        <f t="shared" ref="I85" si="28">LN(H85)</f>
        <v>-37.25368104440048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9632-AC36-8445-AED4-F81ACC8692ED}">
  <dimension ref="A1:R306"/>
  <sheetViews>
    <sheetView workbookViewId="0">
      <selection activeCell="P6" sqref="P6:Q6"/>
    </sheetView>
  </sheetViews>
  <sheetFormatPr baseColWidth="10" defaultRowHeight="16" x14ac:dyDescent="0.2"/>
  <cols>
    <col min="2" max="2" width="11.1640625" bestFit="1" customWidth="1"/>
    <col min="4" max="4" width="12.1640625" bestFit="1" customWidth="1"/>
    <col min="10" max="10" width="12.1640625" bestFit="1" customWidth="1"/>
    <col min="12" max="13" width="12.1640625" bestFit="1" customWidth="1"/>
    <col min="18" max="18" width="12.1640625" bestFit="1" customWidth="1"/>
  </cols>
  <sheetData>
    <row r="1" spans="1:18" x14ac:dyDescent="0.2">
      <c r="B1" s="5" t="s">
        <v>1</v>
      </c>
      <c r="C1" s="6" t="s">
        <v>80</v>
      </c>
      <c r="D1" s="6" t="s">
        <v>81</v>
      </c>
      <c r="E1" s="6" t="s">
        <v>82</v>
      </c>
      <c r="F1" s="60" t="s">
        <v>83</v>
      </c>
      <c r="G1" s="9" t="s">
        <v>38</v>
      </c>
      <c r="H1" s="9" t="s">
        <v>89</v>
      </c>
      <c r="I1" s="9" t="s">
        <v>55</v>
      </c>
    </row>
    <row r="2" spans="1:18" x14ac:dyDescent="0.2">
      <c r="B2" s="7">
        <f>L!A4</f>
        <v>1</v>
      </c>
      <c r="C2" s="8">
        <f>L!A7</f>
        <v>4</v>
      </c>
      <c r="D2" s="8">
        <f>L!A3</f>
        <v>0</v>
      </c>
      <c r="E2" s="8">
        <f>L!O4</f>
        <v>0.15478465286710993</v>
      </c>
      <c r="F2" s="61">
        <f>L!O3</f>
        <v>0.1699691565346185</v>
      </c>
      <c r="G2" s="4">
        <f>E2*F2</f>
        <v>2.6308616892326393E-2</v>
      </c>
      <c r="H2" s="4">
        <f>(1-E2)/(1-G2)</f>
        <v>0.86805261071045514</v>
      </c>
      <c r="I2" s="4">
        <f>E2*(1-F2)/(1-G2)</f>
        <v>0.13194738928954483</v>
      </c>
    </row>
    <row r="4" spans="1:18" x14ac:dyDescent="0.2">
      <c r="F4" s="49">
        <f>SUM(F6:F16)</f>
        <v>3.632436970338639</v>
      </c>
    </row>
    <row r="5" spans="1:18" x14ac:dyDescent="0.2">
      <c r="A5" s="33" t="s">
        <v>22</v>
      </c>
      <c r="B5" s="34" t="s">
        <v>74</v>
      </c>
      <c r="C5" s="63" t="s">
        <v>85</v>
      </c>
      <c r="D5" s="64" t="s">
        <v>91</v>
      </c>
      <c r="E5" s="64" t="s">
        <v>79</v>
      </c>
      <c r="F5" s="65" t="s">
        <v>94</v>
      </c>
      <c r="G5" s="65" t="s">
        <v>95</v>
      </c>
      <c r="I5" t="s">
        <v>22</v>
      </c>
      <c r="J5" s="49" t="s">
        <v>35</v>
      </c>
      <c r="K5" t="s">
        <v>84</v>
      </c>
      <c r="L5" s="19" t="s">
        <v>76</v>
      </c>
      <c r="M5" s="49" t="s">
        <v>41</v>
      </c>
      <c r="O5" s="43" t="s">
        <v>96</v>
      </c>
      <c r="P5" s="67"/>
      <c r="Q5" s="19" t="s">
        <v>103</v>
      </c>
      <c r="R5" s="56" t="s">
        <v>101</v>
      </c>
    </row>
    <row r="6" spans="1:18" x14ac:dyDescent="0.2">
      <c r="A6" s="35">
        <v>0</v>
      </c>
      <c r="B6" s="36">
        <f>SUMIF(B$21:B$306,"=0",L$21:L$306)</f>
        <v>9.6503138607726588E-6</v>
      </c>
      <c r="C6" s="62">
        <f>LN(B6)</f>
        <v>-11.548520118709888</v>
      </c>
      <c r="D6" s="49">
        <f>B6*J6</f>
        <v>6.1816570375663434E-14</v>
      </c>
      <c r="E6" s="49">
        <f>D6/D$17</f>
        <v>1.2952703690590778E-8</v>
      </c>
      <c r="F6">
        <f>E6*A6</f>
        <v>0</v>
      </c>
      <c r="G6" s="49">
        <f t="shared" ref="G6:G15" si="0">G7+E7</f>
        <v>0.99999998704729642</v>
      </c>
      <c r="I6">
        <f>K6</f>
        <v>0</v>
      </c>
      <c r="J6" s="49">
        <f>'K1'!B6</f>
        <v>6.4056538748382271E-9</v>
      </c>
      <c r="K6">
        <v>0</v>
      </c>
      <c r="L6" s="19">
        <f>'B4'!B6</f>
        <v>3.0406059450851483E-4</v>
      </c>
      <c r="M6" s="49">
        <f>K0!B6</f>
        <v>1.8614005121160475E-3</v>
      </c>
      <c r="O6" s="37" t="s">
        <v>97</v>
      </c>
      <c r="P6" s="38">
        <f>(Q6-(1-G2)*F4)/E2-(1-G2)*F4/(1-E2)</f>
        <v>-3.275885930576806</v>
      </c>
      <c r="Q6" s="19">
        <f>'B4'!F4</f>
        <v>3.6775247192656879</v>
      </c>
      <c r="R6" s="56">
        <f>L!B13</f>
        <v>0.47722707270232739</v>
      </c>
    </row>
    <row r="7" spans="1:18" x14ac:dyDescent="0.2">
      <c r="A7" s="35">
        <f>A6+1</f>
        <v>1</v>
      </c>
      <c r="B7" s="36">
        <f>SUMIF(B$21:B$306,"=1",L$21:L$306)</f>
        <v>6.8126767844741042E-5</v>
      </c>
      <c r="C7" s="62">
        <f t="shared" ref="C7:C17" si="1">LN(B7)</f>
        <v>-9.5941403553030149</v>
      </c>
      <c r="D7" s="49">
        <f t="shared" ref="D7:D16" si="2">B7*J7</f>
        <v>7.4190860850171875E-10</v>
      </c>
      <c r="E7" s="49">
        <f t="shared" ref="E7:E16" si="3">D7/D$17</f>
        <v>1.5545544362979626E-4</v>
      </c>
      <c r="F7">
        <f t="shared" ref="F7:F16" si="4">E7*A7</f>
        <v>1.5545544362979626E-4</v>
      </c>
      <c r="G7" s="49">
        <f t="shared" si="0"/>
        <v>0.9998445316036666</v>
      </c>
      <c r="I7">
        <f t="shared" ref="I7:I16" si="5">K7</f>
        <v>1</v>
      </c>
      <c r="J7" s="49">
        <f>'K1'!B7</f>
        <v>1.0890118993939464E-5</v>
      </c>
      <c r="K7">
        <f>K6+1</f>
        <v>1</v>
      </c>
      <c r="L7" s="19">
        <f>'B4'!B7</f>
        <v>3.5063104376723697E-4</v>
      </c>
      <c r="M7" s="49">
        <f>K0!B7</f>
        <v>0.13109639245593677</v>
      </c>
    </row>
    <row r="8" spans="1:18" x14ac:dyDescent="0.2">
      <c r="A8" s="35">
        <f t="shared" ref="A8:A16" si="6">A7+1</f>
        <v>2</v>
      </c>
      <c r="B8" s="36">
        <f>SUMIF(B$21:B$306,"=2",L$21:L$306)</f>
        <v>1.048998874224508E-4</v>
      </c>
      <c r="C8" s="62">
        <f t="shared" si="1"/>
        <v>-9.162504115751819</v>
      </c>
      <c r="D8" s="49">
        <f t="shared" si="2"/>
        <v>1.4434700395773473E-7</v>
      </c>
      <c r="E8" s="49">
        <f t="shared" si="3"/>
        <v>3.0245676192109619E-2</v>
      </c>
      <c r="F8">
        <f t="shared" si="4"/>
        <v>6.0491352384219238E-2</v>
      </c>
      <c r="G8" s="49">
        <f t="shared" si="0"/>
        <v>0.96959885541155699</v>
      </c>
      <c r="I8">
        <f t="shared" si="5"/>
        <v>2</v>
      </c>
      <c r="J8" s="49">
        <f>'K1'!B8</f>
        <v>1.3760453657726366E-3</v>
      </c>
      <c r="K8">
        <f t="shared" ref="K8:K15" si="7">K7+1</f>
        <v>2</v>
      </c>
      <c r="L8" s="19">
        <f>'B4'!B8</f>
        <v>2.352714046397224E-4</v>
      </c>
      <c r="M8" s="49">
        <f>K0!B8</f>
        <v>0.73708622755602271</v>
      </c>
    </row>
    <row r="9" spans="1:18" x14ac:dyDescent="0.2">
      <c r="A9" s="35">
        <f t="shared" si="6"/>
        <v>3</v>
      </c>
      <c r="B9" s="36">
        <f>SUMIF(B$21:B$306,"=3",L$21:L$306)</f>
        <v>2.3996170135336411E-5</v>
      </c>
      <c r="C9" s="62">
        <f t="shared" si="1"/>
        <v>-10.63761631804452</v>
      </c>
      <c r="D9" s="49">
        <f t="shared" si="2"/>
        <v>1.4632686759184139E-6</v>
      </c>
      <c r="E9" s="49">
        <f t="shared" si="3"/>
        <v>0.3066052591354379</v>
      </c>
      <c r="F9">
        <f t="shared" si="4"/>
        <v>0.91981577740631371</v>
      </c>
      <c r="G9" s="49">
        <f t="shared" si="0"/>
        <v>0.66299359627611909</v>
      </c>
      <c r="I9">
        <f t="shared" si="5"/>
        <v>3</v>
      </c>
      <c r="J9" s="49">
        <f>'K1'!B9</f>
        <v>6.0979259092834394E-2</v>
      </c>
      <c r="K9">
        <f t="shared" si="7"/>
        <v>3</v>
      </c>
      <c r="L9" s="19">
        <f>'B4'!B9</f>
        <v>1.2979488076597968E-4</v>
      </c>
      <c r="M9" s="49">
        <f>K0!B9</f>
        <v>0</v>
      </c>
    </row>
    <row r="10" spans="1:18" x14ac:dyDescent="0.2">
      <c r="A10" s="35">
        <f t="shared" si="6"/>
        <v>4</v>
      </c>
      <c r="B10" s="36">
        <f>SUMIF(B$21:B$306,"=4",L$21:L$306)</f>
        <v>3.4516774422873983E-6</v>
      </c>
      <c r="C10" s="62">
        <f t="shared" si="1"/>
        <v>-12.576650229929527</v>
      </c>
      <c r="D10" s="49">
        <f t="shared" si="2"/>
        <v>3.1641262922264543E-6</v>
      </c>
      <c r="E10" s="49">
        <f t="shared" si="3"/>
        <v>0.66299359627611909</v>
      </c>
      <c r="F10">
        <f t="shared" si="4"/>
        <v>2.6519743851044764</v>
      </c>
      <c r="G10" s="49">
        <f t="shared" si="0"/>
        <v>0</v>
      </c>
      <c r="I10">
        <f t="shared" si="5"/>
        <v>4</v>
      </c>
      <c r="J10" s="49">
        <f>'K1'!B10</f>
        <v>0.91669234600600846</v>
      </c>
      <c r="K10">
        <f t="shared" si="7"/>
        <v>4</v>
      </c>
      <c r="L10" s="19">
        <f>'B4'!B10</f>
        <v>6.4709433641659182E-5</v>
      </c>
      <c r="M10" s="49">
        <f>K0!B10</f>
        <v>0</v>
      </c>
    </row>
    <row r="11" spans="1:18" x14ac:dyDescent="0.2">
      <c r="A11" s="35">
        <f t="shared" si="6"/>
        <v>5</v>
      </c>
      <c r="B11" s="36">
        <f>SUMIF(B$21:B$306,"=5",L$21:L$306)</f>
        <v>3.9337039773470832E-7</v>
      </c>
      <c r="C11" s="62">
        <f t="shared" si="1"/>
        <v>-14.748514181065403</v>
      </c>
      <c r="D11" s="49">
        <f t="shared" si="2"/>
        <v>0</v>
      </c>
      <c r="E11" s="49">
        <f t="shared" si="3"/>
        <v>0</v>
      </c>
      <c r="F11">
        <f t="shared" si="4"/>
        <v>0</v>
      </c>
      <c r="G11" s="49">
        <f t="shared" si="0"/>
        <v>0</v>
      </c>
      <c r="I11">
        <f t="shared" si="5"/>
        <v>5</v>
      </c>
      <c r="J11" s="49">
        <f>'K1'!B11</f>
        <v>0</v>
      </c>
      <c r="K11">
        <f t="shared" si="7"/>
        <v>5</v>
      </c>
      <c r="L11" s="19">
        <f>'B4'!B11</f>
        <v>3.0331976797801442E-5</v>
      </c>
      <c r="M11" s="49">
        <f>K0!B11</f>
        <v>0</v>
      </c>
    </row>
    <row r="12" spans="1:18" x14ac:dyDescent="0.2">
      <c r="A12" s="35">
        <f t="shared" si="6"/>
        <v>6</v>
      </c>
      <c r="B12" s="36">
        <f>SUMIF(B$21:B$306,"=6",L$21:L$306)</f>
        <v>3.889032371769496E-8</v>
      </c>
      <c r="C12" s="62">
        <f t="shared" si="1"/>
        <v>-17.062520364881927</v>
      </c>
      <c r="D12" s="49">
        <f t="shared" si="2"/>
        <v>0</v>
      </c>
      <c r="E12" s="49">
        <f t="shared" si="3"/>
        <v>0</v>
      </c>
      <c r="F12">
        <f t="shared" si="4"/>
        <v>0</v>
      </c>
      <c r="G12" s="49">
        <f t="shared" si="0"/>
        <v>0</v>
      </c>
      <c r="I12">
        <f t="shared" si="5"/>
        <v>6</v>
      </c>
      <c r="J12" s="49">
        <f>'K1'!B12</f>
        <v>0</v>
      </c>
      <c r="K12">
        <f t="shared" si="7"/>
        <v>6</v>
      </c>
      <c r="L12" s="19">
        <f>'B4'!B12</f>
        <v>1.3642585845676237E-5</v>
      </c>
      <c r="M12" s="49">
        <f>K0!B12</f>
        <v>0</v>
      </c>
    </row>
    <row r="13" spans="1:18" x14ac:dyDescent="0.2">
      <c r="A13" s="35">
        <f t="shared" si="6"/>
        <v>7</v>
      </c>
      <c r="B13" s="36">
        <f>SUMIF(B$21:B$306,"=7",L$21:L$306)</f>
        <v>3.492259461162342E-9</v>
      </c>
      <c r="C13" s="62">
        <f t="shared" si="1"/>
        <v>-19.472716900136401</v>
      </c>
      <c r="D13" s="49">
        <f t="shared" si="2"/>
        <v>0</v>
      </c>
      <c r="E13" s="49">
        <f t="shared" si="3"/>
        <v>0</v>
      </c>
      <c r="F13">
        <f t="shared" si="4"/>
        <v>0</v>
      </c>
      <c r="G13" s="49">
        <f t="shared" si="0"/>
        <v>0</v>
      </c>
      <c r="I13">
        <f t="shared" si="5"/>
        <v>7</v>
      </c>
      <c r="J13" s="49">
        <f>'K1'!B13</f>
        <v>0</v>
      </c>
      <c r="K13">
        <f t="shared" si="7"/>
        <v>7</v>
      </c>
      <c r="L13" s="19">
        <f>'B4'!B13</f>
        <v>5.9579050230172942E-6</v>
      </c>
      <c r="M13" s="49">
        <f>K0!B13</f>
        <v>0</v>
      </c>
    </row>
    <row r="14" spans="1:18" x14ac:dyDescent="0.2">
      <c r="A14" s="35">
        <f t="shared" si="6"/>
        <v>8</v>
      </c>
      <c r="B14" s="36">
        <f>SUMIF(B$21:B$306,"=8",L$21:L$306)</f>
        <v>2.9254573885237942E-10</v>
      </c>
      <c r="C14" s="62">
        <f t="shared" si="1"/>
        <v>-21.952400089336599</v>
      </c>
      <c r="D14" s="49">
        <f t="shared" si="2"/>
        <v>0</v>
      </c>
      <c r="E14" s="49">
        <f t="shared" si="3"/>
        <v>0</v>
      </c>
      <c r="F14">
        <f t="shared" si="4"/>
        <v>0</v>
      </c>
      <c r="G14" s="49">
        <f t="shared" si="0"/>
        <v>0</v>
      </c>
      <c r="I14">
        <f t="shared" si="5"/>
        <v>8</v>
      </c>
      <c r="J14" s="49">
        <f>'K1'!B14</f>
        <v>0</v>
      </c>
      <c r="K14">
        <f t="shared" si="7"/>
        <v>8</v>
      </c>
      <c r="L14" s="19">
        <f>'B4'!B14</f>
        <v>2.54528423141989E-6</v>
      </c>
      <c r="M14" s="49">
        <f>K0!B14</f>
        <v>0</v>
      </c>
    </row>
    <row r="15" spans="1:18" x14ac:dyDescent="0.2">
      <c r="A15" s="35">
        <f t="shared" si="6"/>
        <v>9</v>
      </c>
      <c r="B15" s="36">
        <f>SUMIF(B$21:B$306,"=9",L$21:L$306)</f>
        <v>2.3247869552871755E-11</v>
      </c>
      <c r="C15" s="62">
        <f t="shared" si="1"/>
        <v>-24.48480762022821</v>
      </c>
      <c r="D15" s="49">
        <f t="shared" si="2"/>
        <v>0</v>
      </c>
      <c r="E15" s="49">
        <f t="shared" si="3"/>
        <v>0</v>
      </c>
      <c r="F15">
        <f t="shared" si="4"/>
        <v>0</v>
      </c>
      <c r="G15" s="49">
        <f t="shared" si="0"/>
        <v>0</v>
      </c>
      <c r="I15">
        <f t="shared" si="5"/>
        <v>9</v>
      </c>
      <c r="J15" s="49">
        <f>'K1'!B15</f>
        <v>0</v>
      </c>
      <c r="K15">
        <f t="shared" si="7"/>
        <v>9</v>
      </c>
      <c r="L15" s="19">
        <f>'B4'!B15</f>
        <v>1.0690564776859794E-6</v>
      </c>
      <c r="M15" s="49">
        <f>K0!B15</f>
        <v>0</v>
      </c>
    </row>
    <row r="16" spans="1:18" x14ac:dyDescent="0.2">
      <c r="A16" s="37">
        <f t="shared" si="6"/>
        <v>10</v>
      </c>
      <c r="B16" s="38">
        <f>SUMIF(B$21:B$306,"=10",L$21:L$306)</f>
        <v>1.7268543175794392E-12</v>
      </c>
      <c r="C16" s="62">
        <f t="shared" si="1"/>
        <v>-27.084719676095496</v>
      </c>
      <c r="D16" s="49">
        <f t="shared" si="2"/>
        <v>0</v>
      </c>
      <c r="E16" s="49">
        <f t="shared" si="3"/>
        <v>0</v>
      </c>
      <c r="F16">
        <f t="shared" si="4"/>
        <v>0</v>
      </c>
      <c r="G16" s="49">
        <v>0</v>
      </c>
      <c r="I16">
        <f t="shared" si="5"/>
        <v>10</v>
      </c>
      <c r="J16" s="49">
        <f>'K1'!B16</f>
        <v>0</v>
      </c>
      <c r="K16">
        <f>K15+1</f>
        <v>10</v>
      </c>
      <c r="L16" s="19">
        <f>'B4'!B16</f>
        <v>4.4300963851969252E-7</v>
      </c>
      <c r="M16" s="49">
        <f>K0!B16</f>
        <v>0</v>
      </c>
    </row>
    <row r="17" spans="1:13" x14ac:dyDescent="0.2">
      <c r="A17" t="s">
        <v>56</v>
      </c>
      <c r="B17">
        <f>D17</f>
        <v>4.7724839425276745E-6</v>
      </c>
      <c r="C17" s="62">
        <f t="shared" si="1"/>
        <v>-12.25264364593516</v>
      </c>
      <c r="D17">
        <f>SUM(D6:D16)</f>
        <v>4.7724839425276745E-6</v>
      </c>
      <c r="E17">
        <f>SUM(E6:E16)</f>
        <v>1</v>
      </c>
    </row>
    <row r="19" spans="1:13" x14ac:dyDescent="0.2">
      <c r="B19" t="s">
        <v>87</v>
      </c>
      <c r="E19" t="s">
        <v>86</v>
      </c>
    </row>
    <row r="20" spans="1:13" x14ac:dyDescent="0.2">
      <c r="B20" t="s">
        <v>22</v>
      </c>
      <c r="C20" t="s">
        <v>18</v>
      </c>
      <c r="D20" t="s">
        <v>23</v>
      </c>
      <c r="E20" t="s">
        <v>34</v>
      </c>
      <c r="F20" t="s">
        <v>48</v>
      </c>
      <c r="G20" t="s">
        <v>49</v>
      </c>
      <c r="H20" t="s">
        <v>19</v>
      </c>
      <c r="I20" t="s">
        <v>88</v>
      </c>
      <c r="J20" t="s">
        <v>47</v>
      </c>
      <c r="K20" t="s">
        <v>90</v>
      </c>
      <c r="L20" t="s">
        <v>36</v>
      </c>
      <c r="M20" t="s">
        <v>63</v>
      </c>
    </row>
    <row r="21" spans="1:13" x14ac:dyDescent="0.2">
      <c r="B21">
        <v>0</v>
      </c>
      <c r="C21">
        <v>10</v>
      </c>
      <c r="D21">
        <f>C21-B21</f>
        <v>10</v>
      </c>
      <c r="E21">
        <v>0</v>
      </c>
      <c r="F21">
        <f>D21+E21</f>
        <v>10</v>
      </c>
      <c r="G21">
        <f>B21-E21</f>
        <v>0</v>
      </c>
      <c r="H21">
        <f t="shared" ref="H21:H84" si="8">VLOOKUP(C21,K$6:M$16,2)</f>
        <v>4.4300963851969252E-7</v>
      </c>
      <c r="I21">
        <f t="shared" ref="I21:I84" si="9">_xlfn.BINOM.DIST(B21,C21,$H$2,FALSE)</f>
        <v>1.5995875561680059E-9</v>
      </c>
      <c r="J21">
        <f t="shared" ref="J21:J84" si="10">VLOOKUP(F21,K$6:M$16,3)</f>
        <v>0</v>
      </c>
      <c r="K21">
        <f>_xlfn.BINOM.DIST(G21,B21,$F$2,FALSE)</f>
        <v>1</v>
      </c>
      <c r="L21">
        <f>H21*I21*J21*K21</f>
        <v>0</v>
      </c>
      <c r="M21" t="e">
        <f>LN(L21)</f>
        <v>#NUM!</v>
      </c>
    </row>
    <row r="22" spans="1:13" x14ac:dyDescent="0.2">
      <c r="B22">
        <f>IF(E21=0,IF(C21=B21,B21+1,B21), B21)</f>
        <v>0</v>
      </c>
      <c r="C22">
        <f>IF(E21=0,IF(C21=B21,10,C21-1),C21)</f>
        <v>9</v>
      </c>
      <c r="D22">
        <f>C22-B22</f>
        <v>9</v>
      </c>
      <c r="E22">
        <f>IF(E21=0,B22,E21-1)</f>
        <v>0</v>
      </c>
      <c r="F22">
        <f t="shared" ref="F22:F85" si="11">D22+E22</f>
        <v>9</v>
      </c>
      <c r="G22">
        <f t="shared" ref="G22:G85" si="12">B22-E22</f>
        <v>0</v>
      </c>
      <c r="H22">
        <f t="shared" si="8"/>
        <v>1.0690564776859794E-6</v>
      </c>
      <c r="I22">
        <f t="shared" si="9"/>
        <v>1.2122919330051147E-8</v>
      </c>
      <c r="J22">
        <f t="shared" si="10"/>
        <v>0</v>
      </c>
      <c r="K22">
        <f t="shared" ref="K22:K85" si="13">_xlfn.BINOM.DIST(G22,B22,$F$2,FALSE)</f>
        <v>1</v>
      </c>
      <c r="L22">
        <f t="shared" ref="L22:L85" si="14">H22*I22*J22*K22</f>
        <v>0</v>
      </c>
      <c r="M22" t="e">
        <f t="shared" ref="M22:M85" si="15">LN(L22)</f>
        <v>#NUM!</v>
      </c>
    </row>
    <row r="23" spans="1:13" x14ac:dyDescent="0.2">
      <c r="B23">
        <f t="shared" ref="B23:B86" si="16">IF(E22=0,IF(C22=B22,B22+1,B22), B22)</f>
        <v>0</v>
      </c>
      <c r="C23">
        <f t="shared" ref="C23:C86" si="17">IF(E22=0,IF(C22=B22,10,C22-1),C22)</f>
        <v>8</v>
      </c>
      <c r="D23">
        <f t="shared" ref="D23:D86" si="18">C23-B23</f>
        <v>8</v>
      </c>
      <c r="E23">
        <f t="shared" ref="E23:E86" si="19">IF(E22=0,B23,E22-1)</f>
        <v>0</v>
      </c>
      <c r="F23">
        <f t="shared" si="11"/>
        <v>8</v>
      </c>
      <c r="G23">
        <f t="shared" si="12"/>
        <v>0</v>
      </c>
      <c r="H23">
        <f t="shared" si="8"/>
        <v>2.54528423141989E-6</v>
      </c>
      <c r="I23">
        <f t="shared" si="9"/>
        <v>9.1876916969146427E-8</v>
      </c>
      <c r="J23">
        <f t="shared" si="10"/>
        <v>0</v>
      </c>
      <c r="K23">
        <f t="shared" si="13"/>
        <v>1</v>
      </c>
      <c r="L23">
        <f t="shared" si="14"/>
        <v>0</v>
      </c>
      <c r="M23" t="e">
        <f t="shared" si="15"/>
        <v>#NUM!</v>
      </c>
    </row>
    <row r="24" spans="1:13" x14ac:dyDescent="0.2">
      <c r="B24">
        <f t="shared" si="16"/>
        <v>0</v>
      </c>
      <c r="C24">
        <f t="shared" si="17"/>
        <v>7</v>
      </c>
      <c r="D24">
        <f t="shared" si="18"/>
        <v>7</v>
      </c>
      <c r="E24">
        <f t="shared" si="19"/>
        <v>0</v>
      </c>
      <c r="F24">
        <f t="shared" si="11"/>
        <v>7</v>
      </c>
      <c r="G24">
        <f t="shared" si="12"/>
        <v>0</v>
      </c>
      <c r="H24">
        <f t="shared" si="8"/>
        <v>5.9579050230172942E-6</v>
      </c>
      <c r="I24">
        <f t="shared" si="9"/>
        <v>6.9631477715358299E-7</v>
      </c>
      <c r="J24">
        <f t="shared" si="10"/>
        <v>0</v>
      </c>
      <c r="K24">
        <f t="shared" si="13"/>
        <v>1</v>
      </c>
      <c r="L24">
        <f t="shared" si="14"/>
        <v>0</v>
      </c>
      <c r="M24" t="e">
        <f t="shared" si="15"/>
        <v>#NUM!</v>
      </c>
    </row>
    <row r="25" spans="1:13" x14ac:dyDescent="0.2">
      <c r="B25">
        <f t="shared" si="16"/>
        <v>0</v>
      </c>
      <c r="C25">
        <f t="shared" si="17"/>
        <v>6</v>
      </c>
      <c r="D25">
        <f t="shared" si="18"/>
        <v>6</v>
      </c>
      <c r="E25">
        <f t="shared" si="19"/>
        <v>0</v>
      </c>
      <c r="F25">
        <f t="shared" si="11"/>
        <v>6</v>
      </c>
      <c r="G25">
        <f t="shared" si="12"/>
        <v>0</v>
      </c>
      <c r="H25">
        <f t="shared" si="8"/>
        <v>1.3642585845676237E-5</v>
      </c>
      <c r="I25">
        <f t="shared" si="9"/>
        <v>5.2772152666514142E-6</v>
      </c>
      <c r="J25">
        <f t="shared" si="10"/>
        <v>0</v>
      </c>
      <c r="K25">
        <f t="shared" si="13"/>
        <v>1</v>
      </c>
      <c r="L25">
        <f t="shared" si="14"/>
        <v>0</v>
      </c>
      <c r="M25" t="e">
        <f t="shared" si="15"/>
        <v>#NUM!</v>
      </c>
    </row>
    <row r="26" spans="1:13" x14ac:dyDescent="0.2">
      <c r="B26">
        <f t="shared" si="16"/>
        <v>0</v>
      </c>
      <c r="C26">
        <f t="shared" si="17"/>
        <v>5</v>
      </c>
      <c r="D26">
        <f t="shared" si="18"/>
        <v>5</v>
      </c>
      <c r="E26">
        <f t="shared" si="19"/>
        <v>0</v>
      </c>
      <c r="F26">
        <f t="shared" si="11"/>
        <v>5</v>
      </c>
      <c r="G26">
        <f t="shared" si="12"/>
        <v>0</v>
      </c>
      <c r="H26">
        <f t="shared" si="8"/>
        <v>3.0331976797801442E-5</v>
      </c>
      <c r="I26">
        <f t="shared" si="9"/>
        <v>3.9994844119811319E-5</v>
      </c>
      <c r="J26">
        <f t="shared" si="10"/>
        <v>0</v>
      </c>
      <c r="K26">
        <f t="shared" si="13"/>
        <v>1</v>
      </c>
      <c r="L26">
        <f t="shared" si="14"/>
        <v>0</v>
      </c>
      <c r="M26" t="e">
        <f t="shared" si="15"/>
        <v>#NUM!</v>
      </c>
    </row>
    <row r="27" spans="1:13" x14ac:dyDescent="0.2">
      <c r="B27">
        <f t="shared" si="16"/>
        <v>0</v>
      </c>
      <c r="C27">
        <f t="shared" si="17"/>
        <v>4</v>
      </c>
      <c r="D27">
        <f t="shared" si="18"/>
        <v>4</v>
      </c>
      <c r="E27">
        <f t="shared" si="19"/>
        <v>0</v>
      </c>
      <c r="F27">
        <f t="shared" si="11"/>
        <v>4</v>
      </c>
      <c r="G27">
        <f t="shared" si="12"/>
        <v>0</v>
      </c>
      <c r="H27">
        <f t="shared" si="8"/>
        <v>6.4709433641659182E-5</v>
      </c>
      <c r="I27">
        <f t="shared" si="9"/>
        <v>3.0311205348706679E-4</v>
      </c>
      <c r="J27">
        <f t="shared" si="10"/>
        <v>0</v>
      </c>
      <c r="K27">
        <f t="shared" si="13"/>
        <v>1</v>
      </c>
      <c r="L27">
        <f t="shared" si="14"/>
        <v>0</v>
      </c>
      <c r="M27" t="e">
        <f t="shared" si="15"/>
        <v>#NUM!</v>
      </c>
    </row>
    <row r="28" spans="1:13" x14ac:dyDescent="0.2">
      <c r="B28">
        <f t="shared" si="16"/>
        <v>0</v>
      </c>
      <c r="C28">
        <f t="shared" si="17"/>
        <v>3</v>
      </c>
      <c r="D28">
        <f t="shared" si="18"/>
        <v>3</v>
      </c>
      <c r="E28">
        <f t="shared" si="19"/>
        <v>0</v>
      </c>
      <c r="F28">
        <f t="shared" si="11"/>
        <v>3</v>
      </c>
      <c r="G28">
        <f t="shared" si="12"/>
        <v>0</v>
      </c>
      <c r="H28">
        <f t="shared" si="8"/>
        <v>1.2979488076597968E-4</v>
      </c>
      <c r="I28">
        <f t="shared" si="9"/>
        <v>2.2972190288806627E-3</v>
      </c>
      <c r="J28">
        <f t="shared" si="10"/>
        <v>0</v>
      </c>
      <c r="K28">
        <f t="shared" si="13"/>
        <v>1</v>
      </c>
      <c r="L28">
        <f t="shared" si="14"/>
        <v>0</v>
      </c>
      <c r="M28" t="e">
        <f t="shared" si="15"/>
        <v>#NUM!</v>
      </c>
    </row>
    <row r="29" spans="1:13" x14ac:dyDescent="0.2">
      <c r="B29">
        <f t="shared" si="16"/>
        <v>0</v>
      </c>
      <c r="C29">
        <f t="shared" si="17"/>
        <v>2</v>
      </c>
      <c r="D29">
        <f t="shared" si="18"/>
        <v>2</v>
      </c>
      <c r="E29">
        <f t="shared" si="19"/>
        <v>0</v>
      </c>
      <c r="F29">
        <f t="shared" si="11"/>
        <v>2</v>
      </c>
      <c r="G29">
        <f t="shared" si="12"/>
        <v>0</v>
      </c>
      <c r="H29">
        <f t="shared" si="8"/>
        <v>2.352714046397224E-4</v>
      </c>
      <c r="I29">
        <f t="shared" si="9"/>
        <v>1.7410113540326691E-2</v>
      </c>
      <c r="J29">
        <f t="shared" si="10"/>
        <v>0.73708622755602271</v>
      </c>
      <c r="K29">
        <f t="shared" si="13"/>
        <v>1</v>
      </c>
      <c r="L29">
        <f t="shared" si="14"/>
        <v>3.0191802732521373E-6</v>
      </c>
      <c r="M29">
        <f t="shared" si="15"/>
        <v>-12.710525196119987</v>
      </c>
    </row>
    <row r="30" spans="1:13" x14ac:dyDescent="0.2">
      <c r="B30">
        <f t="shared" si="16"/>
        <v>0</v>
      </c>
      <c r="C30">
        <f t="shared" si="17"/>
        <v>1</v>
      </c>
      <c r="D30">
        <f t="shared" si="18"/>
        <v>1</v>
      </c>
      <c r="E30">
        <f t="shared" si="19"/>
        <v>0</v>
      </c>
      <c r="F30">
        <f t="shared" si="11"/>
        <v>1</v>
      </c>
      <c r="G30">
        <f t="shared" si="12"/>
        <v>0</v>
      </c>
      <c r="H30">
        <f t="shared" si="8"/>
        <v>3.5063104376723697E-4</v>
      </c>
      <c r="I30">
        <f t="shared" si="9"/>
        <v>0.13194738928954483</v>
      </c>
      <c r="J30">
        <f t="shared" si="10"/>
        <v>0.13109639245593677</v>
      </c>
      <c r="K30">
        <f t="shared" si="13"/>
        <v>1</v>
      </c>
      <c r="L30">
        <f t="shared" si="14"/>
        <v>6.0651550411880623E-6</v>
      </c>
      <c r="M30">
        <f t="shared" si="15"/>
        <v>-12.01295045263233</v>
      </c>
    </row>
    <row r="31" spans="1:13" x14ac:dyDescent="0.2">
      <c r="B31">
        <f t="shared" si="16"/>
        <v>0</v>
      </c>
      <c r="C31">
        <f t="shared" si="17"/>
        <v>0</v>
      </c>
      <c r="D31">
        <f t="shared" si="18"/>
        <v>0</v>
      </c>
      <c r="E31">
        <f t="shared" si="19"/>
        <v>0</v>
      </c>
      <c r="F31">
        <f t="shared" si="11"/>
        <v>0</v>
      </c>
      <c r="G31">
        <f t="shared" si="12"/>
        <v>0</v>
      </c>
      <c r="H31">
        <f t="shared" si="8"/>
        <v>3.0406059450851483E-4</v>
      </c>
      <c r="I31">
        <f t="shared" si="9"/>
        <v>1</v>
      </c>
      <c r="J31">
        <f t="shared" si="10"/>
        <v>1.8614005121160475E-3</v>
      </c>
      <c r="K31">
        <f t="shared" si="13"/>
        <v>1</v>
      </c>
      <c r="L31">
        <f t="shared" si="14"/>
        <v>5.6597854633245933E-7</v>
      </c>
      <c r="M31">
        <f t="shared" si="15"/>
        <v>-14.384709663467859</v>
      </c>
    </row>
    <row r="32" spans="1:13" x14ac:dyDescent="0.2">
      <c r="B32">
        <f t="shared" si="16"/>
        <v>1</v>
      </c>
      <c r="C32">
        <f t="shared" si="17"/>
        <v>10</v>
      </c>
      <c r="D32">
        <f t="shared" si="18"/>
        <v>9</v>
      </c>
      <c r="E32">
        <f t="shared" si="19"/>
        <v>1</v>
      </c>
      <c r="F32">
        <f t="shared" si="11"/>
        <v>10</v>
      </c>
      <c r="G32">
        <f t="shared" si="12"/>
        <v>0</v>
      </c>
      <c r="H32">
        <f t="shared" si="8"/>
        <v>4.4300963851969252E-7</v>
      </c>
      <c r="I32">
        <f t="shared" si="9"/>
        <v>1.0523331773883159E-7</v>
      </c>
      <c r="J32">
        <f t="shared" si="10"/>
        <v>0</v>
      </c>
      <c r="K32">
        <f t="shared" si="13"/>
        <v>0.83003084346538147</v>
      </c>
      <c r="L32">
        <f t="shared" si="14"/>
        <v>0</v>
      </c>
      <c r="M32" t="e">
        <f t="shared" si="15"/>
        <v>#NUM!</v>
      </c>
    </row>
    <row r="33" spans="2:13" x14ac:dyDescent="0.2">
      <c r="B33">
        <f t="shared" si="16"/>
        <v>1</v>
      </c>
      <c r="C33">
        <f t="shared" si="17"/>
        <v>10</v>
      </c>
      <c r="D33">
        <f t="shared" si="18"/>
        <v>9</v>
      </c>
      <c r="E33">
        <f t="shared" si="19"/>
        <v>0</v>
      </c>
      <c r="F33">
        <f t="shared" si="11"/>
        <v>9</v>
      </c>
      <c r="G33">
        <f t="shared" si="12"/>
        <v>1</v>
      </c>
      <c r="H33">
        <f t="shared" si="8"/>
        <v>4.4300963851969252E-7</v>
      </c>
      <c r="I33">
        <f t="shared" si="9"/>
        <v>1.0523331773883159E-7</v>
      </c>
      <c r="J33">
        <f t="shared" si="10"/>
        <v>0</v>
      </c>
      <c r="K33">
        <f t="shared" si="13"/>
        <v>0.16996915653461853</v>
      </c>
      <c r="L33">
        <f t="shared" si="14"/>
        <v>0</v>
      </c>
      <c r="M33" t="e">
        <f t="shared" si="15"/>
        <v>#NUM!</v>
      </c>
    </row>
    <row r="34" spans="2:13" x14ac:dyDescent="0.2">
      <c r="B34">
        <f t="shared" si="16"/>
        <v>1</v>
      </c>
      <c r="C34">
        <f t="shared" si="17"/>
        <v>9</v>
      </c>
      <c r="D34">
        <f t="shared" si="18"/>
        <v>8</v>
      </c>
      <c r="E34">
        <f t="shared" si="19"/>
        <v>1</v>
      </c>
      <c r="F34">
        <f t="shared" si="11"/>
        <v>9</v>
      </c>
      <c r="G34">
        <f t="shared" si="12"/>
        <v>0</v>
      </c>
      <c r="H34">
        <f t="shared" si="8"/>
        <v>1.0690564776859794E-6</v>
      </c>
      <c r="I34">
        <f t="shared" si="9"/>
        <v>7.1778597875185799E-7</v>
      </c>
      <c r="J34">
        <f t="shared" si="10"/>
        <v>0</v>
      </c>
      <c r="K34">
        <f t="shared" si="13"/>
        <v>0.83003084346538147</v>
      </c>
      <c r="L34">
        <f t="shared" si="14"/>
        <v>0</v>
      </c>
      <c r="M34" t="e">
        <f t="shared" si="15"/>
        <v>#NUM!</v>
      </c>
    </row>
    <row r="35" spans="2:13" x14ac:dyDescent="0.2">
      <c r="B35">
        <f t="shared" si="16"/>
        <v>1</v>
      </c>
      <c r="C35">
        <f t="shared" si="17"/>
        <v>9</v>
      </c>
      <c r="D35">
        <f t="shared" si="18"/>
        <v>8</v>
      </c>
      <c r="E35">
        <f t="shared" si="19"/>
        <v>0</v>
      </c>
      <c r="F35">
        <f t="shared" si="11"/>
        <v>8</v>
      </c>
      <c r="G35">
        <f t="shared" si="12"/>
        <v>1</v>
      </c>
      <c r="H35">
        <f t="shared" si="8"/>
        <v>1.0690564776859794E-6</v>
      </c>
      <c r="I35">
        <f t="shared" si="9"/>
        <v>7.1778597875185799E-7</v>
      </c>
      <c r="J35">
        <f t="shared" si="10"/>
        <v>0</v>
      </c>
      <c r="K35">
        <f t="shared" si="13"/>
        <v>0.16996915653461853</v>
      </c>
      <c r="L35">
        <f t="shared" si="14"/>
        <v>0</v>
      </c>
      <c r="M35" t="e">
        <f t="shared" si="15"/>
        <v>#NUM!</v>
      </c>
    </row>
    <row r="36" spans="2:13" x14ac:dyDescent="0.2">
      <c r="B36">
        <f t="shared" si="16"/>
        <v>1</v>
      </c>
      <c r="C36">
        <f t="shared" si="17"/>
        <v>8</v>
      </c>
      <c r="D36">
        <f t="shared" si="18"/>
        <v>7</v>
      </c>
      <c r="E36">
        <f t="shared" si="19"/>
        <v>1</v>
      </c>
      <c r="F36">
        <f t="shared" si="11"/>
        <v>8</v>
      </c>
      <c r="G36">
        <f t="shared" si="12"/>
        <v>0</v>
      </c>
      <c r="H36">
        <f t="shared" si="8"/>
        <v>2.54528423141989E-6</v>
      </c>
      <c r="I36">
        <f t="shared" si="9"/>
        <v>4.8355028814755102E-6</v>
      </c>
      <c r="J36">
        <f t="shared" si="10"/>
        <v>0</v>
      </c>
      <c r="K36">
        <f t="shared" si="13"/>
        <v>0.83003084346538147</v>
      </c>
      <c r="L36">
        <f t="shared" si="14"/>
        <v>0</v>
      </c>
      <c r="M36" t="e">
        <f t="shared" si="15"/>
        <v>#NUM!</v>
      </c>
    </row>
    <row r="37" spans="2:13" x14ac:dyDescent="0.2">
      <c r="B37">
        <f t="shared" si="16"/>
        <v>1</v>
      </c>
      <c r="C37">
        <f t="shared" si="17"/>
        <v>8</v>
      </c>
      <c r="D37">
        <f t="shared" si="18"/>
        <v>7</v>
      </c>
      <c r="E37">
        <f t="shared" si="19"/>
        <v>0</v>
      </c>
      <c r="F37">
        <f t="shared" si="11"/>
        <v>7</v>
      </c>
      <c r="G37">
        <f t="shared" si="12"/>
        <v>1</v>
      </c>
      <c r="H37">
        <f t="shared" si="8"/>
        <v>2.54528423141989E-6</v>
      </c>
      <c r="I37">
        <f t="shared" si="9"/>
        <v>4.8355028814755102E-6</v>
      </c>
      <c r="J37">
        <f t="shared" si="10"/>
        <v>0</v>
      </c>
      <c r="K37">
        <f t="shared" si="13"/>
        <v>0.16996915653461853</v>
      </c>
      <c r="L37">
        <f t="shared" si="14"/>
        <v>0</v>
      </c>
      <c r="M37" t="e">
        <f t="shared" si="15"/>
        <v>#NUM!</v>
      </c>
    </row>
    <row r="38" spans="2:13" x14ac:dyDescent="0.2">
      <c r="B38">
        <f t="shared" si="16"/>
        <v>1</v>
      </c>
      <c r="C38">
        <f t="shared" si="17"/>
        <v>7</v>
      </c>
      <c r="D38">
        <f t="shared" si="18"/>
        <v>6</v>
      </c>
      <c r="E38">
        <f t="shared" si="19"/>
        <v>1</v>
      </c>
      <c r="F38">
        <f t="shared" si="11"/>
        <v>7</v>
      </c>
      <c r="G38">
        <f t="shared" si="12"/>
        <v>0</v>
      </c>
      <c r="H38">
        <f t="shared" si="8"/>
        <v>5.9579050230172942E-6</v>
      </c>
      <c r="I38">
        <f t="shared" si="9"/>
        <v>3.2066303426484839E-5</v>
      </c>
      <c r="J38">
        <f t="shared" si="10"/>
        <v>0</v>
      </c>
      <c r="K38">
        <f t="shared" si="13"/>
        <v>0.83003084346538147</v>
      </c>
      <c r="L38">
        <f t="shared" si="14"/>
        <v>0</v>
      </c>
      <c r="M38" t="e">
        <f t="shared" si="15"/>
        <v>#NUM!</v>
      </c>
    </row>
    <row r="39" spans="2:13" x14ac:dyDescent="0.2">
      <c r="B39">
        <f t="shared" si="16"/>
        <v>1</v>
      </c>
      <c r="C39">
        <f t="shared" si="17"/>
        <v>7</v>
      </c>
      <c r="D39">
        <f t="shared" si="18"/>
        <v>6</v>
      </c>
      <c r="E39">
        <f t="shared" si="19"/>
        <v>0</v>
      </c>
      <c r="F39">
        <f t="shared" si="11"/>
        <v>6</v>
      </c>
      <c r="G39">
        <f t="shared" si="12"/>
        <v>1</v>
      </c>
      <c r="H39">
        <f t="shared" si="8"/>
        <v>5.9579050230172942E-6</v>
      </c>
      <c r="I39">
        <f t="shared" si="9"/>
        <v>3.2066303426484839E-5</v>
      </c>
      <c r="J39">
        <f t="shared" si="10"/>
        <v>0</v>
      </c>
      <c r="K39">
        <f t="shared" si="13"/>
        <v>0.16996915653461853</v>
      </c>
      <c r="L39">
        <f t="shared" si="14"/>
        <v>0</v>
      </c>
      <c r="M39" t="e">
        <f t="shared" si="15"/>
        <v>#NUM!</v>
      </c>
    </row>
    <row r="40" spans="2:13" x14ac:dyDescent="0.2">
      <c r="B40">
        <f t="shared" si="16"/>
        <v>1</v>
      </c>
      <c r="C40">
        <f t="shared" si="17"/>
        <v>6</v>
      </c>
      <c r="D40">
        <f t="shared" si="18"/>
        <v>5</v>
      </c>
      <c r="E40">
        <f t="shared" si="19"/>
        <v>1</v>
      </c>
      <c r="F40">
        <f t="shared" si="11"/>
        <v>6</v>
      </c>
      <c r="G40">
        <f t="shared" si="12"/>
        <v>0</v>
      </c>
      <c r="H40">
        <f t="shared" si="8"/>
        <v>1.3642585845676237E-5</v>
      </c>
      <c r="I40">
        <f t="shared" si="9"/>
        <v>2.0830577311895974E-4</v>
      </c>
      <c r="J40">
        <f t="shared" si="10"/>
        <v>0</v>
      </c>
      <c r="K40">
        <f t="shared" si="13"/>
        <v>0.83003084346538147</v>
      </c>
      <c r="L40">
        <f t="shared" si="14"/>
        <v>0</v>
      </c>
      <c r="M40" t="e">
        <f t="shared" si="15"/>
        <v>#NUM!</v>
      </c>
    </row>
    <row r="41" spans="2:13" x14ac:dyDescent="0.2">
      <c r="B41">
        <f t="shared" si="16"/>
        <v>1</v>
      </c>
      <c r="C41">
        <f t="shared" si="17"/>
        <v>6</v>
      </c>
      <c r="D41">
        <f t="shared" si="18"/>
        <v>5</v>
      </c>
      <c r="E41">
        <f t="shared" si="19"/>
        <v>0</v>
      </c>
      <c r="F41">
        <f t="shared" si="11"/>
        <v>5</v>
      </c>
      <c r="G41">
        <f t="shared" si="12"/>
        <v>1</v>
      </c>
      <c r="H41">
        <f t="shared" si="8"/>
        <v>1.3642585845676237E-5</v>
      </c>
      <c r="I41">
        <f t="shared" si="9"/>
        <v>2.0830577311895974E-4</v>
      </c>
      <c r="J41">
        <f t="shared" si="10"/>
        <v>0</v>
      </c>
      <c r="K41">
        <f t="shared" si="13"/>
        <v>0.16996915653461853</v>
      </c>
      <c r="L41">
        <f t="shared" si="14"/>
        <v>0</v>
      </c>
      <c r="M41" t="e">
        <f t="shared" si="15"/>
        <v>#NUM!</v>
      </c>
    </row>
    <row r="42" spans="2:13" x14ac:dyDescent="0.2">
      <c r="B42">
        <f t="shared" si="16"/>
        <v>1</v>
      </c>
      <c r="C42">
        <f t="shared" si="17"/>
        <v>5</v>
      </c>
      <c r="D42">
        <f t="shared" si="18"/>
        <v>4</v>
      </c>
      <c r="E42">
        <f t="shared" si="19"/>
        <v>1</v>
      </c>
      <c r="F42">
        <f t="shared" si="11"/>
        <v>5</v>
      </c>
      <c r="G42">
        <f t="shared" si="12"/>
        <v>0</v>
      </c>
      <c r="H42">
        <f t="shared" si="8"/>
        <v>3.0331976797801442E-5</v>
      </c>
      <c r="I42">
        <f t="shared" si="9"/>
        <v>1.315586046836278E-3</v>
      </c>
      <c r="J42">
        <f t="shared" si="10"/>
        <v>0</v>
      </c>
      <c r="K42">
        <f t="shared" si="13"/>
        <v>0.83003084346538147</v>
      </c>
      <c r="L42">
        <f t="shared" si="14"/>
        <v>0</v>
      </c>
      <c r="M42" t="e">
        <f t="shared" si="15"/>
        <v>#NUM!</v>
      </c>
    </row>
    <row r="43" spans="2:13" x14ac:dyDescent="0.2">
      <c r="B43">
        <f t="shared" si="16"/>
        <v>1</v>
      </c>
      <c r="C43">
        <f t="shared" si="17"/>
        <v>5</v>
      </c>
      <c r="D43">
        <f t="shared" si="18"/>
        <v>4</v>
      </c>
      <c r="E43">
        <f t="shared" si="19"/>
        <v>0</v>
      </c>
      <c r="F43">
        <f t="shared" si="11"/>
        <v>4</v>
      </c>
      <c r="G43">
        <f t="shared" si="12"/>
        <v>1</v>
      </c>
      <c r="H43">
        <f t="shared" si="8"/>
        <v>3.0331976797801442E-5</v>
      </c>
      <c r="I43">
        <f t="shared" si="9"/>
        <v>1.315586046836278E-3</v>
      </c>
      <c r="J43">
        <f t="shared" si="10"/>
        <v>0</v>
      </c>
      <c r="K43">
        <f t="shared" si="13"/>
        <v>0.16996915653461853</v>
      </c>
      <c r="L43">
        <f t="shared" si="14"/>
        <v>0</v>
      </c>
      <c r="M43" t="e">
        <f t="shared" si="15"/>
        <v>#NUM!</v>
      </c>
    </row>
    <row r="44" spans="2:13" x14ac:dyDescent="0.2">
      <c r="B44">
        <f t="shared" si="16"/>
        <v>1</v>
      </c>
      <c r="C44">
        <f t="shared" si="17"/>
        <v>4</v>
      </c>
      <c r="D44">
        <f t="shared" si="18"/>
        <v>3</v>
      </c>
      <c r="E44">
        <f t="shared" si="19"/>
        <v>1</v>
      </c>
      <c r="F44">
        <f t="shared" si="11"/>
        <v>4</v>
      </c>
      <c r="G44">
        <f t="shared" si="12"/>
        <v>0</v>
      </c>
      <c r="H44">
        <f t="shared" si="8"/>
        <v>6.4709433641659182E-5</v>
      </c>
      <c r="I44">
        <f t="shared" si="9"/>
        <v>7.9764279015743737E-3</v>
      </c>
      <c r="J44">
        <f t="shared" si="10"/>
        <v>0</v>
      </c>
      <c r="K44">
        <f t="shared" si="13"/>
        <v>0.83003084346538147</v>
      </c>
      <c r="L44">
        <f t="shared" si="14"/>
        <v>0</v>
      </c>
      <c r="M44" t="e">
        <f t="shared" si="15"/>
        <v>#NUM!</v>
      </c>
    </row>
    <row r="45" spans="2:13" x14ac:dyDescent="0.2">
      <c r="B45">
        <f t="shared" si="16"/>
        <v>1</v>
      </c>
      <c r="C45">
        <f t="shared" si="17"/>
        <v>4</v>
      </c>
      <c r="D45">
        <f t="shared" si="18"/>
        <v>3</v>
      </c>
      <c r="E45">
        <f t="shared" si="19"/>
        <v>0</v>
      </c>
      <c r="F45">
        <f t="shared" si="11"/>
        <v>3</v>
      </c>
      <c r="G45">
        <f t="shared" si="12"/>
        <v>1</v>
      </c>
      <c r="H45">
        <f t="shared" si="8"/>
        <v>6.4709433641659182E-5</v>
      </c>
      <c r="I45">
        <f t="shared" si="9"/>
        <v>7.9764279015743737E-3</v>
      </c>
      <c r="J45">
        <f t="shared" si="10"/>
        <v>0</v>
      </c>
      <c r="K45">
        <f t="shared" si="13"/>
        <v>0.16996915653461853</v>
      </c>
      <c r="L45">
        <f t="shared" si="14"/>
        <v>0</v>
      </c>
      <c r="M45" t="e">
        <f t="shared" si="15"/>
        <v>#NUM!</v>
      </c>
    </row>
    <row r="46" spans="2:13" x14ac:dyDescent="0.2">
      <c r="B46">
        <f t="shared" si="16"/>
        <v>1</v>
      </c>
      <c r="C46">
        <f t="shared" si="17"/>
        <v>3</v>
      </c>
      <c r="D46">
        <f t="shared" si="18"/>
        <v>2</v>
      </c>
      <c r="E46">
        <f t="shared" si="19"/>
        <v>1</v>
      </c>
      <c r="F46">
        <f t="shared" si="11"/>
        <v>3</v>
      </c>
      <c r="G46">
        <f t="shared" si="12"/>
        <v>0</v>
      </c>
      <c r="H46">
        <f t="shared" si="8"/>
        <v>1.2979488076597968E-4</v>
      </c>
      <c r="I46">
        <f t="shared" si="9"/>
        <v>4.5338683534338106E-2</v>
      </c>
      <c r="J46">
        <f t="shared" si="10"/>
        <v>0</v>
      </c>
      <c r="K46">
        <f t="shared" si="13"/>
        <v>0.83003084346538147</v>
      </c>
      <c r="L46">
        <f t="shared" si="14"/>
        <v>0</v>
      </c>
      <c r="M46" t="e">
        <f t="shared" si="15"/>
        <v>#NUM!</v>
      </c>
    </row>
    <row r="47" spans="2:13" x14ac:dyDescent="0.2">
      <c r="B47">
        <f t="shared" si="16"/>
        <v>1</v>
      </c>
      <c r="C47">
        <f t="shared" si="17"/>
        <v>3</v>
      </c>
      <c r="D47">
        <f t="shared" si="18"/>
        <v>2</v>
      </c>
      <c r="E47">
        <f t="shared" si="19"/>
        <v>0</v>
      </c>
      <c r="F47">
        <f t="shared" si="11"/>
        <v>2</v>
      </c>
      <c r="G47">
        <f t="shared" si="12"/>
        <v>1</v>
      </c>
      <c r="H47">
        <f t="shared" si="8"/>
        <v>1.2979488076597968E-4</v>
      </c>
      <c r="I47">
        <f t="shared" si="9"/>
        <v>4.5338683534338106E-2</v>
      </c>
      <c r="J47">
        <f t="shared" si="10"/>
        <v>0.73708622755602271</v>
      </c>
      <c r="K47">
        <f t="shared" si="13"/>
        <v>0.16996915653461853</v>
      </c>
      <c r="L47">
        <f t="shared" si="14"/>
        <v>7.3725017657425553E-7</v>
      </c>
      <c r="M47">
        <f t="shared" si="15"/>
        <v>-14.120338549747148</v>
      </c>
    </row>
    <row r="48" spans="2:13" x14ac:dyDescent="0.2">
      <c r="B48">
        <f t="shared" si="16"/>
        <v>1</v>
      </c>
      <c r="C48">
        <f t="shared" si="17"/>
        <v>2</v>
      </c>
      <c r="D48">
        <f t="shared" si="18"/>
        <v>1</v>
      </c>
      <c r="E48">
        <f t="shared" si="19"/>
        <v>1</v>
      </c>
      <c r="F48">
        <f t="shared" si="11"/>
        <v>2</v>
      </c>
      <c r="G48">
        <f t="shared" si="12"/>
        <v>0</v>
      </c>
      <c r="H48">
        <f t="shared" si="8"/>
        <v>2.352714046397224E-4</v>
      </c>
      <c r="I48">
        <f t="shared" si="9"/>
        <v>0.22907455149843631</v>
      </c>
      <c r="J48">
        <f t="shared" si="10"/>
        <v>0.73708622755602271</v>
      </c>
      <c r="K48">
        <f t="shared" si="13"/>
        <v>0.83003084346538147</v>
      </c>
      <c r="L48">
        <f t="shared" si="14"/>
        <v>3.2973004176382673E-5</v>
      </c>
      <c r="M48">
        <f t="shared" si="15"/>
        <v>-10.319821386548726</v>
      </c>
    </row>
    <row r="49" spans="2:13" x14ac:dyDescent="0.2">
      <c r="B49">
        <f t="shared" si="16"/>
        <v>1</v>
      </c>
      <c r="C49">
        <f t="shared" si="17"/>
        <v>2</v>
      </c>
      <c r="D49">
        <f t="shared" si="18"/>
        <v>1</v>
      </c>
      <c r="E49">
        <f t="shared" si="19"/>
        <v>0</v>
      </c>
      <c r="F49">
        <f t="shared" si="11"/>
        <v>1</v>
      </c>
      <c r="G49">
        <f t="shared" si="12"/>
        <v>1</v>
      </c>
      <c r="H49">
        <f t="shared" si="8"/>
        <v>2.352714046397224E-4</v>
      </c>
      <c r="I49">
        <f t="shared" si="9"/>
        <v>0.22907455149843631</v>
      </c>
      <c r="J49">
        <f t="shared" si="10"/>
        <v>0.13109639245593677</v>
      </c>
      <c r="K49">
        <f t="shared" si="13"/>
        <v>0.16996915653461853</v>
      </c>
      <c r="L49">
        <f t="shared" si="14"/>
        <v>1.2009000153420609E-6</v>
      </c>
      <c r="M49">
        <f t="shared" si="15"/>
        <v>-13.632439269504305</v>
      </c>
    </row>
    <row r="50" spans="2:13" x14ac:dyDescent="0.2">
      <c r="B50">
        <f t="shared" si="16"/>
        <v>1</v>
      </c>
      <c r="C50">
        <f t="shared" si="17"/>
        <v>1</v>
      </c>
      <c r="D50">
        <f t="shared" si="18"/>
        <v>0</v>
      </c>
      <c r="E50">
        <f t="shared" si="19"/>
        <v>1</v>
      </c>
      <c r="F50">
        <f t="shared" si="11"/>
        <v>1</v>
      </c>
      <c r="G50">
        <f t="shared" si="12"/>
        <v>0</v>
      </c>
      <c r="H50">
        <f t="shared" si="8"/>
        <v>3.5063104376723697E-4</v>
      </c>
      <c r="I50">
        <f t="shared" si="9"/>
        <v>0.86805261071045514</v>
      </c>
      <c r="J50">
        <f t="shared" si="10"/>
        <v>0.13109639245593677</v>
      </c>
      <c r="K50">
        <f t="shared" si="13"/>
        <v>0.83003084346538147</v>
      </c>
      <c r="L50">
        <f t="shared" si="14"/>
        <v>3.3119317894867743E-5</v>
      </c>
      <c r="M50">
        <f t="shared" si="15"/>
        <v>-10.315393823621017</v>
      </c>
    </row>
    <row r="51" spans="2:13" x14ac:dyDescent="0.2">
      <c r="B51">
        <f t="shared" si="16"/>
        <v>1</v>
      </c>
      <c r="C51">
        <f t="shared" si="17"/>
        <v>1</v>
      </c>
      <c r="D51">
        <f t="shared" si="18"/>
        <v>0</v>
      </c>
      <c r="E51">
        <f t="shared" si="19"/>
        <v>0</v>
      </c>
      <c r="F51">
        <f t="shared" si="11"/>
        <v>0</v>
      </c>
      <c r="G51">
        <f t="shared" si="12"/>
        <v>1</v>
      </c>
      <c r="H51">
        <f t="shared" si="8"/>
        <v>3.5063104376723697E-4</v>
      </c>
      <c r="I51">
        <f t="shared" si="9"/>
        <v>0.86805261071045514</v>
      </c>
      <c r="J51">
        <f t="shared" si="10"/>
        <v>1.8614005121160475E-3</v>
      </c>
      <c r="K51">
        <f t="shared" si="13"/>
        <v>0.16996915653461853</v>
      </c>
      <c r="L51">
        <f t="shared" si="14"/>
        <v>9.6295581574311625E-8</v>
      </c>
      <c r="M51">
        <f t="shared" si="15"/>
        <v>-16.155843401081629</v>
      </c>
    </row>
    <row r="52" spans="2:13" x14ac:dyDescent="0.2">
      <c r="B52">
        <f t="shared" si="16"/>
        <v>2</v>
      </c>
      <c r="C52">
        <f t="shared" si="17"/>
        <v>10</v>
      </c>
      <c r="D52">
        <f t="shared" si="18"/>
        <v>8</v>
      </c>
      <c r="E52">
        <f t="shared" si="19"/>
        <v>2</v>
      </c>
      <c r="F52">
        <f t="shared" si="11"/>
        <v>10</v>
      </c>
      <c r="G52">
        <f t="shared" si="12"/>
        <v>0</v>
      </c>
      <c r="H52">
        <f t="shared" si="8"/>
        <v>4.4300963851969252E-7</v>
      </c>
      <c r="I52">
        <f t="shared" si="9"/>
        <v>3.1153799639345527E-6</v>
      </c>
      <c r="J52">
        <f t="shared" si="10"/>
        <v>0</v>
      </c>
      <c r="K52">
        <f t="shared" si="13"/>
        <v>0.68895120110385266</v>
      </c>
      <c r="L52">
        <f t="shared" si="14"/>
        <v>0</v>
      </c>
      <c r="M52" t="e">
        <f t="shared" si="15"/>
        <v>#NUM!</v>
      </c>
    </row>
    <row r="53" spans="2:13" x14ac:dyDescent="0.2">
      <c r="B53">
        <f t="shared" si="16"/>
        <v>2</v>
      </c>
      <c r="C53">
        <f t="shared" si="17"/>
        <v>10</v>
      </c>
      <c r="D53">
        <f t="shared" si="18"/>
        <v>8</v>
      </c>
      <c r="E53">
        <f t="shared" si="19"/>
        <v>1</v>
      </c>
      <c r="F53">
        <f t="shared" si="11"/>
        <v>9</v>
      </c>
      <c r="G53">
        <f t="shared" si="12"/>
        <v>1</v>
      </c>
      <c r="H53">
        <f t="shared" si="8"/>
        <v>4.4300963851969252E-7</v>
      </c>
      <c r="I53">
        <f t="shared" si="9"/>
        <v>3.1153799639345527E-6</v>
      </c>
      <c r="J53">
        <f t="shared" si="10"/>
        <v>0</v>
      </c>
      <c r="K53">
        <f t="shared" si="13"/>
        <v>0.28215928472305768</v>
      </c>
      <c r="L53">
        <f t="shared" si="14"/>
        <v>0</v>
      </c>
      <c r="M53" t="e">
        <f t="shared" si="15"/>
        <v>#NUM!</v>
      </c>
    </row>
    <row r="54" spans="2:13" x14ac:dyDescent="0.2">
      <c r="B54">
        <f t="shared" si="16"/>
        <v>2</v>
      </c>
      <c r="C54">
        <f t="shared" si="17"/>
        <v>10</v>
      </c>
      <c r="D54">
        <f t="shared" si="18"/>
        <v>8</v>
      </c>
      <c r="E54">
        <f t="shared" si="19"/>
        <v>0</v>
      </c>
      <c r="F54">
        <f t="shared" si="11"/>
        <v>8</v>
      </c>
      <c r="G54">
        <f t="shared" si="12"/>
        <v>2</v>
      </c>
      <c r="H54">
        <f t="shared" si="8"/>
        <v>4.4300963851969252E-7</v>
      </c>
      <c r="I54">
        <f t="shared" si="9"/>
        <v>3.1153799639345527E-6</v>
      </c>
      <c r="J54">
        <f t="shared" si="10"/>
        <v>0</v>
      </c>
      <c r="K54">
        <f t="shared" si="13"/>
        <v>2.8889514173089652E-2</v>
      </c>
      <c r="L54">
        <f t="shared" si="14"/>
        <v>0</v>
      </c>
      <c r="M54" t="e">
        <f t="shared" si="15"/>
        <v>#NUM!</v>
      </c>
    </row>
    <row r="55" spans="2:13" x14ac:dyDescent="0.2">
      <c r="B55">
        <f t="shared" si="16"/>
        <v>2</v>
      </c>
      <c r="C55">
        <f t="shared" si="17"/>
        <v>9</v>
      </c>
      <c r="D55">
        <f t="shared" si="18"/>
        <v>7</v>
      </c>
      <c r="E55">
        <f t="shared" si="19"/>
        <v>2</v>
      </c>
      <c r="F55">
        <f t="shared" si="11"/>
        <v>9</v>
      </c>
      <c r="G55">
        <f t="shared" si="12"/>
        <v>0</v>
      </c>
      <c r="H55">
        <f t="shared" si="8"/>
        <v>1.0690564776859794E-6</v>
      </c>
      <c r="I55">
        <f t="shared" si="9"/>
        <v>1.8888619051632326E-5</v>
      </c>
      <c r="J55">
        <f t="shared" si="10"/>
        <v>0</v>
      </c>
      <c r="K55">
        <f t="shared" si="13"/>
        <v>0.68895120110385266</v>
      </c>
      <c r="L55">
        <f t="shared" si="14"/>
        <v>0</v>
      </c>
      <c r="M55" t="e">
        <f t="shared" si="15"/>
        <v>#NUM!</v>
      </c>
    </row>
    <row r="56" spans="2:13" x14ac:dyDescent="0.2">
      <c r="B56">
        <f t="shared" si="16"/>
        <v>2</v>
      </c>
      <c r="C56">
        <f t="shared" si="17"/>
        <v>9</v>
      </c>
      <c r="D56">
        <f t="shared" si="18"/>
        <v>7</v>
      </c>
      <c r="E56">
        <f t="shared" si="19"/>
        <v>1</v>
      </c>
      <c r="F56">
        <f t="shared" si="11"/>
        <v>8</v>
      </c>
      <c r="G56">
        <f t="shared" si="12"/>
        <v>1</v>
      </c>
      <c r="H56">
        <f t="shared" si="8"/>
        <v>1.0690564776859794E-6</v>
      </c>
      <c r="I56">
        <f t="shared" si="9"/>
        <v>1.8888619051632326E-5</v>
      </c>
      <c r="J56">
        <f t="shared" si="10"/>
        <v>0</v>
      </c>
      <c r="K56">
        <f t="shared" si="13"/>
        <v>0.28215928472305768</v>
      </c>
      <c r="L56">
        <f t="shared" si="14"/>
        <v>0</v>
      </c>
      <c r="M56" t="e">
        <f t="shared" si="15"/>
        <v>#NUM!</v>
      </c>
    </row>
    <row r="57" spans="2:13" x14ac:dyDescent="0.2">
      <c r="B57">
        <f t="shared" si="16"/>
        <v>2</v>
      </c>
      <c r="C57">
        <f t="shared" si="17"/>
        <v>9</v>
      </c>
      <c r="D57">
        <f t="shared" si="18"/>
        <v>7</v>
      </c>
      <c r="E57">
        <f t="shared" si="19"/>
        <v>0</v>
      </c>
      <c r="F57">
        <f t="shared" si="11"/>
        <v>7</v>
      </c>
      <c r="G57">
        <f t="shared" si="12"/>
        <v>2</v>
      </c>
      <c r="H57">
        <f t="shared" si="8"/>
        <v>1.0690564776859794E-6</v>
      </c>
      <c r="I57">
        <f t="shared" si="9"/>
        <v>1.8888619051632326E-5</v>
      </c>
      <c r="J57">
        <f t="shared" si="10"/>
        <v>0</v>
      </c>
      <c r="K57">
        <f t="shared" si="13"/>
        <v>2.8889514173089652E-2</v>
      </c>
      <c r="L57">
        <f t="shared" si="14"/>
        <v>0</v>
      </c>
      <c r="M57" t="e">
        <f t="shared" si="15"/>
        <v>#NUM!</v>
      </c>
    </row>
    <row r="58" spans="2:13" x14ac:dyDescent="0.2">
      <c r="B58">
        <f t="shared" si="16"/>
        <v>2</v>
      </c>
      <c r="C58">
        <f t="shared" si="17"/>
        <v>8</v>
      </c>
      <c r="D58">
        <f t="shared" si="18"/>
        <v>6</v>
      </c>
      <c r="E58">
        <f t="shared" si="19"/>
        <v>2</v>
      </c>
      <c r="F58">
        <f t="shared" si="11"/>
        <v>8</v>
      </c>
      <c r="G58">
        <f t="shared" si="12"/>
        <v>0</v>
      </c>
      <c r="H58">
        <f t="shared" si="8"/>
        <v>2.54528423141989E-6</v>
      </c>
      <c r="I58">
        <f t="shared" si="9"/>
        <v>1.1134095362077492E-4</v>
      </c>
      <c r="J58">
        <f t="shared" si="10"/>
        <v>0</v>
      </c>
      <c r="K58">
        <f t="shared" si="13"/>
        <v>0.68895120110385266</v>
      </c>
      <c r="L58">
        <f t="shared" si="14"/>
        <v>0</v>
      </c>
      <c r="M58" t="e">
        <f t="shared" si="15"/>
        <v>#NUM!</v>
      </c>
    </row>
    <row r="59" spans="2:13" x14ac:dyDescent="0.2">
      <c r="B59">
        <f t="shared" si="16"/>
        <v>2</v>
      </c>
      <c r="C59">
        <f t="shared" si="17"/>
        <v>8</v>
      </c>
      <c r="D59">
        <f t="shared" si="18"/>
        <v>6</v>
      </c>
      <c r="E59">
        <f t="shared" si="19"/>
        <v>1</v>
      </c>
      <c r="F59">
        <f t="shared" si="11"/>
        <v>7</v>
      </c>
      <c r="G59">
        <f t="shared" si="12"/>
        <v>1</v>
      </c>
      <c r="H59">
        <f t="shared" si="8"/>
        <v>2.54528423141989E-6</v>
      </c>
      <c r="I59">
        <f t="shared" si="9"/>
        <v>1.1134095362077492E-4</v>
      </c>
      <c r="J59">
        <f t="shared" si="10"/>
        <v>0</v>
      </c>
      <c r="K59">
        <f t="shared" si="13"/>
        <v>0.28215928472305768</v>
      </c>
      <c r="L59">
        <f t="shared" si="14"/>
        <v>0</v>
      </c>
      <c r="M59" t="e">
        <f t="shared" si="15"/>
        <v>#NUM!</v>
      </c>
    </row>
    <row r="60" spans="2:13" x14ac:dyDescent="0.2">
      <c r="B60">
        <f t="shared" si="16"/>
        <v>2</v>
      </c>
      <c r="C60">
        <f t="shared" si="17"/>
        <v>8</v>
      </c>
      <c r="D60">
        <f t="shared" si="18"/>
        <v>6</v>
      </c>
      <c r="E60">
        <f t="shared" si="19"/>
        <v>0</v>
      </c>
      <c r="F60">
        <f t="shared" si="11"/>
        <v>6</v>
      </c>
      <c r="G60">
        <f t="shared" si="12"/>
        <v>2</v>
      </c>
      <c r="H60">
        <f t="shared" si="8"/>
        <v>2.54528423141989E-6</v>
      </c>
      <c r="I60">
        <f t="shared" si="9"/>
        <v>1.1134095362077492E-4</v>
      </c>
      <c r="J60">
        <f t="shared" si="10"/>
        <v>0</v>
      </c>
      <c r="K60">
        <f t="shared" si="13"/>
        <v>2.8889514173089652E-2</v>
      </c>
      <c r="L60">
        <f t="shared" si="14"/>
        <v>0</v>
      </c>
      <c r="M60" t="e">
        <f t="shared" si="15"/>
        <v>#NUM!</v>
      </c>
    </row>
    <row r="61" spans="2:13" x14ac:dyDescent="0.2">
      <c r="B61">
        <f t="shared" si="16"/>
        <v>2</v>
      </c>
      <c r="C61">
        <f t="shared" si="17"/>
        <v>7</v>
      </c>
      <c r="D61">
        <f t="shared" si="18"/>
        <v>5</v>
      </c>
      <c r="E61">
        <f t="shared" si="19"/>
        <v>2</v>
      </c>
      <c r="F61">
        <f t="shared" si="11"/>
        <v>7</v>
      </c>
      <c r="G61">
        <f t="shared" si="12"/>
        <v>0</v>
      </c>
      <c r="H61">
        <f t="shared" si="8"/>
        <v>5.9579050230172942E-6</v>
      </c>
      <c r="I61">
        <f t="shared" si="9"/>
        <v>6.3287129563690484E-4</v>
      </c>
      <c r="J61">
        <f t="shared" si="10"/>
        <v>0</v>
      </c>
      <c r="K61">
        <f t="shared" si="13"/>
        <v>0.68895120110385266</v>
      </c>
      <c r="L61">
        <f t="shared" si="14"/>
        <v>0</v>
      </c>
      <c r="M61" t="e">
        <f t="shared" si="15"/>
        <v>#NUM!</v>
      </c>
    </row>
    <row r="62" spans="2:13" x14ac:dyDescent="0.2">
      <c r="B62">
        <f t="shared" si="16"/>
        <v>2</v>
      </c>
      <c r="C62">
        <f t="shared" si="17"/>
        <v>7</v>
      </c>
      <c r="D62">
        <f t="shared" si="18"/>
        <v>5</v>
      </c>
      <c r="E62">
        <f t="shared" si="19"/>
        <v>1</v>
      </c>
      <c r="F62">
        <f t="shared" si="11"/>
        <v>6</v>
      </c>
      <c r="G62">
        <f t="shared" si="12"/>
        <v>1</v>
      </c>
      <c r="H62">
        <f t="shared" si="8"/>
        <v>5.9579050230172942E-6</v>
      </c>
      <c r="I62">
        <f t="shared" si="9"/>
        <v>6.3287129563690484E-4</v>
      </c>
      <c r="J62">
        <f t="shared" si="10"/>
        <v>0</v>
      </c>
      <c r="K62">
        <f t="shared" si="13"/>
        <v>0.28215928472305768</v>
      </c>
      <c r="L62">
        <f t="shared" si="14"/>
        <v>0</v>
      </c>
      <c r="M62" t="e">
        <f t="shared" si="15"/>
        <v>#NUM!</v>
      </c>
    </row>
    <row r="63" spans="2:13" x14ac:dyDescent="0.2">
      <c r="B63">
        <f t="shared" si="16"/>
        <v>2</v>
      </c>
      <c r="C63">
        <f t="shared" si="17"/>
        <v>7</v>
      </c>
      <c r="D63">
        <f t="shared" si="18"/>
        <v>5</v>
      </c>
      <c r="E63">
        <f t="shared" si="19"/>
        <v>0</v>
      </c>
      <c r="F63">
        <f t="shared" si="11"/>
        <v>5</v>
      </c>
      <c r="G63">
        <f t="shared" si="12"/>
        <v>2</v>
      </c>
      <c r="H63">
        <f t="shared" si="8"/>
        <v>5.9579050230172942E-6</v>
      </c>
      <c r="I63">
        <f t="shared" si="9"/>
        <v>6.3287129563690484E-4</v>
      </c>
      <c r="J63">
        <f t="shared" si="10"/>
        <v>0</v>
      </c>
      <c r="K63">
        <f t="shared" si="13"/>
        <v>2.8889514173089652E-2</v>
      </c>
      <c r="L63">
        <f t="shared" si="14"/>
        <v>0</v>
      </c>
      <c r="M63" t="e">
        <f t="shared" si="15"/>
        <v>#NUM!</v>
      </c>
    </row>
    <row r="64" spans="2:13" x14ac:dyDescent="0.2">
      <c r="B64">
        <f t="shared" si="16"/>
        <v>2</v>
      </c>
      <c r="C64">
        <f t="shared" si="17"/>
        <v>6</v>
      </c>
      <c r="D64">
        <f t="shared" si="18"/>
        <v>4</v>
      </c>
      <c r="E64">
        <f t="shared" si="19"/>
        <v>2</v>
      </c>
      <c r="F64">
        <f t="shared" si="11"/>
        <v>6</v>
      </c>
      <c r="G64">
        <f t="shared" si="12"/>
        <v>0</v>
      </c>
      <c r="H64">
        <f t="shared" si="8"/>
        <v>1.3642585845676237E-5</v>
      </c>
      <c r="I64">
        <f t="shared" si="9"/>
        <v>3.4259937077114346E-3</v>
      </c>
      <c r="J64">
        <f t="shared" si="10"/>
        <v>0</v>
      </c>
      <c r="K64">
        <f t="shared" si="13"/>
        <v>0.68895120110385266</v>
      </c>
      <c r="L64">
        <f t="shared" si="14"/>
        <v>0</v>
      </c>
      <c r="M64" t="e">
        <f t="shared" si="15"/>
        <v>#NUM!</v>
      </c>
    </row>
    <row r="65" spans="2:13" x14ac:dyDescent="0.2">
      <c r="B65">
        <f t="shared" si="16"/>
        <v>2</v>
      </c>
      <c r="C65">
        <f t="shared" si="17"/>
        <v>6</v>
      </c>
      <c r="D65">
        <f t="shared" si="18"/>
        <v>4</v>
      </c>
      <c r="E65">
        <f t="shared" si="19"/>
        <v>1</v>
      </c>
      <c r="F65">
        <f t="shared" si="11"/>
        <v>5</v>
      </c>
      <c r="G65">
        <f t="shared" si="12"/>
        <v>1</v>
      </c>
      <c r="H65">
        <f t="shared" si="8"/>
        <v>1.3642585845676237E-5</v>
      </c>
      <c r="I65">
        <f t="shared" si="9"/>
        <v>3.4259937077114346E-3</v>
      </c>
      <c r="J65">
        <f t="shared" si="10"/>
        <v>0</v>
      </c>
      <c r="K65">
        <f t="shared" si="13"/>
        <v>0.28215928472305768</v>
      </c>
      <c r="L65">
        <f t="shared" si="14"/>
        <v>0</v>
      </c>
      <c r="M65" t="e">
        <f t="shared" si="15"/>
        <v>#NUM!</v>
      </c>
    </row>
    <row r="66" spans="2:13" x14ac:dyDescent="0.2">
      <c r="B66">
        <f t="shared" si="16"/>
        <v>2</v>
      </c>
      <c r="C66">
        <f t="shared" si="17"/>
        <v>6</v>
      </c>
      <c r="D66">
        <f t="shared" si="18"/>
        <v>4</v>
      </c>
      <c r="E66">
        <f t="shared" si="19"/>
        <v>0</v>
      </c>
      <c r="F66">
        <f t="shared" si="11"/>
        <v>4</v>
      </c>
      <c r="G66">
        <f t="shared" si="12"/>
        <v>2</v>
      </c>
      <c r="H66">
        <f t="shared" si="8"/>
        <v>1.3642585845676237E-5</v>
      </c>
      <c r="I66">
        <f t="shared" si="9"/>
        <v>3.4259937077114346E-3</v>
      </c>
      <c r="J66">
        <f t="shared" si="10"/>
        <v>0</v>
      </c>
      <c r="K66">
        <f t="shared" si="13"/>
        <v>2.8889514173089652E-2</v>
      </c>
      <c r="L66">
        <f t="shared" si="14"/>
        <v>0</v>
      </c>
      <c r="M66" t="e">
        <f t="shared" si="15"/>
        <v>#NUM!</v>
      </c>
    </row>
    <row r="67" spans="2:13" x14ac:dyDescent="0.2">
      <c r="B67">
        <f t="shared" si="16"/>
        <v>2</v>
      </c>
      <c r="C67">
        <f t="shared" si="17"/>
        <v>5</v>
      </c>
      <c r="D67">
        <f t="shared" si="18"/>
        <v>3</v>
      </c>
      <c r="E67">
        <f t="shared" si="19"/>
        <v>2</v>
      </c>
      <c r="F67">
        <f t="shared" si="11"/>
        <v>5</v>
      </c>
      <c r="G67">
        <f t="shared" si="12"/>
        <v>0</v>
      </c>
      <c r="H67">
        <f t="shared" si="8"/>
        <v>3.0331976797801442E-5</v>
      </c>
      <c r="I67">
        <f t="shared" si="9"/>
        <v>1.7309897660263387E-2</v>
      </c>
      <c r="J67">
        <f t="shared" si="10"/>
        <v>0</v>
      </c>
      <c r="K67">
        <f t="shared" si="13"/>
        <v>0.68895120110385266</v>
      </c>
      <c r="L67">
        <f t="shared" si="14"/>
        <v>0</v>
      </c>
      <c r="M67" t="e">
        <f t="shared" si="15"/>
        <v>#NUM!</v>
      </c>
    </row>
    <row r="68" spans="2:13" x14ac:dyDescent="0.2">
      <c r="B68">
        <f t="shared" si="16"/>
        <v>2</v>
      </c>
      <c r="C68">
        <f t="shared" si="17"/>
        <v>5</v>
      </c>
      <c r="D68">
        <f t="shared" si="18"/>
        <v>3</v>
      </c>
      <c r="E68">
        <f t="shared" si="19"/>
        <v>1</v>
      </c>
      <c r="F68">
        <f t="shared" si="11"/>
        <v>4</v>
      </c>
      <c r="G68">
        <f t="shared" si="12"/>
        <v>1</v>
      </c>
      <c r="H68">
        <f t="shared" si="8"/>
        <v>3.0331976797801442E-5</v>
      </c>
      <c r="I68">
        <f t="shared" si="9"/>
        <v>1.7309897660263387E-2</v>
      </c>
      <c r="J68">
        <f t="shared" si="10"/>
        <v>0</v>
      </c>
      <c r="K68">
        <f t="shared" si="13"/>
        <v>0.28215928472305768</v>
      </c>
      <c r="L68">
        <f t="shared" si="14"/>
        <v>0</v>
      </c>
      <c r="M68" t="e">
        <f t="shared" si="15"/>
        <v>#NUM!</v>
      </c>
    </row>
    <row r="69" spans="2:13" x14ac:dyDescent="0.2">
      <c r="B69">
        <f t="shared" si="16"/>
        <v>2</v>
      </c>
      <c r="C69">
        <f t="shared" si="17"/>
        <v>5</v>
      </c>
      <c r="D69">
        <f t="shared" si="18"/>
        <v>3</v>
      </c>
      <c r="E69">
        <f t="shared" si="19"/>
        <v>0</v>
      </c>
      <c r="F69">
        <f t="shared" si="11"/>
        <v>3</v>
      </c>
      <c r="G69">
        <f t="shared" si="12"/>
        <v>2</v>
      </c>
      <c r="H69">
        <f t="shared" si="8"/>
        <v>3.0331976797801442E-5</v>
      </c>
      <c r="I69">
        <f t="shared" si="9"/>
        <v>1.7309897660263387E-2</v>
      </c>
      <c r="J69">
        <f t="shared" si="10"/>
        <v>0</v>
      </c>
      <c r="K69">
        <f t="shared" si="13"/>
        <v>2.8889514173089652E-2</v>
      </c>
      <c r="L69">
        <f t="shared" si="14"/>
        <v>0</v>
      </c>
      <c r="M69" t="e">
        <f t="shared" si="15"/>
        <v>#NUM!</v>
      </c>
    </row>
    <row r="70" spans="2:13" x14ac:dyDescent="0.2">
      <c r="B70">
        <f t="shared" si="16"/>
        <v>2</v>
      </c>
      <c r="C70">
        <f t="shared" si="17"/>
        <v>4</v>
      </c>
      <c r="D70">
        <f t="shared" si="18"/>
        <v>2</v>
      </c>
      <c r="E70">
        <f t="shared" si="19"/>
        <v>2</v>
      </c>
      <c r="F70">
        <f t="shared" si="11"/>
        <v>4</v>
      </c>
      <c r="G70">
        <f t="shared" si="12"/>
        <v>0</v>
      </c>
      <c r="H70">
        <f t="shared" si="8"/>
        <v>6.4709433641659182E-5</v>
      </c>
      <c r="I70">
        <f t="shared" si="9"/>
        <v>7.8712725216314616E-2</v>
      </c>
      <c r="J70">
        <f t="shared" si="10"/>
        <v>0</v>
      </c>
      <c r="K70">
        <f t="shared" si="13"/>
        <v>0.68895120110385266</v>
      </c>
      <c r="L70">
        <f t="shared" si="14"/>
        <v>0</v>
      </c>
      <c r="M70" t="e">
        <f t="shared" si="15"/>
        <v>#NUM!</v>
      </c>
    </row>
    <row r="71" spans="2:13" x14ac:dyDescent="0.2">
      <c r="B71">
        <f t="shared" si="16"/>
        <v>2</v>
      </c>
      <c r="C71">
        <f t="shared" si="17"/>
        <v>4</v>
      </c>
      <c r="D71">
        <f t="shared" si="18"/>
        <v>2</v>
      </c>
      <c r="E71">
        <f t="shared" si="19"/>
        <v>1</v>
      </c>
      <c r="F71">
        <f t="shared" si="11"/>
        <v>3</v>
      </c>
      <c r="G71">
        <f t="shared" si="12"/>
        <v>1</v>
      </c>
      <c r="H71">
        <f t="shared" si="8"/>
        <v>6.4709433641659182E-5</v>
      </c>
      <c r="I71">
        <f t="shared" si="9"/>
        <v>7.8712725216314616E-2</v>
      </c>
      <c r="J71">
        <f t="shared" si="10"/>
        <v>0</v>
      </c>
      <c r="K71">
        <f t="shared" si="13"/>
        <v>0.28215928472305768</v>
      </c>
      <c r="L71">
        <f t="shared" si="14"/>
        <v>0</v>
      </c>
      <c r="M71" t="e">
        <f t="shared" si="15"/>
        <v>#NUM!</v>
      </c>
    </row>
    <row r="72" spans="2:13" x14ac:dyDescent="0.2">
      <c r="B72">
        <f t="shared" si="16"/>
        <v>2</v>
      </c>
      <c r="C72">
        <f t="shared" si="17"/>
        <v>4</v>
      </c>
      <c r="D72">
        <f t="shared" si="18"/>
        <v>2</v>
      </c>
      <c r="E72">
        <f t="shared" si="19"/>
        <v>0</v>
      </c>
      <c r="F72">
        <f t="shared" si="11"/>
        <v>2</v>
      </c>
      <c r="G72">
        <f t="shared" si="12"/>
        <v>2</v>
      </c>
      <c r="H72">
        <f t="shared" si="8"/>
        <v>6.4709433641659182E-5</v>
      </c>
      <c r="I72">
        <f t="shared" si="9"/>
        <v>7.8712725216314616E-2</v>
      </c>
      <c r="J72">
        <f t="shared" si="10"/>
        <v>0.73708622755602271</v>
      </c>
      <c r="K72">
        <f t="shared" si="13"/>
        <v>2.8889514173089652E-2</v>
      </c>
      <c r="L72">
        <f t="shared" si="14"/>
        <v>1.0846037025567638E-7</v>
      </c>
      <c r="M72">
        <f t="shared" si="15"/>
        <v>-16.036880981786084</v>
      </c>
    </row>
    <row r="73" spans="2:13" x14ac:dyDescent="0.2">
      <c r="B73">
        <f t="shared" si="16"/>
        <v>2</v>
      </c>
      <c r="C73">
        <f t="shared" si="17"/>
        <v>3</v>
      </c>
      <c r="D73">
        <f t="shared" si="18"/>
        <v>1</v>
      </c>
      <c r="E73">
        <f t="shared" si="19"/>
        <v>2</v>
      </c>
      <c r="F73">
        <f t="shared" si="11"/>
        <v>3</v>
      </c>
      <c r="G73">
        <f t="shared" si="12"/>
        <v>0</v>
      </c>
      <c r="H73">
        <f t="shared" si="8"/>
        <v>1.2979488076597968E-4</v>
      </c>
      <c r="I73">
        <f t="shared" si="9"/>
        <v>0.29827314371331642</v>
      </c>
      <c r="J73">
        <f t="shared" si="10"/>
        <v>0</v>
      </c>
      <c r="K73">
        <f t="shared" si="13"/>
        <v>0.68895120110385266</v>
      </c>
      <c r="L73">
        <f t="shared" si="14"/>
        <v>0</v>
      </c>
      <c r="M73" t="e">
        <f t="shared" si="15"/>
        <v>#NUM!</v>
      </c>
    </row>
    <row r="74" spans="2:13" x14ac:dyDescent="0.2">
      <c r="B74">
        <f t="shared" si="16"/>
        <v>2</v>
      </c>
      <c r="C74">
        <f t="shared" si="17"/>
        <v>3</v>
      </c>
      <c r="D74">
        <f t="shared" si="18"/>
        <v>1</v>
      </c>
      <c r="E74">
        <f t="shared" si="19"/>
        <v>1</v>
      </c>
      <c r="F74">
        <f t="shared" si="11"/>
        <v>2</v>
      </c>
      <c r="G74">
        <f t="shared" si="12"/>
        <v>1</v>
      </c>
      <c r="H74">
        <f t="shared" si="8"/>
        <v>1.2979488076597968E-4</v>
      </c>
      <c r="I74">
        <f t="shared" si="9"/>
        <v>0.29827314371331642</v>
      </c>
      <c r="J74">
        <f t="shared" si="10"/>
        <v>0.73708622755602271</v>
      </c>
      <c r="K74">
        <f t="shared" si="13"/>
        <v>0.28215928472305768</v>
      </c>
      <c r="L74">
        <f t="shared" si="14"/>
        <v>8.0516401642478746E-6</v>
      </c>
      <c r="M74">
        <f t="shared" si="15"/>
        <v>-11.729634740175889</v>
      </c>
    </row>
    <row r="75" spans="2:13" x14ac:dyDescent="0.2">
      <c r="B75">
        <f t="shared" si="16"/>
        <v>2</v>
      </c>
      <c r="C75">
        <f t="shared" si="17"/>
        <v>3</v>
      </c>
      <c r="D75">
        <f t="shared" si="18"/>
        <v>1</v>
      </c>
      <c r="E75">
        <f t="shared" si="19"/>
        <v>0</v>
      </c>
      <c r="F75">
        <f t="shared" si="11"/>
        <v>1</v>
      </c>
      <c r="G75">
        <f t="shared" si="12"/>
        <v>2</v>
      </c>
      <c r="H75">
        <f t="shared" si="8"/>
        <v>1.2979488076597968E-4</v>
      </c>
      <c r="I75">
        <f t="shared" si="9"/>
        <v>0.29827314371331642</v>
      </c>
      <c r="J75">
        <f t="shared" si="10"/>
        <v>0.13109639245593677</v>
      </c>
      <c r="K75">
        <f t="shared" si="13"/>
        <v>2.8889514173089652E-2</v>
      </c>
      <c r="L75">
        <f t="shared" si="14"/>
        <v>1.466232003770485E-7</v>
      </c>
      <c r="M75">
        <f t="shared" si="15"/>
        <v>-15.735399803691411</v>
      </c>
    </row>
    <row r="76" spans="2:13" x14ac:dyDescent="0.2">
      <c r="B76">
        <f t="shared" si="16"/>
        <v>2</v>
      </c>
      <c r="C76">
        <f t="shared" si="17"/>
        <v>2</v>
      </c>
      <c r="D76">
        <f t="shared" si="18"/>
        <v>0</v>
      </c>
      <c r="E76">
        <f t="shared" si="19"/>
        <v>2</v>
      </c>
      <c r="F76">
        <f t="shared" si="11"/>
        <v>2</v>
      </c>
      <c r="G76">
        <f t="shared" si="12"/>
        <v>0</v>
      </c>
      <c r="H76">
        <f t="shared" si="8"/>
        <v>2.352714046397224E-4</v>
      </c>
      <c r="I76">
        <f t="shared" si="9"/>
        <v>0.75351533496123702</v>
      </c>
      <c r="J76">
        <f t="shared" si="10"/>
        <v>0.73708622755602271</v>
      </c>
      <c r="K76">
        <f t="shared" si="13"/>
        <v>0.68895120110385266</v>
      </c>
      <c r="L76">
        <f t="shared" si="14"/>
        <v>9.0026009215792986E-5</v>
      </c>
      <c r="M76">
        <f t="shared" si="15"/>
        <v>-9.315411938097359</v>
      </c>
    </row>
    <row r="77" spans="2:13" x14ac:dyDescent="0.2">
      <c r="B77">
        <f t="shared" si="16"/>
        <v>2</v>
      </c>
      <c r="C77">
        <f t="shared" si="17"/>
        <v>2</v>
      </c>
      <c r="D77">
        <f t="shared" si="18"/>
        <v>0</v>
      </c>
      <c r="E77">
        <f t="shared" si="19"/>
        <v>1</v>
      </c>
      <c r="F77">
        <f t="shared" si="11"/>
        <v>1</v>
      </c>
      <c r="G77">
        <f t="shared" si="12"/>
        <v>1</v>
      </c>
      <c r="H77">
        <f t="shared" si="8"/>
        <v>2.352714046397224E-4</v>
      </c>
      <c r="I77">
        <f t="shared" si="9"/>
        <v>0.75351533496123702</v>
      </c>
      <c r="J77">
        <f t="shared" si="10"/>
        <v>0.13109639245593677</v>
      </c>
      <c r="K77">
        <f t="shared" si="13"/>
        <v>0.28215928472305768</v>
      </c>
      <c r="L77">
        <f t="shared" si="14"/>
        <v>6.5576212146218101E-6</v>
      </c>
      <c r="M77">
        <f t="shared" si="15"/>
        <v>-11.934882640492992</v>
      </c>
    </row>
    <row r="78" spans="2:13" x14ac:dyDescent="0.2">
      <c r="B78">
        <f t="shared" si="16"/>
        <v>2</v>
      </c>
      <c r="C78">
        <f t="shared" si="17"/>
        <v>2</v>
      </c>
      <c r="D78">
        <f t="shared" si="18"/>
        <v>0</v>
      </c>
      <c r="E78">
        <f t="shared" si="19"/>
        <v>0</v>
      </c>
      <c r="F78">
        <f t="shared" si="11"/>
        <v>0</v>
      </c>
      <c r="G78">
        <f t="shared" si="12"/>
        <v>2</v>
      </c>
      <c r="H78">
        <f t="shared" si="8"/>
        <v>2.352714046397224E-4</v>
      </c>
      <c r="I78">
        <f t="shared" si="9"/>
        <v>0.75351533496123702</v>
      </c>
      <c r="J78">
        <f t="shared" si="10"/>
        <v>1.8614005121160475E-3</v>
      </c>
      <c r="K78">
        <f t="shared" si="13"/>
        <v>2.8889514173089652E-2</v>
      </c>
      <c r="L78">
        <f t="shared" si="14"/>
        <v>9.5332571553942732E-9</v>
      </c>
      <c r="M78">
        <f t="shared" si="15"/>
        <v>-18.468479398513548</v>
      </c>
    </row>
    <row r="79" spans="2:13" x14ac:dyDescent="0.2">
      <c r="B79">
        <f t="shared" si="16"/>
        <v>3</v>
      </c>
      <c r="C79">
        <f t="shared" si="17"/>
        <v>10</v>
      </c>
      <c r="D79">
        <f t="shared" si="18"/>
        <v>7</v>
      </c>
      <c r="E79">
        <f t="shared" si="19"/>
        <v>3</v>
      </c>
      <c r="F79">
        <f t="shared" si="11"/>
        <v>10</v>
      </c>
      <c r="G79">
        <f t="shared" si="12"/>
        <v>0</v>
      </c>
      <c r="H79">
        <f t="shared" si="8"/>
        <v>4.4300963851969252E-7</v>
      </c>
      <c r="I79">
        <f t="shared" si="9"/>
        <v>5.4654383601615461E-5</v>
      </c>
      <c r="J79">
        <f t="shared" si="10"/>
        <v>0</v>
      </c>
      <c r="K79">
        <f t="shared" si="13"/>
        <v>0.57185074655871848</v>
      </c>
      <c r="L79">
        <f t="shared" si="14"/>
        <v>0</v>
      </c>
      <c r="M79" t="e">
        <f t="shared" si="15"/>
        <v>#NUM!</v>
      </c>
    </row>
    <row r="80" spans="2:13" x14ac:dyDescent="0.2">
      <c r="B80">
        <f t="shared" si="16"/>
        <v>3</v>
      </c>
      <c r="C80">
        <f t="shared" si="17"/>
        <v>10</v>
      </c>
      <c r="D80">
        <f t="shared" si="18"/>
        <v>7</v>
      </c>
      <c r="E80">
        <f t="shared" si="19"/>
        <v>2</v>
      </c>
      <c r="F80">
        <f t="shared" si="11"/>
        <v>9</v>
      </c>
      <c r="G80">
        <f t="shared" si="12"/>
        <v>1</v>
      </c>
      <c r="H80">
        <f t="shared" si="8"/>
        <v>4.4300963851969252E-7</v>
      </c>
      <c r="I80">
        <f t="shared" si="9"/>
        <v>5.4654383601615461E-5</v>
      </c>
      <c r="J80">
        <f t="shared" si="10"/>
        <v>0</v>
      </c>
      <c r="K80">
        <f t="shared" si="13"/>
        <v>0.35130136363540249</v>
      </c>
      <c r="L80">
        <f t="shared" si="14"/>
        <v>0</v>
      </c>
      <c r="M80" t="e">
        <f t="shared" si="15"/>
        <v>#NUM!</v>
      </c>
    </row>
    <row r="81" spans="2:13" x14ac:dyDescent="0.2">
      <c r="B81">
        <f t="shared" si="16"/>
        <v>3</v>
      </c>
      <c r="C81">
        <f t="shared" si="17"/>
        <v>10</v>
      </c>
      <c r="D81">
        <f t="shared" si="18"/>
        <v>7</v>
      </c>
      <c r="E81">
        <f t="shared" si="19"/>
        <v>1</v>
      </c>
      <c r="F81">
        <f t="shared" si="11"/>
        <v>8</v>
      </c>
      <c r="G81">
        <f t="shared" si="12"/>
        <v>2</v>
      </c>
      <c r="H81">
        <f t="shared" si="8"/>
        <v>4.4300963851969252E-7</v>
      </c>
      <c r="I81">
        <f t="shared" si="9"/>
        <v>5.4654383601615461E-5</v>
      </c>
      <c r="J81">
        <f t="shared" si="10"/>
        <v>0</v>
      </c>
      <c r="K81">
        <f t="shared" si="13"/>
        <v>7.1937563449184075E-2</v>
      </c>
      <c r="L81">
        <f t="shared" si="14"/>
        <v>0</v>
      </c>
      <c r="M81" t="e">
        <f t="shared" si="15"/>
        <v>#NUM!</v>
      </c>
    </row>
    <row r="82" spans="2:13" x14ac:dyDescent="0.2">
      <c r="B82">
        <f t="shared" si="16"/>
        <v>3</v>
      </c>
      <c r="C82">
        <f t="shared" si="17"/>
        <v>10</v>
      </c>
      <c r="D82">
        <f t="shared" si="18"/>
        <v>7</v>
      </c>
      <c r="E82">
        <f t="shared" si="19"/>
        <v>0</v>
      </c>
      <c r="F82">
        <f t="shared" si="11"/>
        <v>7</v>
      </c>
      <c r="G82">
        <f t="shared" si="12"/>
        <v>3</v>
      </c>
      <c r="H82">
        <f t="shared" si="8"/>
        <v>4.4300963851969252E-7</v>
      </c>
      <c r="I82">
        <f t="shared" si="9"/>
        <v>5.4654383601615461E-5</v>
      </c>
      <c r="J82">
        <f t="shared" si="10"/>
        <v>0</v>
      </c>
      <c r="K82">
        <f t="shared" si="13"/>
        <v>4.9103263566949553E-3</v>
      </c>
      <c r="L82">
        <f t="shared" si="14"/>
        <v>0</v>
      </c>
      <c r="M82" t="e">
        <f t="shared" si="15"/>
        <v>#NUM!</v>
      </c>
    </row>
    <row r="83" spans="2:13" x14ac:dyDescent="0.2">
      <c r="B83">
        <f t="shared" si="16"/>
        <v>3</v>
      </c>
      <c r="C83">
        <f t="shared" si="17"/>
        <v>9</v>
      </c>
      <c r="D83">
        <f t="shared" si="18"/>
        <v>6</v>
      </c>
      <c r="E83">
        <f t="shared" si="19"/>
        <v>3</v>
      </c>
      <c r="F83">
        <f t="shared" si="11"/>
        <v>9</v>
      </c>
      <c r="G83">
        <f t="shared" si="12"/>
        <v>0</v>
      </c>
      <c r="H83">
        <f t="shared" si="8"/>
        <v>1.0690564776859794E-6</v>
      </c>
      <c r="I83">
        <f t="shared" si="9"/>
        <v>2.8994941640851624E-4</v>
      </c>
      <c r="J83">
        <f t="shared" si="10"/>
        <v>0</v>
      </c>
      <c r="K83">
        <f t="shared" si="13"/>
        <v>0.57185074655871848</v>
      </c>
      <c r="L83">
        <f t="shared" si="14"/>
        <v>0</v>
      </c>
      <c r="M83" t="e">
        <f t="shared" si="15"/>
        <v>#NUM!</v>
      </c>
    </row>
    <row r="84" spans="2:13" x14ac:dyDescent="0.2">
      <c r="B84">
        <f t="shared" si="16"/>
        <v>3</v>
      </c>
      <c r="C84">
        <f t="shared" si="17"/>
        <v>9</v>
      </c>
      <c r="D84">
        <f t="shared" si="18"/>
        <v>6</v>
      </c>
      <c r="E84">
        <f t="shared" si="19"/>
        <v>2</v>
      </c>
      <c r="F84">
        <f t="shared" si="11"/>
        <v>8</v>
      </c>
      <c r="G84">
        <f t="shared" si="12"/>
        <v>1</v>
      </c>
      <c r="H84">
        <f t="shared" si="8"/>
        <v>1.0690564776859794E-6</v>
      </c>
      <c r="I84">
        <f t="shared" si="9"/>
        <v>2.8994941640851624E-4</v>
      </c>
      <c r="J84">
        <f t="shared" si="10"/>
        <v>0</v>
      </c>
      <c r="K84">
        <f t="shared" si="13"/>
        <v>0.35130136363540249</v>
      </c>
      <c r="L84">
        <f t="shared" si="14"/>
        <v>0</v>
      </c>
      <c r="M84" t="e">
        <f t="shared" si="15"/>
        <v>#NUM!</v>
      </c>
    </row>
    <row r="85" spans="2:13" x14ac:dyDescent="0.2">
      <c r="B85">
        <f t="shared" si="16"/>
        <v>3</v>
      </c>
      <c r="C85">
        <f t="shared" si="17"/>
        <v>9</v>
      </c>
      <c r="D85">
        <f t="shared" si="18"/>
        <v>6</v>
      </c>
      <c r="E85">
        <f t="shared" si="19"/>
        <v>1</v>
      </c>
      <c r="F85">
        <f t="shared" si="11"/>
        <v>7</v>
      </c>
      <c r="G85">
        <f t="shared" si="12"/>
        <v>2</v>
      </c>
      <c r="H85">
        <f t="shared" ref="H85:H148" si="20">VLOOKUP(C85,K$6:M$16,2)</f>
        <v>1.0690564776859794E-6</v>
      </c>
      <c r="I85">
        <f t="shared" ref="I85:I148" si="21">_xlfn.BINOM.DIST(B85,C85,$H$2,FALSE)</f>
        <v>2.8994941640851624E-4</v>
      </c>
      <c r="J85">
        <f t="shared" ref="J85:J148" si="22">VLOOKUP(F85,K$6:M$16,3)</f>
        <v>0</v>
      </c>
      <c r="K85">
        <f t="shared" si="13"/>
        <v>7.1937563449184075E-2</v>
      </c>
      <c r="L85">
        <f t="shared" si="14"/>
        <v>0</v>
      </c>
      <c r="M85" t="e">
        <f t="shared" si="15"/>
        <v>#NUM!</v>
      </c>
    </row>
    <row r="86" spans="2:13" x14ac:dyDescent="0.2">
      <c r="B86">
        <f t="shared" si="16"/>
        <v>3</v>
      </c>
      <c r="C86">
        <f t="shared" si="17"/>
        <v>9</v>
      </c>
      <c r="D86">
        <f t="shared" si="18"/>
        <v>6</v>
      </c>
      <c r="E86">
        <f t="shared" si="19"/>
        <v>0</v>
      </c>
      <c r="F86">
        <f t="shared" ref="F86:F149" si="23">D86+E86</f>
        <v>6</v>
      </c>
      <c r="G86">
        <f t="shared" ref="G86:G149" si="24">B86-E86</f>
        <v>3</v>
      </c>
      <c r="H86">
        <f t="shared" si="20"/>
        <v>1.0690564776859794E-6</v>
      </c>
      <c r="I86">
        <f t="shared" si="21"/>
        <v>2.8994941640851624E-4</v>
      </c>
      <c r="J86">
        <f t="shared" si="22"/>
        <v>0</v>
      </c>
      <c r="K86">
        <f t="shared" ref="K86:K149" si="25">_xlfn.BINOM.DIST(G86,B86,$F$2,FALSE)</f>
        <v>4.9103263566949553E-3</v>
      </c>
      <c r="L86">
        <f t="shared" ref="L86:L149" si="26">H86*I86*J86*K86</f>
        <v>0</v>
      </c>
      <c r="M86" t="e">
        <f t="shared" ref="M86:M149" si="27">LN(L86)</f>
        <v>#NUM!</v>
      </c>
    </row>
    <row r="87" spans="2:13" x14ac:dyDescent="0.2">
      <c r="B87">
        <f t="shared" ref="B87:B150" si="28">IF(E86=0,IF(C86=B86,B86+1,B86), B86)</f>
        <v>3</v>
      </c>
      <c r="C87">
        <f t="shared" ref="C87:C150" si="29">IF(E86=0,IF(C86=B86,10,C86-1),C86)</f>
        <v>8</v>
      </c>
      <c r="D87">
        <f t="shared" ref="D87:D150" si="30">C87-B87</f>
        <v>5</v>
      </c>
      <c r="E87">
        <f t="shared" ref="E87:E150" si="31">IF(E86=0,B87,E86-1)</f>
        <v>3</v>
      </c>
      <c r="F87">
        <f t="shared" si="23"/>
        <v>8</v>
      </c>
      <c r="G87">
        <f t="shared" si="24"/>
        <v>0</v>
      </c>
      <c r="H87">
        <f t="shared" si="20"/>
        <v>2.54528423141989E-6</v>
      </c>
      <c r="I87">
        <f t="shared" si="21"/>
        <v>1.4649748811235309E-3</v>
      </c>
      <c r="J87">
        <f t="shared" si="22"/>
        <v>0</v>
      </c>
      <c r="K87">
        <f t="shared" si="25"/>
        <v>0.57185074655871848</v>
      </c>
      <c r="L87">
        <f t="shared" si="26"/>
        <v>0</v>
      </c>
      <c r="M87" t="e">
        <f t="shared" si="27"/>
        <v>#NUM!</v>
      </c>
    </row>
    <row r="88" spans="2:13" x14ac:dyDescent="0.2">
      <c r="B88">
        <f t="shared" si="28"/>
        <v>3</v>
      </c>
      <c r="C88">
        <f t="shared" si="29"/>
        <v>8</v>
      </c>
      <c r="D88">
        <f t="shared" si="30"/>
        <v>5</v>
      </c>
      <c r="E88">
        <f t="shared" si="31"/>
        <v>2</v>
      </c>
      <c r="F88">
        <f t="shared" si="23"/>
        <v>7</v>
      </c>
      <c r="G88">
        <f t="shared" si="24"/>
        <v>1</v>
      </c>
      <c r="H88">
        <f t="shared" si="20"/>
        <v>2.54528423141989E-6</v>
      </c>
      <c r="I88">
        <f t="shared" si="21"/>
        <v>1.4649748811235309E-3</v>
      </c>
      <c r="J88">
        <f t="shared" si="22"/>
        <v>0</v>
      </c>
      <c r="K88">
        <f t="shared" si="25"/>
        <v>0.35130136363540249</v>
      </c>
      <c r="L88">
        <f t="shared" si="26"/>
        <v>0</v>
      </c>
      <c r="M88" t="e">
        <f t="shared" si="27"/>
        <v>#NUM!</v>
      </c>
    </row>
    <row r="89" spans="2:13" x14ac:dyDescent="0.2">
      <c r="B89">
        <f t="shared" si="28"/>
        <v>3</v>
      </c>
      <c r="C89">
        <f t="shared" si="29"/>
        <v>8</v>
      </c>
      <c r="D89">
        <f t="shared" si="30"/>
        <v>5</v>
      </c>
      <c r="E89">
        <f t="shared" si="31"/>
        <v>1</v>
      </c>
      <c r="F89">
        <f t="shared" si="23"/>
        <v>6</v>
      </c>
      <c r="G89">
        <f t="shared" si="24"/>
        <v>2</v>
      </c>
      <c r="H89">
        <f t="shared" si="20"/>
        <v>2.54528423141989E-6</v>
      </c>
      <c r="I89">
        <f t="shared" si="21"/>
        <v>1.4649748811235309E-3</v>
      </c>
      <c r="J89">
        <f t="shared" si="22"/>
        <v>0</v>
      </c>
      <c r="K89">
        <f t="shared" si="25"/>
        <v>7.1937563449184075E-2</v>
      </c>
      <c r="L89">
        <f t="shared" si="26"/>
        <v>0</v>
      </c>
      <c r="M89" t="e">
        <f t="shared" si="27"/>
        <v>#NUM!</v>
      </c>
    </row>
    <row r="90" spans="2:13" x14ac:dyDescent="0.2">
      <c r="B90">
        <f t="shared" si="28"/>
        <v>3</v>
      </c>
      <c r="C90">
        <f t="shared" si="29"/>
        <v>8</v>
      </c>
      <c r="D90">
        <f t="shared" si="30"/>
        <v>5</v>
      </c>
      <c r="E90">
        <f t="shared" si="31"/>
        <v>0</v>
      </c>
      <c r="F90">
        <f t="shared" si="23"/>
        <v>5</v>
      </c>
      <c r="G90">
        <f t="shared" si="24"/>
        <v>3</v>
      </c>
      <c r="H90">
        <f t="shared" si="20"/>
        <v>2.54528423141989E-6</v>
      </c>
      <c r="I90">
        <f t="shared" si="21"/>
        <v>1.4649748811235309E-3</v>
      </c>
      <c r="J90">
        <f t="shared" si="22"/>
        <v>0</v>
      </c>
      <c r="K90">
        <f t="shared" si="25"/>
        <v>4.9103263566949553E-3</v>
      </c>
      <c r="L90">
        <f t="shared" si="26"/>
        <v>0</v>
      </c>
      <c r="M90" t="e">
        <f t="shared" si="27"/>
        <v>#NUM!</v>
      </c>
    </row>
    <row r="91" spans="2:13" x14ac:dyDescent="0.2">
      <c r="B91">
        <f t="shared" si="28"/>
        <v>3</v>
      </c>
      <c r="C91">
        <f t="shared" si="29"/>
        <v>7</v>
      </c>
      <c r="D91">
        <f t="shared" si="30"/>
        <v>4</v>
      </c>
      <c r="E91">
        <f t="shared" si="31"/>
        <v>3</v>
      </c>
      <c r="F91">
        <f t="shared" si="23"/>
        <v>7</v>
      </c>
      <c r="G91">
        <f t="shared" si="24"/>
        <v>0</v>
      </c>
      <c r="H91">
        <f t="shared" si="20"/>
        <v>5.9579050230172942E-6</v>
      </c>
      <c r="I91">
        <f t="shared" si="21"/>
        <v>6.9391998252651722E-3</v>
      </c>
      <c r="J91">
        <f t="shared" si="22"/>
        <v>0</v>
      </c>
      <c r="K91">
        <f t="shared" si="25"/>
        <v>0.57185074655871848</v>
      </c>
      <c r="L91">
        <f t="shared" si="26"/>
        <v>0</v>
      </c>
      <c r="M91" t="e">
        <f t="shared" si="27"/>
        <v>#NUM!</v>
      </c>
    </row>
    <row r="92" spans="2:13" x14ac:dyDescent="0.2">
      <c r="B92">
        <f t="shared" si="28"/>
        <v>3</v>
      </c>
      <c r="C92">
        <f t="shared" si="29"/>
        <v>7</v>
      </c>
      <c r="D92">
        <f t="shared" si="30"/>
        <v>4</v>
      </c>
      <c r="E92">
        <f t="shared" si="31"/>
        <v>2</v>
      </c>
      <c r="F92">
        <f t="shared" si="23"/>
        <v>6</v>
      </c>
      <c r="G92">
        <f t="shared" si="24"/>
        <v>1</v>
      </c>
      <c r="H92">
        <f t="shared" si="20"/>
        <v>5.9579050230172942E-6</v>
      </c>
      <c r="I92">
        <f t="shared" si="21"/>
        <v>6.9391998252651722E-3</v>
      </c>
      <c r="J92">
        <f t="shared" si="22"/>
        <v>0</v>
      </c>
      <c r="K92">
        <f t="shared" si="25"/>
        <v>0.35130136363540249</v>
      </c>
      <c r="L92">
        <f t="shared" si="26"/>
        <v>0</v>
      </c>
      <c r="M92" t="e">
        <f t="shared" si="27"/>
        <v>#NUM!</v>
      </c>
    </row>
    <row r="93" spans="2:13" x14ac:dyDescent="0.2">
      <c r="B93">
        <f t="shared" si="28"/>
        <v>3</v>
      </c>
      <c r="C93">
        <f t="shared" si="29"/>
        <v>7</v>
      </c>
      <c r="D93">
        <f t="shared" si="30"/>
        <v>4</v>
      </c>
      <c r="E93">
        <f t="shared" si="31"/>
        <v>1</v>
      </c>
      <c r="F93">
        <f t="shared" si="23"/>
        <v>5</v>
      </c>
      <c r="G93">
        <f t="shared" si="24"/>
        <v>2</v>
      </c>
      <c r="H93">
        <f t="shared" si="20"/>
        <v>5.9579050230172942E-6</v>
      </c>
      <c r="I93">
        <f t="shared" si="21"/>
        <v>6.9391998252651722E-3</v>
      </c>
      <c r="J93">
        <f t="shared" si="22"/>
        <v>0</v>
      </c>
      <c r="K93">
        <f t="shared" si="25"/>
        <v>7.1937563449184075E-2</v>
      </c>
      <c r="L93">
        <f t="shared" si="26"/>
        <v>0</v>
      </c>
      <c r="M93" t="e">
        <f t="shared" si="27"/>
        <v>#NUM!</v>
      </c>
    </row>
    <row r="94" spans="2:13" x14ac:dyDescent="0.2">
      <c r="B94">
        <f t="shared" si="28"/>
        <v>3</v>
      </c>
      <c r="C94">
        <f t="shared" si="29"/>
        <v>7</v>
      </c>
      <c r="D94">
        <f t="shared" si="30"/>
        <v>4</v>
      </c>
      <c r="E94">
        <f t="shared" si="31"/>
        <v>0</v>
      </c>
      <c r="F94">
        <f t="shared" si="23"/>
        <v>4</v>
      </c>
      <c r="G94">
        <f t="shared" si="24"/>
        <v>3</v>
      </c>
      <c r="H94">
        <f t="shared" si="20"/>
        <v>5.9579050230172942E-6</v>
      </c>
      <c r="I94">
        <f t="shared" si="21"/>
        <v>6.9391998252651722E-3</v>
      </c>
      <c r="J94">
        <f t="shared" si="22"/>
        <v>0</v>
      </c>
      <c r="K94">
        <f t="shared" si="25"/>
        <v>4.9103263566949553E-3</v>
      </c>
      <c r="L94">
        <f t="shared" si="26"/>
        <v>0</v>
      </c>
      <c r="M94" t="e">
        <f t="shared" si="27"/>
        <v>#NUM!</v>
      </c>
    </row>
    <row r="95" spans="2:13" x14ac:dyDescent="0.2">
      <c r="B95">
        <f t="shared" si="28"/>
        <v>3</v>
      </c>
      <c r="C95">
        <f t="shared" si="29"/>
        <v>6</v>
      </c>
      <c r="D95">
        <f t="shared" si="30"/>
        <v>3</v>
      </c>
      <c r="E95">
        <f t="shared" si="31"/>
        <v>3</v>
      </c>
      <c r="F95">
        <f t="shared" si="23"/>
        <v>6</v>
      </c>
      <c r="G95">
        <f t="shared" si="24"/>
        <v>0</v>
      </c>
      <c r="H95">
        <f t="shared" si="20"/>
        <v>1.3642585845676237E-5</v>
      </c>
      <c r="I95">
        <f t="shared" si="21"/>
        <v>3.0051803710244868E-2</v>
      </c>
      <c r="J95">
        <f t="shared" si="22"/>
        <v>0</v>
      </c>
      <c r="K95">
        <f t="shared" si="25"/>
        <v>0.57185074655871848</v>
      </c>
      <c r="L95">
        <f t="shared" si="26"/>
        <v>0</v>
      </c>
      <c r="M95" t="e">
        <f t="shared" si="27"/>
        <v>#NUM!</v>
      </c>
    </row>
    <row r="96" spans="2:13" x14ac:dyDescent="0.2">
      <c r="B96">
        <f t="shared" si="28"/>
        <v>3</v>
      </c>
      <c r="C96">
        <f t="shared" si="29"/>
        <v>6</v>
      </c>
      <c r="D96">
        <f t="shared" si="30"/>
        <v>3</v>
      </c>
      <c r="E96">
        <f t="shared" si="31"/>
        <v>2</v>
      </c>
      <c r="F96">
        <f t="shared" si="23"/>
        <v>5</v>
      </c>
      <c r="G96">
        <f t="shared" si="24"/>
        <v>1</v>
      </c>
      <c r="H96">
        <f t="shared" si="20"/>
        <v>1.3642585845676237E-5</v>
      </c>
      <c r="I96">
        <f t="shared" si="21"/>
        <v>3.0051803710244868E-2</v>
      </c>
      <c r="J96">
        <f t="shared" si="22"/>
        <v>0</v>
      </c>
      <c r="K96">
        <f t="shared" si="25"/>
        <v>0.35130136363540249</v>
      </c>
      <c r="L96">
        <f t="shared" si="26"/>
        <v>0</v>
      </c>
      <c r="M96" t="e">
        <f t="shared" si="27"/>
        <v>#NUM!</v>
      </c>
    </row>
    <row r="97" spans="2:13" x14ac:dyDescent="0.2">
      <c r="B97">
        <f t="shared" si="28"/>
        <v>3</v>
      </c>
      <c r="C97">
        <f t="shared" si="29"/>
        <v>6</v>
      </c>
      <c r="D97">
        <f t="shared" si="30"/>
        <v>3</v>
      </c>
      <c r="E97">
        <f t="shared" si="31"/>
        <v>1</v>
      </c>
      <c r="F97">
        <f t="shared" si="23"/>
        <v>4</v>
      </c>
      <c r="G97">
        <f t="shared" si="24"/>
        <v>2</v>
      </c>
      <c r="H97">
        <f t="shared" si="20"/>
        <v>1.3642585845676237E-5</v>
      </c>
      <c r="I97">
        <f t="shared" si="21"/>
        <v>3.0051803710244868E-2</v>
      </c>
      <c r="J97">
        <f t="shared" si="22"/>
        <v>0</v>
      </c>
      <c r="K97">
        <f t="shared" si="25"/>
        <v>7.1937563449184075E-2</v>
      </c>
      <c r="L97">
        <f t="shared" si="26"/>
        <v>0</v>
      </c>
      <c r="M97" t="e">
        <f t="shared" si="27"/>
        <v>#NUM!</v>
      </c>
    </row>
    <row r="98" spans="2:13" x14ac:dyDescent="0.2">
      <c r="B98">
        <f t="shared" si="28"/>
        <v>3</v>
      </c>
      <c r="C98">
        <f t="shared" si="29"/>
        <v>6</v>
      </c>
      <c r="D98">
        <f t="shared" si="30"/>
        <v>3</v>
      </c>
      <c r="E98">
        <f t="shared" si="31"/>
        <v>0</v>
      </c>
      <c r="F98">
        <f t="shared" si="23"/>
        <v>3</v>
      </c>
      <c r="G98">
        <f t="shared" si="24"/>
        <v>3</v>
      </c>
      <c r="H98">
        <f t="shared" si="20"/>
        <v>1.3642585845676237E-5</v>
      </c>
      <c r="I98">
        <f t="shared" si="21"/>
        <v>3.0051803710244868E-2</v>
      </c>
      <c r="J98">
        <f t="shared" si="22"/>
        <v>0</v>
      </c>
      <c r="K98">
        <f t="shared" si="25"/>
        <v>4.9103263566949553E-3</v>
      </c>
      <c r="L98">
        <f t="shared" si="26"/>
        <v>0</v>
      </c>
      <c r="M98" t="e">
        <f t="shared" si="27"/>
        <v>#NUM!</v>
      </c>
    </row>
    <row r="99" spans="2:13" x14ac:dyDescent="0.2">
      <c r="B99">
        <f t="shared" si="28"/>
        <v>3</v>
      </c>
      <c r="C99">
        <f t="shared" si="29"/>
        <v>5</v>
      </c>
      <c r="D99">
        <f t="shared" si="30"/>
        <v>2</v>
      </c>
      <c r="E99">
        <f t="shared" si="31"/>
        <v>3</v>
      </c>
      <c r="F99">
        <f t="shared" si="23"/>
        <v>5</v>
      </c>
      <c r="G99">
        <f t="shared" si="24"/>
        <v>0</v>
      </c>
      <c r="H99">
        <f t="shared" si="20"/>
        <v>3.0331976797801442E-5</v>
      </c>
      <c r="I99">
        <f t="shared" si="21"/>
        <v>0.11387797770026099</v>
      </c>
      <c r="J99">
        <f t="shared" si="22"/>
        <v>0</v>
      </c>
      <c r="K99">
        <f t="shared" si="25"/>
        <v>0.57185074655871848</v>
      </c>
      <c r="L99">
        <f t="shared" si="26"/>
        <v>0</v>
      </c>
      <c r="M99" t="e">
        <f t="shared" si="27"/>
        <v>#NUM!</v>
      </c>
    </row>
    <row r="100" spans="2:13" x14ac:dyDescent="0.2">
      <c r="B100">
        <f t="shared" si="28"/>
        <v>3</v>
      </c>
      <c r="C100">
        <f t="shared" si="29"/>
        <v>5</v>
      </c>
      <c r="D100">
        <f t="shared" si="30"/>
        <v>2</v>
      </c>
      <c r="E100">
        <f t="shared" si="31"/>
        <v>2</v>
      </c>
      <c r="F100">
        <f t="shared" si="23"/>
        <v>4</v>
      </c>
      <c r="G100">
        <f t="shared" si="24"/>
        <v>1</v>
      </c>
      <c r="H100">
        <f t="shared" si="20"/>
        <v>3.0331976797801442E-5</v>
      </c>
      <c r="I100">
        <f t="shared" si="21"/>
        <v>0.11387797770026099</v>
      </c>
      <c r="J100">
        <f t="shared" si="22"/>
        <v>0</v>
      </c>
      <c r="K100">
        <f t="shared" si="25"/>
        <v>0.35130136363540249</v>
      </c>
      <c r="L100">
        <f t="shared" si="26"/>
        <v>0</v>
      </c>
      <c r="M100" t="e">
        <f t="shared" si="27"/>
        <v>#NUM!</v>
      </c>
    </row>
    <row r="101" spans="2:13" x14ac:dyDescent="0.2">
      <c r="B101">
        <f t="shared" si="28"/>
        <v>3</v>
      </c>
      <c r="C101">
        <f t="shared" si="29"/>
        <v>5</v>
      </c>
      <c r="D101">
        <f t="shared" si="30"/>
        <v>2</v>
      </c>
      <c r="E101">
        <f t="shared" si="31"/>
        <v>1</v>
      </c>
      <c r="F101">
        <f t="shared" si="23"/>
        <v>3</v>
      </c>
      <c r="G101">
        <f t="shared" si="24"/>
        <v>2</v>
      </c>
      <c r="H101">
        <f t="shared" si="20"/>
        <v>3.0331976797801442E-5</v>
      </c>
      <c r="I101">
        <f t="shared" si="21"/>
        <v>0.11387797770026099</v>
      </c>
      <c r="J101">
        <f t="shared" si="22"/>
        <v>0</v>
      </c>
      <c r="K101">
        <f t="shared" si="25"/>
        <v>7.1937563449184075E-2</v>
      </c>
      <c r="L101">
        <f t="shared" si="26"/>
        <v>0</v>
      </c>
      <c r="M101" t="e">
        <f t="shared" si="27"/>
        <v>#NUM!</v>
      </c>
    </row>
    <row r="102" spans="2:13" x14ac:dyDescent="0.2">
      <c r="B102">
        <f t="shared" si="28"/>
        <v>3</v>
      </c>
      <c r="C102">
        <f t="shared" si="29"/>
        <v>5</v>
      </c>
      <c r="D102">
        <f t="shared" si="30"/>
        <v>2</v>
      </c>
      <c r="E102">
        <f t="shared" si="31"/>
        <v>0</v>
      </c>
      <c r="F102">
        <f t="shared" si="23"/>
        <v>2</v>
      </c>
      <c r="G102">
        <f t="shared" si="24"/>
        <v>3</v>
      </c>
      <c r="H102">
        <f t="shared" si="20"/>
        <v>3.0331976797801442E-5</v>
      </c>
      <c r="I102">
        <f t="shared" si="21"/>
        <v>0.11387797770026099</v>
      </c>
      <c r="J102">
        <f t="shared" si="22"/>
        <v>0.73708622755602271</v>
      </c>
      <c r="K102">
        <f t="shared" si="25"/>
        <v>4.9103263566949553E-3</v>
      </c>
      <c r="L102">
        <f t="shared" si="26"/>
        <v>1.2501701221444253E-8</v>
      </c>
      <c r="M102">
        <f t="shared" si="27"/>
        <v>-18.197401104183069</v>
      </c>
    </row>
    <row r="103" spans="2:13" x14ac:dyDescent="0.2">
      <c r="B103">
        <f t="shared" si="28"/>
        <v>3</v>
      </c>
      <c r="C103">
        <f t="shared" si="29"/>
        <v>4</v>
      </c>
      <c r="D103">
        <f t="shared" si="30"/>
        <v>1</v>
      </c>
      <c r="E103">
        <f t="shared" si="31"/>
        <v>3</v>
      </c>
      <c r="F103">
        <f t="shared" si="23"/>
        <v>4</v>
      </c>
      <c r="G103">
        <f t="shared" si="24"/>
        <v>0</v>
      </c>
      <c r="H103">
        <f t="shared" si="20"/>
        <v>6.4709433641659182E-5</v>
      </c>
      <c r="I103">
        <f t="shared" si="21"/>
        <v>0.34522237480687873</v>
      </c>
      <c r="J103">
        <f t="shared" si="22"/>
        <v>0</v>
      </c>
      <c r="K103">
        <f t="shared" si="25"/>
        <v>0.57185074655871848</v>
      </c>
      <c r="L103">
        <f t="shared" si="26"/>
        <v>0</v>
      </c>
      <c r="M103" t="e">
        <f t="shared" si="27"/>
        <v>#NUM!</v>
      </c>
    </row>
    <row r="104" spans="2:13" x14ac:dyDescent="0.2">
      <c r="B104">
        <f t="shared" si="28"/>
        <v>3</v>
      </c>
      <c r="C104">
        <f t="shared" si="29"/>
        <v>4</v>
      </c>
      <c r="D104">
        <f t="shared" si="30"/>
        <v>1</v>
      </c>
      <c r="E104">
        <f t="shared" si="31"/>
        <v>2</v>
      </c>
      <c r="F104">
        <f t="shared" si="23"/>
        <v>3</v>
      </c>
      <c r="G104">
        <f t="shared" si="24"/>
        <v>1</v>
      </c>
      <c r="H104">
        <f t="shared" si="20"/>
        <v>6.4709433641659182E-5</v>
      </c>
      <c r="I104">
        <f t="shared" si="21"/>
        <v>0.34522237480687873</v>
      </c>
      <c r="J104">
        <f t="shared" si="22"/>
        <v>0</v>
      </c>
      <c r="K104">
        <f t="shared" si="25"/>
        <v>0.35130136363540249</v>
      </c>
      <c r="L104">
        <f t="shared" si="26"/>
        <v>0</v>
      </c>
      <c r="M104" t="e">
        <f t="shared" si="27"/>
        <v>#NUM!</v>
      </c>
    </row>
    <row r="105" spans="2:13" x14ac:dyDescent="0.2">
      <c r="B105">
        <f t="shared" si="28"/>
        <v>3</v>
      </c>
      <c r="C105">
        <f t="shared" si="29"/>
        <v>4</v>
      </c>
      <c r="D105">
        <f t="shared" si="30"/>
        <v>1</v>
      </c>
      <c r="E105">
        <f t="shared" si="31"/>
        <v>1</v>
      </c>
      <c r="F105">
        <f t="shared" si="23"/>
        <v>2</v>
      </c>
      <c r="G105">
        <f t="shared" si="24"/>
        <v>2</v>
      </c>
      <c r="H105">
        <f t="shared" si="20"/>
        <v>6.4709433641659182E-5</v>
      </c>
      <c r="I105">
        <f t="shared" si="21"/>
        <v>0.34522237480687873</v>
      </c>
      <c r="J105">
        <f t="shared" si="22"/>
        <v>0.73708622755602271</v>
      </c>
      <c r="K105">
        <f t="shared" si="25"/>
        <v>7.1937563449184075E-2</v>
      </c>
      <c r="L105">
        <f t="shared" si="26"/>
        <v>1.184514973516378E-6</v>
      </c>
      <c r="M105">
        <f t="shared" si="27"/>
        <v>-13.646177172214825</v>
      </c>
    </row>
    <row r="106" spans="2:13" x14ac:dyDescent="0.2">
      <c r="B106">
        <f t="shared" si="28"/>
        <v>3</v>
      </c>
      <c r="C106">
        <f t="shared" si="29"/>
        <v>4</v>
      </c>
      <c r="D106">
        <f t="shared" si="30"/>
        <v>1</v>
      </c>
      <c r="E106">
        <f t="shared" si="31"/>
        <v>0</v>
      </c>
      <c r="F106">
        <f t="shared" si="23"/>
        <v>1</v>
      </c>
      <c r="G106">
        <f t="shared" si="24"/>
        <v>3</v>
      </c>
      <c r="H106">
        <f t="shared" si="20"/>
        <v>6.4709433641659182E-5</v>
      </c>
      <c r="I106">
        <f t="shared" si="21"/>
        <v>0.34522237480687873</v>
      </c>
      <c r="J106">
        <f t="shared" si="22"/>
        <v>0.13109639245593677</v>
      </c>
      <c r="K106">
        <f t="shared" si="25"/>
        <v>4.9103263566949553E-3</v>
      </c>
      <c r="L106">
        <f t="shared" si="26"/>
        <v>1.4380289627836332E-8</v>
      </c>
      <c r="M106">
        <f t="shared" si="27"/>
        <v>-18.057407343838513</v>
      </c>
    </row>
    <row r="107" spans="2:13" x14ac:dyDescent="0.2">
      <c r="B107">
        <f t="shared" si="28"/>
        <v>3</v>
      </c>
      <c r="C107">
        <f t="shared" si="29"/>
        <v>3</v>
      </c>
      <c r="D107">
        <f t="shared" si="30"/>
        <v>0</v>
      </c>
      <c r="E107">
        <f t="shared" si="31"/>
        <v>3</v>
      </c>
      <c r="F107">
        <f t="shared" si="23"/>
        <v>3</v>
      </c>
      <c r="G107">
        <f t="shared" si="24"/>
        <v>0</v>
      </c>
      <c r="H107">
        <f t="shared" si="20"/>
        <v>1.2979488076597968E-4</v>
      </c>
      <c r="I107">
        <f t="shared" si="21"/>
        <v>0.65409095372346493</v>
      </c>
      <c r="J107">
        <f t="shared" si="22"/>
        <v>0</v>
      </c>
      <c r="K107">
        <f t="shared" si="25"/>
        <v>0.57185074655871848</v>
      </c>
      <c r="L107">
        <f t="shared" si="26"/>
        <v>0</v>
      </c>
      <c r="M107" t="e">
        <f t="shared" si="27"/>
        <v>#NUM!</v>
      </c>
    </row>
    <row r="108" spans="2:13" x14ac:dyDescent="0.2">
      <c r="B108">
        <f t="shared" si="28"/>
        <v>3</v>
      </c>
      <c r="C108">
        <f t="shared" si="29"/>
        <v>3</v>
      </c>
      <c r="D108">
        <f t="shared" si="30"/>
        <v>0</v>
      </c>
      <c r="E108">
        <f t="shared" si="31"/>
        <v>2</v>
      </c>
      <c r="F108">
        <f t="shared" si="23"/>
        <v>2</v>
      </c>
      <c r="G108">
        <f t="shared" si="24"/>
        <v>1</v>
      </c>
      <c r="H108">
        <f t="shared" si="20"/>
        <v>1.2979488076597968E-4</v>
      </c>
      <c r="I108">
        <f t="shared" si="21"/>
        <v>0.65409095372346493</v>
      </c>
      <c r="J108">
        <f t="shared" si="22"/>
        <v>0.73708622755602271</v>
      </c>
      <c r="K108">
        <f t="shared" si="25"/>
        <v>0.35130136363540249</v>
      </c>
      <c r="L108">
        <f t="shared" si="26"/>
        <v>2.1983348188455813E-5</v>
      </c>
      <c r="M108">
        <f t="shared" si="27"/>
        <v>-10.72522529172452</v>
      </c>
    </row>
    <row r="109" spans="2:13" x14ac:dyDescent="0.2">
      <c r="B109">
        <f t="shared" si="28"/>
        <v>3</v>
      </c>
      <c r="C109">
        <f t="shared" si="29"/>
        <v>3</v>
      </c>
      <c r="D109">
        <f t="shared" si="30"/>
        <v>0</v>
      </c>
      <c r="E109">
        <f t="shared" si="31"/>
        <v>1</v>
      </c>
      <c r="F109">
        <f t="shared" si="23"/>
        <v>1</v>
      </c>
      <c r="G109">
        <f t="shared" si="24"/>
        <v>2</v>
      </c>
      <c r="H109">
        <f t="shared" si="20"/>
        <v>1.2979488076597968E-4</v>
      </c>
      <c r="I109">
        <f t="shared" si="21"/>
        <v>0.65409095372346493</v>
      </c>
      <c r="J109">
        <f t="shared" si="22"/>
        <v>0.13109639245593677</v>
      </c>
      <c r="K109">
        <f t="shared" si="25"/>
        <v>7.1937563449184075E-2</v>
      </c>
      <c r="L109">
        <f t="shared" si="26"/>
        <v>8.0064901079579616E-7</v>
      </c>
      <c r="M109">
        <f t="shared" si="27"/>
        <v>-14.037843174680098</v>
      </c>
    </row>
    <row r="110" spans="2:13" x14ac:dyDescent="0.2">
      <c r="B110">
        <f t="shared" si="28"/>
        <v>3</v>
      </c>
      <c r="C110">
        <f t="shared" si="29"/>
        <v>3</v>
      </c>
      <c r="D110">
        <f t="shared" si="30"/>
        <v>0</v>
      </c>
      <c r="E110">
        <f t="shared" si="31"/>
        <v>0</v>
      </c>
      <c r="F110">
        <f t="shared" si="23"/>
        <v>0</v>
      </c>
      <c r="G110">
        <f t="shared" si="24"/>
        <v>3</v>
      </c>
      <c r="H110">
        <f t="shared" si="20"/>
        <v>1.2979488076597968E-4</v>
      </c>
      <c r="I110">
        <f t="shared" si="21"/>
        <v>0.65409095372346493</v>
      </c>
      <c r="J110">
        <f t="shared" si="22"/>
        <v>1.8614005121160475E-3</v>
      </c>
      <c r="K110">
        <f t="shared" si="25"/>
        <v>4.9103263566949553E-3</v>
      </c>
      <c r="L110">
        <f t="shared" si="26"/>
        <v>7.7597171914608353E-10</v>
      </c>
      <c r="M110">
        <f t="shared" si="27"/>
        <v>-20.97690504080882</v>
      </c>
    </row>
    <row r="111" spans="2:13" x14ac:dyDescent="0.2">
      <c r="B111">
        <f t="shared" si="28"/>
        <v>4</v>
      </c>
      <c r="C111">
        <f t="shared" si="29"/>
        <v>10</v>
      </c>
      <c r="D111">
        <f t="shared" si="30"/>
        <v>6</v>
      </c>
      <c r="E111">
        <f t="shared" si="31"/>
        <v>4</v>
      </c>
      <c r="F111">
        <f t="shared" si="23"/>
        <v>10</v>
      </c>
      <c r="G111">
        <f t="shared" si="24"/>
        <v>0</v>
      </c>
      <c r="H111">
        <f t="shared" si="20"/>
        <v>4.4300963851969252E-7</v>
      </c>
      <c r="I111">
        <f t="shared" si="21"/>
        <v>6.2922836971846354E-4</v>
      </c>
      <c r="J111">
        <f t="shared" si="22"/>
        <v>0</v>
      </c>
      <c r="K111">
        <f t="shared" si="25"/>
        <v>0.47465375750244121</v>
      </c>
      <c r="L111">
        <f t="shared" si="26"/>
        <v>0</v>
      </c>
      <c r="M111" t="e">
        <f t="shared" si="27"/>
        <v>#NUM!</v>
      </c>
    </row>
    <row r="112" spans="2:13" x14ac:dyDescent="0.2">
      <c r="B112">
        <f t="shared" si="28"/>
        <v>4</v>
      </c>
      <c r="C112">
        <f t="shared" si="29"/>
        <v>10</v>
      </c>
      <c r="D112">
        <f t="shared" si="30"/>
        <v>6</v>
      </c>
      <c r="E112">
        <f t="shared" si="31"/>
        <v>3</v>
      </c>
      <c r="F112">
        <f t="shared" si="23"/>
        <v>9</v>
      </c>
      <c r="G112">
        <f t="shared" si="24"/>
        <v>1</v>
      </c>
      <c r="H112">
        <f t="shared" si="20"/>
        <v>4.4300963851969252E-7</v>
      </c>
      <c r="I112">
        <f t="shared" si="21"/>
        <v>6.2922836971846354E-4</v>
      </c>
      <c r="J112">
        <f t="shared" si="22"/>
        <v>0</v>
      </c>
      <c r="K112">
        <f t="shared" si="25"/>
        <v>0.38878795622510903</v>
      </c>
      <c r="L112">
        <f t="shared" si="26"/>
        <v>0</v>
      </c>
      <c r="M112" t="e">
        <f t="shared" si="27"/>
        <v>#NUM!</v>
      </c>
    </row>
    <row r="113" spans="2:13" x14ac:dyDescent="0.2">
      <c r="B113">
        <f t="shared" si="28"/>
        <v>4</v>
      </c>
      <c r="C113">
        <f t="shared" si="29"/>
        <v>10</v>
      </c>
      <c r="D113">
        <f t="shared" si="30"/>
        <v>6</v>
      </c>
      <c r="E113">
        <f t="shared" si="31"/>
        <v>2</v>
      </c>
      <c r="F113">
        <f t="shared" si="23"/>
        <v>8</v>
      </c>
      <c r="G113">
        <f t="shared" si="24"/>
        <v>2</v>
      </c>
      <c r="H113">
        <f t="shared" si="20"/>
        <v>4.4300963851969252E-7</v>
      </c>
      <c r="I113">
        <f t="shared" si="21"/>
        <v>6.2922836971846354E-4</v>
      </c>
      <c r="J113">
        <f t="shared" si="22"/>
        <v>0</v>
      </c>
      <c r="K113">
        <f t="shared" si="25"/>
        <v>0.11942079293314131</v>
      </c>
      <c r="L113">
        <f t="shared" si="26"/>
        <v>0</v>
      </c>
      <c r="M113" t="e">
        <f t="shared" si="27"/>
        <v>#NUM!</v>
      </c>
    </row>
    <row r="114" spans="2:13" x14ac:dyDescent="0.2">
      <c r="B114">
        <f t="shared" si="28"/>
        <v>4</v>
      </c>
      <c r="C114">
        <f t="shared" si="29"/>
        <v>10</v>
      </c>
      <c r="D114">
        <f t="shared" si="30"/>
        <v>6</v>
      </c>
      <c r="E114">
        <f t="shared" si="31"/>
        <v>1</v>
      </c>
      <c r="F114">
        <f t="shared" si="23"/>
        <v>7</v>
      </c>
      <c r="G114">
        <f t="shared" si="24"/>
        <v>3</v>
      </c>
      <c r="H114">
        <f t="shared" si="20"/>
        <v>4.4300963851969252E-7</v>
      </c>
      <c r="I114">
        <f t="shared" si="21"/>
        <v>6.2922836971846354E-4</v>
      </c>
      <c r="J114">
        <f t="shared" si="22"/>
        <v>0</v>
      </c>
      <c r="K114">
        <f t="shared" si="25"/>
        <v>1.6302889310151218E-2</v>
      </c>
      <c r="L114">
        <f t="shared" si="26"/>
        <v>0</v>
      </c>
      <c r="M114" t="e">
        <f t="shared" si="27"/>
        <v>#NUM!</v>
      </c>
    </row>
    <row r="115" spans="2:13" x14ac:dyDescent="0.2">
      <c r="B115">
        <f t="shared" si="28"/>
        <v>4</v>
      </c>
      <c r="C115">
        <f t="shared" si="29"/>
        <v>10</v>
      </c>
      <c r="D115">
        <f t="shared" si="30"/>
        <v>6</v>
      </c>
      <c r="E115">
        <f t="shared" si="31"/>
        <v>0</v>
      </c>
      <c r="F115">
        <f t="shared" si="23"/>
        <v>6</v>
      </c>
      <c r="G115">
        <f t="shared" si="24"/>
        <v>4</v>
      </c>
      <c r="H115">
        <f t="shared" si="20"/>
        <v>4.4300963851969252E-7</v>
      </c>
      <c r="I115">
        <f t="shared" si="21"/>
        <v>6.2922836971846354E-4</v>
      </c>
      <c r="J115">
        <f t="shared" si="22"/>
        <v>0</v>
      </c>
      <c r="K115">
        <f t="shared" si="25"/>
        <v>8.3460402915714791E-4</v>
      </c>
      <c r="L115">
        <f t="shared" si="26"/>
        <v>0</v>
      </c>
      <c r="M115" t="e">
        <f t="shared" si="27"/>
        <v>#NUM!</v>
      </c>
    </row>
    <row r="116" spans="2:13" x14ac:dyDescent="0.2">
      <c r="B116">
        <f t="shared" si="28"/>
        <v>4</v>
      </c>
      <c r="C116">
        <f t="shared" si="29"/>
        <v>9</v>
      </c>
      <c r="D116">
        <f t="shared" si="30"/>
        <v>5</v>
      </c>
      <c r="E116">
        <f t="shared" si="31"/>
        <v>4</v>
      </c>
      <c r="F116">
        <f t="shared" si="23"/>
        <v>9</v>
      </c>
      <c r="G116">
        <f t="shared" si="24"/>
        <v>0</v>
      </c>
      <c r="H116">
        <f t="shared" si="20"/>
        <v>1.0690564776859794E-6</v>
      </c>
      <c r="I116">
        <f t="shared" si="21"/>
        <v>2.8612693579151685E-3</v>
      </c>
      <c r="J116">
        <f t="shared" si="22"/>
        <v>0</v>
      </c>
      <c r="K116">
        <f t="shared" si="25"/>
        <v>0.47465375750244121</v>
      </c>
      <c r="L116">
        <f t="shared" si="26"/>
        <v>0</v>
      </c>
      <c r="M116" t="e">
        <f t="shared" si="27"/>
        <v>#NUM!</v>
      </c>
    </row>
    <row r="117" spans="2:13" x14ac:dyDescent="0.2">
      <c r="B117">
        <f t="shared" si="28"/>
        <v>4</v>
      </c>
      <c r="C117">
        <f t="shared" si="29"/>
        <v>9</v>
      </c>
      <c r="D117">
        <f t="shared" si="30"/>
        <v>5</v>
      </c>
      <c r="E117">
        <f t="shared" si="31"/>
        <v>3</v>
      </c>
      <c r="F117">
        <f t="shared" si="23"/>
        <v>8</v>
      </c>
      <c r="G117">
        <f t="shared" si="24"/>
        <v>1</v>
      </c>
      <c r="H117">
        <f t="shared" si="20"/>
        <v>1.0690564776859794E-6</v>
      </c>
      <c r="I117">
        <f t="shared" si="21"/>
        <v>2.8612693579151685E-3</v>
      </c>
      <c r="J117">
        <f t="shared" si="22"/>
        <v>0</v>
      </c>
      <c r="K117">
        <f t="shared" si="25"/>
        <v>0.38878795622510903</v>
      </c>
      <c r="L117">
        <f t="shared" si="26"/>
        <v>0</v>
      </c>
      <c r="M117" t="e">
        <f t="shared" si="27"/>
        <v>#NUM!</v>
      </c>
    </row>
    <row r="118" spans="2:13" x14ac:dyDescent="0.2">
      <c r="B118">
        <f t="shared" si="28"/>
        <v>4</v>
      </c>
      <c r="C118">
        <f t="shared" si="29"/>
        <v>9</v>
      </c>
      <c r="D118">
        <f t="shared" si="30"/>
        <v>5</v>
      </c>
      <c r="E118">
        <f t="shared" si="31"/>
        <v>2</v>
      </c>
      <c r="F118">
        <f t="shared" si="23"/>
        <v>7</v>
      </c>
      <c r="G118">
        <f t="shared" si="24"/>
        <v>2</v>
      </c>
      <c r="H118">
        <f t="shared" si="20"/>
        <v>1.0690564776859794E-6</v>
      </c>
      <c r="I118">
        <f t="shared" si="21"/>
        <v>2.8612693579151685E-3</v>
      </c>
      <c r="J118">
        <f t="shared" si="22"/>
        <v>0</v>
      </c>
      <c r="K118">
        <f t="shared" si="25"/>
        <v>0.11942079293314131</v>
      </c>
      <c r="L118">
        <f t="shared" si="26"/>
        <v>0</v>
      </c>
      <c r="M118" t="e">
        <f t="shared" si="27"/>
        <v>#NUM!</v>
      </c>
    </row>
    <row r="119" spans="2:13" x14ac:dyDescent="0.2">
      <c r="B119">
        <f t="shared" si="28"/>
        <v>4</v>
      </c>
      <c r="C119">
        <f t="shared" si="29"/>
        <v>9</v>
      </c>
      <c r="D119">
        <f t="shared" si="30"/>
        <v>5</v>
      </c>
      <c r="E119">
        <f t="shared" si="31"/>
        <v>1</v>
      </c>
      <c r="F119">
        <f t="shared" si="23"/>
        <v>6</v>
      </c>
      <c r="G119">
        <f t="shared" si="24"/>
        <v>3</v>
      </c>
      <c r="H119">
        <f t="shared" si="20"/>
        <v>1.0690564776859794E-6</v>
      </c>
      <c r="I119">
        <f t="shared" si="21"/>
        <v>2.8612693579151685E-3</v>
      </c>
      <c r="J119">
        <f t="shared" si="22"/>
        <v>0</v>
      </c>
      <c r="K119">
        <f t="shared" si="25"/>
        <v>1.6302889310151218E-2</v>
      </c>
      <c r="L119">
        <f t="shared" si="26"/>
        <v>0</v>
      </c>
      <c r="M119" t="e">
        <f t="shared" si="27"/>
        <v>#NUM!</v>
      </c>
    </row>
    <row r="120" spans="2:13" x14ac:dyDescent="0.2">
      <c r="B120">
        <f t="shared" si="28"/>
        <v>4</v>
      </c>
      <c r="C120">
        <f t="shared" si="29"/>
        <v>9</v>
      </c>
      <c r="D120">
        <f t="shared" si="30"/>
        <v>5</v>
      </c>
      <c r="E120">
        <f t="shared" si="31"/>
        <v>0</v>
      </c>
      <c r="F120">
        <f t="shared" si="23"/>
        <v>5</v>
      </c>
      <c r="G120">
        <f t="shared" si="24"/>
        <v>4</v>
      </c>
      <c r="H120">
        <f t="shared" si="20"/>
        <v>1.0690564776859794E-6</v>
      </c>
      <c r="I120">
        <f t="shared" si="21"/>
        <v>2.8612693579151685E-3</v>
      </c>
      <c r="J120">
        <f t="shared" si="22"/>
        <v>0</v>
      </c>
      <c r="K120">
        <f t="shared" si="25"/>
        <v>8.3460402915714791E-4</v>
      </c>
      <c r="L120">
        <f t="shared" si="26"/>
        <v>0</v>
      </c>
      <c r="M120" t="e">
        <f t="shared" si="27"/>
        <v>#NUM!</v>
      </c>
    </row>
    <row r="121" spans="2:13" x14ac:dyDescent="0.2">
      <c r="B121">
        <f t="shared" si="28"/>
        <v>4</v>
      </c>
      <c r="C121">
        <f t="shared" si="29"/>
        <v>8</v>
      </c>
      <c r="D121">
        <f t="shared" si="30"/>
        <v>4</v>
      </c>
      <c r="E121">
        <f t="shared" si="31"/>
        <v>4</v>
      </c>
      <c r="F121">
        <f t="shared" si="23"/>
        <v>8</v>
      </c>
      <c r="G121">
        <f t="shared" si="24"/>
        <v>0</v>
      </c>
      <c r="H121">
        <f t="shared" si="20"/>
        <v>2.54528423141989E-6</v>
      </c>
      <c r="I121">
        <f t="shared" si="21"/>
        <v>1.2047181049125931E-2</v>
      </c>
      <c r="J121">
        <f t="shared" si="22"/>
        <v>0</v>
      </c>
      <c r="K121">
        <f t="shared" si="25"/>
        <v>0.47465375750244121</v>
      </c>
      <c r="L121">
        <f t="shared" si="26"/>
        <v>0</v>
      </c>
      <c r="M121" t="e">
        <f t="shared" si="27"/>
        <v>#NUM!</v>
      </c>
    </row>
    <row r="122" spans="2:13" x14ac:dyDescent="0.2">
      <c r="B122">
        <f t="shared" si="28"/>
        <v>4</v>
      </c>
      <c r="C122">
        <f t="shared" si="29"/>
        <v>8</v>
      </c>
      <c r="D122">
        <f t="shared" si="30"/>
        <v>4</v>
      </c>
      <c r="E122">
        <f t="shared" si="31"/>
        <v>3</v>
      </c>
      <c r="F122">
        <f t="shared" si="23"/>
        <v>7</v>
      </c>
      <c r="G122">
        <f t="shared" si="24"/>
        <v>1</v>
      </c>
      <c r="H122">
        <f t="shared" si="20"/>
        <v>2.54528423141989E-6</v>
      </c>
      <c r="I122">
        <f t="shared" si="21"/>
        <v>1.2047181049125931E-2</v>
      </c>
      <c r="J122">
        <f t="shared" si="22"/>
        <v>0</v>
      </c>
      <c r="K122">
        <f t="shared" si="25"/>
        <v>0.38878795622510903</v>
      </c>
      <c r="L122">
        <f t="shared" si="26"/>
        <v>0</v>
      </c>
      <c r="M122" t="e">
        <f t="shared" si="27"/>
        <v>#NUM!</v>
      </c>
    </row>
    <row r="123" spans="2:13" x14ac:dyDescent="0.2">
      <c r="B123">
        <f t="shared" si="28"/>
        <v>4</v>
      </c>
      <c r="C123">
        <f t="shared" si="29"/>
        <v>8</v>
      </c>
      <c r="D123">
        <f t="shared" si="30"/>
        <v>4</v>
      </c>
      <c r="E123">
        <f t="shared" si="31"/>
        <v>2</v>
      </c>
      <c r="F123">
        <f t="shared" si="23"/>
        <v>6</v>
      </c>
      <c r="G123">
        <f t="shared" si="24"/>
        <v>2</v>
      </c>
      <c r="H123">
        <f t="shared" si="20"/>
        <v>2.54528423141989E-6</v>
      </c>
      <c r="I123">
        <f t="shared" si="21"/>
        <v>1.2047181049125931E-2</v>
      </c>
      <c r="J123">
        <f t="shared" si="22"/>
        <v>0</v>
      </c>
      <c r="K123">
        <f t="shared" si="25"/>
        <v>0.11942079293314131</v>
      </c>
      <c r="L123">
        <f t="shared" si="26"/>
        <v>0</v>
      </c>
      <c r="M123" t="e">
        <f t="shared" si="27"/>
        <v>#NUM!</v>
      </c>
    </row>
    <row r="124" spans="2:13" x14ac:dyDescent="0.2">
      <c r="B124">
        <f t="shared" si="28"/>
        <v>4</v>
      </c>
      <c r="C124">
        <f t="shared" si="29"/>
        <v>8</v>
      </c>
      <c r="D124">
        <f t="shared" si="30"/>
        <v>4</v>
      </c>
      <c r="E124">
        <f t="shared" si="31"/>
        <v>1</v>
      </c>
      <c r="F124">
        <f t="shared" si="23"/>
        <v>5</v>
      </c>
      <c r="G124">
        <f t="shared" si="24"/>
        <v>3</v>
      </c>
      <c r="H124">
        <f t="shared" si="20"/>
        <v>2.54528423141989E-6</v>
      </c>
      <c r="I124">
        <f t="shared" si="21"/>
        <v>1.2047181049125931E-2</v>
      </c>
      <c r="J124">
        <f t="shared" si="22"/>
        <v>0</v>
      </c>
      <c r="K124">
        <f t="shared" si="25"/>
        <v>1.6302889310151218E-2</v>
      </c>
      <c r="L124">
        <f t="shared" si="26"/>
        <v>0</v>
      </c>
      <c r="M124" t="e">
        <f t="shared" si="27"/>
        <v>#NUM!</v>
      </c>
    </row>
    <row r="125" spans="2:13" x14ac:dyDescent="0.2">
      <c r="B125">
        <f t="shared" si="28"/>
        <v>4</v>
      </c>
      <c r="C125">
        <f t="shared" si="29"/>
        <v>8</v>
      </c>
      <c r="D125">
        <f t="shared" si="30"/>
        <v>4</v>
      </c>
      <c r="E125">
        <f t="shared" si="31"/>
        <v>0</v>
      </c>
      <c r="F125">
        <f t="shared" si="23"/>
        <v>4</v>
      </c>
      <c r="G125">
        <f t="shared" si="24"/>
        <v>4</v>
      </c>
      <c r="H125">
        <f t="shared" si="20"/>
        <v>2.54528423141989E-6</v>
      </c>
      <c r="I125">
        <f t="shared" si="21"/>
        <v>1.2047181049125931E-2</v>
      </c>
      <c r="J125">
        <f t="shared" si="22"/>
        <v>0</v>
      </c>
      <c r="K125">
        <f t="shared" si="25"/>
        <v>8.3460402915714791E-4</v>
      </c>
      <c r="L125">
        <f t="shared" si="26"/>
        <v>0</v>
      </c>
      <c r="M125" t="e">
        <f t="shared" si="27"/>
        <v>#NUM!</v>
      </c>
    </row>
    <row r="126" spans="2:13" x14ac:dyDescent="0.2">
      <c r="B126">
        <f t="shared" si="28"/>
        <v>4</v>
      </c>
      <c r="C126">
        <f t="shared" si="29"/>
        <v>7</v>
      </c>
      <c r="D126">
        <f t="shared" si="30"/>
        <v>3</v>
      </c>
      <c r="E126">
        <f t="shared" si="31"/>
        <v>4</v>
      </c>
      <c r="F126">
        <f t="shared" si="23"/>
        <v>7</v>
      </c>
      <c r="G126">
        <f t="shared" si="24"/>
        <v>0</v>
      </c>
      <c r="H126">
        <f t="shared" si="20"/>
        <v>5.9579050230172942E-6</v>
      </c>
      <c r="I126">
        <f t="shared" si="21"/>
        <v>4.5651456667663369E-2</v>
      </c>
      <c r="J126">
        <f t="shared" si="22"/>
        <v>0</v>
      </c>
      <c r="K126">
        <f t="shared" si="25"/>
        <v>0.47465375750244121</v>
      </c>
      <c r="L126">
        <f t="shared" si="26"/>
        <v>0</v>
      </c>
      <c r="M126" t="e">
        <f t="shared" si="27"/>
        <v>#NUM!</v>
      </c>
    </row>
    <row r="127" spans="2:13" x14ac:dyDescent="0.2">
      <c r="B127">
        <f t="shared" si="28"/>
        <v>4</v>
      </c>
      <c r="C127">
        <f t="shared" si="29"/>
        <v>7</v>
      </c>
      <c r="D127">
        <f t="shared" si="30"/>
        <v>3</v>
      </c>
      <c r="E127">
        <f t="shared" si="31"/>
        <v>3</v>
      </c>
      <c r="F127">
        <f t="shared" si="23"/>
        <v>6</v>
      </c>
      <c r="G127">
        <f t="shared" si="24"/>
        <v>1</v>
      </c>
      <c r="H127">
        <f t="shared" si="20"/>
        <v>5.9579050230172942E-6</v>
      </c>
      <c r="I127">
        <f t="shared" si="21"/>
        <v>4.5651456667663369E-2</v>
      </c>
      <c r="J127">
        <f t="shared" si="22"/>
        <v>0</v>
      </c>
      <c r="K127">
        <f t="shared" si="25"/>
        <v>0.38878795622510903</v>
      </c>
      <c r="L127">
        <f t="shared" si="26"/>
        <v>0</v>
      </c>
      <c r="M127" t="e">
        <f t="shared" si="27"/>
        <v>#NUM!</v>
      </c>
    </row>
    <row r="128" spans="2:13" x14ac:dyDescent="0.2">
      <c r="B128">
        <f t="shared" si="28"/>
        <v>4</v>
      </c>
      <c r="C128">
        <f t="shared" si="29"/>
        <v>7</v>
      </c>
      <c r="D128">
        <f t="shared" si="30"/>
        <v>3</v>
      </c>
      <c r="E128">
        <f t="shared" si="31"/>
        <v>2</v>
      </c>
      <c r="F128">
        <f t="shared" si="23"/>
        <v>5</v>
      </c>
      <c r="G128">
        <f t="shared" si="24"/>
        <v>2</v>
      </c>
      <c r="H128">
        <f t="shared" si="20"/>
        <v>5.9579050230172942E-6</v>
      </c>
      <c r="I128">
        <f t="shared" si="21"/>
        <v>4.5651456667663369E-2</v>
      </c>
      <c r="J128">
        <f t="shared" si="22"/>
        <v>0</v>
      </c>
      <c r="K128">
        <f t="shared" si="25"/>
        <v>0.11942079293314131</v>
      </c>
      <c r="L128">
        <f t="shared" si="26"/>
        <v>0</v>
      </c>
      <c r="M128" t="e">
        <f t="shared" si="27"/>
        <v>#NUM!</v>
      </c>
    </row>
    <row r="129" spans="2:13" x14ac:dyDescent="0.2">
      <c r="B129">
        <f t="shared" si="28"/>
        <v>4</v>
      </c>
      <c r="C129">
        <f t="shared" si="29"/>
        <v>7</v>
      </c>
      <c r="D129">
        <f t="shared" si="30"/>
        <v>3</v>
      </c>
      <c r="E129">
        <f t="shared" si="31"/>
        <v>1</v>
      </c>
      <c r="F129">
        <f t="shared" si="23"/>
        <v>4</v>
      </c>
      <c r="G129">
        <f t="shared" si="24"/>
        <v>3</v>
      </c>
      <c r="H129">
        <f t="shared" si="20"/>
        <v>5.9579050230172942E-6</v>
      </c>
      <c r="I129">
        <f t="shared" si="21"/>
        <v>4.5651456667663369E-2</v>
      </c>
      <c r="J129">
        <f t="shared" si="22"/>
        <v>0</v>
      </c>
      <c r="K129">
        <f t="shared" si="25"/>
        <v>1.6302889310151218E-2</v>
      </c>
      <c r="L129">
        <f t="shared" si="26"/>
        <v>0</v>
      </c>
      <c r="M129" t="e">
        <f t="shared" si="27"/>
        <v>#NUM!</v>
      </c>
    </row>
    <row r="130" spans="2:13" x14ac:dyDescent="0.2">
      <c r="B130">
        <f t="shared" si="28"/>
        <v>4</v>
      </c>
      <c r="C130">
        <f t="shared" si="29"/>
        <v>7</v>
      </c>
      <c r="D130">
        <f t="shared" si="30"/>
        <v>3</v>
      </c>
      <c r="E130">
        <f t="shared" si="31"/>
        <v>0</v>
      </c>
      <c r="F130">
        <f t="shared" si="23"/>
        <v>3</v>
      </c>
      <c r="G130">
        <f t="shared" si="24"/>
        <v>4</v>
      </c>
      <c r="H130">
        <f t="shared" si="20"/>
        <v>5.9579050230172942E-6</v>
      </c>
      <c r="I130">
        <f t="shared" si="21"/>
        <v>4.5651456667663369E-2</v>
      </c>
      <c r="J130">
        <f t="shared" si="22"/>
        <v>0</v>
      </c>
      <c r="K130">
        <f t="shared" si="25"/>
        <v>8.3460402915714791E-4</v>
      </c>
      <c r="L130">
        <f t="shared" si="26"/>
        <v>0</v>
      </c>
      <c r="M130" t="e">
        <f t="shared" si="27"/>
        <v>#NUM!</v>
      </c>
    </row>
    <row r="131" spans="2:13" x14ac:dyDescent="0.2">
      <c r="B131">
        <f t="shared" si="28"/>
        <v>4</v>
      </c>
      <c r="C131">
        <f t="shared" si="29"/>
        <v>6</v>
      </c>
      <c r="D131">
        <f t="shared" si="30"/>
        <v>2</v>
      </c>
      <c r="E131">
        <f t="shared" si="31"/>
        <v>4</v>
      </c>
      <c r="F131">
        <f t="shared" si="23"/>
        <v>6</v>
      </c>
      <c r="G131">
        <f t="shared" si="24"/>
        <v>0</v>
      </c>
      <c r="H131">
        <f t="shared" si="20"/>
        <v>1.3642585845676237E-5</v>
      </c>
      <c r="I131">
        <f t="shared" si="21"/>
        <v>0.1482781137677078</v>
      </c>
      <c r="J131">
        <f t="shared" si="22"/>
        <v>0</v>
      </c>
      <c r="K131">
        <f t="shared" si="25"/>
        <v>0.47465375750244121</v>
      </c>
      <c r="L131">
        <f t="shared" si="26"/>
        <v>0</v>
      </c>
      <c r="M131" t="e">
        <f t="shared" si="27"/>
        <v>#NUM!</v>
      </c>
    </row>
    <row r="132" spans="2:13" x14ac:dyDescent="0.2">
      <c r="B132">
        <f t="shared" si="28"/>
        <v>4</v>
      </c>
      <c r="C132">
        <f t="shared" si="29"/>
        <v>6</v>
      </c>
      <c r="D132">
        <f t="shared" si="30"/>
        <v>2</v>
      </c>
      <c r="E132">
        <f t="shared" si="31"/>
        <v>3</v>
      </c>
      <c r="F132">
        <f t="shared" si="23"/>
        <v>5</v>
      </c>
      <c r="G132">
        <f t="shared" si="24"/>
        <v>1</v>
      </c>
      <c r="H132">
        <f t="shared" si="20"/>
        <v>1.3642585845676237E-5</v>
      </c>
      <c r="I132">
        <f t="shared" si="21"/>
        <v>0.1482781137677078</v>
      </c>
      <c r="J132">
        <f t="shared" si="22"/>
        <v>0</v>
      </c>
      <c r="K132">
        <f t="shared" si="25"/>
        <v>0.38878795622510903</v>
      </c>
      <c r="L132">
        <f t="shared" si="26"/>
        <v>0</v>
      </c>
      <c r="M132" t="e">
        <f t="shared" si="27"/>
        <v>#NUM!</v>
      </c>
    </row>
    <row r="133" spans="2:13" x14ac:dyDescent="0.2">
      <c r="B133">
        <f t="shared" si="28"/>
        <v>4</v>
      </c>
      <c r="C133">
        <f t="shared" si="29"/>
        <v>6</v>
      </c>
      <c r="D133">
        <f t="shared" si="30"/>
        <v>2</v>
      </c>
      <c r="E133">
        <f t="shared" si="31"/>
        <v>2</v>
      </c>
      <c r="F133">
        <f t="shared" si="23"/>
        <v>4</v>
      </c>
      <c r="G133">
        <f t="shared" si="24"/>
        <v>2</v>
      </c>
      <c r="H133">
        <f t="shared" si="20"/>
        <v>1.3642585845676237E-5</v>
      </c>
      <c r="I133">
        <f t="shared" si="21"/>
        <v>0.1482781137677078</v>
      </c>
      <c r="J133">
        <f t="shared" si="22"/>
        <v>0</v>
      </c>
      <c r="K133">
        <f t="shared" si="25"/>
        <v>0.11942079293314131</v>
      </c>
      <c r="L133">
        <f t="shared" si="26"/>
        <v>0</v>
      </c>
      <c r="M133" t="e">
        <f t="shared" si="27"/>
        <v>#NUM!</v>
      </c>
    </row>
    <row r="134" spans="2:13" x14ac:dyDescent="0.2">
      <c r="B134">
        <f t="shared" si="28"/>
        <v>4</v>
      </c>
      <c r="C134">
        <f t="shared" si="29"/>
        <v>6</v>
      </c>
      <c r="D134">
        <f t="shared" si="30"/>
        <v>2</v>
      </c>
      <c r="E134">
        <f t="shared" si="31"/>
        <v>1</v>
      </c>
      <c r="F134">
        <f t="shared" si="23"/>
        <v>3</v>
      </c>
      <c r="G134">
        <f t="shared" si="24"/>
        <v>3</v>
      </c>
      <c r="H134">
        <f t="shared" si="20"/>
        <v>1.3642585845676237E-5</v>
      </c>
      <c r="I134">
        <f t="shared" si="21"/>
        <v>0.1482781137677078</v>
      </c>
      <c r="J134">
        <f t="shared" si="22"/>
        <v>0</v>
      </c>
      <c r="K134">
        <f t="shared" si="25"/>
        <v>1.6302889310151218E-2</v>
      </c>
      <c r="L134">
        <f t="shared" si="26"/>
        <v>0</v>
      </c>
      <c r="M134" t="e">
        <f t="shared" si="27"/>
        <v>#NUM!</v>
      </c>
    </row>
    <row r="135" spans="2:13" x14ac:dyDescent="0.2">
      <c r="B135">
        <f t="shared" si="28"/>
        <v>4</v>
      </c>
      <c r="C135">
        <f t="shared" si="29"/>
        <v>6</v>
      </c>
      <c r="D135">
        <f t="shared" si="30"/>
        <v>2</v>
      </c>
      <c r="E135">
        <f t="shared" si="31"/>
        <v>0</v>
      </c>
      <c r="F135">
        <f t="shared" si="23"/>
        <v>2</v>
      </c>
      <c r="G135">
        <f t="shared" si="24"/>
        <v>4</v>
      </c>
      <c r="H135">
        <f t="shared" si="20"/>
        <v>1.3642585845676237E-5</v>
      </c>
      <c r="I135">
        <f t="shared" si="21"/>
        <v>0.1482781137677078</v>
      </c>
      <c r="J135">
        <f t="shared" si="22"/>
        <v>0.73708622755602271</v>
      </c>
      <c r="K135">
        <f t="shared" si="25"/>
        <v>8.3460402915714791E-4</v>
      </c>
      <c r="L135">
        <f t="shared" si="26"/>
        <v>1.2444358718732193E-9</v>
      </c>
      <c r="M135">
        <f t="shared" si="27"/>
        <v>-20.504583524678615</v>
      </c>
    </row>
    <row r="136" spans="2:13" x14ac:dyDescent="0.2">
      <c r="B136">
        <f t="shared" si="28"/>
        <v>4</v>
      </c>
      <c r="C136">
        <f t="shared" si="29"/>
        <v>5</v>
      </c>
      <c r="D136">
        <f t="shared" si="30"/>
        <v>1</v>
      </c>
      <c r="E136">
        <f t="shared" si="31"/>
        <v>4</v>
      </c>
      <c r="F136">
        <f t="shared" si="23"/>
        <v>5</v>
      </c>
      <c r="G136">
        <f t="shared" si="24"/>
        <v>0</v>
      </c>
      <c r="H136">
        <f t="shared" si="20"/>
        <v>3.0331976797801442E-5</v>
      </c>
      <c r="I136">
        <f t="shared" si="21"/>
        <v>0.37458897965846794</v>
      </c>
      <c r="J136">
        <f t="shared" si="22"/>
        <v>0</v>
      </c>
      <c r="K136">
        <f t="shared" si="25"/>
        <v>0.47465375750244121</v>
      </c>
      <c r="L136">
        <f t="shared" si="26"/>
        <v>0</v>
      </c>
      <c r="M136" t="e">
        <f t="shared" si="27"/>
        <v>#NUM!</v>
      </c>
    </row>
    <row r="137" spans="2:13" x14ac:dyDescent="0.2">
      <c r="B137">
        <f t="shared" si="28"/>
        <v>4</v>
      </c>
      <c r="C137">
        <f t="shared" si="29"/>
        <v>5</v>
      </c>
      <c r="D137">
        <f t="shared" si="30"/>
        <v>1</v>
      </c>
      <c r="E137">
        <f t="shared" si="31"/>
        <v>3</v>
      </c>
      <c r="F137">
        <f t="shared" si="23"/>
        <v>4</v>
      </c>
      <c r="G137">
        <f t="shared" si="24"/>
        <v>1</v>
      </c>
      <c r="H137">
        <f t="shared" si="20"/>
        <v>3.0331976797801442E-5</v>
      </c>
      <c r="I137">
        <f t="shared" si="21"/>
        <v>0.37458897965846794</v>
      </c>
      <c r="J137">
        <f t="shared" si="22"/>
        <v>0</v>
      </c>
      <c r="K137">
        <f t="shared" si="25"/>
        <v>0.38878795622510903</v>
      </c>
      <c r="L137">
        <f t="shared" si="26"/>
        <v>0</v>
      </c>
      <c r="M137" t="e">
        <f t="shared" si="27"/>
        <v>#NUM!</v>
      </c>
    </row>
    <row r="138" spans="2:13" x14ac:dyDescent="0.2">
      <c r="B138">
        <f t="shared" si="28"/>
        <v>4</v>
      </c>
      <c r="C138">
        <f t="shared" si="29"/>
        <v>5</v>
      </c>
      <c r="D138">
        <f t="shared" si="30"/>
        <v>1</v>
      </c>
      <c r="E138">
        <f t="shared" si="31"/>
        <v>2</v>
      </c>
      <c r="F138">
        <f t="shared" si="23"/>
        <v>3</v>
      </c>
      <c r="G138">
        <f t="shared" si="24"/>
        <v>2</v>
      </c>
      <c r="H138">
        <f t="shared" si="20"/>
        <v>3.0331976797801442E-5</v>
      </c>
      <c r="I138">
        <f t="shared" si="21"/>
        <v>0.37458897965846794</v>
      </c>
      <c r="J138">
        <f t="shared" si="22"/>
        <v>0</v>
      </c>
      <c r="K138">
        <f t="shared" si="25"/>
        <v>0.11942079293314131</v>
      </c>
      <c r="L138">
        <f t="shared" si="26"/>
        <v>0</v>
      </c>
      <c r="M138" t="e">
        <f t="shared" si="27"/>
        <v>#NUM!</v>
      </c>
    </row>
    <row r="139" spans="2:13" x14ac:dyDescent="0.2">
      <c r="B139">
        <f t="shared" si="28"/>
        <v>4</v>
      </c>
      <c r="C139">
        <f t="shared" si="29"/>
        <v>5</v>
      </c>
      <c r="D139">
        <f t="shared" si="30"/>
        <v>1</v>
      </c>
      <c r="E139">
        <f t="shared" si="31"/>
        <v>1</v>
      </c>
      <c r="F139">
        <f t="shared" si="23"/>
        <v>2</v>
      </c>
      <c r="G139">
        <f t="shared" si="24"/>
        <v>3</v>
      </c>
      <c r="H139">
        <f t="shared" si="20"/>
        <v>3.0331976797801442E-5</v>
      </c>
      <c r="I139">
        <f t="shared" si="21"/>
        <v>0.37458897965846794</v>
      </c>
      <c r="J139">
        <f t="shared" si="22"/>
        <v>0.73708622755602271</v>
      </c>
      <c r="K139">
        <f t="shared" si="25"/>
        <v>1.6302889310151218E-2</v>
      </c>
      <c r="L139">
        <f t="shared" si="26"/>
        <v>1.365333001936132E-7</v>
      </c>
      <c r="M139">
        <f t="shared" si="27"/>
        <v>-15.806697294611812</v>
      </c>
    </row>
    <row r="140" spans="2:13" x14ac:dyDescent="0.2">
      <c r="B140">
        <f t="shared" si="28"/>
        <v>4</v>
      </c>
      <c r="C140">
        <f t="shared" si="29"/>
        <v>5</v>
      </c>
      <c r="D140">
        <f t="shared" si="30"/>
        <v>1</v>
      </c>
      <c r="E140">
        <f t="shared" si="31"/>
        <v>0</v>
      </c>
      <c r="F140">
        <f t="shared" si="23"/>
        <v>1</v>
      </c>
      <c r="G140">
        <f t="shared" si="24"/>
        <v>4</v>
      </c>
      <c r="H140">
        <f t="shared" si="20"/>
        <v>3.0331976797801442E-5</v>
      </c>
      <c r="I140">
        <f t="shared" si="21"/>
        <v>0.37458897965846794</v>
      </c>
      <c r="J140">
        <f t="shared" si="22"/>
        <v>0.13109639245593677</v>
      </c>
      <c r="K140">
        <f t="shared" si="25"/>
        <v>8.3460402915714791E-4</v>
      </c>
      <c r="L140">
        <f t="shared" si="26"/>
        <v>1.2431597180236071E-9</v>
      </c>
      <c r="M140">
        <f t="shared" si="27"/>
        <v>-20.505609538687278</v>
      </c>
    </row>
    <row r="141" spans="2:13" x14ac:dyDescent="0.2">
      <c r="B141">
        <f t="shared" si="28"/>
        <v>4</v>
      </c>
      <c r="C141">
        <f t="shared" si="29"/>
        <v>4</v>
      </c>
      <c r="D141">
        <f t="shared" si="30"/>
        <v>0</v>
      </c>
      <c r="E141">
        <f t="shared" si="31"/>
        <v>4</v>
      </c>
      <c r="F141">
        <f t="shared" si="23"/>
        <v>4</v>
      </c>
      <c r="G141">
        <f t="shared" si="24"/>
        <v>0</v>
      </c>
      <c r="H141">
        <f t="shared" si="20"/>
        <v>6.4709433641659182E-5</v>
      </c>
      <c r="I141">
        <f t="shared" si="21"/>
        <v>0.56778536002174518</v>
      </c>
      <c r="J141">
        <f t="shared" si="22"/>
        <v>0</v>
      </c>
      <c r="K141">
        <f t="shared" si="25"/>
        <v>0.47465375750244121</v>
      </c>
      <c r="L141">
        <f t="shared" si="26"/>
        <v>0</v>
      </c>
      <c r="M141" t="e">
        <f t="shared" si="27"/>
        <v>#NUM!</v>
      </c>
    </row>
    <row r="142" spans="2:13" x14ac:dyDescent="0.2">
      <c r="B142">
        <f t="shared" si="28"/>
        <v>4</v>
      </c>
      <c r="C142">
        <f t="shared" si="29"/>
        <v>4</v>
      </c>
      <c r="D142">
        <f t="shared" si="30"/>
        <v>0</v>
      </c>
      <c r="E142">
        <f t="shared" si="31"/>
        <v>3</v>
      </c>
      <c r="F142">
        <f t="shared" si="23"/>
        <v>3</v>
      </c>
      <c r="G142">
        <f t="shared" si="24"/>
        <v>1</v>
      </c>
      <c r="H142">
        <f t="shared" si="20"/>
        <v>6.4709433641659182E-5</v>
      </c>
      <c r="I142">
        <f t="shared" si="21"/>
        <v>0.56778536002174518</v>
      </c>
      <c r="J142">
        <f t="shared" si="22"/>
        <v>0</v>
      </c>
      <c r="K142">
        <f t="shared" si="25"/>
        <v>0.38878795622510903</v>
      </c>
      <c r="L142">
        <f t="shared" si="26"/>
        <v>0</v>
      </c>
      <c r="M142" t="e">
        <f t="shared" si="27"/>
        <v>#NUM!</v>
      </c>
    </row>
    <row r="143" spans="2:13" x14ac:dyDescent="0.2">
      <c r="B143">
        <f t="shared" si="28"/>
        <v>4</v>
      </c>
      <c r="C143">
        <f t="shared" si="29"/>
        <v>4</v>
      </c>
      <c r="D143">
        <f t="shared" si="30"/>
        <v>0</v>
      </c>
      <c r="E143">
        <f t="shared" si="31"/>
        <v>2</v>
      </c>
      <c r="F143">
        <f t="shared" si="23"/>
        <v>2</v>
      </c>
      <c r="G143">
        <f t="shared" si="24"/>
        <v>2</v>
      </c>
      <c r="H143">
        <f t="shared" si="20"/>
        <v>6.4709433641659182E-5</v>
      </c>
      <c r="I143">
        <f t="shared" si="21"/>
        <v>0.56778536002174518</v>
      </c>
      <c r="J143">
        <f t="shared" si="22"/>
        <v>0.73708622755602271</v>
      </c>
      <c r="K143">
        <f t="shared" si="25"/>
        <v>0.11942079293314131</v>
      </c>
      <c r="L143">
        <f t="shared" si="26"/>
        <v>3.2340746190912873E-6</v>
      </c>
      <c r="M143">
        <f t="shared" si="27"/>
        <v>-12.641767723763458</v>
      </c>
    </row>
    <row r="144" spans="2:13" x14ac:dyDescent="0.2">
      <c r="B144">
        <f t="shared" si="28"/>
        <v>4</v>
      </c>
      <c r="C144">
        <f t="shared" si="29"/>
        <v>4</v>
      </c>
      <c r="D144">
        <f t="shared" si="30"/>
        <v>0</v>
      </c>
      <c r="E144">
        <f t="shared" si="31"/>
        <v>1</v>
      </c>
      <c r="F144">
        <f t="shared" si="23"/>
        <v>1</v>
      </c>
      <c r="G144">
        <f t="shared" si="24"/>
        <v>3</v>
      </c>
      <c r="H144">
        <f t="shared" si="20"/>
        <v>6.4709433641659182E-5</v>
      </c>
      <c r="I144">
        <f t="shared" si="21"/>
        <v>0.56778536002174518</v>
      </c>
      <c r="J144">
        <f t="shared" si="22"/>
        <v>0.13109639245593677</v>
      </c>
      <c r="K144">
        <f t="shared" si="25"/>
        <v>1.6302889310151218E-2</v>
      </c>
      <c r="L144">
        <f t="shared" si="26"/>
        <v>7.8524848972580926E-8</v>
      </c>
      <c r="M144">
        <f t="shared" si="27"/>
        <v>-16.3598507148272</v>
      </c>
    </row>
    <row r="145" spans="2:13" x14ac:dyDescent="0.2">
      <c r="B145">
        <f t="shared" si="28"/>
        <v>4</v>
      </c>
      <c r="C145">
        <f t="shared" si="29"/>
        <v>4</v>
      </c>
      <c r="D145">
        <f t="shared" si="30"/>
        <v>0</v>
      </c>
      <c r="E145">
        <f t="shared" si="31"/>
        <v>0</v>
      </c>
      <c r="F145">
        <f t="shared" si="23"/>
        <v>0</v>
      </c>
      <c r="G145">
        <f t="shared" si="24"/>
        <v>4</v>
      </c>
      <c r="H145">
        <f t="shared" si="20"/>
        <v>6.4709433641659182E-5</v>
      </c>
      <c r="I145">
        <f t="shared" si="21"/>
        <v>0.56778536002174518</v>
      </c>
      <c r="J145">
        <f t="shared" si="22"/>
        <v>1.8614005121160475E-3</v>
      </c>
      <c r="K145">
        <f t="shared" si="25"/>
        <v>8.3460402915714791E-4</v>
      </c>
      <c r="L145">
        <f t="shared" si="26"/>
        <v>5.7078440019906298E-11</v>
      </c>
      <c r="M145">
        <f t="shared" si="27"/>
        <v>-23.586594653407701</v>
      </c>
    </row>
    <row r="146" spans="2:13" x14ac:dyDescent="0.2">
      <c r="B146">
        <f t="shared" si="28"/>
        <v>5</v>
      </c>
      <c r="C146">
        <f t="shared" si="29"/>
        <v>10</v>
      </c>
      <c r="D146">
        <f t="shared" si="30"/>
        <v>5</v>
      </c>
      <c r="E146">
        <f t="shared" si="31"/>
        <v>5</v>
      </c>
      <c r="F146">
        <f t="shared" si="23"/>
        <v>10</v>
      </c>
      <c r="G146">
        <f t="shared" si="24"/>
        <v>0</v>
      </c>
      <c r="H146">
        <f t="shared" si="20"/>
        <v>4.4300963851969252E-7</v>
      </c>
      <c r="I146">
        <f t="shared" si="21"/>
        <v>4.9674646721681688E-3</v>
      </c>
      <c r="J146">
        <f t="shared" si="22"/>
        <v>0</v>
      </c>
      <c r="K146">
        <f t="shared" si="25"/>
        <v>0.39397725869376393</v>
      </c>
      <c r="L146">
        <f t="shared" si="26"/>
        <v>0</v>
      </c>
      <c r="M146" t="e">
        <f t="shared" si="27"/>
        <v>#NUM!</v>
      </c>
    </row>
    <row r="147" spans="2:13" x14ac:dyDescent="0.2">
      <c r="B147">
        <f t="shared" si="28"/>
        <v>5</v>
      </c>
      <c r="C147">
        <f t="shared" si="29"/>
        <v>10</v>
      </c>
      <c r="D147">
        <f t="shared" si="30"/>
        <v>5</v>
      </c>
      <c r="E147">
        <f t="shared" si="31"/>
        <v>4</v>
      </c>
      <c r="F147">
        <f t="shared" si="23"/>
        <v>9</v>
      </c>
      <c r="G147">
        <f t="shared" si="24"/>
        <v>1</v>
      </c>
      <c r="H147">
        <f t="shared" si="20"/>
        <v>4.4300963851969252E-7</v>
      </c>
      <c r="I147">
        <f t="shared" si="21"/>
        <v>4.9674646721681688E-3</v>
      </c>
      <c r="J147">
        <f t="shared" si="22"/>
        <v>0</v>
      </c>
      <c r="K147">
        <f t="shared" si="25"/>
        <v>0.40338249404338639</v>
      </c>
      <c r="L147">
        <f t="shared" si="26"/>
        <v>0</v>
      </c>
      <c r="M147" t="e">
        <f t="shared" si="27"/>
        <v>#NUM!</v>
      </c>
    </row>
    <row r="148" spans="2:13" x14ac:dyDescent="0.2">
      <c r="B148">
        <f t="shared" si="28"/>
        <v>5</v>
      </c>
      <c r="C148">
        <f t="shared" si="29"/>
        <v>10</v>
      </c>
      <c r="D148">
        <f t="shared" si="30"/>
        <v>5</v>
      </c>
      <c r="E148">
        <f t="shared" si="31"/>
        <v>3</v>
      </c>
      <c r="F148">
        <f t="shared" si="23"/>
        <v>8</v>
      </c>
      <c r="G148">
        <f t="shared" si="24"/>
        <v>2</v>
      </c>
      <c r="H148">
        <f t="shared" si="20"/>
        <v>4.4300963851969252E-7</v>
      </c>
      <c r="I148">
        <f t="shared" si="21"/>
        <v>4.9674646721681688E-3</v>
      </c>
      <c r="J148">
        <f t="shared" si="22"/>
        <v>0</v>
      </c>
      <c r="K148">
        <f t="shared" si="25"/>
        <v>0.16520490247599995</v>
      </c>
      <c r="L148">
        <f t="shared" si="26"/>
        <v>0</v>
      </c>
      <c r="M148" t="e">
        <f t="shared" si="27"/>
        <v>#NUM!</v>
      </c>
    </row>
    <row r="149" spans="2:13" x14ac:dyDescent="0.2">
      <c r="B149">
        <f t="shared" si="28"/>
        <v>5</v>
      </c>
      <c r="C149">
        <f t="shared" si="29"/>
        <v>10</v>
      </c>
      <c r="D149">
        <f t="shared" si="30"/>
        <v>5</v>
      </c>
      <c r="E149">
        <f t="shared" si="31"/>
        <v>2</v>
      </c>
      <c r="F149">
        <f t="shared" si="23"/>
        <v>7</v>
      </c>
      <c r="G149">
        <f t="shared" si="24"/>
        <v>3</v>
      </c>
      <c r="H149">
        <f t="shared" ref="H149:H212" si="32">VLOOKUP(C149,K$6:M$16,2)</f>
        <v>4.4300963851969252E-7</v>
      </c>
      <c r="I149">
        <f t="shared" ref="I149:I212" si="33">_xlfn.BINOM.DIST(B149,C149,$H$2,FALSE)</f>
        <v>4.9674646721681688E-3</v>
      </c>
      <c r="J149">
        <f t="shared" ref="J149:J212" si="34">VLOOKUP(F149,K$6:M$16,3)</f>
        <v>0</v>
      </c>
      <c r="K149">
        <f t="shared" si="25"/>
        <v>3.3829752412568914E-2</v>
      </c>
      <c r="L149">
        <f t="shared" si="26"/>
        <v>0</v>
      </c>
      <c r="M149" t="e">
        <f t="shared" si="27"/>
        <v>#NUM!</v>
      </c>
    </row>
    <row r="150" spans="2:13" x14ac:dyDescent="0.2">
      <c r="B150">
        <f t="shared" si="28"/>
        <v>5</v>
      </c>
      <c r="C150">
        <f t="shared" si="29"/>
        <v>10</v>
      </c>
      <c r="D150">
        <f t="shared" si="30"/>
        <v>5</v>
      </c>
      <c r="E150">
        <f t="shared" si="31"/>
        <v>1</v>
      </c>
      <c r="F150">
        <f t="shared" ref="F150:F213" si="35">D150+E150</f>
        <v>6</v>
      </c>
      <c r="G150">
        <f t="shared" ref="G150:G213" si="36">B150-E150</f>
        <v>4</v>
      </c>
      <c r="H150">
        <f t="shared" si="32"/>
        <v>4.4300963851969252E-7</v>
      </c>
      <c r="I150">
        <f t="shared" si="33"/>
        <v>4.9674646721681688E-3</v>
      </c>
      <c r="J150">
        <f t="shared" si="34"/>
        <v>0</v>
      </c>
      <c r="K150">
        <f t="shared" ref="K150:K213" si="37">_xlfn.BINOM.DIST(G150,B150,$F$2,FALSE)</f>
        <v>3.4637354314045643E-3</v>
      </c>
      <c r="L150">
        <f t="shared" ref="L150:L213" si="38">H150*I150*J150*K150</f>
        <v>0</v>
      </c>
      <c r="M150" t="e">
        <f t="shared" ref="M150:M213" si="39">LN(L150)</f>
        <v>#NUM!</v>
      </c>
    </row>
    <row r="151" spans="2:13" x14ac:dyDescent="0.2">
      <c r="B151">
        <f t="shared" ref="B151:B214" si="40">IF(E150=0,IF(C150=B150,B150+1,B150), B150)</f>
        <v>5</v>
      </c>
      <c r="C151">
        <f t="shared" ref="C151:C214" si="41">IF(E150=0,IF(C150=B150,10,C150-1),C150)</f>
        <v>10</v>
      </c>
      <c r="D151">
        <f t="shared" ref="D151:D214" si="42">C151-B151</f>
        <v>5</v>
      </c>
      <c r="E151">
        <f t="shared" ref="E151:E214" si="43">IF(E150=0,B151,E150-1)</f>
        <v>0</v>
      </c>
      <c r="F151">
        <f t="shared" si="35"/>
        <v>5</v>
      </c>
      <c r="G151">
        <f t="shared" si="36"/>
        <v>5</v>
      </c>
      <c r="H151">
        <f t="shared" si="32"/>
        <v>4.4300963851969252E-7</v>
      </c>
      <c r="I151">
        <f t="shared" si="33"/>
        <v>4.9674646721681688E-3</v>
      </c>
      <c r="J151">
        <f t="shared" si="34"/>
        <v>0</v>
      </c>
      <c r="K151">
        <f t="shared" si="37"/>
        <v>1.418569428762346E-4</v>
      </c>
      <c r="L151">
        <f t="shared" si="38"/>
        <v>0</v>
      </c>
      <c r="M151" t="e">
        <f t="shared" si="39"/>
        <v>#NUM!</v>
      </c>
    </row>
    <row r="152" spans="2:13" x14ac:dyDescent="0.2">
      <c r="B152">
        <f t="shared" si="40"/>
        <v>5</v>
      </c>
      <c r="C152">
        <f t="shared" si="41"/>
        <v>9</v>
      </c>
      <c r="D152">
        <f t="shared" si="42"/>
        <v>4</v>
      </c>
      <c r="E152">
        <f t="shared" si="43"/>
        <v>5</v>
      </c>
      <c r="F152">
        <f t="shared" si="35"/>
        <v>9</v>
      </c>
      <c r="G152">
        <f t="shared" si="36"/>
        <v>0</v>
      </c>
      <c r="H152">
        <f t="shared" si="32"/>
        <v>1.0690564776859794E-6</v>
      </c>
      <c r="I152">
        <f t="shared" si="33"/>
        <v>1.8823656530511539E-2</v>
      </c>
      <c r="J152">
        <f t="shared" si="34"/>
        <v>0</v>
      </c>
      <c r="K152">
        <f t="shared" si="37"/>
        <v>0.39397725869376393</v>
      </c>
      <c r="L152">
        <f t="shared" si="38"/>
        <v>0</v>
      </c>
      <c r="M152" t="e">
        <f t="shared" si="39"/>
        <v>#NUM!</v>
      </c>
    </row>
    <row r="153" spans="2:13" x14ac:dyDescent="0.2">
      <c r="B153">
        <f t="shared" si="40"/>
        <v>5</v>
      </c>
      <c r="C153">
        <f t="shared" si="41"/>
        <v>9</v>
      </c>
      <c r="D153">
        <f t="shared" si="42"/>
        <v>4</v>
      </c>
      <c r="E153">
        <f t="shared" si="43"/>
        <v>4</v>
      </c>
      <c r="F153">
        <f t="shared" si="35"/>
        <v>8</v>
      </c>
      <c r="G153">
        <f t="shared" si="36"/>
        <v>1</v>
      </c>
      <c r="H153">
        <f t="shared" si="32"/>
        <v>1.0690564776859794E-6</v>
      </c>
      <c r="I153">
        <f t="shared" si="33"/>
        <v>1.8823656530511539E-2</v>
      </c>
      <c r="J153">
        <f t="shared" si="34"/>
        <v>0</v>
      </c>
      <c r="K153">
        <f t="shared" si="37"/>
        <v>0.40338249404338639</v>
      </c>
      <c r="L153">
        <f t="shared" si="38"/>
        <v>0</v>
      </c>
      <c r="M153" t="e">
        <f t="shared" si="39"/>
        <v>#NUM!</v>
      </c>
    </row>
    <row r="154" spans="2:13" x14ac:dyDescent="0.2">
      <c r="B154">
        <f t="shared" si="40"/>
        <v>5</v>
      </c>
      <c r="C154">
        <f t="shared" si="41"/>
        <v>9</v>
      </c>
      <c r="D154">
        <f t="shared" si="42"/>
        <v>4</v>
      </c>
      <c r="E154">
        <f t="shared" si="43"/>
        <v>3</v>
      </c>
      <c r="F154">
        <f t="shared" si="35"/>
        <v>7</v>
      </c>
      <c r="G154">
        <f t="shared" si="36"/>
        <v>2</v>
      </c>
      <c r="H154">
        <f t="shared" si="32"/>
        <v>1.0690564776859794E-6</v>
      </c>
      <c r="I154">
        <f t="shared" si="33"/>
        <v>1.8823656530511539E-2</v>
      </c>
      <c r="J154">
        <f t="shared" si="34"/>
        <v>0</v>
      </c>
      <c r="K154">
        <f t="shared" si="37"/>
        <v>0.16520490247599995</v>
      </c>
      <c r="L154">
        <f t="shared" si="38"/>
        <v>0</v>
      </c>
      <c r="M154" t="e">
        <f t="shared" si="39"/>
        <v>#NUM!</v>
      </c>
    </row>
    <row r="155" spans="2:13" x14ac:dyDescent="0.2">
      <c r="B155">
        <f t="shared" si="40"/>
        <v>5</v>
      </c>
      <c r="C155">
        <f t="shared" si="41"/>
        <v>9</v>
      </c>
      <c r="D155">
        <f t="shared" si="42"/>
        <v>4</v>
      </c>
      <c r="E155">
        <f t="shared" si="43"/>
        <v>2</v>
      </c>
      <c r="F155">
        <f t="shared" si="35"/>
        <v>6</v>
      </c>
      <c r="G155">
        <f t="shared" si="36"/>
        <v>3</v>
      </c>
      <c r="H155">
        <f t="shared" si="32"/>
        <v>1.0690564776859794E-6</v>
      </c>
      <c r="I155">
        <f t="shared" si="33"/>
        <v>1.8823656530511539E-2</v>
      </c>
      <c r="J155">
        <f t="shared" si="34"/>
        <v>0</v>
      </c>
      <c r="K155">
        <f t="shared" si="37"/>
        <v>3.3829752412568914E-2</v>
      </c>
      <c r="L155">
        <f t="shared" si="38"/>
        <v>0</v>
      </c>
      <c r="M155" t="e">
        <f t="shared" si="39"/>
        <v>#NUM!</v>
      </c>
    </row>
    <row r="156" spans="2:13" x14ac:dyDescent="0.2">
      <c r="B156">
        <f t="shared" si="40"/>
        <v>5</v>
      </c>
      <c r="C156">
        <f t="shared" si="41"/>
        <v>9</v>
      </c>
      <c r="D156">
        <f t="shared" si="42"/>
        <v>4</v>
      </c>
      <c r="E156">
        <f t="shared" si="43"/>
        <v>1</v>
      </c>
      <c r="F156">
        <f t="shared" si="35"/>
        <v>5</v>
      </c>
      <c r="G156">
        <f t="shared" si="36"/>
        <v>4</v>
      </c>
      <c r="H156">
        <f t="shared" si="32"/>
        <v>1.0690564776859794E-6</v>
      </c>
      <c r="I156">
        <f t="shared" si="33"/>
        <v>1.8823656530511539E-2</v>
      </c>
      <c r="J156">
        <f t="shared" si="34"/>
        <v>0</v>
      </c>
      <c r="K156">
        <f t="shared" si="37"/>
        <v>3.4637354314045643E-3</v>
      </c>
      <c r="L156">
        <f t="shared" si="38"/>
        <v>0</v>
      </c>
      <c r="M156" t="e">
        <f t="shared" si="39"/>
        <v>#NUM!</v>
      </c>
    </row>
    <row r="157" spans="2:13" x14ac:dyDescent="0.2">
      <c r="B157">
        <f t="shared" si="40"/>
        <v>5</v>
      </c>
      <c r="C157">
        <f t="shared" si="41"/>
        <v>9</v>
      </c>
      <c r="D157">
        <f t="shared" si="42"/>
        <v>4</v>
      </c>
      <c r="E157">
        <f t="shared" si="43"/>
        <v>0</v>
      </c>
      <c r="F157">
        <f t="shared" si="35"/>
        <v>4</v>
      </c>
      <c r="G157">
        <f t="shared" si="36"/>
        <v>5</v>
      </c>
      <c r="H157">
        <f t="shared" si="32"/>
        <v>1.0690564776859794E-6</v>
      </c>
      <c r="I157">
        <f t="shared" si="33"/>
        <v>1.8823656530511539E-2</v>
      </c>
      <c r="J157">
        <f t="shared" si="34"/>
        <v>0</v>
      </c>
      <c r="K157">
        <f t="shared" si="37"/>
        <v>1.418569428762346E-4</v>
      </c>
      <c r="L157">
        <f t="shared" si="38"/>
        <v>0</v>
      </c>
      <c r="M157" t="e">
        <f t="shared" si="39"/>
        <v>#NUM!</v>
      </c>
    </row>
    <row r="158" spans="2:13" x14ac:dyDescent="0.2">
      <c r="B158">
        <f t="shared" si="40"/>
        <v>5</v>
      </c>
      <c r="C158">
        <f t="shared" si="41"/>
        <v>8</v>
      </c>
      <c r="D158">
        <f t="shared" si="42"/>
        <v>3</v>
      </c>
      <c r="E158">
        <f t="shared" si="43"/>
        <v>5</v>
      </c>
      <c r="F158">
        <f t="shared" si="35"/>
        <v>8</v>
      </c>
      <c r="G158">
        <f t="shared" si="36"/>
        <v>0</v>
      </c>
      <c r="H158">
        <f t="shared" si="32"/>
        <v>2.54528423141989E-6</v>
      </c>
      <c r="I158">
        <f t="shared" si="33"/>
        <v>6.3404585828960636E-2</v>
      </c>
      <c r="J158">
        <f t="shared" si="34"/>
        <v>0</v>
      </c>
      <c r="K158">
        <f t="shared" si="37"/>
        <v>0.39397725869376393</v>
      </c>
      <c r="L158">
        <f t="shared" si="38"/>
        <v>0</v>
      </c>
      <c r="M158" t="e">
        <f t="shared" si="39"/>
        <v>#NUM!</v>
      </c>
    </row>
    <row r="159" spans="2:13" x14ac:dyDescent="0.2">
      <c r="B159">
        <f t="shared" si="40"/>
        <v>5</v>
      </c>
      <c r="C159">
        <f t="shared" si="41"/>
        <v>8</v>
      </c>
      <c r="D159">
        <f t="shared" si="42"/>
        <v>3</v>
      </c>
      <c r="E159">
        <f t="shared" si="43"/>
        <v>4</v>
      </c>
      <c r="F159">
        <f t="shared" si="35"/>
        <v>7</v>
      </c>
      <c r="G159">
        <f t="shared" si="36"/>
        <v>1</v>
      </c>
      <c r="H159">
        <f t="shared" si="32"/>
        <v>2.54528423141989E-6</v>
      </c>
      <c r="I159">
        <f t="shared" si="33"/>
        <v>6.3404585828960636E-2</v>
      </c>
      <c r="J159">
        <f t="shared" si="34"/>
        <v>0</v>
      </c>
      <c r="K159">
        <f t="shared" si="37"/>
        <v>0.40338249404338639</v>
      </c>
      <c r="L159">
        <f t="shared" si="38"/>
        <v>0</v>
      </c>
      <c r="M159" t="e">
        <f t="shared" si="39"/>
        <v>#NUM!</v>
      </c>
    </row>
    <row r="160" spans="2:13" x14ac:dyDescent="0.2">
      <c r="B160">
        <f t="shared" si="40"/>
        <v>5</v>
      </c>
      <c r="C160">
        <f t="shared" si="41"/>
        <v>8</v>
      </c>
      <c r="D160">
        <f t="shared" si="42"/>
        <v>3</v>
      </c>
      <c r="E160">
        <f t="shared" si="43"/>
        <v>3</v>
      </c>
      <c r="F160">
        <f t="shared" si="35"/>
        <v>6</v>
      </c>
      <c r="G160">
        <f t="shared" si="36"/>
        <v>2</v>
      </c>
      <c r="H160">
        <f t="shared" si="32"/>
        <v>2.54528423141989E-6</v>
      </c>
      <c r="I160">
        <f t="shared" si="33"/>
        <v>6.3404585828960636E-2</v>
      </c>
      <c r="J160">
        <f t="shared" si="34"/>
        <v>0</v>
      </c>
      <c r="K160">
        <f t="shared" si="37"/>
        <v>0.16520490247599995</v>
      </c>
      <c r="L160">
        <f t="shared" si="38"/>
        <v>0</v>
      </c>
      <c r="M160" t="e">
        <f t="shared" si="39"/>
        <v>#NUM!</v>
      </c>
    </row>
    <row r="161" spans="2:13" x14ac:dyDescent="0.2">
      <c r="B161">
        <f t="shared" si="40"/>
        <v>5</v>
      </c>
      <c r="C161">
        <f t="shared" si="41"/>
        <v>8</v>
      </c>
      <c r="D161">
        <f t="shared" si="42"/>
        <v>3</v>
      </c>
      <c r="E161">
        <f t="shared" si="43"/>
        <v>2</v>
      </c>
      <c r="F161">
        <f t="shared" si="35"/>
        <v>5</v>
      </c>
      <c r="G161">
        <f t="shared" si="36"/>
        <v>3</v>
      </c>
      <c r="H161">
        <f t="shared" si="32"/>
        <v>2.54528423141989E-6</v>
      </c>
      <c r="I161">
        <f t="shared" si="33"/>
        <v>6.3404585828960636E-2</v>
      </c>
      <c r="J161">
        <f t="shared" si="34"/>
        <v>0</v>
      </c>
      <c r="K161">
        <f t="shared" si="37"/>
        <v>3.3829752412568914E-2</v>
      </c>
      <c r="L161">
        <f t="shared" si="38"/>
        <v>0</v>
      </c>
      <c r="M161" t="e">
        <f t="shared" si="39"/>
        <v>#NUM!</v>
      </c>
    </row>
    <row r="162" spans="2:13" x14ac:dyDescent="0.2">
      <c r="B162">
        <f t="shared" si="40"/>
        <v>5</v>
      </c>
      <c r="C162">
        <f t="shared" si="41"/>
        <v>8</v>
      </c>
      <c r="D162">
        <f t="shared" si="42"/>
        <v>3</v>
      </c>
      <c r="E162">
        <f t="shared" si="43"/>
        <v>1</v>
      </c>
      <c r="F162">
        <f t="shared" si="35"/>
        <v>4</v>
      </c>
      <c r="G162">
        <f t="shared" si="36"/>
        <v>4</v>
      </c>
      <c r="H162">
        <f t="shared" si="32"/>
        <v>2.54528423141989E-6</v>
      </c>
      <c r="I162">
        <f t="shared" si="33"/>
        <v>6.3404585828960636E-2</v>
      </c>
      <c r="J162">
        <f t="shared" si="34"/>
        <v>0</v>
      </c>
      <c r="K162">
        <f t="shared" si="37"/>
        <v>3.4637354314045643E-3</v>
      </c>
      <c r="L162">
        <f t="shared" si="38"/>
        <v>0</v>
      </c>
      <c r="M162" t="e">
        <f t="shared" si="39"/>
        <v>#NUM!</v>
      </c>
    </row>
    <row r="163" spans="2:13" x14ac:dyDescent="0.2">
      <c r="B163">
        <f t="shared" si="40"/>
        <v>5</v>
      </c>
      <c r="C163">
        <f t="shared" si="41"/>
        <v>8</v>
      </c>
      <c r="D163">
        <f t="shared" si="42"/>
        <v>3</v>
      </c>
      <c r="E163">
        <f t="shared" si="43"/>
        <v>0</v>
      </c>
      <c r="F163">
        <f t="shared" si="35"/>
        <v>3</v>
      </c>
      <c r="G163">
        <f t="shared" si="36"/>
        <v>5</v>
      </c>
      <c r="H163">
        <f t="shared" si="32"/>
        <v>2.54528423141989E-6</v>
      </c>
      <c r="I163">
        <f t="shared" si="33"/>
        <v>6.3404585828960636E-2</v>
      </c>
      <c r="J163">
        <f t="shared" si="34"/>
        <v>0</v>
      </c>
      <c r="K163">
        <f t="shared" si="37"/>
        <v>1.418569428762346E-4</v>
      </c>
      <c r="L163">
        <f t="shared" si="38"/>
        <v>0</v>
      </c>
      <c r="M163" t="e">
        <f t="shared" si="39"/>
        <v>#NUM!</v>
      </c>
    </row>
    <row r="164" spans="2:13" x14ac:dyDescent="0.2">
      <c r="B164">
        <f t="shared" si="40"/>
        <v>5</v>
      </c>
      <c r="C164">
        <f t="shared" si="41"/>
        <v>7</v>
      </c>
      <c r="D164">
        <f t="shared" si="42"/>
        <v>2</v>
      </c>
      <c r="E164">
        <f t="shared" si="43"/>
        <v>5</v>
      </c>
      <c r="F164">
        <f t="shared" si="35"/>
        <v>7</v>
      </c>
      <c r="G164">
        <f t="shared" si="36"/>
        <v>0</v>
      </c>
      <c r="H164">
        <f t="shared" si="32"/>
        <v>5.9579050230172942E-6</v>
      </c>
      <c r="I164">
        <f t="shared" si="33"/>
        <v>0.18019848527419294</v>
      </c>
      <c r="J164">
        <f t="shared" si="34"/>
        <v>0</v>
      </c>
      <c r="K164">
        <f t="shared" si="37"/>
        <v>0.39397725869376393</v>
      </c>
      <c r="L164">
        <f t="shared" si="38"/>
        <v>0</v>
      </c>
      <c r="M164" t="e">
        <f t="shared" si="39"/>
        <v>#NUM!</v>
      </c>
    </row>
    <row r="165" spans="2:13" x14ac:dyDescent="0.2">
      <c r="B165">
        <f t="shared" si="40"/>
        <v>5</v>
      </c>
      <c r="C165">
        <f t="shared" si="41"/>
        <v>7</v>
      </c>
      <c r="D165">
        <f t="shared" si="42"/>
        <v>2</v>
      </c>
      <c r="E165">
        <f t="shared" si="43"/>
        <v>4</v>
      </c>
      <c r="F165">
        <f t="shared" si="35"/>
        <v>6</v>
      </c>
      <c r="G165">
        <f t="shared" si="36"/>
        <v>1</v>
      </c>
      <c r="H165">
        <f t="shared" si="32"/>
        <v>5.9579050230172942E-6</v>
      </c>
      <c r="I165">
        <f t="shared" si="33"/>
        <v>0.18019848527419294</v>
      </c>
      <c r="J165">
        <f t="shared" si="34"/>
        <v>0</v>
      </c>
      <c r="K165">
        <f t="shared" si="37"/>
        <v>0.40338249404338639</v>
      </c>
      <c r="L165">
        <f t="shared" si="38"/>
        <v>0</v>
      </c>
      <c r="M165" t="e">
        <f t="shared" si="39"/>
        <v>#NUM!</v>
      </c>
    </row>
    <row r="166" spans="2:13" x14ac:dyDescent="0.2">
      <c r="B166">
        <f t="shared" si="40"/>
        <v>5</v>
      </c>
      <c r="C166">
        <f t="shared" si="41"/>
        <v>7</v>
      </c>
      <c r="D166">
        <f t="shared" si="42"/>
        <v>2</v>
      </c>
      <c r="E166">
        <f t="shared" si="43"/>
        <v>3</v>
      </c>
      <c r="F166">
        <f t="shared" si="35"/>
        <v>5</v>
      </c>
      <c r="G166">
        <f t="shared" si="36"/>
        <v>2</v>
      </c>
      <c r="H166">
        <f t="shared" si="32"/>
        <v>5.9579050230172942E-6</v>
      </c>
      <c r="I166">
        <f t="shared" si="33"/>
        <v>0.18019848527419294</v>
      </c>
      <c r="J166">
        <f t="shared" si="34"/>
        <v>0</v>
      </c>
      <c r="K166">
        <f t="shared" si="37"/>
        <v>0.16520490247599995</v>
      </c>
      <c r="L166">
        <f t="shared" si="38"/>
        <v>0</v>
      </c>
      <c r="M166" t="e">
        <f t="shared" si="39"/>
        <v>#NUM!</v>
      </c>
    </row>
    <row r="167" spans="2:13" x14ac:dyDescent="0.2">
      <c r="B167">
        <f t="shared" si="40"/>
        <v>5</v>
      </c>
      <c r="C167">
        <f t="shared" si="41"/>
        <v>7</v>
      </c>
      <c r="D167">
        <f t="shared" si="42"/>
        <v>2</v>
      </c>
      <c r="E167">
        <f t="shared" si="43"/>
        <v>2</v>
      </c>
      <c r="F167">
        <f t="shared" si="35"/>
        <v>4</v>
      </c>
      <c r="G167">
        <f t="shared" si="36"/>
        <v>3</v>
      </c>
      <c r="H167">
        <f t="shared" si="32"/>
        <v>5.9579050230172942E-6</v>
      </c>
      <c r="I167">
        <f t="shared" si="33"/>
        <v>0.18019848527419294</v>
      </c>
      <c r="J167">
        <f t="shared" si="34"/>
        <v>0</v>
      </c>
      <c r="K167">
        <f t="shared" si="37"/>
        <v>3.3829752412568914E-2</v>
      </c>
      <c r="L167">
        <f t="shared" si="38"/>
        <v>0</v>
      </c>
      <c r="M167" t="e">
        <f t="shared" si="39"/>
        <v>#NUM!</v>
      </c>
    </row>
    <row r="168" spans="2:13" x14ac:dyDescent="0.2">
      <c r="B168">
        <f t="shared" si="40"/>
        <v>5</v>
      </c>
      <c r="C168">
        <f t="shared" si="41"/>
        <v>7</v>
      </c>
      <c r="D168">
        <f t="shared" si="42"/>
        <v>2</v>
      </c>
      <c r="E168">
        <f t="shared" si="43"/>
        <v>1</v>
      </c>
      <c r="F168">
        <f t="shared" si="35"/>
        <v>3</v>
      </c>
      <c r="G168">
        <f t="shared" si="36"/>
        <v>4</v>
      </c>
      <c r="H168">
        <f t="shared" si="32"/>
        <v>5.9579050230172942E-6</v>
      </c>
      <c r="I168">
        <f t="shared" si="33"/>
        <v>0.18019848527419294</v>
      </c>
      <c r="J168">
        <f t="shared" si="34"/>
        <v>0</v>
      </c>
      <c r="K168">
        <f t="shared" si="37"/>
        <v>3.4637354314045643E-3</v>
      </c>
      <c r="L168">
        <f t="shared" si="38"/>
        <v>0</v>
      </c>
      <c r="M168" t="e">
        <f t="shared" si="39"/>
        <v>#NUM!</v>
      </c>
    </row>
    <row r="169" spans="2:13" x14ac:dyDescent="0.2">
      <c r="B169">
        <f t="shared" si="40"/>
        <v>5</v>
      </c>
      <c r="C169">
        <f t="shared" si="41"/>
        <v>7</v>
      </c>
      <c r="D169">
        <f t="shared" si="42"/>
        <v>2</v>
      </c>
      <c r="E169">
        <f t="shared" si="43"/>
        <v>0</v>
      </c>
      <c r="F169">
        <f t="shared" si="35"/>
        <v>2</v>
      </c>
      <c r="G169">
        <f t="shared" si="36"/>
        <v>5</v>
      </c>
      <c r="H169">
        <f t="shared" si="32"/>
        <v>5.9579050230172942E-6</v>
      </c>
      <c r="I169">
        <f t="shared" si="33"/>
        <v>0.18019848527419294</v>
      </c>
      <c r="J169">
        <f t="shared" si="34"/>
        <v>0.73708622755602271</v>
      </c>
      <c r="K169">
        <f t="shared" si="37"/>
        <v>1.418569428762346E-4</v>
      </c>
      <c r="L169">
        <f t="shared" si="38"/>
        <v>1.1225704463465765E-10</v>
      </c>
      <c r="M169">
        <f t="shared" si="39"/>
        <v>-22.910229832837484</v>
      </c>
    </row>
    <row r="170" spans="2:13" x14ac:dyDescent="0.2">
      <c r="B170">
        <f t="shared" si="40"/>
        <v>5</v>
      </c>
      <c r="C170">
        <f t="shared" si="41"/>
        <v>6</v>
      </c>
      <c r="D170">
        <f t="shared" si="42"/>
        <v>1</v>
      </c>
      <c r="E170">
        <f t="shared" si="43"/>
        <v>5</v>
      </c>
      <c r="F170">
        <f t="shared" si="35"/>
        <v>6</v>
      </c>
      <c r="G170">
        <f t="shared" si="36"/>
        <v>0</v>
      </c>
      <c r="H170">
        <f t="shared" si="32"/>
        <v>1.3642585845676237E-5</v>
      </c>
      <c r="I170">
        <f t="shared" si="33"/>
        <v>0.39019553008307845</v>
      </c>
      <c r="J170">
        <f t="shared" si="34"/>
        <v>0</v>
      </c>
      <c r="K170">
        <f t="shared" si="37"/>
        <v>0.39397725869376393</v>
      </c>
      <c r="L170">
        <f t="shared" si="38"/>
        <v>0</v>
      </c>
      <c r="M170" t="e">
        <f t="shared" si="39"/>
        <v>#NUM!</v>
      </c>
    </row>
    <row r="171" spans="2:13" x14ac:dyDescent="0.2">
      <c r="B171">
        <f t="shared" si="40"/>
        <v>5</v>
      </c>
      <c r="C171">
        <f t="shared" si="41"/>
        <v>6</v>
      </c>
      <c r="D171">
        <f t="shared" si="42"/>
        <v>1</v>
      </c>
      <c r="E171">
        <f t="shared" si="43"/>
        <v>4</v>
      </c>
      <c r="F171">
        <f t="shared" si="35"/>
        <v>5</v>
      </c>
      <c r="G171">
        <f t="shared" si="36"/>
        <v>1</v>
      </c>
      <c r="H171">
        <f t="shared" si="32"/>
        <v>1.3642585845676237E-5</v>
      </c>
      <c r="I171">
        <f t="shared" si="33"/>
        <v>0.39019553008307845</v>
      </c>
      <c r="J171">
        <f t="shared" si="34"/>
        <v>0</v>
      </c>
      <c r="K171">
        <f t="shared" si="37"/>
        <v>0.40338249404338639</v>
      </c>
      <c r="L171">
        <f t="shared" si="38"/>
        <v>0</v>
      </c>
      <c r="M171" t="e">
        <f t="shared" si="39"/>
        <v>#NUM!</v>
      </c>
    </row>
    <row r="172" spans="2:13" x14ac:dyDescent="0.2">
      <c r="B172">
        <f t="shared" si="40"/>
        <v>5</v>
      </c>
      <c r="C172">
        <f t="shared" si="41"/>
        <v>6</v>
      </c>
      <c r="D172">
        <f t="shared" si="42"/>
        <v>1</v>
      </c>
      <c r="E172">
        <f t="shared" si="43"/>
        <v>3</v>
      </c>
      <c r="F172">
        <f t="shared" si="35"/>
        <v>4</v>
      </c>
      <c r="G172">
        <f t="shared" si="36"/>
        <v>2</v>
      </c>
      <c r="H172">
        <f t="shared" si="32"/>
        <v>1.3642585845676237E-5</v>
      </c>
      <c r="I172">
        <f t="shared" si="33"/>
        <v>0.39019553008307845</v>
      </c>
      <c r="J172">
        <f t="shared" si="34"/>
        <v>0</v>
      </c>
      <c r="K172">
        <f t="shared" si="37"/>
        <v>0.16520490247599995</v>
      </c>
      <c r="L172">
        <f t="shared" si="38"/>
        <v>0</v>
      </c>
      <c r="M172" t="e">
        <f t="shared" si="39"/>
        <v>#NUM!</v>
      </c>
    </row>
    <row r="173" spans="2:13" x14ac:dyDescent="0.2">
      <c r="B173">
        <f t="shared" si="40"/>
        <v>5</v>
      </c>
      <c r="C173">
        <f t="shared" si="41"/>
        <v>6</v>
      </c>
      <c r="D173">
        <f t="shared" si="42"/>
        <v>1</v>
      </c>
      <c r="E173">
        <f t="shared" si="43"/>
        <v>2</v>
      </c>
      <c r="F173">
        <f t="shared" si="35"/>
        <v>3</v>
      </c>
      <c r="G173">
        <f t="shared" si="36"/>
        <v>3</v>
      </c>
      <c r="H173">
        <f t="shared" si="32"/>
        <v>1.3642585845676237E-5</v>
      </c>
      <c r="I173">
        <f t="shared" si="33"/>
        <v>0.39019553008307845</v>
      </c>
      <c r="J173">
        <f t="shared" si="34"/>
        <v>0</v>
      </c>
      <c r="K173">
        <f t="shared" si="37"/>
        <v>3.3829752412568914E-2</v>
      </c>
      <c r="L173">
        <f t="shared" si="38"/>
        <v>0</v>
      </c>
      <c r="M173" t="e">
        <f t="shared" si="39"/>
        <v>#NUM!</v>
      </c>
    </row>
    <row r="174" spans="2:13" x14ac:dyDescent="0.2">
      <c r="B174">
        <f t="shared" si="40"/>
        <v>5</v>
      </c>
      <c r="C174">
        <f t="shared" si="41"/>
        <v>6</v>
      </c>
      <c r="D174">
        <f t="shared" si="42"/>
        <v>1</v>
      </c>
      <c r="E174">
        <f t="shared" si="43"/>
        <v>1</v>
      </c>
      <c r="F174">
        <f t="shared" si="35"/>
        <v>2</v>
      </c>
      <c r="G174">
        <f t="shared" si="36"/>
        <v>4</v>
      </c>
      <c r="H174">
        <f t="shared" si="32"/>
        <v>1.3642585845676237E-5</v>
      </c>
      <c r="I174">
        <f t="shared" si="33"/>
        <v>0.39019553008307845</v>
      </c>
      <c r="J174">
        <f t="shared" si="34"/>
        <v>0.73708622755602271</v>
      </c>
      <c r="K174">
        <f t="shared" si="37"/>
        <v>3.4637354314045643E-3</v>
      </c>
      <c r="L174">
        <f t="shared" si="38"/>
        <v>1.3590705253355807E-8</v>
      </c>
      <c r="M174">
        <f t="shared" si="39"/>
        <v>-18.113879715107355</v>
      </c>
    </row>
    <row r="175" spans="2:13" x14ac:dyDescent="0.2">
      <c r="B175">
        <f t="shared" si="40"/>
        <v>5</v>
      </c>
      <c r="C175">
        <f t="shared" si="41"/>
        <v>6</v>
      </c>
      <c r="D175">
        <f t="shared" si="42"/>
        <v>1</v>
      </c>
      <c r="E175">
        <f t="shared" si="43"/>
        <v>0</v>
      </c>
      <c r="F175">
        <f t="shared" si="35"/>
        <v>1</v>
      </c>
      <c r="G175">
        <f t="shared" si="36"/>
        <v>5</v>
      </c>
      <c r="H175">
        <f t="shared" si="32"/>
        <v>1.3642585845676237E-5</v>
      </c>
      <c r="I175">
        <f t="shared" si="33"/>
        <v>0.39019553008307845</v>
      </c>
      <c r="J175">
        <f t="shared" si="34"/>
        <v>0.13109639245593677</v>
      </c>
      <c r="K175">
        <f t="shared" si="37"/>
        <v>1.418569428762346E-4</v>
      </c>
      <c r="L175">
        <f t="shared" si="38"/>
        <v>9.8996609832443492E-11</v>
      </c>
      <c r="M175">
        <f t="shared" si="39"/>
        <v>-23.035935510497033</v>
      </c>
    </row>
    <row r="176" spans="2:13" x14ac:dyDescent="0.2">
      <c r="B176">
        <f t="shared" si="40"/>
        <v>5</v>
      </c>
      <c r="C176">
        <f t="shared" si="41"/>
        <v>5</v>
      </c>
      <c r="D176">
        <f t="shared" si="42"/>
        <v>0</v>
      </c>
      <c r="E176">
        <f t="shared" si="43"/>
        <v>5</v>
      </c>
      <c r="F176">
        <f t="shared" si="35"/>
        <v>5</v>
      </c>
      <c r="G176">
        <f t="shared" si="36"/>
        <v>0</v>
      </c>
      <c r="H176">
        <f t="shared" si="32"/>
        <v>3.0331976797801442E-5</v>
      </c>
      <c r="I176">
        <f t="shared" si="33"/>
        <v>0.49286756409005161</v>
      </c>
      <c r="J176">
        <f t="shared" si="34"/>
        <v>0</v>
      </c>
      <c r="K176">
        <f t="shared" si="37"/>
        <v>0.39397725869376393</v>
      </c>
      <c r="L176">
        <f t="shared" si="38"/>
        <v>0</v>
      </c>
      <c r="M176" t="e">
        <f t="shared" si="39"/>
        <v>#NUM!</v>
      </c>
    </row>
    <row r="177" spans="2:13" x14ac:dyDescent="0.2">
      <c r="B177">
        <f t="shared" si="40"/>
        <v>5</v>
      </c>
      <c r="C177">
        <f t="shared" si="41"/>
        <v>5</v>
      </c>
      <c r="D177">
        <f t="shared" si="42"/>
        <v>0</v>
      </c>
      <c r="E177">
        <f t="shared" si="43"/>
        <v>4</v>
      </c>
      <c r="F177">
        <f t="shared" si="35"/>
        <v>4</v>
      </c>
      <c r="G177">
        <f t="shared" si="36"/>
        <v>1</v>
      </c>
      <c r="H177">
        <f t="shared" si="32"/>
        <v>3.0331976797801442E-5</v>
      </c>
      <c r="I177">
        <f t="shared" si="33"/>
        <v>0.49286756409005161</v>
      </c>
      <c r="J177">
        <f t="shared" si="34"/>
        <v>0</v>
      </c>
      <c r="K177">
        <f t="shared" si="37"/>
        <v>0.40338249404338639</v>
      </c>
      <c r="L177">
        <f t="shared" si="38"/>
        <v>0</v>
      </c>
      <c r="M177" t="e">
        <f t="shared" si="39"/>
        <v>#NUM!</v>
      </c>
    </row>
    <row r="178" spans="2:13" x14ac:dyDescent="0.2">
      <c r="B178">
        <f t="shared" si="40"/>
        <v>5</v>
      </c>
      <c r="C178">
        <f t="shared" si="41"/>
        <v>5</v>
      </c>
      <c r="D178">
        <f t="shared" si="42"/>
        <v>0</v>
      </c>
      <c r="E178">
        <f t="shared" si="43"/>
        <v>3</v>
      </c>
      <c r="F178">
        <f t="shared" si="35"/>
        <v>3</v>
      </c>
      <c r="G178">
        <f t="shared" si="36"/>
        <v>2</v>
      </c>
      <c r="H178">
        <f t="shared" si="32"/>
        <v>3.0331976797801442E-5</v>
      </c>
      <c r="I178">
        <f t="shared" si="33"/>
        <v>0.49286756409005161</v>
      </c>
      <c r="J178">
        <f t="shared" si="34"/>
        <v>0</v>
      </c>
      <c r="K178">
        <f t="shared" si="37"/>
        <v>0.16520490247599995</v>
      </c>
      <c r="L178">
        <f t="shared" si="38"/>
        <v>0</v>
      </c>
      <c r="M178" t="e">
        <f t="shared" si="39"/>
        <v>#NUM!</v>
      </c>
    </row>
    <row r="179" spans="2:13" x14ac:dyDescent="0.2">
      <c r="B179">
        <f t="shared" si="40"/>
        <v>5</v>
      </c>
      <c r="C179">
        <f t="shared" si="41"/>
        <v>5</v>
      </c>
      <c r="D179">
        <f t="shared" si="42"/>
        <v>0</v>
      </c>
      <c r="E179">
        <f t="shared" si="43"/>
        <v>2</v>
      </c>
      <c r="F179">
        <f t="shared" si="35"/>
        <v>2</v>
      </c>
      <c r="G179">
        <f t="shared" si="36"/>
        <v>3</v>
      </c>
      <c r="H179">
        <f t="shared" si="32"/>
        <v>3.0331976797801442E-5</v>
      </c>
      <c r="I179">
        <f t="shared" si="33"/>
        <v>0.49286756409005161</v>
      </c>
      <c r="J179">
        <f t="shared" si="34"/>
        <v>0.73708622755602271</v>
      </c>
      <c r="K179">
        <f t="shared" si="37"/>
        <v>3.3829752412568914E-2</v>
      </c>
      <c r="L179">
        <f t="shared" si="38"/>
        <v>3.7277610725858052E-7</v>
      </c>
      <c r="M179">
        <f t="shared" si="39"/>
        <v>-14.802287846160445</v>
      </c>
    </row>
    <row r="180" spans="2:13" x14ac:dyDescent="0.2">
      <c r="B180">
        <f t="shared" si="40"/>
        <v>5</v>
      </c>
      <c r="C180">
        <f t="shared" si="41"/>
        <v>5</v>
      </c>
      <c r="D180">
        <f t="shared" si="42"/>
        <v>0</v>
      </c>
      <c r="E180">
        <f t="shared" si="43"/>
        <v>1</v>
      </c>
      <c r="F180">
        <f t="shared" si="35"/>
        <v>1</v>
      </c>
      <c r="G180">
        <f t="shared" si="36"/>
        <v>4</v>
      </c>
      <c r="H180">
        <f t="shared" si="32"/>
        <v>3.0331976797801442E-5</v>
      </c>
      <c r="I180">
        <f t="shared" si="33"/>
        <v>0.49286756409005161</v>
      </c>
      <c r="J180">
        <f t="shared" si="34"/>
        <v>0.13109639245593677</v>
      </c>
      <c r="K180">
        <f t="shared" si="37"/>
        <v>3.4637354314045643E-3</v>
      </c>
      <c r="L180">
        <f t="shared" si="38"/>
        <v>6.7883840752161437E-9</v>
      </c>
      <c r="M180">
        <f t="shared" si="39"/>
        <v>-18.808052909675968</v>
      </c>
    </row>
    <row r="181" spans="2:13" x14ac:dyDescent="0.2">
      <c r="B181">
        <f t="shared" si="40"/>
        <v>5</v>
      </c>
      <c r="C181">
        <f t="shared" si="41"/>
        <v>5</v>
      </c>
      <c r="D181">
        <f t="shared" si="42"/>
        <v>0</v>
      </c>
      <c r="E181">
        <f t="shared" si="43"/>
        <v>0</v>
      </c>
      <c r="F181">
        <f t="shared" si="35"/>
        <v>0</v>
      </c>
      <c r="G181">
        <f t="shared" si="36"/>
        <v>5</v>
      </c>
      <c r="H181">
        <f t="shared" si="32"/>
        <v>3.0331976797801442E-5</v>
      </c>
      <c r="I181">
        <f t="shared" si="33"/>
        <v>0.49286756409005161</v>
      </c>
      <c r="J181">
        <f t="shared" si="34"/>
        <v>1.8614005121160475E-3</v>
      </c>
      <c r="K181">
        <f t="shared" si="37"/>
        <v>1.418569428762346E-4</v>
      </c>
      <c r="L181">
        <f t="shared" si="38"/>
        <v>3.9474930887633543E-12</v>
      </c>
      <c r="M181">
        <f t="shared" si="39"/>
        <v>-26.257940399570678</v>
      </c>
    </row>
    <row r="182" spans="2:13" x14ac:dyDescent="0.2">
      <c r="B182">
        <f t="shared" si="40"/>
        <v>6</v>
      </c>
      <c r="C182">
        <f t="shared" si="41"/>
        <v>10</v>
      </c>
      <c r="D182">
        <f t="shared" si="42"/>
        <v>4</v>
      </c>
      <c r="E182">
        <f t="shared" si="43"/>
        <v>6</v>
      </c>
      <c r="F182">
        <f t="shared" si="35"/>
        <v>10</v>
      </c>
      <c r="G182">
        <f t="shared" si="36"/>
        <v>0</v>
      </c>
      <c r="H182">
        <f t="shared" si="32"/>
        <v>4.4300963851969252E-7</v>
      </c>
      <c r="I182">
        <f t="shared" si="33"/>
        <v>2.7233206990712404E-2</v>
      </c>
      <c r="J182">
        <f t="shared" si="34"/>
        <v>0</v>
      </c>
      <c r="K182">
        <f t="shared" si="37"/>
        <v>0.32701327633976374</v>
      </c>
      <c r="L182">
        <f t="shared" si="38"/>
        <v>0</v>
      </c>
      <c r="M182" t="e">
        <f t="shared" si="39"/>
        <v>#NUM!</v>
      </c>
    </row>
    <row r="183" spans="2:13" x14ac:dyDescent="0.2">
      <c r="B183">
        <f t="shared" si="40"/>
        <v>6</v>
      </c>
      <c r="C183">
        <f t="shared" si="41"/>
        <v>10</v>
      </c>
      <c r="D183">
        <f t="shared" si="42"/>
        <v>4</v>
      </c>
      <c r="E183">
        <f t="shared" si="43"/>
        <v>5</v>
      </c>
      <c r="F183">
        <f t="shared" si="35"/>
        <v>9</v>
      </c>
      <c r="G183">
        <f t="shared" si="36"/>
        <v>1</v>
      </c>
      <c r="H183">
        <f t="shared" si="32"/>
        <v>4.4300963851969252E-7</v>
      </c>
      <c r="I183">
        <f t="shared" si="33"/>
        <v>2.7233206990712404E-2</v>
      </c>
      <c r="J183">
        <f t="shared" si="34"/>
        <v>0</v>
      </c>
      <c r="K183">
        <f t="shared" si="37"/>
        <v>0.40178389412400156</v>
      </c>
      <c r="L183">
        <f t="shared" si="38"/>
        <v>0</v>
      </c>
      <c r="M183" t="e">
        <f t="shared" si="39"/>
        <v>#NUM!</v>
      </c>
    </row>
    <row r="184" spans="2:13" x14ac:dyDescent="0.2">
      <c r="B184">
        <f t="shared" si="40"/>
        <v>6</v>
      </c>
      <c r="C184">
        <f t="shared" si="41"/>
        <v>10</v>
      </c>
      <c r="D184">
        <f t="shared" si="42"/>
        <v>4</v>
      </c>
      <c r="E184">
        <f t="shared" si="43"/>
        <v>4</v>
      </c>
      <c r="F184">
        <f t="shared" si="35"/>
        <v>8</v>
      </c>
      <c r="G184">
        <f t="shared" si="36"/>
        <v>2</v>
      </c>
      <c r="H184">
        <f t="shared" si="32"/>
        <v>4.4300963851969252E-7</v>
      </c>
      <c r="I184">
        <f t="shared" si="33"/>
        <v>2.7233206990712404E-2</v>
      </c>
      <c r="J184">
        <f t="shared" si="34"/>
        <v>0</v>
      </c>
      <c r="K184">
        <f t="shared" si="37"/>
        <v>0.20568774682015548</v>
      </c>
      <c r="L184">
        <f t="shared" si="38"/>
        <v>0</v>
      </c>
      <c r="M184" t="e">
        <f t="shared" si="39"/>
        <v>#NUM!</v>
      </c>
    </row>
    <row r="185" spans="2:13" x14ac:dyDescent="0.2">
      <c r="B185">
        <f t="shared" si="40"/>
        <v>6</v>
      </c>
      <c r="C185">
        <f t="shared" si="41"/>
        <v>10</v>
      </c>
      <c r="D185">
        <f t="shared" si="42"/>
        <v>4</v>
      </c>
      <c r="E185">
        <f t="shared" si="43"/>
        <v>3</v>
      </c>
      <c r="F185">
        <f t="shared" si="35"/>
        <v>7</v>
      </c>
      <c r="G185">
        <f t="shared" si="36"/>
        <v>3</v>
      </c>
      <c r="H185">
        <f t="shared" si="32"/>
        <v>4.4300963851969252E-7</v>
      </c>
      <c r="I185">
        <f t="shared" si="33"/>
        <v>2.7233206990712404E-2</v>
      </c>
      <c r="J185">
        <f t="shared" si="34"/>
        <v>0</v>
      </c>
      <c r="K185">
        <f t="shared" si="37"/>
        <v>5.6159475858459193E-2</v>
      </c>
      <c r="L185">
        <f t="shared" si="38"/>
        <v>0</v>
      </c>
      <c r="M185" t="e">
        <f t="shared" si="39"/>
        <v>#NUM!</v>
      </c>
    </row>
    <row r="186" spans="2:13" x14ac:dyDescent="0.2">
      <c r="B186">
        <f t="shared" si="40"/>
        <v>6</v>
      </c>
      <c r="C186">
        <f t="shared" si="41"/>
        <v>10</v>
      </c>
      <c r="D186">
        <f t="shared" si="42"/>
        <v>4</v>
      </c>
      <c r="E186">
        <f t="shared" si="43"/>
        <v>2</v>
      </c>
      <c r="F186">
        <f t="shared" si="35"/>
        <v>6</v>
      </c>
      <c r="G186">
        <f t="shared" si="36"/>
        <v>4</v>
      </c>
      <c r="H186">
        <f t="shared" si="32"/>
        <v>4.4300963851969252E-7</v>
      </c>
      <c r="I186">
        <f t="shared" si="33"/>
        <v>2.7233206990712404E-2</v>
      </c>
      <c r="J186">
        <f t="shared" si="34"/>
        <v>0</v>
      </c>
      <c r="K186">
        <f t="shared" si="37"/>
        <v>8.6250217250089713E-3</v>
      </c>
      <c r="L186">
        <f t="shared" si="38"/>
        <v>0</v>
      </c>
      <c r="M186" t="e">
        <f t="shared" si="39"/>
        <v>#NUM!</v>
      </c>
    </row>
    <row r="187" spans="2:13" x14ac:dyDescent="0.2">
      <c r="B187">
        <f t="shared" si="40"/>
        <v>6</v>
      </c>
      <c r="C187">
        <f t="shared" si="41"/>
        <v>10</v>
      </c>
      <c r="D187">
        <f t="shared" si="42"/>
        <v>4</v>
      </c>
      <c r="E187">
        <f t="shared" si="43"/>
        <v>1</v>
      </c>
      <c r="F187">
        <f t="shared" si="35"/>
        <v>5</v>
      </c>
      <c r="G187">
        <f t="shared" si="36"/>
        <v>5</v>
      </c>
      <c r="H187">
        <f t="shared" si="32"/>
        <v>4.4300963851969252E-7</v>
      </c>
      <c r="I187">
        <f t="shared" si="33"/>
        <v>2.7233206990712404E-2</v>
      </c>
      <c r="J187">
        <f t="shared" si="34"/>
        <v>0</v>
      </c>
      <c r="K187">
        <f t="shared" si="37"/>
        <v>7.0647382768188787E-4</v>
      </c>
      <c r="L187">
        <f t="shared" si="38"/>
        <v>0</v>
      </c>
      <c r="M187" t="e">
        <f t="shared" si="39"/>
        <v>#NUM!</v>
      </c>
    </row>
    <row r="188" spans="2:13" x14ac:dyDescent="0.2">
      <c r="B188">
        <f t="shared" si="40"/>
        <v>6</v>
      </c>
      <c r="C188">
        <f t="shared" si="41"/>
        <v>10</v>
      </c>
      <c r="D188">
        <f t="shared" si="42"/>
        <v>4</v>
      </c>
      <c r="E188">
        <f t="shared" si="43"/>
        <v>0</v>
      </c>
      <c r="F188">
        <f t="shared" si="35"/>
        <v>4</v>
      </c>
      <c r="G188">
        <f t="shared" si="36"/>
        <v>6</v>
      </c>
      <c r="H188">
        <f t="shared" si="32"/>
        <v>4.4300963851969252E-7</v>
      </c>
      <c r="I188">
        <f t="shared" si="33"/>
        <v>2.7233206990712404E-2</v>
      </c>
      <c r="J188">
        <f t="shared" si="34"/>
        <v>0</v>
      </c>
      <c r="K188">
        <f t="shared" si="37"/>
        <v>2.4111304929253153E-5</v>
      </c>
      <c r="L188">
        <f t="shared" si="38"/>
        <v>0</v>
      </c>
      <c r="M188" t="e">
        <f t="shared" si="39"/>
        <v>#NUM!</v>
      </c>
    </row>
    <row r="189" spans="2:13" x14ac:dyDescent="0.2">
      <c r="B189">
        <f t="shared" si="40"/>
        <v>6</v>
      </c>
      <c r="C189">
        <f t="shared" si="41"/>
        <v>9</v>
      </c>
      <c r="D189">
        <f t="shared" si="42"/>
        <v>3</v>
      </c>
      <c r="E189">
        <f t="shared" si="43"/>
        <v>6</v>
      </c>
      <c r="F189">
        <f t="shared" si="35"/>
        <v>9</v>
      </c>
      <c r="G189">
        <f t="shared" si="36"/>
        <v>0</v>
      </c>
      <c r="H189">
        <f t="shared" si="32"/>
        <v>1.0690564776859794E-6</v>
      </c>
      <c r="I189">
        <f t="shared" si="33"/>
        <v>8.2557774389766664E-2</v>
      </c>
      <c r="J189">
        <f t="shared" si="34"/>
        <v>0</v>
      </c>
      <c r="K189">
        <f t="shared" si="37"/>
        <v>0.32701327633976374</v>
      </c>
      <c r="L189">
        <f t="shared" si="38"/>
        <v>0</v>
      </c>
      <c r="M189" t="e">
        <f t="shared" si="39"/>
        <v>#NUM!</v>
      </c>
    </row>
    <row r="190" spans="2:13" x14ac:dyDescent="0.2">
      <c r="B190">
        <f t="shared" si="40"/>
        <v>6</v>
      </c>
      <c r="C190">
        <f t="shared" si="41"/>
        <v>9</v>
      </c>
      <c r="D190">
        <f t="shared" si="42"/>
        <v>3</v>
      </c>
      <c r="E190">
        <f t="shared" si="43"/>
        <v>5</v>
      </c>
      <c r="F190">
        <f t="shared" si="35"/>
        <v>8</v>
      </c>
      <c r="G190">
        <f t="shared" si="36"/>
        <v>1</v>
      </c>
      <c r="H190">
        <f t="shared" si="32"/>
        <v>1.0690564776859794E-6</v>
      </c>
      <c r="I190">
        <f t="shared" si="33"/>
        <v>8.2557774389766664E-2</v>
      </c>
      <c r="J190">
        <f t="shared" si="34"/>
        <v>0</v>
      </c>
      <c r="K190">
        <f t="shared" si="37"/>
        <v>0.40178389412400156</v>
      </c>
      <c r="L190">
        <f t="shared" si="38"/>
        <v>0</v>
      </c>
      <c r="M190" t="e">
        <f t="shared" si="39"/>
        <v>#NUM!</v>
      </c>
    </row>
    <row r="191" spans="2:13" x14ac:dyDescent="0.2">
      <c r="B191">
        <f t="shared" si="40"/>
        <v>6</v>
      </c>
      <c r="C191">
        <f t="shared" si="41"/>
        <v>9</v>
      </c>
      <c r="D191">
        <f t="shared" si="42"/>
        <v>3</v>
      </c>
      <c r="E191">
        <f t="shared" si="43"/>
        <v>4</v>
      </c>
      <c r="F191">
        <f t="shared" si="35"/>
        <v>7</v>
      </c>
      <c r="G191">
        <f t="shared" si="36"/>
        <v>2</v>
      </c>
      <c r="H191">
        <f t="shared" si="32"/>
        <v>1.0690564776859794E-6</v>
      </c>
      <c r="I191">
        <f t="shared" si="33"/>
        <v>8.2557774389766664E-2</v>
      </c>
      <c r="J191">
        <f t="shared" si="34"/>
        <v>0</v>
      </c>
      <c r="K191">
        <f t="shared" si="37"/>
        <v>0.20568774682015548</v>
      </c>
      <c r="L191">
        <f t="shared" si="38"/>
        <v>0</v>
      </c>
      <c r="M191" t="e">
        <f t="shared" si="39"/>
        <v>#NUM!</v>
      </c>
    </row>
    <row r="192" spans="2:13" x14ac:dyDescent="0.2">
      <c r="B192">
        <f t="shared" si="40"/>
        <v>6</v>
      </c>
      <c r="C192">
        <f t="shared" si="41"/>
        <v>9</v>
      </c>
      <c r="D192">
        <f t="shared" si="42"/>
        <v>3</v>
      </c>
      <c r="E192">
        <f t="shared" si="43"/>
        <v>3</v>
      </c>
      <c r="F192">
        <f t="shared" si="35"/>
        <v>6</v>
      </c>
      <c r="G192">
        <f t="shared" si="36"/>
        <v>3</v>
      </c>
      <c r="H192">
        <f t="shared" si="32"/>
        <v>1.0690564776859794E-6</v>
      </c>
      <c r="I192">
        <f t="shared" si="33"/>
        <v>8.2557774389766664E-2</v>
      </c>
      <c r="J192">
        <f t="shared" si="34"/>
        <v>0</v>
      </c>
      <c r="K192">
        <f t="shared" si="37"/>
        <v>5.6159475858459193E-2</v>
      </c>
      <c r="L192">
        <f t="shared" si="38"/>
        <v>0</v>
      </c>
      <c r="M192" t="e">
        <f t="shared" si="39"/>
        <v>#NUM!</v>
      </c>
    </row>
    <row r="193" spans="2:13" x14ac:dyDescent="0.2">
      <c r="B193">
        <f t="shared" si="40"/>
        <v>6</v>
      </c>
      <c r="C193">
        <f t="shared" si="41"/>
        <v>9</v>
      </c>
      <c r="D193">
        <f t="shared" si="42"/>
        <v>3</v>
      </c>
      <c r="E193">
        <f t="shared" si="43"/>
        <v>2</v>
      </c>
      <c r="F193">
        <f t="shared" si="35"/>
        <v>5</v>
      </c>
      <c r="G193">
        <f t="shared" si="36"/>
        <v>4</v>
      </c>
      <c r="H193">
        <f t="shared" si="32"/>
        <v>1.0690564776859794E-6</v>
      </c>
      <c r="I193">
        <f t="shared" si="33"/>
        <v>8.2557774389766664E-2</v>
      </c>
      <c r="J193">
        <f t="shared" si="34"/>
        <v>0</v>
      </c>
      <c r="K193">
        <f t="shared" si="37"/>
        <v>8.6250217250089713E-3</v>
      </c>
      <c r="L193">
        <f t="shared" si="38"/>
        <v>0</v>
      </c>
      <c r="M193" t="e">
        <f t="shared" si="39"/>
        <v>#NUM!</v>
      </c>
    </row>
    <row r="194" spans="2:13" x14ac:dyDescent="0.2">
      <c r="B194">
        <f t="shared" si="40"/>
        <v>6</v>
      </c>
      <c r="C194">
        <f t="shared" si="41"/>
        <v>9</v>
      </c>
      <c r="D194">
        <f t="shared" si="42"/>
        <v>3</v>
      </c>
      <c r="E194">
        <f t="shared" si="43"/>
        <v>1</v>
      </c>
      <c r="F194">
        <f t="shared" si="35"/>
        <v>4</v>
      </c>
      <c r="G194">
        <f t="shared" si="36"/>
        <v>5</v>
      </c>
      <c r="H194">
        <f t="shared" si="32"/>
        <v>1.0690564776859794E-6</v>
      </c>
      <c r="I194">
        <f t="shared" si="33"/>
        <v>8.2557774389766664E-2</v>
      </c>
      <c r="J194">
        <f t="shared" si="34"/>
        <v>0</v>
      </c>
      <c r="K194">
        <f t="shared" si="37"/>
        <v>7.0647382768188787E-4</v>
      </c>
      <c r="L194">
        <f t="shared" si="38"/>
        <v>0</v>
      </c>
      <c r="M194" t="e">
        <f t="shared" si="39"/>
        <v>#NUM!</v>
      </c>
    </row>
    <row r="195" spans="2:13" x14ac:dyDescent="0.2">
      <c r="B195">
        <f t="shared" si="40"/>
        <v>6</v>
      </c>
      <c r="C195">
        <f t="shared" si="41"/>
        <v>9</v>
      </c>
      <c r="D195">
        <f t="shared" si="42"/>
        <v>3</v>
      </c>
      <c r="E195">
        <f t="shared" si="43"/>
        <v>0</v>
      </c>
      <c r="F195">
        <f t="shared" si="35"/>
        <v>3</v>
      </c>
      <c r="G195">
        <f t="shared" si="36"/>
        <v>6</v>
      </c>
      <c r="H195">
        <f t="shared" si="32"/>
        <v>1.0690564776859794E-6</v>
      </c>
      <c r="I195">
        <f t="shared" si="33"/>
        <v>8.2557774389766664E-2</v>
      </c>
      <c r="J195">
        <f t="shared" si="34"/>
        <v>0</v>
      </c>
      <c r="K195">
        <f t="shared" si="37"/>
        <v>2.4111304929253153E-5</v>
      </c>
      <c r="L195">
        <f t="shared" si="38"/>
        <v>0</v>
      </c>
      <c r="M195" t="e">
        <f t="shared" si="39"/>
        <v>#NUM!</v>
      </c>
    </row>
    <row r="196" spans="2:13" x14ac:dyDescent="0.2">
      <c r="B196">
        <f t="shared" si="40"/>
        <v>6</v>
      </c>
      <c r="C196">
        <f t="shared" si="41"/>
        <v>8</v>
      </c>
      <c r="D196">
        <f t="shared" si="42"/>
        <v>2</v>
      </c>
      <c r="E196">
        <f t="shared" si="43"/>
        <v>6</v>
      </c>
      <c r="F196">
        <f t="shared" si="35"/>
        <v>8</v>
      </c>
      <c r="G196">
        <f t="shared" si="36"/>
        <v>0</v>
      </c>
      <c r="H196">
        <f t="shared" si="32"/>
        <v>2.54528423141989E-6</v>
      </c>
      <c r="I196">
        <f t="shared" si="33"/>
        <v>0.2085623541177769</v>
      </c>
      <c r="J196">
        <f t="shared" si="34"/>
        <v>0</v>
      </c>
      <c r="K196">
        <f t="shared" si="37"/>
        <v>0.32701327633976374</v>
      </c>
      <c r="L196">
        <f t="shared" si="38"/>
        <v>0</v>
      </c>
      <c r="M196" t="e">
        <f t="shared" si="39"/>
        <v>#NUM!</v>
      </c>
    </row>
    <row r="197" spans="2:13" x14ac:dyDescent="0.2">
      <c r="B197">
        <f t="shared" si="40"/>
        <v>6</v>
      </c>
      <c r="C197">
        <f t="shared" si="41"/>
        <v>8</v>
      </c>
      <c r="D197">
        <f t="shared" si="42"/>
        <v>2</v>
      </c>
      <c r="E197">
        <f t="shared" si="43"/>
        <v>5</v>
      </c>
      <c r="F197">
        <f t="shared" si="35"/>
        <v>7</v>
      </c>
      <c r="G197">
        <f t="shared" si="36"/>
        <v>1</v>
      </c>
      <c r="H197">
        <f t="shared" si="32"/>
        <v>2.54528423141989E-6</v>
      </c>
      <c r="I197">
        <f t="shared" si="33"/>
        <v>0.2085623541177769</v>
      </c>
      <c r="J197">
        <f t="shared" si="34"/>
        <v>0</v>
      </c>
      <c r="K197">
        <f t="shared" si="37"/>
        <v>0.40178389412400156</v>
      </c>
      <c r="L197">
        <f t="shared" si="38"/>
        <v>0</v>
      </c>
      <c r="M197" t="e">
        <f t="shared" si="39"/>
        <v>#NUM!</v>
      </c>
    </row>
    <row r="198" spans="2:13" x14ac:dyDescent="0.2">
      <c r="B198">
        <f t="shared" si="40"/>
        <v>6</v>
      </c>
      <c r="C198">
        <f t="shared" si="41"/>
        <v>8</v>
      </c>
      <c r="D198">
        <f t="shared" si="42"/>
        <v>2</v>
      </c>
      <c r="E198">
        <f t="shared" si="43"/>
        <v>4</v>
      </c>
      <c r="F198">
        <f t="shared" si="35"/>
        <v>6</v>
      </c>
      <c r="G198">
        <f t="shared" si="36"/>
        <v>2</v>
      </c>
      <c r="H198">
        <f t="shared" si="32"/>
        <v>2.54528423141989E-6</v>
      </c>
      <c r="I198">
        <f t="shared" si="33"/>
        <v>0.2085623541177769</v>
      </c>
      <c r="J198">
        <f t="shared" si="34"/>
        <v>0</v>
      </c>
      <c r="K198">
        <f t="shared" si="37"/>
        <v>0.20568774682015548</v>
      </c>
      <c r="L198">
        <f t="shared" si="38"/>
        <v>0</v>
      </c>
      <c r="M198" t="e">
        <f t="shared" si="39"/>
        <v>#NUM!</v>
      </c>
    </row>
    <row r="199" spans="2:13" x14ac:dyDescent="0.2">
      <c r="B199">
        <f t="shared" si="40"/>
        <v>6</v>
      </c>
      <c r="C199">
        <f t="shared" si="41"/>
        <v>8</v>
      </c>
      <c r="D199">
        <f t="shared" si="42"/>
        <v>2</v>
      </c>
      <c r="E199">
        <f t="shared" si="43"/>
        <v>3</v>
      </c>
      <c r="F199">
        <f t="shared" si="35"/>
        <v>5</v>
      </c>
      <c r="G199">
        <f t="shared" si="36"/>
        <v>3</v>
      </c>
      <c r="H199">
        <f t="shared" si="32"/>
        <v>2.54528423141989E-6</v>
      </c>
      <c r="I199">
        <f t="shared" si="33"/>
        <v>0.2085623541177769</v>
      </c>
      <c r="J199">
        <f t="shared" si="34"/>
        <v>0</v>
      </c>
      <c r="K199">
        <f t="shared" si="37"/>
        <v>5.6159475858459193E-2</v>
      </c>
      <c r="L199">
        <f t="shared" si="38"/>
        <v>0</v>
      </c>
      <c r="M199" t="e">
        <f t="shared" si="39"/>
        <v>#NUM!</v>
      </c>
    </row>
    <row r="200" spans="2:13" x14ac:dyDescent="0.2">
      <c r="B200">
        <f t="shared" si="40"/>
        <v>6</v>
      </c>
      <c r="C200">
        <f t="shared" si="41"/>
        <v>8</v>
      </c>
      <c r="D200">
        <f t="shared" si="42"/>
        <v>2</v>
      </c>
      <c r="E200">
        <f t="shared" si="43"/>
        <v>2</v>
      </c>
      <c r="F200">
        <f t="shared" si="35"/>
        <v>4</v>
      </c>
      <c r="G200">
        <f t="shared" si="36"/>
        <v>4</v>
      </c>
      <c r="H200">
        <f t="shared" si="32"/>
        <v>2.54528423141989E-6</v>
      </c>
      <c r="I200">
        <f t="shared" si="33"/>
        <v>0.2085623541177769</v>
      </c>
      <c r="J200">
        <f t="shared" si="34"/>
        <v>0</v>
      </c>
      <c r="K200">
        <f t="shared" si="37"/>
        <v>8.6250217250089713E-3</v>
      </c>
      <c r="L200">
        <f t="shared" si="38"/>
        <v>0</v>
      </c>
      <c r="M200" t="e">
        <f t="shared" si="39"/>
        <v>#NUM!</v>
      </c>
    </row>
    <row r="201" spans="2:13" x14ac:dyDescent="0.2">
      <c r="B201">
        <f t="shared" si="40"/>
        <v>6</v>
      </c>
      <c r="C201">
        <f t="shared" si="41"/>
        <v>8</v>
      </c>
      <c r="D201">
        <f t="shared" si="42"/>
        <v>2</v>
      </c>
      <c r="E201">
        <f t="shared" si="43"/>
        <v>1</v>
      </c>
      <c r="F201">
        <f t="shared" si="35"/>
        <v>3</v>
      </c>
      <c r="G201">
        <f t="shared" si="36"/>
        <v>5</v>
      </c>
      <c r="H201">
        <f t="shared" si="32"/>
        <v>2.54528423141989E-6</v>
      </c>
      <c r="I201">
        <f t="shared" si="33"/>
        <v>0.2085623541177769</v>
      </c>
      <c r="J201">
        <f t="shared" si="34"/>
        <v>0</v>
      </c>
      <c r="K201">
        <f t="shared" si="37"/>
        <v>7.0647382768188787E-4</v>
      </c>
      <c r="L201">
        <f t="shared" si="38"/>
        <v>0</v>
      </c>
      <c r="M201" t="e">
        <f t="shared" si="39"/>
        <v>#NUM!</v>
      </c>
    </row>
    <row r="202" spans="2:13" x14ac:dyDescent="0.2">
      <c r="B202">
        <f t="shared" si="40"/>
        <v>6</v>
      </c>
      <c r="C202">
        <f t="shared" si="41"/>
        <v>8</v>
      </c>
      <c r="D202">
        <f t="shared" si="42"/>
        <v>2</v>
      </c>
      <c r="E202">
        <f t="shared" si="43"/>
        <v>0</v>
      </c>
      <c r="F202">
        <f t="shared" si="35"/>
        <v>2</v>
      </c>
      <c r="G202">
        <f t="shared" si="36"/>
        <v>6</v>
      </c>
      <c r="H202">
        <f t="shared" si="32"/>
        <v>2.54528423141989E-6</v>
      </c>
      <c r="I202">
        <f t="shared" si="33"/>
        <v>0.2085623541177769</v>
      </c>
      <c r="J202">
        <f t="shared" si="34"/>
        <v>0.73708622755602271</v>
      </c>
      <c r="K202">
        <f t="shared" si="37"/>
        <v>2.4111304929253153E-5</v>
      </c>
      <c r="L202">
        <f t="shared" si="38"/>
        <v>9.4343333880896855E-12</v>
      </c>
      <c r="M202">
        <f t="shared" si="39"/>
        <v>-25.386665592694737</v>
      </c>
    </row>
    <row r="203" spans="2:13" x14ac:dyDescent="0.2">
      <c r="B203">
        <f t="shared" si="40"/>
        <v>6</v>
      </c>
      <c r="C203">
        <f t="shared" si="41"/>
        <v>7</v>
      </c>
      <c r="D203">
        <f t="shared" si="42"/>
        <v>1</v>
      </c>
      <c r="E203">
        <f t="shared" si="43"/>
        <v>6</v>
      </c>
      <c r="F203">
        <f t="shared" si="35"/>
        <v>7</v>
      </c>
      <c r="G203">
        <f t="shared" si="36"/>
        <v>0</v>
      </c>
      <c r="H203">
        <f t="shared" si="32"/>
        <v>5.9579050230172942E-6</v>
      </c>
      <c r="I203">
        <f t="shared" si="33"/>
        <v>0.39516195667219384</v>
      </c>
      <c r="J203">
        <f t="shared" si="34"/>
        <v>0</v>
      </c>
      <c r="K203">
        <f t="shared" si="37"/>
        <v>0.32701327633976374</v>
      </c>
      <c r="L203">
        <f t="shared" si="38"/>
        <v>0</v>
      </c>
      <c r="M203" t="e">
        <f t="shared" si="39"/>
        <v>#NUM!</v>
      </c>
    </row>
    <row r="204" spans="2:13" x14ac:dyDescent="0.2">
      <c r="B204">
        <f t="shared" si="40"/>
        <v>6</v>
      </c>
      <c r="C204">
        <f t="shared" si="41"/>
        <v>7</v>
      </c>
      <c r="D204">
        <f t="shared" si="42"/>
        <v>1</v>
      </c>
      <c r="E204">
        <f t="shared" si="43"/>
        <v>5</v>
      </c>
      <c r="F204">
        <f t="shared" si="35"/>
        <v>6</v>
      </c>
      <c r="G204">
        <f t="shared" si="36"/>
        <v>1</v>
      </c>
      <c r="H204">
        <f t="shared" si="32"/>
        <v>5.9579050230172942E-6</v>
      </c>
      <c r="I204">
        <f t="shared" si="33"/>
        <v>0.39516195667219384</v>
      </c>
      <c r="J204">
        <f t="shared" si="34"/>
        <v>0</v>
      </c>
      <c r="K204">
        <f t="shared" si="37"/>
        <v>0.40178389412400156</v>
      </c>
      <c r="L204">
        <f t="shared" si="38"/>
        <v>0</v>
      </c>
      <c r="M204" t="e">
        <f t="shared" si="39"/>
        <v>#NUM!</v>
      </c>
    </row>
    <row r="205" spans="2:13" x14ac:dyDescent="0.2">
      <c r="B205">
        <f t="shared" si="40"/>
        <v>6</v>
      </c>
      <c r="C205">
        <f t="shared" si="41"/>
        <v>7</v>
      </c>
      <c r="D205">
        <f t="shared" si="42"/>
        <v>1</v>
      </c>
      <c r="E205">
        <f t="shared" si="43"/>
        <v>4</v>
      </c>
      <c r="F205">
        <f t="shared" si="35"/>
        <v>5</v>
      </c>
      <c r="G205">
        <f t="shared" si="36"/>
        <v>2</v>
      </c>
      <c r="H205">
        <f t="shared" si="32"/>
        <v>5.9579050230172942E-6</v>
      </c>
      <c r="I205">
        <f t="shared" si="33"/>
        <v>0.39516195667219384</v>
      </c>
      <c r="J205">
        <f t="shared" si="34"/>
        <v>0</v>
      </c>
      <c r="K205">
        <f t="shared" si="37"/>
        <v>0.20568774682015548</v>
      </c>
      <c r="L205">
        <f t="shared" si="38"/>
        <v>0</v>
      </c>
      <c r="M205" t="e">
        <f t="shared" si="39"/>
        <v>#NUM!</v>
      </c>
    </row>
    <row r="206" spans="2:13" x14ac:dyDescent="0.2">
      <c r="B206">
        <f t="shared" si="40"/>
        <v>6</v>
      </c>
      <c r="C206">
        <f t="shared" si="41"/>
        <v>7</v>
      </c>
      <c r="D206">
        <f t="shared" si="42"/>
        <v>1</v>
      </c>
      <c r="E206">
        <f t="shared" si="43"/>
        <v>3</v>
      </c>
      <c r="F206">
        <f t="shared" si="35"/>
        <v>4</v>
      </c>
      <c r="G206">
        <f t="shared" si="36"/>
        <v>3</v>
      </c>
      <c r="H206">
        <f t="shared" si="32"/>
        <v>5.9579050230172942E-6</v>
      </c>
      <c r="I206">
        <f t="shared" si="33"/>
        <v>0.39516195667219384</v>
      </c>
      <c r="J206">
        <f t="shared" si="34"/>
        <v>0</v>
      </c>
      <c r="K206">
        <f t="shared" si="37"/>
        <v>5.6159475858459193E-2</v>
      </c>
      <c r="L206">
        <f t="shared" si="38"/>
        <v>0</v>
      </c>
      <c r="M206" t="e">
        <f t="shared" si="39"/>
        <v>#NUM!</v>
      </c>
    </row>
    <row r="207" spans="2:13" x14ac:dyDescent="0.2">
      <c r="B207">
        <f t="shared" si="40"/>
        <v>6</v>
      </c>
      <c r="C207">
        <f t="shared" si="41"/>
        <v>7</v>
      </c>
      <c r="D207">
        <f t="shared" si="42"/>
        <v>1</v>
      </c>
      <c r="E207">
        <f t="shared" si="43"/>
        <v>2</v>
      </c>
      <c r="F207">
        <f t="shared" si="35"/>
        <v>3</v>
      </c>
      <c r="G207">
        <f t="shared" si="36"/>
        <v>4</v>
      </c>
      <c r="H207">
        <f t="shared" si="32"/>
        <v>5.9579050230172942E-6</v>
      </c>
      <c r="I207">
        <f t="shared" si="33"/>
        <v>0.39516195667219384</v>
      </c>
      <c r="J207">
        <f t="shared" si="34"/>
        <v>0</v>
      </c>
      <c r="K207">
        <f t="shared" si="37"/>
        <v>8.6250217250089713E-3</v>
      </c>
      <c r="L207">
        <f t="shared" si="38"/>
        <v>0</v>
      </c>
      <c r="M207" t="e">
        <f t="shared" si="39"/>
        <v>#NUM!</v>
      </c>
    </row>
    <row r="208" spans="2:13" x14ac:dyDescent="0.2">
      <c r="B208">
        <f t="shared" si="40"/>
        <v>6</v>
      </c>
      <c r="C208">
        <f t="shared" si="41"/>
        <v>7</v>
      </c>
      <c r="D208">
        <f t="shared" si="42"/>
        <v>1</v>
      </c>
      <c r="E208">
        <f t="shared" si="43"/>
        <v>1</v>
      </c>
      <c r="F208">
        <f t="shared" si="35"/>
        <v>2</v>
      </c>
      <c r="G208">
        <f t="shared" si="36"/>
        <v>5</v>
      </c>
      <c r="H208">
        <f t="shared" si="32"/>
        <v>5.9579050230172942E-6</v>
      </c>
      <c r="I208">
        <f t="shared" si="33"/>
        <v>0.39516195667219384</v>
      </c>
      <c r="J208">
        <f t="shared" si="34"/>
        <v>0.73708622755602271</v>
      </c>
      <c r="K208">
        <f t="shared" si="37"/>
        <v>7.0647382768188787E-4</v>
      </c>
      <c r="L208">
        <f t="shared" si="38"/>
        <v>1.2259791289573725E-9</v>
      </c>
      <c r="M208">
        <f t="shared" si="39"/>
        <v>-20.519526023266227</v>
      </c>
    </row>
    <row r="209" spans="2:13" x14ac:dyDescent="0.2">
      <c r="B209">
        <f t="shared" si="40"/>
        <v>6</v>
      </c>
      <c r="C209">
        <f t="shared" si="41"/>
        <v>7</v>
      </c>
      <c r="D209">
        <f t="shared" si="42"/>
        <v>1</v>
      </c>
      <c r="E209">
        <f t="shared" si="43"/>
        <v>0</v>
      </c>
      <c r="F209">
        <f t="shared" si="35"/>
        <v>1</v>
      </c>
      <c r="G209">
        <f t="shared" si="36"/>
        <v>6</v>
      </c>
      <c r="H209">
        <f t="shared" si="32"/>
        <v>5.9579050230172942E-6</v>
      </c>
      <c r="I209">
        <f t="shared" si="33"/>
        <v>0.39516195667219384</v>
      </c>
      <c r="J209">
        <f t="shared" si="34"/>
        <v>0.13109639245593677</v>
      </c>
      <c r="K209">
        <f t="shared" si="37"/>
        <v>2.4111304929253153E-5</v>
      </c>
      <c r="L209">
        <f t="shared" si="38"/>
        <v>7.4418371005277005E-12</v>
      </c>
      <c r="M209">
        <f t="shared" si="39"/>
        <v>-25.623903375449856</v>
      </c>
    </row>
    <row r="210" spans="2:13" x14ac:dyDescent="0.2">
      <c r="B210">
        <f t="shared" si="40"/>
        <v>6</v>
      </c>
      <c r="C210">
        <f t="shared" si="41"/>
        <v>6</v>
      </c>
      <c r="D210">
        <f t="shared" si="42"/>
        <v>0</v>
      </c>
      <c r="E210">
        <f t="shared" si="43"/>
        <v>6</v>
      </c>
      <c r="F210">
        <f t="shared" si="35"/>
        <v>6</v>
      </c>
      <c r="G210">
        <f t="shared" si="36"/>
        <v>0</v>
      </c>
      <c r="H210">
        <f t="shared" si="32"/>
        <v>1.3642585845676237E-5</v>
      </c>
      <c r="I210">
        <f t="shared" si="33"/>
        <v>0.42783497574287188</v>
      </c>
      <c r="J210">
        <f t="shared" si="34"/>
        <v>0</v>
      </c>
      <c r="K210">
        <f t="shared" si="37"/>
        <v>0.32701327633976374</v>
      </c>
      <c r="L210">
        <f t="shared" si="38"/>
        <v>0</v>
      </c>
      <c r="M210" t="e">
        <f t="shared" si="39"/>
        <v>#NUM!</v>
      </c>
    </row>
    <row r="211" spans="2:13" x14ac:dyDescent="0.2">
      <c r="B211">
        <f t="shared" si="40"/>
        <v>6</v>
      </c>
      <c r="C211">
        <f t="shared" si="41"/>
        <v>6</v>
      </c>
      <c r="D211">
        <f t="shared" si="42"/>
        <v>0</v>
      </c>
      <c r="E211">
        <f t="shared" si="43"/>
        <v>5</v>
      </c>
      <c r="F211">
        <f t="shared" si="35"/>
        <v>5</v>
      </c>
      <c r="G211">
        <f t="shared" si="36"/>
        <v>1</v>
      </c>
      <c r="H211">
        <f t="shared" si="32"/>
        <v>1.3642585845676237E-5</v>
      </c>
      <c r="I211">
        <f t="shared" si="33"/>
        <v>0.42783497574287188</v>
      </c>
      <c r="J211">
        <f t="shared" si="34"/>
        <v>0</v>
      </c>
      <c r="K211">
        <f t="shared" si="37"/>
        <v>0.40178389412400156</v>
      </c>
      <c r="L211">
        <f t="shared" si="38"/>
        <v>0</v>
      </c>
      <c r="M211" t="e">
        <f t="shared" si="39"/>
        <v>#NUM!</v>
      </c>
    </row>
    <row r="212" spans="2:13" x14ac:dyDescent="0.2">
      <c r="B212">
        <f t="shared" si="40"/>
        <v>6</v>
      </c>
      <c r="C212">
        <f t="shared" si="41"/>
        <v>6</v>
      </c>
      <c r="D212">
        <f t="shared" si="42"/>
        <v>0</v>
      </c>
      <c r="E212">
        <f t="shared" si="43"/>
        <v>4</v>
      </c>
      <c r="F212">
        <f t="shared" si="35"/>
        <v>4</v>
      </c>
      <c r="G212">
        <f t="shared" si="36"/>
        <v>2</v>
      </c>
      <c r="H212">
        <f t="shared" si="32"/>
        <v>1.3642585845676237E-5</v>
      </c>
      <c r="I212">
        <f t="shared" si="33"/>
        <v>0.42783497574287188</v>
      </c>
      <c r="J212">
        <f t="shared" si="34"/>
        <v>0</v>
      </c>
      <c r="K212">
        <f t="shared" si="37"/>
        <v>0.20568774682015548</v>
      </c>
      <c r="L212">
        <f t="shared" si="38"/>
        <v>0</v>
      </c>
      <c r="M212" t="e">
        <f t="shared" si="39"/>
        <v>#NUM!</v>
      </c>
    </row>
    <row r="213" spans="2:13" x14ac:dyDescent="0.2">
      <c r="B213">
        <f t="shared" si="40"/>
        <v>6</v>
      </c>
      <c r="C213">
        <f t="shared" si="41"/>
        <v>6</v>
      </c>
      <c r="D213">
        <f t="shared" si="42"/>
        <v>0</v>
      </c>
      <c r="E213">
        <f t="shared" si="43"/>
        <v>3</v>
      </c>
      <c r="F213">
        <f t="shared" si="35"/>
        <v>3</v>
      </c>
      <c r="G213">
        <f t="shared" si="36"/>
        <v>3</v>
      </c>
      <c r="H213">
        <f t="shared" ref="H213:H276" si="44">VLOOKUP(C213,K$6:M$16,2)</f>
        <v>1.3642585845676237E-5</v>
      </c>
      <c r="I213">
        <f t="shared" ref="I213:I276" si="45">_xlfn.BINOM.DIST(B213,C213,$H$2,FALSE)</f>
        <v>0.42783497574287188</v>
      </c>
      <c r="J213">
        <f t="shared" ref="J213:J276" si="46">VLOOKUP(F213,K$6:M$16,3)</f>
        <v>0</v>
      </c>
      <c r="K213">
        <f t="shared" si="37"/>
        <v>5.6159475858459193E-2</v>
      </c>
      <c r="L213">
        <f t="shared" si="38"/>
        <v>0</v>
      </c>
      <c r="M213" t="e">
        <f t="shared" si="39"/>
        <v>#NUM!</v>
      </c>
    </row>
    <row r="214" spans="2:13" x14ac:dyDescent="0.2">
      <c r="B214">
        <f t="shared" si="40"/>
        <v>6</v>
      </c>
      <c r="C214">
        <f t="shared" si="41"/>
        <v>6</v>
      </c>
      <c r="D214">
        <f t="shared" si="42"/>
        <v>0</v>
      </c>
      <c r="E214">
        <f t="shared" si="43"/>
        <v>2</v>
      </c>
      <c r="F214">
        <f t="shared" ref="F214:F277" si="47">D214+E214</f>
        <v>2</v>
      </c>
      <c r="G214">
        <f t="shared" ref="G214:G277" si="48">B214-E214</f>
        <v>4</v>
      </c>
      <c r="H214">
        <f t="shared" si="44"/>
        <v>1.3642585845676237E-5</v>
      </c>
      <c r="I214">
        <f t="shared" si="45"/>
        <v>0.42783497574287188</v>
      </c>
      <c r="J214">
        <f t="shared" si="46"/>
        <v>0.73708622755602271</v>
      </c>
      <c r="K214">
        <f t="shared" ref="K214:K277" si="49">_xlfn.BINOM.DIST(G214,B214,$F$2,FALSE)</f>
        <v>8.6250217250089713E-3</v>
      </c>
      <c r="L214">
        <f t="shared" ref="L214:L277" si="50">H214*I214*J214*K214</f>
        <v>3.7106626676864798E-8</v>
      </c>
      <c r="M214">
        <f t="shared" ref="M214:M277" si="51">LN(L214)</f>
        <v>-17.10947026665599</v>
      </c>
    </row>
    <row r="215" spans="2:13" x14ac:dyDescent="0.2">
      <c r="B215">
        <f t="shared" ref="B215:B278" si="52">IF(E214=0,IF(C214=B214,B214+1,B214), B214)</f>
        <v>6</v>
      </c>
      <c r="C215">
        <f t="shared" ref="C215:C278" si="53">IF(E214=0,IF(C214=B214,10,C214-1),C214)</f>
        <v>6</v>
      </c>
      <c r="D215">
        <f t="shared" ref="D215:D278" si="54">C215-B215</f>
        <v>0</v>
      </c>
      <c r="E215">
        <f t="shared" ref="E215:E278" si="55">IF(E214=0,B215,E214-1)</f>
        <v>1</v>
      </c>
      <c r="F215">
        <f t="shared" si="47"/>
        <v>1</v>
      </c>
      <c r="G215">
        <f t="shared" si="48"/>
        <v>5</v>
      </c>
      <c r="H215">
        <f t="shared" si="44"/>
        <v>1.3642585845676237E-5</v>
      </c>
      <c r="I215">
        <f t="shared" si="45"/>
        <v>0.42783497574287188</v>
      </c>
      <c r="J215">
        <f t="shared" si="46"/>
        <v>0.13109639245593677</v>
      </c>
      <c r="K215">
        <f t="shared" si="49"/>
        <v>7.0647382768188787E-4</v>
      </c>
      <c r="L215">
        <f t="shared" si="50"/>
        <v>5.4057978226268707E-10</v>
      </c>
      <c r="M215">
        <f t="shared" si="51"/>
        <v>-21.33837888148572</v>
      </c>
    </row>
    <row r="216" spans="2:13" x14ac:dyDescent="0.2">
      <c r="B216">
        <f t="shared" si="52"/>
        <v>6</v>
      </c>
      <c r="C216">
        <f t="shared" si="53"/>
        <v>6</v>
      </c>
      <c r="D216">
        <f t="shared" si="54"/>
        <v>0</v>
      </c>
      <c r="E216">
        <f t="shared" si="55"/>
        <v>0</v>
      </c>
      <c r="F216">
        <f t="shared" si="47"/>
        <v>0</v>
      </c>
      <c r="G216">
        <f t="shared" si="48"/>
        <v>6</v>
      </c>
      <c r="H216">
        <f t="shared" si="44"/>
        <v>1.3642585845676237E-5</v>
      </c>
      <c r="I216">
        <f t="shared" si="45"/>
        <v>0.42783497574287188</v>
      </c>
      <c r="J216">
        <f t="shared" si="46"/>
        <v>1.8614005121160475E-3</v>
      </c>
      <c r="K216">
        <f t="shared" si="49"/>
        <v>2.4111304929253153E-5</v>
      </c>
      <c r="L216">
        <f t="shared" si="50"/>
        <v>2.6195912148886622E-13</v>
      </c>
      <c r="M216">
        <f t="shared" si="51"/>
        <v>-28.970587928174389</v>
      </c>
    </row>
    <row r="217" spans="2:13" x14ac:dyDescent="0.2">
      <c r="B217">
        <f t="shared" si="52"/>
        <v>7</v>
      </c>
      <c r="C217">
        <f t="shared" si="53"/>
        <v>10</v>
      </c>
      <c r="D217">
        <f t="shared" si="54"/>
        <v>3</v>
      </c>
      <c r="E217">
        <f t="shared" si="55"/>
        <v>7</v>
      </c>
      <c r="F217">
        <f t="shared" si="47"/>
        <v>10</v>
      </c>
      <c r="G217">
        <f t="shared" si="48"/>
        <v>0</v>
      </c>
      <c r="H217">
        <f t="shared" si="44"/>
        <v>4.4300963851969252E-7</v>
      </c>
      <c r="I217">
        <f t="shared" si="45"/>
        <v>0.10237784513354523</v>
      </c>
      <c r="J217">
        <f t="shared" si="46"/>
        <v>0</v>
      </c>
      <c r="K217">
        <f t="shared" si="49"/>
        <v>0.27143110558467193</v>
      </c>
      <c r="L217">
        <f t="shared" si="50"/>
        <v>0</v>
      </c>
      <c r="M217" t="e">
        <f t="shared" si="51"/>
        <v>#NUM!</v>
      </c>
    </row>
    <row r="218" spans="2:13" x14ac:dyDescent="0.2">
      <c r="B218">
        <f t="shared" si="52"/>
        <v>7</v>
      </c>
      <c r="C218">
        <f t="shared" si="53"/>
        <v>10</v>
      </c>
      <c r="D218">
        <f t="shared" si="54"/>
        <v>3</v>
      </c>
      <c r="E218">
        <f t="shared" si="55"/>
        <v>6</v>
      </c>
      <c r="F218">
        <f t="shared" si="47"/>
        <v>9</v>
      </c>
      <c r="G218">
        <f t="shared" si="48"/>
        <v>1</v>
      </c>
      <c r="H218">
        <f t="shared" si="44"/>
        <v>4.4300963851969252E-7</v>
      </c>
      <c r="I218">
        <f t="shared" si="45"/>
        <v>0.10237784513354523</v>
      </c>
      <c r="J218">
        <f t="shared" si="46"/>
        <v>0</v>
      </c>
      <c r="K218">
        <f t="shared" si="49"/>
        <v>0.38907519528564227</v>
      </c>
      <c r="L218">
        <f t="shared" si="50"/>
        <v>0</v>
      </c>
      <c r="M218" t="e">
        <f t="shared" si="51"/>
        <v>#NUM!</v>
      </c>
    </row>
    <row r="219" spans="2:13" x14ac:dyDescent="0.2">
      <c r="B219">
        <f t="shared" si="52"/>
        <v>7</v>
      </c>
      <c r="C219">
        <f t="shared" si="53"/>
        <v>10</v>
      </c>
      <c r="D219">
        <f t="shared" si="54"/>
        <v>3</v>
      </c>
      <c r="E219">
        <f t="shared" si="55"/>
        <v>5</v>
      </c>
      <c r="F219">
        <f t="shared" si="47"/>
        <v>8</v>
      </c>
      <c r="G219">
        <f t="shared" si="48"/>
        <v>2</v>
      </c>
      <c r="H219">
        <f t="shared" si="44"/>
        <v>4.4300963851969252E-7</v>
      </c>
      <c r="I219">
        <f t="shared" si="45"/>
        <v>0.10237784513354523</v>
      </c>
      <c r="J219">
        <f t="shared" si="46"/>
        <v>0</v>
      </c>
      <c r="K219">
        <f t="shared" si="49"/>
        <v>0.23901804357707854</v>
      </c>
      <c r="L219">
        <f t="shared" si="50"/>
        <v>0</v>
      </c>
      <c r="M219" t="e">
        <f t="shared" si="51"/>
        <v>#NUM!</v>
      </c>
    </row>
    <row r="220" spans="2:13" x14ac:dyDescent="0.2">
      <c r="B220">
        <f t="shared" si="52"/>
        <v>7</v>
      </c>
      <c r="C220">
        <f t="shared" si="53"/>
        <v>10</v>
      </c>
      <c r="D220">
        <f t="shared" si="54"/>
        <v>3</v>
      </c>
      <c r="E220">
        <f t="shared" si="55"/>
        <v>4</v>
      </c>
      <c r="F220">
        <f t="shared" si="47"/>
        <v>7</v>
      </c>
      <c r="G220">
        <f t="shared" si="48"/>
        <v>3</v>
      </c>
      <c r="H220">
        <f t="shared" si="44"/>
        <v>4.4300963851969252E-7</v>
      </c>
      <c r="I220">
        <f t="shared" si="45"/>
        <v>0.10237784513354523</v>
      </c>
      <c r="J220">
        <f t="shared" si="46"/>
        <v>0</v>
      </c>
      <c r="K220">
        <f t="shared" si="49"/>
        <v>8.157466995189866E-2</v>
      </c>
      <c r="L220">
        <f t="shared" si="50"/>
        <v>0</v>
      </c>
      <c r="M220" t="e">
        <f t="shared" si="51"/>
        <v>#NUM!</v>
      </c>
    </row>
    <row r="221" spans="2:13" x14ac:dyDescent="0.2">
      <c r="B221">
        <f t="shared" si="52"/>
        <v>7</v>
      </c>
      <c r="C221">
        <f t="shared" si="53"/>
        <v>10</v>
      </c>
      <c r="D221">
        <f t="shared" si="54"/>
        <v>3</v>
      </c>
      <c r="E221">
        <f t="shared" si="55"/>
        <v>3</v>
      </c>
      <c r="F221">
        <f t="shared" si="47"/>
        <v>6</v>
      </c>
      <c r="G221">
        <f t="shared" si="48"/>
        <v>4</v>
      </c>
      <c r="H221">
        <f t="shared" si="44"/>
        <v>4.4300963851969252E-7</v>
      </c>
      <c r="I221">
        <f t="shared" si="45"/>
        <v>0.10237784513354523</v>
      </c>
      <c r="J221">
        <f t="shared" si="46"/>
        <v>0</v>
      </c>
      <c r="K221">
        <f t="shared" si="49"/>
        <v>1.6704412800405029E-2</v>
      </c>
      <c r="L221">
        <f t="shared" si="50"/>
        <v>0</v>
      </c>
      <c r="M221" t="e">
        <f t="shared" si="51"/>
        <v>#NUM!</v>
      </c>
    </row>
    <row r="222" spans="2:13" x14ac:dyDescent="0.2">
      <c r="B222">
        <f t="shared" si="52"/>
        <v>7</v>
      </c>
      <c r="C222">
        <f t="shared" si="53"/>
        <v>10</v>
      </c>
      <c r="D222">
        <f t="shared" si="54"/>
        <v>3</v>
      </c>
      <c r="E222">
        <f t="shared" si="55"/>
        <v>2</v>
      </c>
      <c r="F222">
        <f t="shared" si="47"/>
        <v>5</v>
      </c>
      <c r="G222">
        <f t="shared" si="48"/>
        <v>5</v>
      </c>
      <c r="H222">
        <f t="shared" si="44"/>
        <v>4.4300963851969252E-7</v>
      </c>
      <c r="I222">
        <f t="shared" si="45"/>
        <v>0.10237784513354523</v>
      </c>
      <c r="J222">
        <f t="shared" si="46"/>
        <v>0</v>
      </c>
      <c r="K222">
        <f t="shared" si="49"/>
        <v>2.0523827347695492E-3</v>
      </c>
      <c r="L222">
        <f t="shared" si="50"/>
        <v>0</v>
      </c>
      <c r="M222" t="e">
        <f t="shared" si="51"/>
        <v>#NUM!</v>
      </c>
    </row>
    <row r="223" spans="2:13" x14ac:dyDescent="0.2">
      <c r="B223">
        <f t="shared" si="52"/>
        <v>7</v>
      </c>
      <c r="C223">
        <f t="shared" si="53"/>
        <v>10</v>
      </c>
      <c r="D223">
        <f t="shared" si="54"/>
        <v>3</v>
      </c>
      <c r="E223">
        <f t="shared" si="55"/>
        <v>1</v>
      </c>
      <c r="F223">
        <f t="shared" si="47"/>
        <v>4</v>
      </c>
      <c r="G223">
        <f t="shared" si="48"/>
        <v>6</v>
      </c>
      <c r="H223">
        <f t="shared" si="44"/>
        <v>4.4300963851969252E-7</v>
      </c>
      <c r="I223">
        <f t="shared" si="45"/>
        <v>0.10237784513354523</v>
      </c>
      <c r="J223">
        <f t="shared" si="46"/>
        <v>0</v>
      </c>
      <c r="K223">
        <f t="shared" si="49"/>
        <v>1.4009188737235334E-4</v>
      </c>
      <c r="L223">
        <f t="shared" si="50"/>
        <v>0</v>
      </c>
      <c r="M223" t="e">
        <f t="shared" si="51"/>
        <v>#NUM!</v>
      </c>
    </row>
    <row r="224" spans="2:13" x14ac:dyDescent="0.2">
      <c r="B224">
        <f t="shared" si="52"/>
        <v>7</v>
      </c>
      <c r="C224">
        <f t="shared" si="53"/>
        <v>10</v>
      </c>
      <c r="D224">
        <f t="shared" si="54"/>
        <v>3</v>
      </c>
      <c r="E224">
        <f t="shared" si="55"/>
        <v>0</v>
      </c>
      <c r="F224">
        <f t="shared" si="47"/>
        <v>3</v>
      </c>
      <c r="G224">
        <f t="shared" si="48"/>
        <v>7</v>
      </c>
      <c r="H224">
        <f t="shared" si="44"/>
        <v>4.4300963851969252E-7</v>
      </c>
      <c r="I224">
        <f t="shared" si="45"/>
        <v>0.10237784513354523</v>
      </c>
      <c r="J224">
        <f t="shared" si="46"/>
        <v>0</v>
      </c>
      <c r="K224">
        <f t="shared" si="49"/>
        <v>4.0981781617741482E-6</v>
      </c>
      <c r="L224">
        <f t="shared" si="50"/>
        <v>0</v>
      </c>
      <c r="M224" t="e">
        <f t="shared" si="51"/>
        <v>#NUM!</v>
      </c>
    </row>
    <row r="225" spans="2:13" x14ac:dyDescent="0.2">
      <c r="B225">
        <f t="shared" si="52"/>
        <v>7</v>
      </c>
      <c r="C225">
        <f t="shared" si="53"/>
        <v>9</v>
      </c>
      <c r="D225">
        <f t="shared" si="54"/>
        <v>2</v>
      </c>
      <c r="E225">
        <f t="shared" si="55"/>
        <v>7</v>
      </c>
      <c r="F225">
        <f t="shared" si="47"/>
        <v>9</v>
      </c>
      <c r="G225">
        <f t="shared" si="48"/>
        <v>0</v>
      </c>
      <c r="H225">
        <f t="shared" si="44"/>
        <v>1.0690564776859794E-6</v>
      </c>
      <c r="I225">
        <f t="shared" si="45"/>
        <v>0.23276969484152746</v>
      </c>
      <c r="J225">
        <f t="shared" si="46"/>
        <v>0</v>
      </c>
      <c r="K225">
        <f t="shared" si="49"/>
        <v>0.27143110558467193</v>
      </c>
      <c r="L225">
        <f t="shared" si="50"/>
        <v>0</v>
      </c>
      <c r="M225" t="e">
        <f t="shared" si="51"/>
        <v>#NUM!</v>
      </c>
    </row>
    <row r="226" spans="2:13" x14ac:dyDescent="0.2">
      <c r="B226">
        <f t="shared" si="52"/>
        <v>7</v>
      </c>
      <c r="C226">
        <f t="shared" si="53"/>
        <v>9</v>
      </c>
      <c r="D226">
        <f t="shared" si="54"/>
        <v>2</v>
      </c>
      <c r="E226">
        <f t="shared" si="55"/>
        <v>6</v>
      </c>
      <c r="F226">
        <f t="shared" si="47"/>
        <v>8</v>
      </c>
      <c r="G226">
        <f t="shared" si="48"/>
        <v>1</v>
      </c>
      <c r="H226">
        <f t="shared" si="44"/>
        <v>1.0690564776859794E-6</v>
      </c>
      <c r="I226">
        <f t="shared" si="45"/>
        <v>0.23276969484152746</v>
      </c>
      <c r="J226">
        <f t="shared" si="46"/>
        <v>0</v>
      </c>
      <c r="K226">
        <f t="shared" si="49"/>
        <v>0.38907519528564227</v>
      </c>
      <c r="L226">
        <f t="shared" si="50"/>
        <v>0</v>
      </c>
      <c r="M226" t="e">
        <f t="shared" si="51"/>
        <v>#NUM!</v>
      </c>
    </row>
    <row r="227" spans="2:13" x14ac:dyDescent="0.2">
      <c r="B227">
        <f t="shared" si="52"/>
        <v>7</v>
      </c>
      <c r="C227">
        <f t="shared" si="53"/>
        <v>9</v>
      </c>
      <c r="D227">
        <f t="shared" si="54"/>
        <v>2</v>
      </c>
      <c r="E227">
        <f t="shared" si="55"/>
        <v>5</v>
      </c>
      <c r="F227">
        <f t="shared" si="47"/>
        <v>7</v>
      </c>
      <c r="G227">
        <f t="shared" si="48"/>
        <v>2</v>
      </c>
      <c r="H227">
        <f t="shared" si="44"/>
        <v>1.0690564776859794E-6</v>
      </c>
      <c r="I227">
        <f t="shared" si="45"/>
        <v>0.23276969484152746</v>
      </c>
      <c r="J227">
        <f t="shared" si="46"/>
        <v>0</v>
      </c>
      <c r="K227">
        <f t="shared" si="49"/>
        <v>0.23901804357707854</v>
      </c>
      <c r="L227">
        <f t="shared" si="50"/>
        <v>0</v>
      </c>
      <c r="M227" t="e">
        <f t="shared" si="51"/>
        <v>#NUM!</v>
      </c>
    </row>
    <row r="228" spans="2:13" x14ac:dyDescent="0.2">
      <c r="B228">
        <f t="shared" si="52"/>
        <v>7</v>
      </c>
      <c r="C228">
        <f t="shared" si="53"/>
        <v>9</v>
      </c>
      <c r="D228">
        <f t="shared" si="54"/>
        <v>2</v>
      </c>
      <c r="E228">
        <f t="shared" si="55"/>
        <v>4</v>
      </c>
      <c r="F228">
        <f t="shared" si="47"/>
        <v>6</v>
      </c>
      <c r="G228">
        <f t="shared" si="48"/>
        <v>3</v>
      </c>
      <c r="H228">
        <f t="shared" si="44"/>
        <v>1.0690564776859794E-6</v>
      </c>
      <c r="I228">
        <f t="shared" si="45"/>
        <v>0.23276969484152746</v>
      </c>
      <c r="J228">
        <f t="shared" si="46"/>
        <v>0</v>
      </c>
      <c r="K228">
        <f t="shared" si="49"/>
        <v>8.157466995189866E-2</v>
      </c>
      <c r="L228">
        <f t="shared" si="50"/>
        <v>0</v>
      </c>
      <c r="M228" t="e">
        <f t="shared" si="51"/>
        <v>#NUM!</v>
      </c>
    </row>
    <row r="229" spans="2:13" x14ac:dyDescent="0.2">
      <c r="B229">
        <f t="shared" si="52"/>
        <v>7</v>
      </c>
      <c r="C229">
        <f t="shared" si="53"/>
        <v>9</v>
      </c>
      <c r="D229">
        <f t="shared" si="54"/>
        <v>2</v>
      </c>
      <c r="E229">
        <f t="shared" si="55"/>
        <v>3</v>
      </c>
      <c r="F229">
        <f t="shared" si="47"/>
        <v>5</v>
      </c>
      <c r="G229">
        <f t="shared" si="48"/>
        <v>4</v>
      </c>
      <c r="H229">
        <f t="shared" si="44"/>
        <v>1.0690564776859794E-6</v>
      </c>
      <c r="I229">
        <f t="shared" si="45"/>
        <v>0.23276969484152746</v>
      </c>
      <c r="J229">
        <f t="shared" si="46"/>
        <v>0</v>
      </c>
      <c r="K229">
        <f t="shared" si="49"/>
        <v>1.6704412800405029E-2</v>
      </c>
      <c r="L229">
        <f t="shared" si="50"/>
        <v>0</v>
      </c>
      <c r="M229" t="e">
        <f t="shared" si="51"/>
        <v>#NUM!</v>
      </c>
    </row>
    <row r="230" spans="2:13" x14ac:dyDescent="0.2">
      <c r="B230">
        <f t="shared" si="52"/>
        <v>7</v>
      </c>
      <c r="C230">
        <f t="shared" si="53"/>
        <v>9</v>
      </c>
      <c r="D230">
        <f t="shared" si="54"/>
        <v>2</v>
      </c>
      <c r="E230">
        <f t="shared" si="55"/>
        <v>2</v>
      </c>
      <c r="F230">
        <f t="shared" si="47"/>
        <v>4</v>
      </c>
      <c r="G230">
        <f t="shared" si="48"/>
        <v>5</v>
      </c>
      <c r="H230">
        <f t="shared" si="44"/>
        <v>1.0690564776859794E-6</v>
      </c>
      <c r="I230">
        <f t="shared" si="45"/>
        <v>0.23276969484152746</v>
      </c>
      <c r="J230">
        <f t="shared" si="46"/>
        <v>0</v>
      </c>
      <c r="K230">
        <f t="shared" si="49"/>
        <v>2.0523827347695492E-3</v>
      </c>
      <c r="L230">
        <f t="shared" si="50"/>
        <v>0</v>
      </c>
      <c r="M230" t="e">
        <f t="shared" si="51"/>
        <v>#NUM!</v>
      </c>
    </row>
    <row r="231" spans="2:13" x14ac:dyDescent="0.2">
      <c r="B231">
        <f t="shared" si="52"/>
        <v>7</v>
      </c>
      <c r="C231">
        <f t="shared" si="53"/>
        <v>9</v>
      </c>
      <c r="D231">
        <f t="shared" si="54"/>
        <v>2</v>
      </c>
      <c r="E231">
        <f t="shared" si="55"/>
        <v>1</v>
      </c>
      <c r="F231">
        <f t="shared" si="47"/>
        <v>3</v>
      </c>
      <c r="G231">
        <f t="shared" si="48"/>
        <v>6</v>
      </c>
      <c r="H231">
        <f t="shared" si="44"/>
        <v>1.0690564776859794E-6</v>
      </c>
      <c r="I231">
        <f t="shared" si="45"/>
        <v>0.23276969484152746</v>
      </c>
      <c r="J231">
        <f t="shared" si="46"/>
        <v>0</v>
      </c>
      <c r="K231">
        <f t="shared" si="49"/>
        <v>1.4009188737235334E-4</v>
      </c>
      <c r="L231">
        <f t="shared" si="50"/>
        <v>0</v>
      </c>
      <c r="M231" t="e">
        <f t="shared" si="51"/>
        <v>#NUM!</v>
      </c>
    </row>
    <row r="232" spans="2:13" x14ac:dyDescent="0.2">
      <c r="B232">
        <f t="shared" si="52"/>
        <v>7</v>
      </c>
      <c r="C232">
        <f t="shared" si="53"/>
        <v>9</v>
      </c>
      <c r="D232">
        <f t="shared" si="54"/>
        <v>2</v>
      </c>
      <c r="E232">
        <f t="shared" si="55"/>
        <v>0</v>
      </c>
      <c r="F232">
        <f t="shared" si="47"/>
        <v>2</v>
      </c>
      <c r="G232">
        <f t="shared" si="48"/>
        <v>7</v>
      </c>
      <c r="H232">
        <f t="shared" si="44"/>
        <v>1.0690564776859794E-6</v>
      </c>
      <c r="I232">
        <f t="shared" si="45"/>
        <v>0.23276969484152746</v>
      </c>
      <c r="J232">
        <f t="shared" si="46"/>
        <v>0.73708622755602271</v>
      </c>
      <c r="K232">
        <f t="shared" si="49"/>
        <v>4.0981781617741482E-6</v>
      </c>
      <c r="L232">
        <f t="shared" si="50"/>
        <v>7.51685577935357E-13</v>
      </c>
      <c r="M232">
        <f t="shared" si="51"/>
        <v>-27.916458272842728</v>
      </c>
    </row>
    <row r="233" spans="2:13" x14ac:dyDescent="0.2">
      <c r="B233">
        <f t="shared" si="52"/>
        <v>7</v>
      </c>
      <c r="C233">
        <f t="shared" si="53"/>
        <v>8</v>
      </c>
      <c r="D233">
        <f t="shared" si="54"/>
        <v>1</v>
      </c>
      <c r="E233">
        <f t="shared" si="55"/>
        <v>7</v>
      </c>
      <c r="F233">
        <f t="shared" si="47"/>
        <v>8</v>
      </c>
      <c r="G233">
        <f t="shared" si="48"/>
        <v>0</v>
      </c>
      <c r="H233">
        <f t="shared" si="44"/>
        <v>2.54528423141989E-6</v>
      </c>
      <c r="I233">
        <f t="shared" si="45"/>
        <v>0.392024420734571</v>
      </c>
      <c r="J233">
        <f t="shared" si="46"/>
        <v>0</v>
      </c>
      <c r="K233">
        <f t="shared" si="49"/>
        <v>0.27143110558467193</v>
      </c>
      <c r="L233">
        <f t="shared" si="50"/>
        <v>0</v>
      </c>
      <c r="M233" t="e">
        <f t="shared" si="51"/>
        <v>#NUM!</v>
      </c>
    </row>
    <row r="234" spans="2:13" x14ac:dyDescent="0.2">
      <c r="B234">
        <f t="shared" si="52"/>
        <v>7</v>
      </c>
      <c r="C234">
        <f t="shared" si="53"/>
        <v>8</v>
      </c>
      <c r="D234">
        <f t="shared" si="54"/>
        <v>1</v>
      </c>
      <c r="E234">
        <f t="shared" si="55"/>
        <v>6</v>
      </c>
      <c r="F234">
        <f t="shared" si="47"/>
        <v>7</v>
      </c>
      <c r="G234">
        <f t="shared" si="48"/>
        <v>1</v>
      </c>
      <c r="H234">
        <f t="shared" si="44"/>
        <v>2.54528423141989E-6</v>
      </c>
      <c r="I234">
        <f t="shared" si="45"/>
        <v>0.392024420734571</v>
      </c>
      <c r="J234">
        <f t="shared" si="46"/>
        <v>0</v>
      </c>
      <c r="K234">
        <f t="shared" si="49"/>
        <v>0.38907519528564227</v>
      </c>
      <c r="L234">
        <f t="shared" si="50"/>
        <v>0</v>
      </c>
      <c r="M234" t="e">
        <f t="shared" si="51"/>
        <v>#NUM!</v>
      </c>
    </row>
    <row r="235" spans="2:13" x14ac:dyDescent="0.2">
      <c r="B235">
        <f t="shared" si="52"/>
        <v>7</v>
      </c>
      <c r="C235">
        <f t="shared" si="53"/>
        <v>8</v>
      </c>
      <c r="D235">
        <f t="shared" si="54"/>
        <v>1</v>
      </c>
      <c r="E235">
        <f t="shared" si="55"/>
        <v>5</v>
      </c>
      <c r="F235">
        <f t="shared" si="47"/>
        <v>6</v>
      </c>
      <c r="G235">
        <f t="shared" si="48"/>
        <v>2</v>
      </c>
      <c r="H235">
        <f t="shared" si="44"/>
        <v>2.54528423141989E-6</v>
      </c>
      <c r="I235">
        <f t="shared" si="45"/>
        <v>0.392024420734571</v>
      </c>
      <c r="J235">
        <f t="shared" si="46"/>
        <v>0</v>
      </c>
      <c r="K235">
        <f t="shared" si="49"/>
        <v>0.23901804357707854</v>
      </c>
      <c r="L235">
        <f t="shared" si="50"/>
        <v>0</v>
      </c>
      <c r="M235" t="e">
        <f t="shared" si="51"/>
        <v>#NUM!</v>
      </c>
    </row>
    <row r="236" spans="2:13" x14ac:dyDescent="0.2">
      <c r="B236">
        <f t="shared" si="52"/>
        <v>7</v>
      </c>
      <c r="C236">
        <f t="shared" si="53"/>
        <v>8</v>
      </c>
      <c r="D236">
        <f t="shared" si="54"/>
        <v>1</v>
      </c>
      <c r="E236">
        <f t="shared" si="55"/>
        <v>4</v>
      </c>
      <c r="F236">
        <f t="shared" si="47"/>
        <v>5</v>
      </c>
      <c r="G236">
        <f t="shared" si="48"/>
        <v>3</v>
      </c>
      <c r="H236">
        <f t="shared" si="44"/>
        <v>2.54528423141989E-6</v>
      </c>
      <c r="I236">
        <f t="shared" si="45"/>
        <v>0.392024420734571</v>
      </c>
      <c r="J236">
        <f t="shared" si="46"/>
        <v>0</v>
      </c>
      <c r="K236">
        <f t="shared" si="49"/>
        <v>8.157466995189866E-2</v>
      </c>
      <c r="L236">
        <f t="shared" si="50"/>
        <v>0</v>
      </c>
      <c r="M236" t="e">
        <f t="shared" si="51"/>
        <v>#NUM!</v>
      </c>
    </row>
    <row r="237" spans="2:13" x14ac:dyDescent="0.2">
      <c r="B237">
        <f t="shared" si="52"/>
        <v>7</v>
      </c>
      <c r="C237">
        <f t="shared" si="53"/>
        <v>8</v>
      </c>
      <c r="D237">
        <f t="shared" si="54"/>
        <v>1</v>
      </c>
      <c r="E237">
        <f t="shared" si="55"/>
        <v>3</v>
      </c>
      <c r="F237">
        <f t="shared" si="47"/>
        <v>4</v>
      </c>
      <c r="G237">
        <f t="shared" si="48"/>
        <v>4</v>
      </c>
      <c r="H237">
        <f t="shared" si="44"/>
        <v>2.54528423141989E-6</v>
      </c>
      <c r="I237">
        <f t="shared" si="45"/>
        <v>0.392024420734571</v>
      </c>
      <c r="J237">
        <f t="shared" si="46"/>
        <v>0</v>
      </c>
      <c r="K237">
        <f t="shared" si="49"/>
        <v>1.6704412800405029E-2</v>
      </c>
      <c r="L237">
        <f t="shared" si="50"/>
        <v>0</v>
      </c>
      <c r="M237" t="e">
        <f t="shared" si="51"/>
        <v>#NUM!</v>
      </c>
    </row>
    <row r="238" spans="2:13" x14ac:dyDescent="0.2">
      <c r="B238">
        <f t="shared" si="52"/>
        <v>7</v>
      </c>
      <c r="C238">
        <f t="shared" si="53"/>
        <v>8</v>
      </c>
      <c r="D238">
        <f t="shared" si="54"/>
        <v>1</v>
      </c>
      <c r="E238">
        <f t="shared" si="55"/>
        <v>2</v>
      </c>
      <c r="F238">
        <f t="shared" si="47"/>
        <v>3</v>
      </c>
      <c r="G238">
        <f t="shared" si="48"/>
        <v>5</v>
      </c>
      <c r="H238">
        <f t="shared" si="44"/>
        <v>2.54528423141989E-6</v>
      </c>
      <c r="I238">
        <f t="shared" si="45"/>
        <v>0.392024420734571</v>
      </c>
      <c r="J238">
        <f t="shared" si="46"/>
        <v>0</v>
      </c>
      <c r="K238">
        <f t="shared" si="49"/>
        <v>2.0523827347695492E-3</v>
      </c>
      <c r="L238">
        <f t="shared" si="50"/>
        <v>0</v>
      </c>
      <c r="M238" t="e">
        <f t="shared" si="51"/>
        <v>#NUM!</v>
      </c>
    </row>
    <row r="239" spans="2:13" x14ac:dyDescent="0.2">
      <c r="B239">
        <f t="shared" si="52"/>
        <v>7</v>
      </c>
      <c r="C239">
        <f t="shared" si="53"/>
        <v>8</v>
      </c>
      <c r="D239">
        <f t="shared" si="54"/>
        <v>1</v>
      </c>
      <c r="E239">
        <f t="shared" si="55"/>
        <v>1</v>
      </c>
      <c r="F239">
        <f t="shared" si="47"/>
        <v>2</v>
      </c>
      <c r="G239">
        <f t="shared" si="48"/>
        <v>6</v>
      </c>
      <c r="H239">
        <f t="shared" si="44"/>
        <v>2.54528423141989E-6</v>
      </c>
      <c r="I239">
        <f t="shared" si="45"/>
        <v>0.392024420734571</v>
      </c>
      <c r="J239">
        <f t="shared" si="46"/>
        <v>0.73708622755602271</v>
      </c>
      <c r="K239">
        <f t="shared" si="49"/>
        <v>1.4009188737235334E-4</v>
      </c>
      <c r="L239">
        <f t="shared" si="50"/>
        <v>1.0303403111195724E-10</v>
      </c>
      <c r="M239">
        <f t="shared" si="51"/>
        <v>-22.995961783123473</v>
      </c>
    </row>
    <row r="240" spans="2:13" x14ac:dyDescent="0.2">
      <c r="B240">
        <f t="shared" si="52"/>
        <v>7</v>
      </c>
      <c r="C240">
        <f t="shared" si="53"/>
        <v>8</v>
      </c>
      <c r="D240">
        <f t="shared" si="54"/>
        <v>1</v>
      </c>
      <c r="E240">
        <f t="shared" si="55"/>
        <v>0</v>
      </c>
      <c r="F240">
        <f t="shared" si="47"/>
        <v>1</v>
      </c>
      <c r="G240">
        <f t="shared" si="48"/>
        <v>7</v>
      </c>
      <c r="H240">
        <f t="shared" si="44"/>
        <v>2.54528423141989E-6</v>
      </c>
      <c r="I240">
        <f t="shared" si="45"/>
        <v>0.392024420734571</v>
      </c>
      <c r="J240">
        <f t="shared" si="46"/>
        <v>0.13109639245593677</v>
      </c>
      <c r="K240">
        <f t="shared" si="49"/>
        <v>4.0981781617741482E-6</v>
      </c>
      <c r="L240">
        <f t="shared" si="50"/>
        <v>5.3608170265250442E-13</v>
      </c>
      <c r="M240">
        <f t="shared" si="51"/>
        <v>-28.254489815134367</v>
      </c>
    </row>
    <row r="241" spans="2:13" x14ac:dyDescent="0.2">
      <c r="B241">
        <f t="shared" si="52"/>
        <v>7</v>
      </c>
      <c r="C241">
        <f t="shared" si="53"/>
        <v>7</v>
      </c>
      <c r="D241">
        <f t="shared" si="54"/>
        <v>0</v>
      </c>
      <c r="E241">
        <f t="shared" si="55"/>
        <v>7</v>
      </c>
      <c r="F241">
        <f t="shared" si="47"/>
        <v>7</v>
      </c>
      <c r="G241">
        <f t="shared" si="48"/>
        <v>0</v>
      </c>
      <c r="H241">
        <f t="shared" si="44"/>
        <v>5.9579050230172942E-6</v>
      </c>
      <c r="I241">
        <f t="shared" si="45"/>
        <v>0.37138326764684421</v>
      </c>
      <c r="J241">
        <f t="shared" si="46"/>
        <v>0</v>
      </c>
      <c r="K241">
        <f t="shared" si="49"/>
        <v>0.27143110558467193</v>
      </c>
      <c r="L241">
        <f t="shared" si="50"/>
        <v>0</v>
      </c>
      <c r="M241" t="e">
        <f t="shared" si="51"/>
        <v>#NUM!</v>
      </c>
    </row>
    <row r="242" spans="2:13" x14ac:dyDescent="0.2">
      <c r="B242">
        <f t="shared" si="52"/>
        <v>7</v>
      </c>
      <c r="C242">
        <f t="shared" si="53"/>
        <v>7</v>
      </c>
      <c r="D242">
        <f t="shared" si="54"/>
        <v>0</v>
      </c>
      <c r="E242">
        <f t="shared" si="55"/>
        <v>6</v>
      </c>
      <c r="F242">
        <f t="shared" si="47"/>
        <v>6</v>
      </c>
      <c r="G242">
        <f t="shared" si="48"/>
        <v>1</v>
      </c>
      <c r="H242">
        <f t="shared" si="44"/>
        <v>5.9579050230172942E-6</v>
      </c>
      <c r="I242">
        <f t="shared" si="45"/>
        <v>0.37138326764684421</v>
      </c>
      <c r="J242">
        <f t="shared" si="46"/>
        <v>0</v>
      </c>
      <c r="K242">
        <f t="shared" si="49"/>
        <v>0.38907519528564227</v>
      </c>
      <c r="L242">
        <f t="shared" si="50"/>
        <v>0</v>
      </c>
      <c r="M242" t="e">
        <f t="shared" si="51"/>
        <v>#NUM!</v>
      </c>
    </row>
    <row r="243" spans="2:13" x14ac:dyDescent="0.2">
      <c r="B243">
        <f t="shared" si="52"/>
        <v>7</v>
      </c>
      <c r="C243">
        <f t="shared" si="53"/>
        <v>7</v>
      </c>
      <c r="D243">
        <f t="shared" si="54"/>
        <v>0</v>
      </c>
      <c r="E243">
        <f t="shared" si="55"/>
        <v>5</v>
      </c>
      <c r="F243">
        <f t="shared" si="47"/>
        <v>5</v>
      </c>
      <c r="G243">
        <f t="shared" si="48"/>
        <v>2</v>
      </c>
      <c r="H243">
        <f t="shared" si="44"/>
        <v>5.9579050230172942E-6</v>
      </c>
      <c r="I243">
        <f t="shared" si="45"/>
        <v>0.37138326764684421</v>
      </c>
      <c r="J243">
        <f t="shared" si="46"/>
        <v>0</v>
      </c>
      <c r="K243">
        <f t="shared" si="49"/>
        <v>0.23901804357707854</v>
      </c>
      <c r="L243">
        <f t="shared" si="50"/>
        <v>0</v>
      </c>
      <c r="M243" t="e">
        <f t="shared" si="51"/>
        <v>#NUM!</v>
      </c>
    </row>
    <row r="244" spans="2:13" x14ac:dyDescent="0.2">
      <c r="B244">
        <f t="shared" si="52"/>
        <v>7</v>
      </c>
      <c r="C244">
        <f t="shared" si="53"/>
        <v>7</v>
      </c>
      <c r="D244">
        <f t="shared" si="54"/>
        <v>0</v>
      </c>
      <c r="E244">
        <f t="shared" si="55"/>
        <v>4</v>
      </c>
      <c r="F244">
        <f t="shared" si="47"/>
        <v>4</v>
      </c>
      <c r="G244">
        <f t="shared" si="48"/>
        <v>3</v>
      </c>
      <c r="H244">
        <f t="shared" si="44"/>
        <v>5.9579050230172942E-6</v>
      </c>
      <c r="I244">
        <f t="shared" si="45"/>
        <v>0.37138326764684421</v>
      </c>
      <c r="J244">
        <f t="shared" si="46"/>
        <v>0</v>
      </c>
      <c r="K244">
        <f t="shared" si="49"/>
        <v>8.157466995189866E-2</v>
      </c>
      <c r="L244">
        <f t="shared" si="50"/>
        <v>0</v>
      </c>
      <c r="M244" t="e">
        <f t="shared" si="51"/>
        <v>#NUM!</v>
      </c>
    </row>
    <row r="245" spans="2:13" x14ac:dyDescent="0.2">
      <c r="B245">
        <f t="shared" si="52"/>
        <v>7</v>
      </c>
      <c r="C245">
        <f t="shared" si="53"/>
        <v>7</v>
      </c>
      <c r="D245">
        <f t="shared" si="54"/>
        <v>0</v>
      </c>
      <c r="E245">
        <f t="shared" si="55"/>
        <v>3</v>
      </c>
      <c r="F245">
        <f t="shared" si="47"/>
        <v>3</v>
      </c>
      <c r="G245">
        <f t="shared" si="48"/>
        <v>4</v>
      </c>
      <c r="H245">
        <f t="shared" si="44"/>
        <v>5.9579050230172942E-6</v>
      </c>
      <c r="I245">
        <f t="shared" si="45"/>
        <v>0.37138326764684421</v>
      </c>
      <c r="J245">
        <f t="shared" si="46"/>
        <v>0</v>
      </c>
      <c r="K245">
        <f t="shared" si="49"/>
        <v>1.6704412800405029E-2</v>
      </c>
      <c r="L245">
        <f t="shared" si="50"/>
        <v>0</v>
      </c>
      <c r="M245" t="e">
        <f t="shared" si="51"/>
        <v>#NUM!</v>
      </c>
    </row>
    <row r="246" spans="2:13" x14ac:dyDescent="0.2">
      <c r="B246">
        <f t="shared" si="52"/>
        <v>7</v>
      </c>
      <c r="C246">
        <f t="shared" si="53"/>
        <v>7</v>
      </c>
      <c r="D246">
        <f t="shared" si="54"/>
        <v>0</v>
      </c>
      <c r="E246">
        <f t="shared" si="55"/>
        <v>2</v>
      </c>
      <c r="F246">
        <f t="shared" si="47"/>
        <v>2</v>
      </c>
      <c r="G246">
        <f t="shared" si="48"/>
        <v>5</v>
      </c>
      <c r="H246">
        <f t="shared" si="44"/>
        <v>5.9579050230172942E-6</v>
      </c>
      <c r="I246">
        <f t="shared" si="45"/>
        <v>0.37138326764684421</v>
      </c>
      <c r="J246">
        <f t="shared" si="46"/>
        <v>0.73708622755602271</v>
      </c>
      <c r="K246">
        <f t="shared" si="49"/>
        <v>2.0523827347695492E-3</v>
      </c>
      <c r="L246">
        <f t="shared" si="50"/>
        <v>3.3472839711990874E-9</v>
      </c>
      <c r="M246">
        <f t="shared" si="51"/>
        <v>-19.515116574814858</v>
      </c>
    </row>
    <row r="247" spans="2:13" x14ac:dyDescent="0.2">
      <c r="B247">
        <f t="shared" si="52"/>
        <v>7</v>
      </c>
      <c r="C247">
        <f t="shared" si="53"/>
        <v>7</v>
      </c>
      <c r="D247">
        <f t="shared" si="54"/>
        <v>0</v>
      </c>
      <c r="E247">
        <f t="shared" si="55"/>
        <v>1</v>
      </c>
      <c r="F247">
        <f t="shared" si="47"/>
        <v>1</v>
      </c>
      <c r="G247">
        <f t="shared" si="48"/>
        <v>6</v>
      </c>
      <c r="H247">
        <f t="shared" si="44"/>
        <v>5.9579050230172942E-6</v>
      </c>
      <c r="I247">
        <f t="shared" si="45"/>
        <v>0.37138326764684421</v>
      </c>
      <c r="J247">
        <f t="shared" si="46"/>
        <v>0.13109639245593677</v>
      </c>
      <c r="K247">
        <f t="shared" si="49"/>
        <v>1.4009188737235334E-4</v>
      </c>
      <c r="L247">
        <f t="shared" si="50"/>
        <v>4.0636812576174345E-11</v>
      </c>
      <c r="M247">
        <f t="shared" si="51"/>
        <v>-23.92634674643854</v>
      </c>
    </row>
    <row r="248" spans="2:13" x14ac:dyDescent="0.2">
      <c r="B248">
        <f t="shared" si="52"/>
        <v>7</v>
      </c>
      <c r="C248">
        <f t="shared" si="53"/>
        <v>7</v>
      </c>
      <c r="D248">
        <f t="shared" si="54"/>
        <v>0</v>
      </c>
      <c r="E248">
        <f t="shared" si="55"/>
        <v>0</v>
      </c>
      <c r="F248">
        <f t="shared" si="47"/>
        <v>0</v>
      </c>
      <c r="G248">
        <f t="shared" si="48"/>
        <v>7</v>
      </c>
      <c r="H248">
        <f t="shared" si="44"/>
        <v>5.9579050230172942E-6</v>
      </c>
      <c r="I248">
        <f t="shared" si="45"/>
        <v>0.37138326764684421</v>
      </c>
      <c r="J248">
        <f t="shared" si="46"/>
        <v>1.8614005121160475E-3</v>
      </c>
      <c r="K248">
        <f t="shared" si="49"/>
        <v>4.0981781617741482E-6</v>
      </c>
      <c r="L248">
        <f t="shared" si="50"/>
        <v>1.6878994535414943E-14</v>
      </c>
      <c r="M248">
        <f t="shared" si="51"/>
        <v>-31.712706472954469</v>
      </c>
    </row>
    <row r="249" spans="2:13" x14ac:dyDescent="0.2">
      <c r="B249">
        <f t="shared" si="52"/>
        <v>8</v>
      </c>
      <c r="C249">
        <f t="shared" si="53"/>
        <v>10</v>
      </c>
      <c r="D249">
        <f t="shared" si="54"/>
        <v>2</v>
      </c>
      <c r="E249">
        <f t="shared" si="55"/>
        <v>8</v>
      </c>
      <c r="F249">
        <f t="shared" si="47"/>
        <v>10</v>
      </c>
      <c r="G249">
        <f t="shared" si="48"/>
        <v>0</v>
      </c>
      <c r="H249">
        <f t="shared" si="44"/>
        <v>4.4300963851969252E-7</v>
      </c>
      <c r="I249">
        <f t="shared" si="45"/>
        <v>0.25257042662682988</v>
      </c>
      <c r="J249">
        <f t="shared" si="46"/>
        <v>0</v>
      </c>
      <c r="K249">
        <f t="shared" si="49"/>
        <v>0.22529618951118627</v>
      </c>
      <c r="L249">
        <f t="shared" si="50"/>
        <v>0</v>
      </c>
      <c r="M249" t="e">
        <f t="shared" si="51"/>
        <v>#NUM!</v>
      </c>
    </row>
    <row r="250" spans="2:13" x14ac:dyDescent="0.2">
      <c r="B250">
        <f t="shared" si="52"/>
        <v>8</v>
      </c>
      <c r="C250">
        <f t="shared" si="53"/>
        <v>10</v>
      </c>
      <c r="D250">
        <f t="shared" si="54"/>
        <v>2</v>
      </c>
      <c r="E250">
        <f t="shared" si="55"/>
        <v>7</v>
      </c>
      <c r="F250">
        <f t="shared" si="47"/>
        <v>9</v>
      </c>
      <c r="G250">
        <f t="shared" si="48"/>
        <v>1</v>
      </c>
      <c r="H250">
        <f t="shared" si="44"/>
        <v>4.4300963851969252E-7</v>
      </c>
      <c r="I250">
        <f t="shared" si="45"/>
        <v>0.25257042662682988</v>
      </c>
      <c r="J250">
        <f t="shared" si="46"/>
        <v>0</v>
      </c>
      <c r="K250">
        <f t="shared" si="49"/>
        <v>0.36907932858788534</v>
      </c>
      <c r="L250">
        <f t="shared" si="50"/>
        <v>0</v>
      </c>
      <c r="M250" t="e">
        <f t="shared" si="51"/>
        <v>#NUM!</v>
      </c>
    </row>
    <row r="251" spans="2:13" x14ac:dyDescent="0.2">
      <c r="B251">
        <f t="shared" si="52"/>
        <v>8</v>
      </c>
      <c r="C251">
        <f t="shared" si="53"/>
        <v>10</v>
      </c>
      <c r="D251">
        <f t="shared" si="54"/>
        <v>2</v>
      </c>
      <c r="E251">
        <f t="shared" si="55"/>
        <v>6</v>
      </c>
      <c r="F251">
        <f t="shared" si="47"/>
        <v>8</v>
      </c>
      <c r="G251">
        <f t="shared" si="48"/>
        <v>2</v>
      </c>
      <c r="H251">
        <f t="shared" si="44"/>
        <v>4.4300963851969252E-7</v>
      </c>
      <c r="I251">
        <f t="shared" si="45"/>
        <v>0.25257042662682988</v>
      </c>
      <c r="J251">
        <f t="shared" si="46"/>
        <v>0</v>
      </c>
      <c r="K251">
        <f t="shared" si="49"/>
        <v>0.26452313108497039</v>
      </c>
      <c r="L251">
        <f t="shared" si="50"/>
        <v>0</v>
      </c>
      <c r="M251" t="e">
        <f t="shared" si="51"/>
        <v>#NUM!</v>
      </c>
    </row>
    <row r="252" spans="2:13" x14ac:dyDescent="0.2">
      <c r="B252">
        <f t="shared" si="52"/>
        <v>8</v>
      </c>
      <c r="C252">
        <f t="shared" si="53"/>
        <v>10</v>
      </c>
      <c r="D252">
        <f t="shared" si="54"/>
        <v>2</v>
      </c>
      <c r="E252">
        <f t="shared" si="55"/>
        <v>5</v>
      </c>
      <c r="F252">
        <f t="shared" si="47"/>
        <v>7</v>
      </c>
      <c r="G252">
        <f t="shared" si="48"/>
        <v>3</v>
      </c>
      <c r="H252">
        <f t="shared" si="44"/>
        <v>4.4300963851969252E-7</v>
      </c>
      <c r="I252">
        <f t="shared" si="45"/>
        <v>0.25257042662682988</v>
      </c>
      <c r="J252">
        <f t="shared" si="46"/>
        <v>0</v>
      </c>
      <c r="K252">
        <f t="shared" si="49"/>
        <v>0.10833518736893522</v>
      </c>
      <c r="L252">
        <f t="shared" si="50"/>
        <v>0</v>
      </c>
      <c r="M252" t="e">
        <f t="shared" si="51"/>
        <v>#NUM!</v>
      </c>
    </row>
    <row r="253" spans="2:13" x14ac:dyDescent="0.2">
      <c r="B253">
        <f t="shared" si="52"/>
        <v>8</v>
      </c>
      <c r="C253">
        <f t="shared" si="53"/>
        <v>10</v>
      </c>
      <c r="D253">
        <f t="shared" si="54"/>
        <v>2</v>
      </c>
      <c r="E253">
        <f t="shared" si="55"/>
        <v>4</v>
      </c>
      <c r="F253">
        <f t="shared" si="47"/>
        <v>6</v>
      </c>
      <c r="G253">
        <f t="shared" si="48"/>
        <v>4</v>
      </c>
      <c r="H253">
        <f t="shared" si="44"/>
        <v>4.4300963851969252E-7</v>
      </c>
      <c r="I253">
        <f t="shared" si="45"/>
        <v>0.25257042662682988</v>
      </c>
      <c r="J253">
        <f t="shared" si="46"/>
        <v>0</v>
      </c>
      <c r="K253">
        <f t="shared" si="49"/>
        <v>2.7730355692628196E-2</v>
      </c>
      <c r="L253">
        <f t="shared" si="50"/>
        <v>0</v>
      </c>
      <c r="M253" t="e">
        <f t="shared" si="51"/>
        <v>#NUM!</v>
      </c>
    </row>
    <row r="254" spans="2:13" x14ac:dyDescent="0.2">
      <c r="B254">
        <f t="shared" si="52"/>
        <v>8</v>
      </c>
      <c r="C254">
        <f t="shared" si="53"/>
        <v>10</v>
      </c>
      <c r="D254">
        <f t="shared" si="54"/>
        <v>2</v>
      </c>
      <c r="E254">
        <f t="shared" si="55"/>
        <v>3</v>
      </c>
      <c r="F254">
        <f t="shared" si="47"/>
        <v>5</v>
      </c>
      <c r="G254">
        <f t="shared" si="48"/>
        <v>5</v>
      </c>
      <c r="H254">
        <f t="shared" si="44"/>
        <v>4.4300963851969252E-7</v>
      </c>
      <c r="I254">
        <f t="shared" si="45"/>
        <v>0.25257042662682988</v>
      </c>
      <c r="J254">
        <f t="shared" si="46"/>
        <v>0</v>
      </c>
      <c r="K254">
        <f t="shared" si="49"/>
        <v>4.5427759265454825E-3</v>
      </c>
      <c r="L254">
        <f t="shared" si="50"/>
        <v>0</v>
      </c>
      <c r="M254" t="e">
        <f t="shared" si="51"/>
        <v>#NUM!</v>
      </c>
    </row>
    <row r="255" spans="2:13" x14ac:dyDescent="0.2">
      <c r="B255">
        <f t="shared" si="52"/>
        <v>8</v>
      </c>
      <c r="C255">
        <f t="shared" si="53"/>
        <v>10</v>
      </c>
      <c r="D255">
        <f t="shared" si="54"/>
        <v>2</v>
      </c>
      <c r="E255">
        <f t="shared" si="55"/>
        <v>2</v>
      </c>
      <c r="F255">
        <f t="shared" si="47"/>
        <v>4</v>
      </c>
      <c r="G255">
        <f t="shared" si="48"/>
        <v>6</v>
      </c>
      <c r="H255">
        <f t="shared" si="44"/>
        <v>4.4300963851969252E-7</v>
      </c>
      <c r="I255">
        <f t="shared" si="45"/>
        <v>0.25257042662682988</v>
      </c>
      <c r="J255">
        <f t="shared" si="46"/>
        <v>0</v>
      </c>
      <c r="K255">
        <f t="shared" si="49"/>
        <v>4.6512234975332558E-4</v>
      </c>
      <c r="L255">
        <f t="shared" si="50"/>
        <v>0</v>
      </c>
      <c r="M255" t="e">
        <f t="shared" si="51"/>
        <v>#NUM!</v>
      </c>
    </row>
    <row r="256" spans="2:13" x14ac:dyDescent="0.2">
      <c r="B256">
        <f t="shared" si="52"/>
        <v>8</v>
      </c>
      <c r="C256">
        <f t="shared" si="53"/>
        <v>10</v>
      </c>
      <c r="D256">
        <f t="shared" si="54"/>
        <v>2</v>
      </c>
      <c r="E256">
        <f t="shared" si="55"/>
        <v>1</v>
      </c>
      <c r="F256">
        <f t="shared" si="47"/>
        <v>3</v>
      </c>
      <c r="G256">
        <f t="shared" si="48"/>
        <v>7</v>
      </c>
      <c r="H256">
        <f t="shared" si="44"/>
        <v>4.4300963851969252E-7</v>
      </c>
      <c r="I256">
        <f t="shared" si="45"/>
        <v>0.25257042662682988</v>
      </c>
      <c r="J256">
        <f t="shared" si="46"/>
        <v>0</v>
      </c>
      <c r="K256">
        <f t="shared" si="49"/>
        <v>2.721291421031042E-5</v>
      </c>
      <c r="L256">
        <f t="shared" si="50"/>
        <v>0</v>
      </c>
      <c r="M256" t="e">
        <f t="shared" si="51"/>
        <v>#NUM!</v>
      </c>
    </row>
    <row r="257" spans="2:13" x14ac:dyDescent="0.2">
      <c r="B257">
        <f t="shared" si="52"/>
        <v>8</v>
      </c>
      <c r="C257">
        <f t="shared" si="53"/>
        <v>10</v>
      </c>
      <c r="D257">
        <f t="shared" si="54"/>
        <v>2</v>
      </c>
      <c r="E257">
        <f t="shared" si="55"/>
        <v>0</v>
      </c>
      <c r="F257">
        <f t="shared" si="47"/>
        <v>2</v>
      </c>
      <c r="G257">
        <f t="shared" si="48"/>
        <v>8</v>
      </c>
      <c r="H257">
        <f t="shared" si="44"/>
        <v>4.4300963851969252E-7</v>
      </c>
      <c r="I257">
        <f t="shared" si="45"/>
        <v>0.25257042662682988</v>
      </c>
      <c r="J257">
        <f t="shared" si="46"/>
        <v>0.73708622755602271</v>
      </c>
      <c r="K257">
        <f t="shared" si="49"/>
        <v>6.9656388548534543E-7</v>
      </c>
      <c r="L257">
        <f t="shared" si="50"/>
        <v>5.7448001297801805E-14</v>
      </c>
      <c r="M257">
        <f t="shared" si="51"/>
        <v>-30.487896181511772</v>
      </c>
    </row>
    <row r="258" spans="2:13" x14ac:dyDescent="0.2">
      <c r="B258">
        <f t="shared" si="52"/>
        <v>8</v>
      </c>
      <c r="C258">
        <f t="shared" si="53"/>
        <v>9</v>
      </c>
      <c r="D258">
        <f t="shared" si="54"/>
        <v>1</v>
      </c>
      <c r="E258">
        <f t="shared" si="55"/>
        <v>8</v>
      </c>
      <c r="F258">
        <f t="shared" si="47"/>
        <v>9</v>
      </c>
      <c r="G258">
        <f t="shared" si="48"/>
        <v>0</v>
      </c>
      <c r="H258">
        <f t="shared" si="44"/>
        <v>1.0690564776859794E-6</v>
      </c>
      <c r="I258">
        <f t="shared" si="45"/>
        <v>0.38283504961601061</v>
      </c>
      <c r="J258">
        <f t="shared" si="46"/>
        <v>0</v>
      </c>
      <c r="K258">
        <f t="shared" si="49"/>
        <v>0.22529618951118627</v>
      </c>
      <c r="L258">
        <f t="shared" si="50"/>
        <v>0</v>
      </c>
      <c r="M258" t="e">
        <f t="shared" si="51"/>
        <v>#NUM!</v>
      </c>
    </row>
    <row r="259" spans="2:13" x14ac:dyDescent="0.2">
      <c r="B259">
        <f t="shared" si="52"/>
        <v>8</v>
      </c>
      <c r="C259">
        <f t="shared" si="53"/>
        <v>9</v>
      </c>
      <c r="D259">
        <f t="shared" si="54"/>
        <v>1</v>
      </c>
      <c r="E259">
        <f t="shared" si="55"/>
        <v>7</v>
      </c>
      <c r="F259">
        <f t="shared" si="47"/>
        <v>8</v>
      </c>
      <c r="G259">
        <f t="shared" si="48"/>
        <v>1</v>
      </c>
      <c r="H259">
        <f t="shared" si="44"/>
        <v>1.0690564776859794E-6</v>
      </c>
      <c r="I259">
        <f t="shared" si="45"/>
        <v>0.38283504961601061</v>
      </c>
      <c r="J259">
        <f t="shared" si="46"/>
        <v>0</v>
      </c>
      <c r="K259">
        <f t="shared" si="49"/>
        <v>0.36907932858788534</v>
      </c>
      <c r="L259">
        <f t="shared" si="50"/>
        <v>0</v>
      </c>
      <c r="M259" t="e">
        <f t="shared" si="51"/>
        <v>#NUM!</v>
      </c>
    </row>
    <row r="260" spans="2:13" x14ac:dyDescent="0.2">
      <c r="B260">
        <f t="shared" si="52"/>
        <v>8</v>
      </c>
      <c r="C260">
        <f t="shared" si="53"/>
        <v>9</v>
      </c>
      <c r="D260">
        <f t="shared" si="54"/>
        <v>1</v>
      </c>
      <c r="E260">
        <f t="shared" si="55"/>
        <v>6</v>
      </c>
      <c r="F260">
        <f t="shared" si="47"/>
        <v>7</v>
      </c>
      <c r="G260">
        <f t="shared" si="48"/>
        <v>2</v>
      </c>
      <c r="H260">
        <f t="shared" si="44"/>
        <v>1.0690564776859794E-6</v>
      </c>
      <c r="I260">
        <f t="shared" si="45"/>
        <v>0.38283504961601061</v>
      </c>
      <c r="J260">
        <f t="shared" si="46"/>
        <v>0</v>
      </c>
      <c r="K260">
        <f t="shared" si="49"/>
        <v>0.26452313108497039</v>
      </c>
      <c r="L260">
        <f t="shared" si="50"/>
        <v>0</v>
      </c>
      <c r="M260" t="e">
        <f t="shared" si="51"/>
        <v>#NUM!</v>
      </c>
    </row>
    <row r="261" spans="2:13" x14ac:dyDescent="0.2">
      <c r="B261">
        <f t="shared" si="52"/>
        <v>8</v>
      </c>
      <c r="C261">
        <f t="shared" si="53"/>
        <v>9</v>
      </c>
      <c r="D261">
        <f t="shared" si="54"/>
        <v>1</v>
      </c>
      <c r="E261">
        <f t="shared" si="55"/>
        <v>5</v>
      </c>
      <c r="F261">
        <f t="shared" si="47"/>
        <v>6</v>
      </c>
      <c r="G261">
        <f t="shared" si="48"/>
        <v>3</v>
      </c>
      <c r="H261">
        <f t="shared" si="44"/>
        <v>1.0690564776859794E-6</v>
      </c>
      <c r="I261">
        <f t="shared" si="45"/>
        <v>0.38283504961601061</v>
      </c>
      <c r="J261">
        <f t="shared" si="46"/>
        <v>0</v>
      </c>
      <c r="K261">
        <f t="shared" si="49"/>
        <v>0.10833518736893522</v>
      </c>
      <c r="L261">
        <f t="shared" si="50"/>
        <v>0</v>
      </c>
      <c r="M261" t="e">
        <f t="shared" si="51"/>
        <v>#NUM!</v>
      </c>
    </row>
    <row r="262" spans="2:13" x14ac:dyDescent="0.2">
      <c r="B262">
        <f t="shared" si="52"/>
        <v>8</v>
      </c>
      <c r="C262">
        <f t="shared" si="53"/>
        <v>9</v>
      </c>
      <c r="D262">
        <f t="shared" si="54"/>
        <v>1</v>
      </c>
      <c r="E262">
        <f t="shared" si="55"/>
        <v>4</v>
      </c>
      <c r="F262">
        <f t="shared" si="47"/>
        <v>5</v>
      </c>
      <c r="G262">
        <f t="shared" si="48"/>
        <v>4</v>
      </c>
      <c r="H262">
        <f t="shared" si="44"/>
        <v>1.0690564776859794E-6</v>
      </c>
      <c r="I262">
        <f t="shared" si="45"/>
        <v>0.38283504961601061</v>
      </c>
      <c r="J262">
        <f t="shared" si="46"/>
        <v>0</v>
      </c>
      <c r="K262">
        <f t="shared" si="49"/>
        <v>2.7730355692628196E-2</v>
      </c>
      <c r="L262">
        <f t="shared" si="50"/>
        <v>0</v>
      </c>
      <c r="M262" t="e">
        <f t="shared" si="51"/>
        <v>#NUM!</v>
      </c>
    </row>
    <row r="263" spans="2:13" x14ac:dyDescent="0.2">
      <c r="B263">
        <f t="shared" si="52"/>
        <v>8</v>
      </c>
      <c r="C263">
        <f t="shared" si="53"/>
        <v>9</v>
      </c>
      <c r="D263">
        <f t="shared" si="54"/>
        <v>1</v>
      </c>
      <c r="E263">
        <f t="shared" si="55"/>
        <v>3</v>
      </c>
      <c r="F263">
        <f t="shared" si="47"/>
        <v>4</v>
      </c>
      <c r="G263">
        <f t="shared" si="48"/>
        <v>5</v>
      </c>
      <c r="H263">
        <f t="shared" si="44"/>
        <v>1.0690564776859794E-6</v>
      </c>
      <c r="I263">
        <f t="shared" si="45"/>
        <v>0.38283504961601061</v>
      </c>
      <c r="J263">
        <f t="shared" si="46"/>
        <v>0</v>
      </c>
      <c r="K263">
        <f t="shared" si="49"/>
        <v>4.5427759265454825E-3</v>
      </c>
      <c r="L263">
        <f t="shared" si="50"/>
        <v>0</v>
      </c>
      <c r="M263" t="e">
        <f t="shared" si="51"/>
        <v>#NUM!</v>
      </c>
    </row>
    <row r="264" spans="2:13" x14ac:dyDescent="0.2">
      <c r="B264">
        <f t="shared" si="52"/>
        <v>8</v>
      </c>
      <c r="C264">
        <f t="shared" si="53"/>
        <v>9</v>
      </c>
      <c r="D264">
        <f t="shared" si="54"/>
        <v>1</v>
      </c>
      <c r="E264">
        <f t="shared" si="55"/>
        <v>2</v>
      </c>
      <c r="F264">
        <f t="shared" si="47"/>
        <v>3</v>
      </c>
      <c r="G264">
        <f t="shared" si="48"/>
        <v>6</v>
      </c>
      <c r="H264">
        <f t="shared" si="44"/>
        <v>1.0690564776859794E-6</v>
      </c>
      <c r="I264">
        <f t="shared" si="45"/>
        <v>0.38283504961601061</v>
      </c>
      <c r="J264">
        <f t="shared" si="46"/>
        <v>0</v>
      </c>
      <c r="K264">
        <f t="shared" si="49"/>
        <v>4.6512234975332558E-4</v>
      </c>
      <c r="L264">
        <f t="shared" si="50"/>
        <v>0</v>
      </c>
      <c r="M264" t="e">
        <f t="shared" si="51"/>
        <v>#NUM!</v>
      </c>
    </row>
    <row r="265" spans="2:13" x14ac:dyDescent="0.2">
      <c r="B265">
        <f t="shared" si="52"/>
        <v>8</v>
      </c>
      <c r="C265">
        <f t="shared" si="53"/>
        <v>9</v>
      </c>
      <c r="D265">
        <f t="shared" si="54"/>
        <v>1</v>
      </c>
      <c r="E265">
        <f t="shared" si="55"/>
        <v>1</v>
      </c>
      <c r="F265">
        <f t="shared" si="47"/>
        <v>2</v>
      </c>
      <c r="G265">
        <f t="shared" si="48"/>
        <v>7</v>
      </c>
      <c r="H265">
        <f t="shared" si="44"/>
        <v>1.0690564776859794E-6</v>
      </c>
      <c r="I265">
        <f t="shared" si="45"/>
        <v>0.38283504961601061</v>
      </c>
      <c r="J265">
        <f t="shared" si="46"/>
        <v>0.73708622755602271</v>
      </c>
      <c r="K265">
        <f t="shared" si="49"/>
        <v>2.721291421031042E-5</v>
      </c>
      <c r="L265">
        <f t="shared" si="50"/>
        <v>8.2092917472236247E-12</v>
      </c>
      <c r="M265">
        <f t="shared" si="51"/>
        <v>-25.525754463271468</v>
      </c>
    </row>
    <row r="266" spans="2:13" x14ac:dyDescent="0.2">
      <c r="B266">
        <f t="shared" si="52"/>
        <v>8</v>
      </c>
      <c r="C266">
        <f t="shared" si="53"/>
        <v>9</v>
      </c>
      <c r="D266">
        <f t="shared" si="54"/>
        <v>1</v>
      </c>
      <c r="E266">
        <f t="shared" si="55"/>
        <v>0</v>
      </c>
      <c r="F266">
        <f t="shared" si="47"/>
        <v>1</v>
      </c>
      <c r="G266">
        <f t="shared" si="48"/>
        <v>8</v>
      </c>
      <c r="H266">
        <f t="shared" si="44"/>
        <v>1.0690564776859794E-6</v>
      </c>
      <c r="I266">
        <f t="shared" si="45"/>
        <v>0.38283504961601061</v>
      </c>
      <c r="J266">
        <f t="shared" si="46"/>
        <v>0.13109639245593677</v>
      </c>
      <c r="K266">
        <f t="shared" si="49"/>
        <v>6.9656388548534543E-7</v>
      </c>
      <c r="L266">
        <f t="shared" si="50"/>
        <v>3.7373522793267381E-14</v>
      </c>
      <c r="M266">
        <f t="shared" si="51"/>
        <v>-30.917813887906881</v>
      </c>
    </row>
    <row r="267" spans="2:13" x14ac:dyDescent="0.2">
      <c r="B267">
        <f t="shared" si="52"/>
        <v>8</v>
      </c>
      <c r="C267">
        <f t="shared" si="53"/>
        <v>8</v>
      </c>
      <c r="D267">
        <f t="shared" si="54"/>
        <v>0</v>
      </c>
      <c r="E267">
        <f t="shared" si="55"/>
        <v>8</v>
      </c>
      <c r="F267">
        <f t="shared" si="47"/>
        <v>8</v>
      </c>
      <c r="G267">
        <f t="shared" si="48"/>
        <v>0</v>
      </c>
      <c r="H267">
        <f t="shared" si="44"/>
        <v>2.54528423141989E-6</v>
      </c>
      <c r="I267">
        <f t="shared" si="45"/>
        <v>0.32238021505502279</v>
      </c>
      <c r="J267">
        <f t="shared" si="46"/>
        <v>0</v>
      </c>
      <c r="K267">
        <f t="shared" si="49"/>
        <v>0.22529618951118627</v>
      </c>
      <c r="L267">
        <f t="shared" si="50"/>
        <v>0</v>
      </c>
      <c r="M267" t="e">
        <f t="shared" si="51"/>
        <v>#NUM!</v>
      </c>
    </row>
    <row r="268" spans="2:13" x14ac:dyDescent="0.2">
      <c r="B268">
        <f t="shared" si="52"/>
        <v>8</v>
      </c>
      <c r="C268">
        <f t="shared" si="53"/>
        <v>8</v>
      </c>
      <c r="D268">
        <f t="shared" si="54"/>
        <v>0</v>
      </c>
      <c r="E268">
        <f t="shared" si="55"/>
        <v>7</v>
      </c>
      <c r="F268">
        <f t="shared" si="47"/>
        <v>7</v>
      </c>
      <c r="G268">
        <f t="shared" si="48"/>
        <v>1</v>
      </c>
      <c r="H268">
        <f t="shared" si="44"/>
        <v>2.54528423141989E-6</v>
      </c>
      <c r="I268">
        <f t="shared" si="45"/>
        <v>0.32238021505502279</v>
      </c>
      <c r="J268">
        <f t="shared" si="46"/>
        <v>0</v>
      </c>
      <c r="K268">
        <f t="shared" si="49"/>
        <v>0.36907932858788534</v>
      </c>
      <c r="L268">
        <f t="shared" si="50"/>
        <v>0</v>
      </c>
      <c r="M268" t="e">
        <f t="shared" si="51"/>
        <v>#NUM!</v>
      </c>
    </row>
    <row r="269" spans="2:13" x14ac:dyDescent="0.2">
      <c r="B269">
        <f t="shared" si="52"/>
        <v>8</v>
      </c>
      <c r="C269">
        <f t="shared" si="53"/>
        <v>8</v>
      </c>
      <c r="D269">
        <f t="shared" si="54"/>
        <v>0</v>
      </c>
      <c r="E269">
        <f t="shared" si="55"/>
        <v>6</v>
      </c>
      <c r="F269">
        <f t="shared" si="47"/>
        <v>6</v>
      </c>
      <c r="G269">
        <f t="shared" si="48"/>
        <v>2</v>
      </c>
      <c r="H269">
        <f t="shared" si="44"/>
        <v>2.54528423141989E-6</v>
      </c>
      <c r="I269">
        <f t="shared" si="45"/>
        <v>0.32238021505502279</v>
      </c>
      <c r="J269">
        <f t="shared" si="46"/>
        <v>0</v>
      </c>
      <c r="K269">
        <f t="shared" si="49"/>
        <v>0.26452313108497039</v>
      </c>
      <c r="L269">
        <f t="shared" si="50"/>
        <v>0</v>
      </c>
      <c r="M269" t="e">
        <f t="shared" si="51"/>
        <v>#NUM!</v>
      </c>
    </row>
    <row r="270" spans="2:13" x14ac:dyDescent="0.2">
      <c r="B270">
        <f t="shared" si="52"/>
        <v>8</v>
      </c>
      <c r="C270">
        <f t="shared" si="53"/>
        <v>8</v>
      </c>
      <c r="D270">
        <f t="shared" si="54"/>
        <v>0</v>
      </c>
      <c r="E270">
        <f t="shared" si="55"/>
        <v>5</v>
      </c>
      <c r="F270">
        <f t="shared" si="47"/>
        <v>5</v>
      </c>
      <c r="G270">
        <f t="shared" si="48"/>
        <v>3</v>
      </c>
      <c r="H270">
        <f t="shared" si="44"/>
        <v>2.54528423141989E-6</v>
      </c>
      <c r="I270">
        <f t="shared" si="45"/>
        <v>0.32238021505502279</v>
      </c>
      <c r="J270">
        <f t="shared" si="46"/>
        <v>0</v>
      </c>
      <c r="K270">
        <f t="shared" si="49"/>
        <v>0.10833518736893522</v>
      </c>
      <c r="L270">
        <f t="shared" si="50"/>
        <v>0</v>
      </c>
      <c r="M270" t="e">
        <f t="shared" si="51"/>
        <v>#NUM!</v>
      </c>
    </row>
    <row r="271" spans="2:13" x14ac:dyDescent="0.2">
      <c r="B271">
        <f t="shared" si="52"/>
        <v>8</v>
      </c>
      <c r="C271">
        <f t="shared" si="53"/>
        <v>8</v>
      </c>
      <c r="D271">
        <f t="shared" si="54"/>
        <v>0</v>
      </c>
      <c r="E271">
        <f t="shared" si="55"/>
        <v>4</v>
      </c>
      <c r="F271">
        <f t="shared" si="47"/>
        <v>4</v>
      </c>
      <c r="G271">
        <f t="shared" si="48"/>
        <v>4</v>
      </c>
      <c r="H271">
        <f t="shared" si="44"/>
        <v>2.54528423141989E-6</v>
      </c>
      <c r="I271">
        <f t="shared" si="45"/>
        <v>0.32238021505502279</v>
      </c>
      <c r="J271">
        <f t="shared" si="46"/>
        <v>0</v>
      </c>
      <c r="K271">
        <f t="shared" si="49"/>
        <v>2.7730355692628196E-2</v>
      </c>
      <c r="L271">
        <f t="shared" si="50"/>
        <v>0</v>
      </c>
      <c r="M271" t="e">
        <f t="shared" si="51"/>
        <v>#NUM!</v>
      </c>
    </row>
    <row r="272" spans="2:13" x14ac:dyDescent="0.2">
      <c r="B272">
        <f t="shared" si="52"/>
        <v>8</v>
      </c>
      <c r="C272">
        <f t="shared" si="53"/>
        <v>8</v>
      </c>
      <c r="D272">
        <f t="shared" si="54"/>
        <v>0</v>
      </c>
      <c r="E272">
        <f t="shared" si="55"/>
        <v>3</v>
      </c>
      <c r="F272">
        <f t="shared" si="47"/>
        <v>3</v>
      </c>
      <c r="G272">
        <f t="shared" si="48"/>
        <v>5</v>
      </c>
      <c r="H272">
        <f t="shared" si="44"/>
        <v>2.54528423141989E-6</v>
      </c>
      <c r="I272">
        <f t="shared" si="45"/>
        <v>0.32238021505502279</v>
      </c>
      <c r="J272">
        <f t="shared" si="46"/>
        <v>0</v>
      </c>
      <c r="K272">
        <f t="shared" si="49"/>
        <v>4.5427759265454825E-3</v>
      </c>
      <c r="L272">
        <f t="shared" si="50"/>
        <v>0</v>
      </c>
      <c r="M272" t="e">
        <f t="shared" si="51"/>
        <v>#NUM!</v>
      </c>
    </row>
    <row r="273" spans="2:13" x14ac:dyDescent="0.2">
      <c r="B273">
        <f t="shared" si="52"/>
        <v>8</v>
      </c>
      <c r="C273">
        <f t="shared" si="53"/>
        <v>8</v>
      </c>
      <c r="D273">
        <f t="shared" si="54"/>
        <v>0</v>
      </c>
      <c r="E273">
        <f t="shared" si="55"/>
        <v>2</v>
      </c>
      <c r="F273">
        <f t="shared" si="47"/>
        <v>2</v>
      </c>
      <c r="G273">
        <f t="shared" si="48"/>
        <v>6</v>
      </c>
      <c r="H273">
        <f t="shared" si="44"/>
        <v>2.54528423141989E-6</v>
      </c>
      <c r="I273">
        <f t="shared" si="45"/>
        <v>0.32238021505502279</v>
      </c>
      <c r="J273">
        <f t="shared" si="46"/>
        <v>0.73708622755602271</v>
      </c>
      <c r="K273">
        <f t="shared" si="49"/>
        <v>4.6512234975332558E-4</v>
      </c>
      <c r="L273">
        <f t="shared" si="50"/>
        <v>2.8131323991003542E-10</v>
      </c>
      <c r="M273">
        <f t="shared" si="51"/>
        <v>-21.991552334672107</v>
      </c>
    </row>
    <row r="274" spans="2:13" x14ac:dyDescent="0.2">
      <c r="B274">
        <f t="shared" si="52"/>
        <v>8</v>
      </c>
      <c r="C274">
        <f t="shared" si="53"/>
        <v>8</v>
      </c>
      <c r="D274">
        <f t="shared" si="54"/>
        <v>0</v>
      </c>
      <c r="E274">
        <f t="shared" si="55"/>
        <v>1</v>
      </c>
      <c r="F274">
        <f t="shared" si="47"/>
        <v>1</v>
      </c>
      <c r="G274">
        <f t="shared" si="48"/>
        <v>7</v>
      </c>
      <c r="H274">
        <f t="shared" si="44"/>
        <v>2.54528423141989E-6</v>
      </c>
      <c r="I274">
        <f t="shared" si="45"/>
        <v>0.32238021505502279</v>
      </c>
      <c r="J274">
        <f t="shared" si="46"/>
        <v>0.13109639245593677</v>
      </c>
      <c r="K274">
        <f t="shared" si="49"/>
        <v>2.721291421031042E-5</v>
      </c>
      <c r="L274">
        <f t="shared" si="50"/>
        <v>2.9273217596581692E-12</v>
      </c>
      <c r="M274">
        <f t="shared" si="51"/>
        <v>-26.556933186123054</v>
      </c>
    </row>
    <row r="275" spans="2:13" x14ac:dyDescent="0.2">
      <c r="B275">
        <f t="shared" si="52"/>
        <v>8</v>
      </c>
      <c r="C275">
        <f t="shared" si="53"/>
        <v>8</v>
      </c>
      <c r="D275">
        <f t="shared" si="54"/>
        <v>0</v>
      </c>
      <c r="E275">
        <f t="shared" si="55"/>
        <v>0</v>
      </c>
      <c r="F275">
        <f t="shared" si="47"/>
        <v>0</v>
      </c>
      <c r="G275">
        <f t="shared" si="48"/>
        <v>8</v>
      </c>
      <c r="H275">
        <f t="shared" si="44"/>
        <v>2.54528423141989E-6</v>
      </c>
      <c r="I275">
        <f t="shared" si="45"/>
        <v>0.32238021505502279</v>
      </c>
      <c r="J275">
        <f t="shared" si="46"/>
        <v>1.8614005121160475E-3</v>
      </c>
      <c r="K275">
        <f t="shared" si="49"/>
        <v>6.9656388548534543E-7</v>
      </c>
      <c r="L275">
        <f t="shared" si="50"/>
        <v>1.0639113711378052E-15</v>
      </c>
      <c r="M275">
        <f t="shared" si="51"/>
        <v>-34.476824305263499</v>
      </c>
    </row>
    <row r="276" spans="2:13" x14ac:dyDescent="0.2">
      <c r="B276">
        <f t="shared" si="52"/>
        <v>9</v>
      </c>
      <c r="C276">
        <f t="shared" si="53"/>
        <v>10</v>
      </c>
      <c r="D276">
        <f t="shared" si="54"/>
        <v>1</v>
      </c>
      <c r="E276">
        <f t="shared" si="55"/>
        <v>9</v>
      </c>
      <c r="F276">
        <f t="shared" si="47"/>
        <v>10</v>
      </c>
      <c r="G276">
        <f t="shared" si="48"/>
        <v>0</v>
      </c>
      <c r="H276">
        <f t="shared" si="44"/>
        <v>4.4300963851969252E-7</v>
      </c>
      <c r="I276">
        <f t="shared" si="45"/>
        <v>0.36924551587849397</v>
      </c>
      <c r="J276">
        <f t="shared" si="46"/>
        <v>0</v>
      </c>
      <c r="K276">
        <f t="shared" si="49"/>
        <v>0.18700278620950636</v>
      </c>
      <c r="L276">
        <f t="shared" si="50"/>
        <v>0</v>
      </c>
      <c r="M276" t="e">
        <f t="shared" si="51"/>
        <v>#NUM!</v>
      </c>
    </row>
    <row r="277" spans="2:13" x14ac:dyDescent="0.2">
      <c r="B277">
        <f t="shared" si="52"/>
        <v>9</v>
      </c>
      <c r="C277">
        <f t="shared" si="53"/>
        <v>10</v>
      </c>
      <c r="D277">
        <f t="shared" si="54"/>
        <v>1</v>
      </c>
      <c r="E277">
        <f t="shared" si="55"/>
        <v>8</v>
      </c>
      <c r="F277">
        <f t="shared" si="47"/>
        <v>9</v>
      </c>
      <c r="G277">
        <f t="shared" si="48"/>
        <v>1</v>
      </c>
      <c r="H277">
        <f t="shared" ref="H277:H306" si="56">VLOOKUP(C277,K$6:M$16,2)</f>
        <v>4.4300963851969252E-7</v>
      </c>
      <c r="I277">
        <f t="shared" ref="I277:I306" si="57">_xlfn.BINOM.DIST(B277,C277,$H$2,FALSE)</f>
        <v>0.36924551587849397</v>
      </c>
      <c r="J277">
        <f t="shared" ref="J277:J306" si="58">VLOOKUP(F277,K$6:M$16,3)</f>
        <v>0</v>
      </c>
      <c r="K277">
        <f t="shared" si="49"/>
        <v>0.34464062971511911</v>
      </c>
      <c r="L277">
        <f t="shared" si="50"/>
        <v>0</v>
      </c>
      <c r="M277" t="e">
        <f t="shared" si="51"/>
        <v>#NUM!</v>
      </c>
    </row>
    <row r="278" spans="2:13" x14ac:dyDescent="0.2">
      <c r="B278">
        <f t="shared" si="52"/>
        <v>9</v>
      </c>
      <c r="C278">
        <f t="shared" si="53"/>
        <v>10</v>
      </c>
      <c r="D278">
        <f t="shared" si="54"/>
        <v>1</v>
      </c>
      <c r="E278">
        <f t="shared" si="55"/>
        <v>7</v>
      </c>
      <c r="F278">
        <f t="shared" ref="F278:F306" si="59">D278+E278</f>
        <v>8</v>
      </c>
      <c r="G278">
        <f t="shared" ref="G278:G306" si="60">B278-E278</f>
        <v>2</v>
      </c>
      <c r="H278">
        <f t="shared" si="56"/>
        <v>4.4300963851969252E-7</v>
      </c>
      <c r="I278">
        <f t="shared" si="57"/>
        <v>0.36924551587849397</v>
      </c>
      <c r="J278">
        <f t="shared" si="58"/>
        <v>0</v>
      </c>
      <c r="K278">
        <f t="shared" ref="K278:K306" si="61">_xlfn.BINOM.DIST(G278,B278,$F$2,FALSE)</f>
        <v>0.28229445978500783</v>
      </c>
      <c r="L278">
        <f t="shared" ref="L278:L306" si="62">H278*I278*J278*K278</f>
        <v>0</v>
      </c>
      <c r="M278" t="e">
        <f t="shared" ref="M278:M306" si="63">LN(L278)</f>
        <v>#NUM!</v>
      </c>
    </row>
    <row r="279" spans="2:13" x14ac:dyDescent="0.2">
      <c r="B279">
        <f t="shared" ref="B279:B306" si="64">IF(E278=0,IF(C278=B278,B278+1,B278), B278)</f>
        <v>9</v>
      </c>
      <c r="C279">
        <f t="shared" ref="C279:C306" si="65">IF(E278=0,IF(C278=B278,10,C278-1),C278)</f>
        <v>10</v>
      </c>
      <c r="D279">
        <f t="shared" ref="D279:D306" si="66">C279-B279</f>
        <v>1</v>
      </c>
      <c r="E279">
        <f t="shared" ref="E279:E306" si="67">IF(E278=0,B279,E278-1)</f>
        <v>6</v>
      </c>
      <c r="F279">
        <f t="shared" si="59"/>
        <v>7</v>
      </c>
      <c r="G279">
        <f t="shared" si="60"/>
        <v>3</v>
      </c>
      <c r="H279">
        <f t="shared" si="56"/>
        <v>4.4300963851969252E-7</v>
      </c>
      <c r="I279">
        <f t="shared" si="57"/>
        <v>0.36924551587849397</v>
      </c>
      <c r="J279">
        <f t="shared" si="58"/>
        <v>0</v>
      </c>
      <c r="K279">
        <f t="shared" si="61"/>
        <v>0.13488232042322623</v>
      </c>
      <c r="L279">
        <f t="shared" si="62"/>
        <v>0</v>
      </c>
      <c r="M279" t="e">
        <f t="shared" si="63"/>
        <v>#NUM!</v>
      </c>
    </row>
    <row r="280" spans="2:13" x14ac:dyDescent="0.2">
      <c r="B280">
        <f t="shared" si="64"/>
        <v>9</v>
      </c>
      <c r="C280">
        <f t="shared" si="65"/>
        <v>10</v>
      </c>
      <c r="D280">
        <f t="shared" si="66"/>
        <v>1</v>
      </c>
      <c r="E280">
        <f t="shared" si="67"/>
        <v>5</v>
      </c>
      <c r="F280">
        <f t="shared" si="59"/>
        <v>6</v>
      </c>
      <c r="G280">
        <f t="shared" si="60"/>
        <v>4</v>
      </c>
      <c r="H280">
        <f t="shared" si="56"/>
        <v>4.4300963851969252E-7</v>
      </c>
      <c r="I280">
        <f t="shared" si="57"/>
        <v>0.36924551587849397</v>
      </c>
      <c r="J280">
        <f t="shared" si="58"/>
        <v>0</v>
      </c>
      <c r="K280">
        <f t="shared" si="61"/>
        <v>4.1430690945265018E-2</v>
      </c>
      <c r="L280">
        <f t="shared" si="62"/>
        <v>0</v>
      </c>
      <c r="M280" t="e">
        <f t="shared" si="63"/>
        <v>#NUM!</v>
      </c>
    </row>
    <row r="281" spans="2:13" x14ac:dyDescent="0.2">
      <c r="B281">
        <f t="shared" si="64"/>
        <v>9</v>
      </c>
      <c r="C281">
        <f t="shared" si="65"/>
        <v>10</v>
      </c>
      <c r="D281">
        <f t="shared" si="66"/>
        <v>1</v>
      </c>
      <c r="E281">
        <f t="shared" si="67"/>
        <v>4</v>
      </c>
      <c r="F281">
        <f t="shared" si="59"/>
        <v>5</v>
      </c>
      <c r="G281">
        <f t="shared" si="60"/>
        <v>5</v>
      </c>
      <c r="H281">
        <f t="shared" si="56"/>
        <v>4.4300963851969252E-7</v>
      </c>
      <c r="I281">
        <f t="shared" si="57"/>
        <v>0.36924551587849397</v>
      </c>
      <c r="J281">
        <f t="shared" si="58"/>
        <v>0</v>
      </c>
      <c r="K281">
        <f t="shared" si="61"/>
        <v>8.4839493014657458E-3</v>
      </c>
      <c r="L281">
        <f t="shared" si="62"/>
        <v>0</v>
      </c>
      <c r="M281" t="e">
        <f t="shared" si="63"/>
        <v>#NUM!</v>
      </c>
    </row>
    <row r="282" spans="2:13" x14ac:dyDescent="0.2">
      <c r="B282">
        <f t="shared" si="64"/>
        <v>9</v>
      </c>
      <c r="C282">
        <f t="shared" si="65"/>
        <v>10</v>
      </c>
      <c r="D282">
        <f t="shared" si="66"/>
        <v>1</v>
      </c>
      <c r="E282">
        <f t="shared" si="67"/>
        <v>3</v>
      </c>
      <c r="F282">
        <f t="shared" si="59"/>
        <v>4</v>
      </c>
      <c r="G282">
        <f t="shared" si="60"/>
        <v>6</v>
      </c>
      <c r="H282">
        <f t="shared" si="56"/>
        <v>4.4300963851969252E-7</v>
      </c>
      <c r="I282">
        <f t="shared" si="57"/>
        <v>0.36924551587849397</v>
      </c>
      <c r="J282">
        <f t="shared" si="58"/>
        <v>0</v>
      </c>
      <c r="K282">
        <f t="shared" si="61"/>
        <v>1.1581976888410592E-3</v>
      </c>
      <c r="L282">
        <f t="shared" si="62"/>
        <v>0</v>
      </c>
      <c r="M282" t="e">
        <f t="shared" si="63"/>
        <v>#NUM!</v>
      </c>
    </row>
    <row r="283" spans="2:13" x14ac:dyDescent="0.2">
      <c r="B283">
        <f t="shared" si="64"/>
        <v>9</v>
      </c>
      <c r="C283">
        <f t="shared" si="65"/>
        <v>10</v>
      </c>
      <c r="D283">
        <f t="shared" si="66"/>
        <v>1</v>
      </c>
      <c r="E283">
        <f t="shared" si="67"/>
        <v>2</v>
      </c>
      <c r="F283">
        <f t="shared" si="59"/>
        <v>3</v>
      </c>
      <c r="G283">
        <f t="shared" si="60"/>
        <v>7</v>
      </c>
      <c r="H283">
        <f t="shared" si="56"/>
        <v>4.4300963851969252E-7</v>
      </c>
      <c r="I283">
        <f t="shared" si="57"/>
        <v>0.36924551587849397</v>
      </c>
      <c r="J283">
        <f t="shared" si="58"/>
        <v>0</v>
      </c>
      <c r="K283">
        <f t="shared" si="61"/>
        <v>1.016440116081074E-4</v>
      </c>
      <c r="L283">
        <f t="shared" si="62"/>
        <v>0</v>
      </c>
      <c r="M283" t="e">
        <f t="shared" si="63"/>
        <v>#NUM!</v>
      </c>
    </row>
    <row r="284" spans="2:13" x14ac:dyDescent="0.2">
      <c r="B284">
        <f t="shared" si="64"/>
        <v>9</v>
      </c>
      <c r="C284">
        <f t="shared" si="65"/>
        <v>10</v>
      </c>
      <c r="D284">
        <f t="shared" si="66"/>
        <v>1</v>
      </c>
      <c r="E284">
        <f t="shared" si="67"/>
        <v>1</v>
      </c>
      <c r="F284">
        <f t="shared" si="59"/>
        <v>2</v>
      </c>
      <c r="G284">
        <f t="shared" si="60"/>
        <v>8</v>
      </c>
      <c r="H284">
        <f t="shared" si="56"/>
        <v>4.4300963851969252E-7</v>
      </c>
      <c r="I284">
        <f t="shared" si="57"/>
        <v>0.36924551587849397</v>
      </c>
      <c r="J284">
        <f t="shared" si="58"/>
        <v>0.73708622755602271</v>
      </c>
      <c r="K284">
        <f t="shared" si="61"/>
        <v>5.2035255845723138E-6</v>
      </c>
      <c r="L284">
        <f t="shared" si="62"/>
        <v>6.2739982885383057E-13</v>
      </c>
      <c r="M284">
        <f t="shared" si="63"/>
        <v>-28.097192371940515</v>
      </c>
    </row>
    <row r="285" spans="2:13" x14ac:dyDescent="0.2">
      <c r="B285">
        <f t="shared" si="64"/>
        <v>9</v>
      </c>
      <c r="C285">
        <f t="shared" si="65"/>
        <v>10</v>
      </c>
      <c r="D285">
        <f t="shared" si="66"/>
        <v>1</v>
      </c>
      <c r="E285">
        <f t="shared" si="67"/>
        <v>0</v>
      </c>
      <c r="F285">
        <f t="shared" si="59"/>
        <v>1</v>
      </c>
      <c r="G285">
        <f t="shared" si="60"/>
        <v>9</v>
      </c>
      <c r="H285">
        <f t="shared" si="56"/>
        <v>4.4300963851969252E-7</v>
      </c>
      <c r="I285">
        <f t="shared" si="57"/>
        <v>0.36924551587849397</v>
      </c>
      <c r="J285">
        <f t="shared" si="58"/>
        <v>0.13109639245593677</v>
      </c>
      <c r="K285">
        <f t="shared" si="61"/>
        <v>1.1839437608842076E-7</v>
      </c>
      <c r="L285">
        <f t="shared" si="62"/>
        <v>2.5389270300764424E-15</v>
      </c>
      <c r="M285">
        <f t="shared" si="63"/>
        <v>-33.607034832232308</v>
      </c>
    </row>
    <row r="286" spans="2:13" x14ac:dyDescent="0.2">
      <c r="B286">
        <f t="shared" si="64"/>
        <v>9</v>
      </c>
      <c r="C286">
        <f t="shared" si="65"/>
        <v>9</v>
      </c>
      <c r="D286">
        <f t="shared" si="66"/>
        <v>0</v>
      </c>
      <c r="E286">
        <f t="shared" si="67"/>
        <v>9</v>
      </c>
      <c r="F286">
        <f t="shared" si="59"/>
        <v>9</v>
      </c>
      <c r="G286">
        <f t="shared" si="60"/>
        <v>0</v>
      </c>
      <c r="H286">
        <f t="shared" si="56"/>
        <v>1.0690564776859794E-6</v>
      </c>
      <c r="I286">
        <f t="shared" si="57"/>
        <v>0.27984298731991053</v>
      </c>
      <c r="J286">
        <f t="shared" si="58"/>
        <v>0</v>
      </c>
      <c r="K286">
        <f t="shared" si="61"/>
        <v>0.18700278620950636</v>
      </c>
      <c r="L286">
        <f t="shared" si="62"/>
        <v>0</v>
      </c>
      <c r="M286" t="e">
        <f t="shared" si="63"/>
        <v>#NUM!</v>
      </c>
    </row>
    <row r="287" spans="2:13" x14ac:dyDescent="0.2">
      <c r="B287">
        <f t="shared" si="64"/>
        <v>9</v>
      </c>
      <c r="C287">
        <f t="shared" si="65"/>
        <v>9</v>
      </c>
      <c r="D287">
        <f t="shared" si="66"/>
        <v>0</v>
      </c>
      <c r="E287">
        <f t="shared" si="67"/>
        <v>8</v>
      </c>
      <c r="F287">
        <f t="shared" si="59"/>
        <v>8</v>
      </c>
      <c r="G287">
        <f t="shared" si="60"/>
        <v>1</v>
      </c>
      <c r="H287">
        <f t="shared" si="56"/>
        <v>1.0690564776859794E-6</v>
      </c>
      <c r="I287">
        <f t="shared" si="57"/>
        <v>0.27984298731991053</v>
      </c>
      <c r="J287">
        <f t="shared" si="58"/>
        <v>0</v>
      </c>
      <c r="K287">
        <f t="shared" si="61"/>
        <v>0.34464062971511911</v>
      </c>
      <c r="L287">
        <f t="shared" si="62"/>
        <v>0</v>
      </c>
      <c r="M287" t="e">
        <f t="shared" si="63"/>
        <v>#NUM!</v>
      </c>
    </row>
    <row r="288" spans="2:13" x14ac:dyDescent="0.2">
      <c r="B288">
        <f t="shared" si="64"/>
        <v>9</v>
      </c>
      <c r="C288">
        <f t="shared" si="65"/>
        <v>9</v>
      </c>
      <c r="D288">
        <f t="shared" si="66"/>
        <v>0</v>
      </c>
      <c r="E288">
        <f t="shared" si="67"/>
        <v>7</v>
      </c>
      <c r="F288">
        <f t="shared" si="59"/>
        <v>7</v>
      </c>
      <c r="G288">
        <f t="shared" si="60"/>
        <v>2</v>
      </c>
      <c r="H288">
        <f t="shared" si="56"/>
        <v>1.0690564776859794E-6</v>
      </c>
      <c r="I288">
        <f t="shared" si="57"/>
        <v>0.27984298731991053</v>
      </c>
      <c r="J288">
        <f t="shared" si="58"/>
        <v>0</v>
      </c>
      <c r="K288">
        <f t="shared" si="61"/>
        <v>0.28229445978500783</v>
      </c>
      <c r="L288">
        <f t="shared" si="62"/>
        <v>0</v>
      </c>
      <c r="M288" t="e">
        <f t="shared" si="63"/>
        <v>#NUM!</v>
      </c>
    </row>
    <row r="289" spans="2:13" x14ac:dyDescent="0.2">
      <c r="B289">
        <f t="shared" si="64"/>
        <v>9</v>
      </c>
      <c r="C289">
        <f t="shared" si="65"/>
        <v>9</v>
      </c>
      <c r="D289">
        <f t="shared" si="66"/>
        <v>0</v>
      </c>
      <c r="E289">
        <f t="shared" si="67"/>
        <v>6</v>
      </c>
      <c r="F289">
        <f t="shared" si="59"/>
        <v>6</v>
      </c>
      <c r="G289">
        <f t="shared" si="60"/>
        <v>3</v>
      </c>
      <c r="H289">
        <f t="shared" si="56"/>
        <v>1.0690564776859794E-6</v>
      </c>
      <c r="I289">
        <f t="shared" si="57"/>
        <v>0.27984298731991053</v>
      </c>
      <c r="J289">
        <f t="shared" si="58"/>
        <v>0</v>
      </c>
      <c r="K289">
        <f t="shared" si="61"/>
        <v>0.13488232042322623</v>
      </c>
      <c r="L289">
        <f t="shared" si="62"/>
        <v>0</v>
      </c>
      <c r="M289" t="e">
        <f t="shared" si="63"/>
        <v>#NUM!</v>
      </c>
    </row>
    <row r="290" spans="2:13" x14ac:dyDescent="0.2">
      <c r="B290">
        <f t="shared" si="64"/>
        <v>9</v>
      </c>
      <c r="C290">
        <f t="shared" si="65"/>
        <v>9</v>
      </c>
      <c r="D290">
        <f t="shared" si="66"/>
        <v>0</v>
      </c>
      <c r="E290">
        <f t="shared" si="67"/>
        <v>5</v>
      </c>
      <c r="F290">
        <f t="shared" si="59"/>
        <v>5</v>
      </c>
      <c r="G290">
        <f t="shared" si="60"/>
        <v>4</v>
      </c>
      <c r="H290">
        <f t="shared" si="56"/>
        <v>1.0690564776859794E-6</v>
      </c>
      <c r="I290">
        <f t="shared" si="57"/>
        <v>0.27984298731991053</v>
      </c>
      <c r="J290">
        <f t="shared" si="58"/>
        <v>0</v>
      </c>
      <c r="K290">
        <f t="shared" si="61"/>
        <v>4.1430690945265018E-2</v>
      </c>
      <c r="L290">
        <f t="shared" si="62"/>
        <v>0</v>
      </c>
      <c r="M290" t="e">
        <f t="shared" si="63"/>
        <v>#NUM!</v>
      </c>
    </row>
    <row r="291" spans="2:13" x14ac:dyDescent="0.2">
      <c r="B291">
        <f t="shared" si="64"/>
        <v>9</v>
      </c>
      <c r="C291">
        <f t="shared" si="65"/>
        <v>9</v>
      </c>
      <c r="D291">
        <f t="shared" si="66"/>
        <v>0</v>
      </c>
      <c r="E291">
        <f t="shared" si="67"/>
        <v>4</v>
      </c>
      <c r="F291">
        <f t="shared" si="59"/>
        <v>4</v>
      </c>
      <c r="G291">
        <f t="shared" si="60"/>
        <v>5</v>
      </c>
      <c r="H291">
        <f t="shared" si="56"/>
        <v>1.0690564776859794E-6</v>
      </c>
      <c r="I291">
        <f t="shared" si="57"/>
        <v>0.27984298731991053</v>
      </c>
      <c r="J291">
        <f t="shared" si="58"/>
        <v>0</v>
      </c>
      <c r="K291">
        <f t="shared" si="61"/>
        <v>8.4839493014657458E-3</v>
      </c>
      <c r="L291">
        <f t="shared" si="62"/>
        <v>0</v>
      </c>
      <c r="M291" t="e">
        <f t="shared" si="63"/>
        <v>#NUM!</v>
      </c>
    </row>
    <row r="292" spans="2:13" x14ac:dyDescent="0.2">
      <c r="B292">
        <f t="shared" si="64"/>
        <v>9</v>
      </c>
      <c r="C292">
        <f t="shared" si="65"/>
        <v>9</v>
      </c>
      <c r="D292">
        <f t="shared" si="66"/>
        <v>0</v>
      </c>
      <c r="E292">
        <f t="shared" si="67"/>
        <v>3</v>
      </c>
      <c r="F292">
        <f t="shared" si="59"/>
        <v>3</v>
      </c>
      <c r="G292">
        <f t="shared" si="60"/>
        <v>6</v>
      </c>
      <c r="H292">
        <f t="shared" si="56"/>
        <v>1.0690564776859794E-6</v>
      </c>
      <c r="I292">
        <f t="shared" si="57"/>
        <v>0.27984298731991053</v>
      </c>
      <c r="J292">
        <f t="shared" si="58"/>
        <v>0</v>
      </c>
      <c r="K292">
        <f t="shared" si="61"/>
        <v>1.1581976888410592E-3</v>
      </c>
      <c r="L292">
        <f t="shared" si="62"/>
        <v>0</v>
      </c>
      <c r="M292" t="e">
        <f t="shared" si="63"/>
        <v>#NUM!</v>
      </c>
    </row>
    <row r="293" spans="2:13" x14ac:dyDescent="0.2">
      <c r="B293">
        <f t="shared" si="64"/>
        <v>9</v>
      </c>
      <c r="C293">
        <f t="shared" si="65"/>
        <v>9</v>
      </c>
      <c r="D293">
        <f t="shared" si="66"/>
        <v>0</v>
      </c>
      <c r="E293">
        <f t="shared" si="67"/>
        <v>2</v>
      </c>
      <c r="F293">
        <f t="shared" si="59"/>
        <v>2</v>
      </c>
      <c r="G293">
        <f t="shared" si="60"/>
        <v>7</v>
      </c>
      <c r="H293">
        <f t="shared" si="56"/>
        <v>1.0690564776859794E-6</v>
      </c>
      <c r="I293">
        <f t="shared" si="57"/>
        <v>0.27984298731991053</v>
      </c>
      <c r="J293">
        <f t="shared" si="58"/>
        <v>0.73708622755602271</v>
      </c>
      <c r="K293">
        <f t="shared" si="61"/>
        <v>1.016440116081074E-4</v>
      </c>
      <c r="L293">
        <f t="shared" si="62"/>
        <v>2.2413783425291868E-11</v>
      </c>
      <c r="M293">
        <f t="shared" si="63"/>
        <v>-24.521345014820103</v>
      </c>
    </row>
    <row r="294" spans="2:13" x14ac:dyDescent="0.2">
      <c r="B294">
        <f t="shared" si="64"/>
        <v>9</v>
      </c>
      <c r="C294">
        <f t="shared" si="65"/>
        <v>9</v>
      </c>
      <c r="D294">
        <f t="shared" si="66"/>
        <v>0</v>
      </c>
      <c r="E294">
        <f t="shared" si="67"/>
        <v>1</v>
      </c>
      <c r="F294">
        <f t="shared" si="59"/>
        <v>1</v>
      </c>
      <c r="G294">
        <f t="shared" si="60"/>
        <v>8</v>
      </c>
      <c r="H294">
        <f t="shared" si="56"/>
        <v>1.0690564776859794E-6</v>
      </c>
      <c r="I294">
        <f t="shared" si="57"/>
        <v>0.27984298731991053</v>
      </c>
      <c r="J294">
        <f t="shared" si="58"/>
        <v>0.13109639245593677</v>
      </c>
      <c r="K294">
        <f t="shared" si="61"/>
        <v>5.2035255845723138E-6</v>
      </c>
      <c r="L294">
        <f t="shared" si="62"/>
        <v>2.0408144125510165E-13</v>
      </c>
      <c r="M294">
        <f t="shared" si="63"/>
        <v>-29.220257258895572</v>
      </c>
    </row>
    <row r="295" spans="2:13" x14ac:dyDescent="0.2">
      <c r="B295">
        <f t="shared" si="64"/>
        <v>9</v>
      </c>
      <c r="C295">
        <f t="shared" si="65"/>
        <v>9</v>
      </c>
      <c r="D295">
        <f t="shared" si="66"/>
        <v>0</v>
      </c>
      <c r="E295">
        <f t="shared" si="67"/>
        <v>0</v>
      </c>
      <c r="F295">
        <f t="shared" si="59"/>
        <v>0</v>
      </c>
      <c r="G295">
        <f t="shared" si="60"/>
        <v>9</v>
      </c>
      <c r="H295">
        <f t="shared" si="56"/>
        <v>1.0690564776859794E-6</v>
      </c>
      <c r="I295">
        <f t="shared" si="57"/>
        <v>0.27984298731991053</v>
      </c>
      <c r="J295">
        <f t="shared" si="58"/>
        <v>1.8614005121160475E-3</v>
      </c>
      <c r="K295">
        <f t="shared" si="61"/>
        <v>1.1839437608842076E-7</v>
      </c>
      <c r="L295">
        <f t="shared" si="62"/>
        <v>6.5930440880342948E-17</v>
      </c>
      <c r="M295">
        <f t="shared" si="63"/>
        <v>-37.257931413692397</v>
      </c>
    </row>
    <row r="296" spans="2:13" x14ac:dyDescent="0.2">
      <c r="B296">
        <f t="shared" si="64"/>
        <v>10</v>
      </c>
      <c r="C296">
        <f t="shared" si="65"/>
        <v>10</v>
      </c>
      <c r="D296">
        <f t="shared" si="66"/>
        <v>0</v>
      </c>
      <c r="E296">
        <f t="shared" si="67"/>
        <v>10</v>
      </c>
      <c r="F296">
        <f t="shared" si="59"/>
        <v>10</v>
      </c>
      <c r="G296">
        <f t="shared" si="60"/>
        <v>0</v>
      </c>
      <c r="H296">
        <f t="shared" si="56"/>
        <v>4.4300963851969252E-7</v>
      </c>
      <c r="I296">
        <f t="shared" si="57"/>
        <v>0.24291843573206112</v>
      </c>
      <c r="J296">
        <f t="shared" si="58"/>
        <v>0</v>
      </c>
      <c r="K296">
        <f t="shared" si="61"/>
        <v>0.15521808036785298</v>
      </c>
      <c r="L296">
        <f t="shared" si="62"/>
        <v>0</v>
      </c>
      <c r="M296" t="e">
        <f t="shared" si="63"/>
        <v>#NUM!</v>
      </c>
    </row>
    <row r="297" spans="2:13" x14ac:dyDescent="0.2">
      <c r="B297">
        <f t="shared" si="64"/>
        <v>10</v>
      </c>
      <c r="C297">
        <f t="shared" si="65"/>
        <v>10</v>
      </c>
      <c r="D297">
        <f t="shared" si="66"/>
        <v>0</v>
      </c>
      <c r="E297">
        <f t="shared" si="67"/>
        <v>9</v>
      </c>
      <c r="F297">
        <f t="shared" si="59"/>
        <v>9</v>
      </c>
      <c r="G297">
        <f t="shared" si="60"/>
        <v>1</v>
      </c>
      <c r="H297">
        <f t="shared" si="56"/>
        <v>4.4300963851969252E-7</v>
      </c>
      <c r="I297">
        <f t="shared" si="57"/>
        <v>0.24291843573206112</v>
      </c>
      <c r="J297">
        <f t="shared" si="58"/>
        <v>0</v>
      </c>
      <c r="K297">
        <f t="shared" si="61"/>
        <v>0.31784705841653388</v>
      </c>
      <c r="L297">
        <f t="shared" si="62"/>
        <v>0</v>
      </c>
      <c r="M297" t="e">
        <f t="shared" si="63"/>
        <v>#NUM!</v>
      </c>
    </row>
    <row r="298" spans="2:13" x14ac:dyDescent="0.2">
      <c r="B298">
        <f t="shared" si="64"/>
        <v>10</v>
      </c>
      <c r="C298">
        <f t="shared" si="65"/>
        <v>10</v>
      </c>
      <c r="D298">
        <f t="shared" si="66"/>
        <v>0</v>
      </c>
      <c r="E298">
        <f t="shared" si="67"/>
        <v>8</v>
      </c>
      <c r="F298">
        <f t="shared" si="59"/>
        <v>8</v>
      </c>
      <c r="G298">
        <f t="shared" si="60"/>
        <v>2</v>
      </c>
      <c r="H298">
        <f t="shared" si="56"/>
        <v>4.4300963851969252E-7</v>
      </c>
      <c r="I298">
        <f t="shared" si="57"/>
        <v>0.24291843573206112</v>
      </c>
      <c r="J298">
        <f t="shared" si="58"/>
        <v>0</v>
      </c>
      <c r="K298">
        <f t="shared" si="61"/>
        <v>0.29289138570119289</v>
      </c>
      <c r="L298">
        <f t="shared" si="62"/>
        <v>0</v>
      </c>
      <c r="M298" t="e">
        <f t="shared" si="63"/>
        <v>#NUM!</v>
      </c>
    </row>
    <row r="299" spans="2:13" x14ac:dyDescent="0.2">
      <c r="B299">
        <f t="shared" si="64"/>
        <v>10</v>
      </c>
      <c r="C299">
        <f t="shared" si="65"/>
        <v>10</v>
      </c>
      <c r="D299">
        <f t="shared" si="66"/>
        <v>0</v>
      </c>
      <c r="E299">
        <f t="shared" si="67"/>
        <v>7</v>
      </c>
      <c r="F299">
        <f t="shared" si="59"/>
        <v>7</v>
      </c>
      <c r="G299">
        <f t="shared" si="60"/>
        <v>3</v>
      </c>
      <c r="H299">
        <f t="shared" si="56"/>
        <v>4.4300963851969252E-7</v>
      </c>
      <c r="I299">
        <f t="shared" si="57"/>
        <v>0.24291843573206112</v>
      </c>
      <c r="J299">
        <f t="shared" si="58"/>
        <v>0</v>
      </c>
      <c r="K299">
        <f t="shared" si="61"/>
        <v>0.15993783741351186</v>
      </c>
      <c r="L299">
        <f t="shared" si="62"/>
        <v>0</v>
      </c>
      <c r="M299" t="e">
        <f t="shared" si="63"/>
        <v>#NUM!</v>
      </c>
    </row>
    <row r="300" spans="2:13" x14ac:dyDescent="0.2">
      <c r="B300">
        <f t="shared" si="64"/>
        <v>10</v>
      </c>
      <c r="C300">
        <f t="shared" si="65"/>
        <v>10</v>
      </c>
      <c r="D300">
        <f t="shared" si="66"/>
        <v>0</v>
      </c>
      <c r="E300">
        <f t="shared" si="67"/>
        <v>6</v>
      </c>
      <c r="F300">
        <f t="shared" si="59"/>
        <v>6</v>
      </c>
      <c r="G300">
        <f t="shared" si="60"/>
        <v>4</v>
      </c>
      <c r="H300">
        <f t="shared" si="56"/>
        <v>4.4300963851969252E-7</v>
      </c>
      <c r="I300">
        <f t="shared" si="57"/>
        <v>0.24291843573206112</v>
      </c>
      <c r="J300">
        <f t="shared" si="58"/>
        <v>0</v>
      </c>
      <c r="K300">
        <f t="shared" si="61"/>
        <v>5.7314585584419778E-2</v>
      </c>
      <c r="L300">
        <f t="shared" si="62"/>
        <v>0</v>
      </c>
      <c r="M300" t="e">
        <f t="shared" si="63"/>
        <v>#NUM!</v>
      </c>
    </row>
    <row r="301" spans="2:13" x14ac:dyDescent="0.2">
      <c r="B301">
        <f t="shared" si="64"/>
        <v>10</v>
      </c>
      <c r="C301">
        <f t="shared" si="65"/>
        <v>10</v>
      </c>
      <c r="D301">
        <f t="shared" si="66"/>
        <v>0</v>
      </c>
      <c r="E301">
        <f t="shared" si="67"/>
        <v>5</v>
      </c>
      <c r="F301">
        <f t="shared" si="59"/>
        <v>5</v>
      </c>
      <c r="G301">
        <f t="shared" si="60"/>
        <v>5</v>
      </c>
      <c r="H301">
        <f t="shared" si="56"/>
        <v>4.4300963851969252E-7</v>
      </c>
      <c r="I301">
        <f t="shared" si="57"/>
        <v>0.24291843573206112</v>
      </c>
      <c r="J301">
        <f t="shared" si="58"/>
        <v>0</v>
      </c>
      <c r="K301">
        <f t="shared" si="61"/>
        <v>1.40838791892263E-2</v>
      </c>
      <c r="L301">
        <f t="shared" si="62"/>
        <v>0</v>
      </c>
      <c r="M301" t="e">
        <f t="shared" si="63"/>
        <v>#NUM!</v>
      </c>
    </row>
    <row r="302" spans="2:13" x14ac:dyDescent="0.2">
      <c r="B302">
        <f t="shared" si="64"/>
        <v>10</v>
      </c>
      <c r="C302">
        <f t="shared" si="65"/>
        <v>10</v>
      </c>
      <c r="D302">
        <f t="shared" si="66"/>
        <v>0</v>
      </c>
      <c r="E302">
        <f t="shared" si="67"/>
        <v>4</v>
      </c>
      <c r="F302">
        <f t="shared" si="59"/>
        <v>4</v>
      </c>
      <c r="G302">
        <f t="shared" si="60"/>
        <v>6</v>
      </c>
      <c r="H302">
        <f t="shared" si="56"/>
        <v>4.4300963851969252E-7</v>
      </c>
      <c r="I302">
        <f t="shared" si="57"/>
        <v>0.24291843573206112</v>
      </c>
      <c r="J302">
        <f t="shared" si="58"/>
        <v>0</v>
      </c>
      <c r="K302">
        <f t="shared" si="61"/>
        <v>2.4033495114209984E-3</v>
      </c>
      <c r="L302">
        <f t="shared" si="62"/>
        <v>0</v>
      </c>
      <c r="M302" t="e">
        <f t="shared" si="63"/>
        <v>#NUM!</v>
      </c>
    </row>
    <row r="303" spans="2:13" x14ac:dyDescent="0.2">
      <c r="B303">
        <f t="shared" si="64"/>
        <v>10</v>
      </c>
      <c r="C303">
        <f t="shared" si="65"/>
        <v>10</v>
      </c>
      <c r="D303">
        <f t="shared" si="66"/>
        <v>0</v>
      </c>
      <c r="E303">
        <f t="shared" si="67"/>
        <v>3</v>
      </c>
      <c r="F303">
        <f t="shared" si="59"/>
        <v>3</v>
      </c>
      <c r="G303">
        <f t="shared" si="60"/>
        <v>7</v>
      </c>
      <c r="H303">
        <f t="shared" si="56"/>
        <v>4.4300963851969252E-7</v>
      </c>
      <c r="I303">
        <f t="shared" si="57"/>
        <v>0.24291843573206112</v>
      </c>
      <c r="J303">
        <f t="shared" si="58"/>
        <v>0</v>
      </c>
      <c r="K303">
        <f t="shared" si="61"/>
        <v>2.8122554896094172E-4</v>
      </c>
      <c r="L303">
        <f t="shared" si="62"/>
        <v>0</v>
      </c>
      <c r="M303" t="e">
        <f t="shared" si="63"/>
        <v>#NUM!</v>
      </c>
    </row>
    <row r="304" spans="2:13" x14ac:dyDescent="0.2">
      <c r="B304">
        <f t="shared" si="64"/>
        <v>10</v>
      </c>
      <c r="C304">
        <f t="shared" si="65"/>
        <v>10</v>
      </c>
      <c r="D304">
        <f t="shared" si="66"/>
        <v>0</v>
      </c>
      <c r="E304">
        <f t="shared" si="67"/>
        <v>2</v>
      </c>
      <c r="F304">
        <f t="shared" si="59"/>
        <v>2</v>
      </c>
      <c r="G304">
        <f t="shared" si="60"/>
        <v>8</v>
      </c>
      <c r="H304">
        <f t="shared" si="56"/>
        <v>4.4300963851969252E-7</v>
      </c>
      <c r="I304">
        <f t="shared" si="57"/>
        <v>0.24291843573206112</v>
      </c>
      <c r="J304">
        <f t="shared" si="58"/>
        <v>0.73708622755602271</v>
      </c>
      <c r="K304">
        <f t="shared" si="61"/>
        <v>2.1595433649781309E-5</v>
      </c>
      <c r="L304">
        <f t="shared" si="62"/>
        <v>1.712986249971065E-12</v>
      </c>
      <c r="M304">
        <f t="shared" si="63"/>
        <v>-27.092782923489146</v>
      </c>
    </row>
    <row r="305" spans="2:13" x14ac:dyDescent="0.2">
      <c r="B305">
        <f t="shared" si="64"/>
        <v>10</v>
      </c>
      <c r="C305">
        <f t="shared" si="65"/>
        <v>10</v>
      </c>
      <c r="D305">
        <f t="shared" si="66"/>
        <v>0</v>
      </c>
      <c r="E305">
        <f t="shared" si="67"/>
        <v>1</v>
      </c>
      <c r="F305">
        <f t="shared" si="59"/>
        <v>1</v>
      </c>
      <c r="G305">
        <f t="shared" si="60"/>
        <v>9</v>
      </c>
      <c r="H305">
        <f t="shared" si="56"/>
        <v>4.4300963851969252E-7</v>
      </c>
      <c r="I305">
        <f t="shared" si="57"/>
        <v>0.24291843573206112</v>
      </c>
      <c r="J305">
        <f t="shared" si="58"/>
        <v>0.13109639245593677</v>
      </c>
      <c r="K305">
        <f t="shared" si="61"/>
        <v>9.8270983846229601E-7</v>
      </c>
      <c r="L305">
        <f t="shared" si="62"/>
        <v>1.3864036590976062E-14</v>
      </c>
      <c r="M305">
        <f t="shared" si="63"/>
        <v>-31.909478203220996</v>
      </c>
    </row>
    <row r="306" spans="2:13" x14ac:dyDescent="0.2">
      <c r="B306">
        <f t="shared" si="64"/>
        <v>10</v>
      </c>
      <c r="C306">
        <f t="shared" si="65"/>
        <v>10</v>
      </c>
      <c r="D306">
        <f t="shared" si="66"/>
        <v>0</v>
      </c>
      <c r="E306">
        <f t="shared" si="67"/>
        <v>0</v>
      </c>
      <c r="F306">
        <f t="shared" si="59"/>
        <v>0</v>
      </c>
      <c r="G306">
        <f t="shared" si="60"/>
        <v>10</v>
      </c>
      <c r="H306">
        <f t="shared" si="56"/>
        <v>4.4300963851969252E-7</v>
      </c>
      <c r="I306">
        <f t="shared" si="57"/>
        <v>0.24291843573206112</v>
      </c>
      <c r="J306">
        <f t="shared" si="58"/>
        <v>1.8614005121160475E-3</v>
      </c>
      <c r="K306">
        <f t="shared" si="61"/>
        <v>2.0123392242191284E-8</v>
      </c>
      <c r="L306">
        <f t="shared" si="62"/>
        <v>4.0310173981646433E-18</v>
      </c>
      <c r="M306">
        <f t="shared" si="63"/>
        <v>-40.052512873675653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DEB2-68C0-4941-9388-98EB41DBA765}">
  <dimension ref="A1:P85"/>
  <sheetViews>
    <sheetView workbookViewId="0">
      <selection activeCell="L21" sqref="L21:L33"/>
    </sheetView>
  </sheetViews>
  <sheetFormatPr baseColWidth="10" defaultRowHeight="16" x14ac:dyDescent="0.2"/>
  <cols>
    <col min="2" max="2" width="12.1640625" bestFit="1" customWidth="1"/>
    <col min="4" max="4" width="11.1640625" bestFit="1" customWidth="1"/>
    <col min="9" max="9" width="12.1640625" bestFit="1" customWidth="1"/>
    <col min="11" max="11" width="12.1640625" bestFit="1" customWidth="1"/>
  </cols>
  <sheetData>
    <row r="1" spans="1:16" x14ac:dyDescent="0.2">
      <c r="B1" s="17" t="s">
        <v>17</v>
      </c>
      <c r="C1" s="23" t="s">
        <v>21</v>
      </c>
      <c r="D1" s="18" t="s">
        <v>20</v>
      </c>
      <c r="E1" s="19" t="s">
        <v>26</v>
      </c>
      <c r="F1" s="19" t="s">
        <v>25</v>
      </c>
      <c r="G1" s="19" t="s">
        <v>27</v>
      </c>
    </row>
    <row r="2" spans="1:16" x14ac:dyDescent="0.2">
      <c r="B2" s="20">
        <f>L!A4</f>
        <v>1</v>
      </c>
      <c r="C2" s="24">
        <f>L!Q4</f>
        <v>0.11</v>
      </c>
      <c r="D2" s="21">
        <f>L!P4</f>
        <v>2.0941453034961928E-2</v>
      </c>
      <c r="E2" s="48">
        <f>LN(D2)</f>
        <v>-3.8660246855478206</v>
      </c>
      <c r="F2" s="48">
        <f>LN(1-D2)</f>
        <v>-2.1163835415394919E-2</v>
      </c>
      <c r="G2" s="48">
        <f>LN(C2)</f>
        <v>-2.2072749131897207</v>
      </c>
    </row>
    <row r="3" spans="1:16" x14ac:dyDescent="0.2">
      <c r="N3" s="58"/>
      <c r="O3" s="59" t="s">
        <v>28</v>
      </c>
      <c r="P3" s="58"/>
    </row>
    <row r="4" spans="1:16" x14ac:dyDescent="0.2">
      <c r="F4" s="19">
        <f>SUM(F6:F16)</f>
        <v>4</v>
      </c>
      <c r="N4" s="58"/>
      <c r="O4" s="58">
        <f>C2</f>
        <v>0.11</v>
      </c>
      <c r="P4" s="58">
        <v>1</v>
      </c>
    </row>
    <row r="5" spans="1:16" x14ac:dyDescent="0.2">
      <c r="A5" s="44" t="s">
        <v>18</v>
      </c>
      <c r="B5" s="45" t="s">
        <v>76</v>
      </c>
      <c r="C5" t="s">
        <v>77</v>
      </c>
      <c r="D5" s="44" t="s">
        <v>78</v>
      </c>
      <c r="E5" s="45" t="s">
        <v>79</v>
      </c>
      <c r="F5" s="66" t="s">
        <v>94</v>
      </c>
      <c r="G5" s="66" t="s">
        <v>95</v>
      </c>
      <c r="J5" s="19" t="s">
        <v>18</v>
      </c>
      <c r="K5" s="19" t="s">
        <v>19</v>
      </c>
      <c r="L5" s="52" t="s">
        <v>22</v>
      </c>
      <c r="M5" s="52" t="s">
        <v>74</v>
      </c>
      <c r="N5" s="58" t="s">
        <v>66</v>
      </c>
      <c r="O5" s="58">
        <v>1</v>
      </c>
      <c r="P5" s="58" t="s">
        <v>67</v>
      </c>
    </row>
    <row r="6" spans="1:16" x14ac:dyDescent="0.2">
      <c r="A6" s="46">
        <v>0</v>
      </c>
      <c r="B6" s="47">
        <f>H20</f>
        <v>9.62787384935824E-6</v>
      </c>
      <c r="C6">
        <f>LN(B6)</f>
        <v>-11.550848140605581</v>
      </c>
      <c r="D6" s="46">
        <f t="shared" ref="D6:D16" si="0">B6*K6</f>
        <v>0</v>
      </c>
      <c r="E6" s="47">
        <f t="shared" ref="E6:E16" si="1">D6/D$17</f>
        <v>0</v>
      </c>
      <c r="F6">
        <f>E6*A6</f>
        <v>0</v>
      </c>
      <c r="G6" s="19">
        <f t="shared" ref="G6:G15" si="2">G7+E7</f>
        <v>1</v>
      </c>
      <c r="J6" s="19">
        <f>L6</f>
        <v>0</v>
      </c>
      <c r="K6" s="19">
        <f>'C1'!B6</f>
        <v>0</v>
      </c>
      <c r="L6" s="49">
        <v>0</v>
      </c>
      <c r="M6" s="49">
        <f>'J1'!B6</f>
        <v>9.6503138607726588E-6</v>
      </c>
      <c r="N6" s="58">
        <v>0</v>
      </c>
      <c r="O6" s="58">
        <v>1</v>
      </c>
      <c r="P6" s="58">
        <v>1</v>
      </c>
    </row>
    <row r="7" spans="1:16" x14ac:dyDescent="0.2">
      <c r="A7" s="46">
        <f>A6+1</f>
        <v>1</v>
      </c>
      <c r="B7" s="47">
        <f>SUM(H21:H22)</f>
        <v>6.6567174045526243E-5</v>
      </c>
      <c r="C7">
        <f t="shared" ref="C7:C17" si="3">LN(B7)</f>
        <v>-9.617298984123595</v>
      </c>
      <c r="D7" s="46">
        <f t="shared" si="0"/>
        <v>0</v>
      </c>
      <c r="E7" s="47">
        <f t="shared" si="1"/>
        <v>0</v>
      </c>
      <c r="F7">
        <f t="shared" ref="F7:F16" si="4">E7*A7</f>
        <v>0</v>
      </c>
      <c r="G7" s="19">
        <f t="shared" si="2"/>
        <v>1</v>
      </c>
      <c r="J7" s="19">
        <f t="shared" ref="J7:J16" si="5">L7</f>
        <v>1</v>
      </c>
      <c r="K7" s="19">
        <f>'C1'!B7</f>
        <v>0</v>
      </c>
      <c r="L7" s="49">
        <f>L6+1</f>
        <v>1</v>
      </c>
      <c r="M7" s="49">
        <f>'J1'!B7</f>
        <v>6.8126767844741042E-5</v>
      </c>
      <c r="N7" s="58">
        <v>1</v>
      </c>
      <c r="O7" s="58">
        <f t="shared" ref="O7:O16" si="6">O6*(O$4+($N7-1))</f>
        <v>0.11</v>
      </c>
      <c r="P7" s="58">
        <f t="shared" ref="P7:P16" si="7">P6*(P$4+($N7-1))</f>
        <v>1</v>
      </c>
    </row>
    <row r="8" spans="1:16" x14ac:dyDescent="0.2">
      <c r="A8" s="46">
        <f t="shared" ref="A8:A15" si="8">A7+1</f>
        <v>2</v>
      </c>
      <c r="B8" s="47">
        <f>SUM(H23:H25)</f>
        <v>1.0186565973458877E-4</v>
      </c>
      <c r="C8">
        <f t="shared" si="3"/>
        <v>-9.1918556741933024</v>
      </c>
      <c r="D8" s="46">
        <f t="shared" si="0"/>
        <v>0</v>
      </c>
      <c r="E8" s="47">
        <f t="shared" si="1"/>
        <v>0</v>
      </c>
      <c r="F8">
        <f t="shared" si="4"/>
        <v>0</v>
      </c>
      <c r="G8" s="19">
        <f t="shared" si="2"/>
        <v>1</v>
      </c>
      <c r="J8" s="19">
        <f t="shared" si="5"/>
        <v>2</v>
      </c>
      <c r="K8" s="19">
        <f>'C1'!B8</f>
        <v>0</v>
      </c>
      <c r="L8" s="49">
        <f t="shared" ref="L8:L16" si="9">L7+1</f>
        <v>2</v>
      </c>
      <c r="M8" s="49">
        <f>'J1'!B8</f>
        <v>1.048998874224508E-4</v>
      </c>
      <c r="N8" s="58">
        <v>2</v>
      </c>
      <c r="O8" s="58">
        <f t="shared" si="6"/>
        <v>0.12210000000000001</v>
      </c>
      <c r="P8" s="58">
        <f t="shared" si="7"/>
        <v>2</v>
      </c>
    </row>
    <row r="9" spans="1:16" x14ac:dyDescent="0.2">
      <c r="A9" s="46">
        <f t="shared" si="8"/>
        <v>3</v>
      </c>
      <c r="B9" s="47">
        <f>SUM(H26:H29)</f>
        <v>2.6934511120736166E-5</v>
      </c>
      <c r="C9">
        <f t="shared" si="3"/>
        <v>-10.522102152331147</v>
      </c>
      <c r="D9" s="46">
        <f t="shared" si="0"/>
        <v>0</v>
      </c>
      <c r="E9" s="47">
        <f t="shared" si="1"/>
        <v>0</v>
      </c>
      <c r="F9">
        <f t="shared" si="4"/>
        <v>0</v>
      </c>
      <c r="G9" s="19">
        <f t="shared" si="2"/>
        <v>1</v>
      </c>
      <c r="J9" s="19">
        <f t="shared" si="5"/>
        <v>3</v>
      </c>
      <c r="K9" s="19">
        <f>'C1'!B9</f>
        <v>0</v>
      </c>
      <c r="L9" s="49">
        <f t="shared" si="9"/>
        <v>3</v>
      </c>
      <c r="M9" s="49">
        <f>'J1'!B9</f>
        <v>2.3996170135336411E-5</v>
      </c>
      <c r="N9" s="58">
        <v>3</v>
      </c>
      <c r="O9" s="58">
        <f t="shared" si="6"/>
        <v>0.257631</v>
      </c>
      <c r="P9" s="58">
        <f t="shared" si="7"/>
        <v>6</v>
      </c>
    </row>
    <row r="10" spans="1:16" x14ac:dyDescent="0.2">
      <c r="A10" s="46">
        <f t="shared" si="8"/>
        <v>4</v>
      </c>
      <c r="B10" s="47">
        <f>SUM(H30:H34)</f>
        <v>4.7724839425276753E-6</v>
      </c>
      <c r="C10">
        <f t="shared" si="3"/>
        <v>-12.25264364593516</v>
      </c>
      <c r="D10" s="46">
        <f t="shared" si="0"/>
        <v>4.7724839425276753E-6</v>
      </c>
      <c r="E10" s="47">
        <f t="shared" si="1"/>
        <v>1</v>
      </c>
      <c r="F10">
        <f t="shared" si="4"/>
        <v>4</v>
      </c>
      <c r="G10" s="19">
        <f t="shared" si="2"/>
        <v>0</v>
      </c>
      <c r="J10" s="19">
        <f t="shared" si="5"/>
        <v>4</v>
      </c>
      <c r="K10" s="19">
        <f>'C1'!B10</f>
        <v>1</v>
      </c>
      <c r="L10" s="49">
        <f t="shared" si="9"/>
        <v>4</v>
      </c>
      <c r="M10" s="49">
        <f>'J1'!B10</f>
        <v>3.4516774422873983E-6</v>
      </c>
      <c r="N10" s="58">
        <v>4</v>
      </c>
      <c r="O10" s="58">
        <f t="shared" si="6"/>
        <v>0.80123241000000001</v>
      </c>
      <c r="P10" s="58">
        <f t="shared" si="7"/>
        <v>24</v>
      </c>
    </row>
    <row r="11" spans="1:16" x14ac:dyDescent="0.2">
      <c r="A11" s="46">
        <f t="shared" si="8"/>
        <v>5</v>
      </c>
      <c r="B11" s="47">
        <f>SUM(H35:H40)</f>
        <v>6.9251107356677809E-7</v>
      </c>
      <c r="C11">
        <f t="shared" si="3"/>
        <v>-14.182941608302619</v>
      </c>
      <c r="D11" s="46">
        <f t="shared" si="0"/>
        <v>0</v>
      </c>
      <c r="E11" s="47">
        <f t="shared" si="1"/>
        <v>0</v>
      </c>
      <c r="F11">
        <f t="shared" si="4"/>
        <v>0</v>
      </c>
      <c r="G11" s="19">
        <f t="shared" si="2"/>
        <v>0</v>
      </c>
      <c r="J11" s="19">
        <f t="shared" si="5"/>
        <v>5</v>
      </c>
      <c r="K11" s="19">
        <f>'C1'!B11</f>
        <v>0</v>
      </c>
      <c r="L11" s="49">
        <f t="shared" si="9"/>
        <v>5</v>
      </c>
      <c r="M11" s="49">
        <f>'J1'!B11</f>
        <v>3.9337039773470832E-7</v>
      </c>
      <c r="N11" s="58">
        <v>5</v>
      </c>
      <c r="O11" s="58">
        <f t="shared" si="6"/>
        <v>3.2930652051000004</v>
      </c>
      <c r="P11" s="58">
        <f t="shared" si="7"/>
        <v>120</v>
      </c>
    </row>
    <row r="12" spans="1:16" x14ac:dyDescent="0.2">
      <c r="A12" s="46">
        <f t="shared" si="8"/>
        <v>6</v>
      </c>
      <c r="B12" s="47">
        <f>SUM(H41:H47)</f>
        <v>8.8881624072981153E-8</v>
      </c>
      <c r="C12">
        <f t="shared" si="3"/>
        <v>-16.235960419133676</v>
      </c>
      <c r="D12" s="46">
        <f t="shared" si="0"/>
        <v>0</v>
      </c>
      <c r="E12" s="47">
        <f t="shared" si="1"/>
        <v>0</v>
      </c>
      <c r="F12">
        <f t="shared" si="4"/>
        <v>0</v>
      </c>
      <c r="G12" s="19">
        <f t="shared" si="2"/>
        <v>0</v>
      </c>
      <c r="J12" s="19">
        <f t="shared" si="5"/>
        <v>6</v>
      </c>
      <c r="K12" s="19">
        <f>'C1'!B12</f>
        <v>0</v>
      </c>
      <c r="L12" s="49">
        <f t="shared" si="9"/>
        <v>6</v>
      </c>
      <c r="M12" s="49">
        <f>'J1'!B12</f>
        <v>3.889032371769496E-8</v>
      </c>
      <c r="N12" s="58">
        <v>6</v>
      </c>
      <c r="O12" s="58">
        <f t="shared" si="6"/>
        <v>16.827563198061004</v>
      </c>
      <c r="P12" s="58">
        <f t="shared" si="7"/>
        <v>720</v>
      </c>
    </row>
    <row r="13" spans="1:16" x14ac:dyDescent="0.2">
      <c r="A13" s="46">
        <f t="shared" si="8"/>
        <v>7</v>
      </c>
      <c r="B13" s="47">
        <f>SUM(H48:H55)</f>
        <v>1.049008626511637E-8</v>
      </c>
      <c r="C13">
        <f t="shared" si="3"/>
        <v>-18.372835191014691</v>
      </c>
      <c r="D13" s="46">
        <f t="shared" si="0"/>
        <v>0</v>
      </c>
      <c r="E13" s="47">
        <f t="shared" si="1"/>
        <v>0</v>
      </c>
      <c r="F13">
        <f t="shared" si="4"/>
        <v>0</v>
      </c>
      <c r="G13" s="19">
        <f t="shared" si="2"/>
        <v>0</v>
      </c>
      <c r="J13" s="19">
        <f t="shared" si="5"/>
        <v>7</v>
      </c>
      <c r="K13" s="19">
        <f>'C1'!B13</f>
        <v>0</v>
      </c>
      <c r="L13" s="49">
        <f t="shared" si="9"/>
        <v>7</v>
      </c>
      <c r="M13" s="49">
        <f>'J1'!B13</f>
        <v>3.492259461162342E-9</v>
      </c>
      <c r="N13" s="58">
        <v>7</v>
      </c>
      <c r="O13" s="58">
        <f t="shared" si="6"/>
        <v>102.81641114015274</v>
      </c>
      <c r="P13" s="58">
        <f t="shared" si="7"/>
        <v>5040</v>
      </c>
    </row>
    <row r="14" spans="1:16" x14ac:dyDescent="0.2">
      <c r="A14" s="46">
        <f t="shared" si="8"/>
        <v>8</v>
      </c>
      <c r="B14" s="47">
        <f>SUM(H56:H64)</f>
        <v>1.1645638140437162E-9</v>
      </c>
      <c r="C14">
        <f t="shared" si="3"/>
        <v>-20.570919228583293</v>
      </c>
      <c r="D14" s="46">
        <f t="shared" si="0"/>
        <v>0</v>
      </c>
      <c r="E14" s="47">
        <f t="shared" si="1"/>
        <v>0</v>
      </c>
      <c r="F14">
        <f t="shared" si="4"/>
        <v>0</v>
      </c>
      <c r="G14" s="19">
        <f t="shared" si="2"/>
        <v>0</v>
      </c>
      <c r="J14" s="19">
        <f t="shared" si="5"/>
        <v>8</v>
      </c>
      <c r="K14" s="19">
        <f>'C1'!B14</f>
        <v>0</v>
      </c>
      <c r="L14" s="49">
        <f t="shared" si="9"/>
        <v>8</v>
      </c>
      <c r="M14" s="49">
        <f>'J1'!B14</f>
        <v>2.9254573885237942E-10</v>
      </c>
      <c r="N14" s="58">
        <v>8</v>
      </c>
      <c r="O14" s="58">
        <f t="shared" si="6"/>
        <v>731.02468320648597</v>
      </c>
      <c r="P14" s="58">
        <f t="shared" si="7"/>
        <v>40320</v>
      </c>
    </row>
    <row r="15" spans="1:16" x14ac:dyDescent="0.2">
      <c r="A15" s="46">
        <f t="shared" si="8"/>
        <v>9</v>
      </c>
      <c r="B15" s="47">
        <f>SUM(H65:H74)</f>
        <v>1.2337590578542862E-10</v>
      </c>
      <c r="C15">
        <f t="shared" si="3"/>
        <v>-22.815785276475989</v>
      </c>
      <c r="D15" s="46">
        <f t="shared" si="0"/>
        <v>0</v>
      </c>
      <c r="E15" s="47">
        <f t="shared" si="1"/>
        <v>0</v>
      </c>
      <c r="F15">
        <f t="shared" si="4"/>
        <v>0</v>
      </c>
      <c r="G15" s="19">
        <f t="shared" si="2"/>
        <v>0</v>
      </c>
      <c r="J15" s="19">
        <f t="shared" si="5"/>
        <v>9</v>
      </c>
      <c r="K15" s="19">
        <f>'C1'!B15</f>
        <v>0</v>
      </c>
      <c r="L15" s="49">
        <f t="shared" si="9"/>
        <v>9</v>
      </c>
      <c r="M15" s="49">
        <f>'J1'!B15</f>
        <v>2.3247869552871755E-11</v>
      </c>
      <c r="N15" s="58">
        <v>9</v>
      </c>
      <c r="O15" s="58">
        <f t="shared" si="6"/>
        <v>5928.6101808046005</v>
      </c>
      <c r="P15" s="58">
        <f t="shared" si="7"/>
        <v>362880</v>
      </c>
    </row>
    <row r="16" spans="1:16" x14ac:dyDescent="0.2">
      <c r="A16" s="20">
        <f>A15+1</f>
        <v>10</v>
      </c>
      <c r="B16" s="21">
        <f>SUM(H75:H85)</f>
        <v>1.2559082911315285E-11</v>
      </c>
      <c r="C16">
        <f t="shared" si="3"/>
        <v>-25.100576974169364</v>
      </c>
      <c r="D16" s="20">
        <f t="shared" si="0"/>
        <v>0</v>
      </c>
      <c r="E16" s="21">
        <f t="shared" si="1"/>
        <v>0</v>
      </c>
      <c r="F16">
        <f t="shared" si="4"/>
        <v>0</v>
      </c>
      <c r="G16" s="19">
        <v>0</v>
      </c>
      <c r="J16" s="19">
        <f t="shared" si="5"/>
        <v>10</v>
      </c>
      <c r="K16" s="19">
        <f>'C1'!B16</f>
        <v>0</v>
      </c>
      <c r="L16" s="49">
        <f t="shared" si="9"/>
        <v>10</v>
      </c>
      <c r="M16" s="49">
        <f>'J1'!B16</f>
        <v>1.7268543175794392E-12</v>
      </c>
      <c r="N16" s="58">
        <v>10</v>
      </c>
      <c r="O16" s="58">
        <f t="shared" si="6"/>
        <v>54009.638747129909</v>
      </c>
      <c r="P16" s="58">
        <f t="shared" si="7"/>
        <v>3628800</v>
      </c>
    </row>
    <row r="17" spans="1:15" x14ac:dyDescent="0.2">
      <c r="A17" s="19" t="s">
        <v>56</v>
      </c>
      <c r="B17" s="19">
        <f>D17</f>
        <v>4.7724839425276753E-6</v>
      </c>
      <c r="C17">
        <f t="shared" si="3"/>
        <v>-12.25264364593516</v>
      </c>
      <c r="D17">
        <f>SUM(D6:D16)</f>
        <v>4.7724839425276753E-6</v>
      </c>
      <c r="E17">
        <f>SUM(E6:E16)</f>
        <v>1</v>
      </c>
    </row>
    <row r="19" spans="1:15" x14ac:dyDescent="0.2">
      <c r="B19" t="s">
        <v>18</v>
      </c>
      <c r="C19" t="s">
        <v>22</v>
      </c>
      <c r="D19" t="s">
        <v>23</v>
      </c>
      <c r="E19" t="s">
        <v>74</v>
      </c>
      <c r="F19" t="s">
        <v>65</v>
      </c>
      <c r="G19" t="s">
        <v>75</v>
      </c>
      <c r="H19" t="s">
        <v>36</v>
      </c>
      <c r="I19" t="s">
        <v>63</v>
      </c>
      <c r="K19" s="17" t="s">
        <v>96</v>
      </c>
      <c r="L19" s="18"/>
      <c r="M19" s="49" t="s">
        <v>102</v>
      </c>
      <c r="N19" s="49" t="s">
        <v>100</v>
      </c>
      <c r="O19" s="56" t="s">
        <v>101</v>
      </c>
    </row>
    <row r="20" spans="1:15" x14ac:dyDescent="0.2">
      <c r="B20">
        <v>0</v>
      </c>
      <c r="C20">
        <v>0</v>
      </c>
      <c r="D20">
        <f>B20-C20</f>
        <v>0</v>
      </c>
      <c r="E20">
        <f t="shared" ref="E20:E51" si="10">VLOOKUP(C20,L$6:M$16,2)</f>
        <v>9.6503138607726588E-6</v>
      </c>
      <c r="F20">
        <f t="shared" ref="F20:F51" si="11">IF($D$2&gt;0,VLOOKUP(B20,$N$5:$P$16,2)/VLOOKUP(C20,$N$5:$P$16,2)/VLOOKUP(D20,$N$5:$P$16,3),EXP(-$C$2)/VLOOKUP(D20,$N$5:$P$16,3))</f>
        <v>1</v>
      </c>
      <c r="G20">
        <f>IF($D$2&gt;0, EXP(($C$2+C20)*$F$2+D20*$E$2), EXP($E$2*D20))</f>
        <v>0.99767468584564534</v>
      </c>
      <c r="H20">
        <f t="shared" ref="H20:H51" si="12">E20*F20*G20</f>
        <v>9.62787384935824E-6</v>
      </c>
      <c r="I20">
        <f>LN(H20)</f>
        <v>-11.550848140605581</v>
      </c>
      <c r="K20" s="46" t="s">
        <v>98</v>
      </c>
      <c r="L20" s="47">
        <f>IF(D2=0,0,($F$4-$N$20)/$D$2-($N$20+$C$2/(1-$O$20))/(1-$D$2))</f>
        <v>13.626885725576777</v>
      </c>
      <c r="M20" s="49">
        <f>'J1'!G6</f>
        <v>0.99999998704729642</v>
      </c>
      <c r="N20" s="49">
        <f>'J1'!F4</f>
        <v>3.632436970338639</v>
      </c>
      <c r="O20" s="56">
        <f>L!$B$13</f>
        <v>0.47722707270232739</v>
      </c>
    </row>
    <row r="21" spans="1:15" x14ac:dyDescent="0.2">
      <c r="B21">
        <f>IF(C20=0,B20+1,B20)</f>
        <v>1</v>
      </c>
      <c r="C21">
        <f>IF(C20=0,B21,C20-1)</f>
        <v>1</v>
      </c>
      <c r="D21">
        <f t="shared" ref="D21:D84" si="13">B21-C21</f>
        <v>0</v>
      </c>
      <c r="E21">
        <f t="shared" si="10"/>
        <v>6.8126767844741042E-5</v>
      </c>
      <c r="F21">
        <f t="shared" si="11"/>
        <v>1</v>
      </c>
      <c r="G21">
        <f t="shared" ref="G21:G84" si="14">IF($D$2&gt;0, EXP(($C$2+C21)*$F$2+D21*$E$2), EXP($E$2*D21))</f>
        <v>0.97678192826783827</v>
      </c>
      <c r="H21">
        <f t="shared" si="12"/>
        <v>6.6544995662041521E-5</v>
      </c>
      <c r="I21">
        <f t="shared" ref="I21:I84" si="15">LN(H21)</f>
        <v>-9.6176322126141027</v>
      </c>
      <c r="K21" s="20" t="s">
        <v>99</v>
      </c>
      <c r="L21" s="21">
        <f>IF(D2&gt;0,SUM(L23:L33)+F2/(1-O20), (F4-N20)/C2-1/(1-O20))</f>
        <v>8.2426690965645144E-2</v>
      </c>
      <c r="M21" s="49">
        <f>'J1'!G7</f>
        <v>0.9998445316036666</v>
      </c>
    </row>
    <row r="22" spans="1:15" x14ac:dyDescent="0.2">
      <c r="B22">
        <f t="shared" ref="B22:B60" si="16">IF(C21=0,B21+1,B21)</f>
        <v>1</v>
      </c>
      <c r="C22">
        <f t="shared" ref="C22:C60" si="17">IF(C21=0,B22,C21-1)</f>
        <v>0</v>
      </c>
      <c r="D22">
        <f t="shared" si="13"/>
        <v>1</v>
      </c>
      <c r="E22">
        <f t="shared" si="10"/>
        <v>9.6503138607726588E-6</v>
      </c>
      <c r="F22">
        <f t="shared" si="11"/>
        <v>0.11</v>
      </c>
      <c r="G22">
        <f t="shared" si="14"/>
        <v>2.0892757577806974E-2</v>
      </c>
      <c r="H22">
        <f t="shared" si="12"/>
        <v>2.2178383484716104E-8</v>
      </c>
      <c r="I22">
        <f t="shared" si="15"/>
        <v>-17.624147739343123</v>
      </c>
      <c r="M22" s="49">
        <f>'J1'!G8</f>
        <v>0.96959885541155699</v>
      </c>
    </row>
    <row r="23" spans="1:15" x14ac:dyDescent="0.2">
      <c r="B23">
        <f t="shared" si="16"/>
        <v>2</v>
      </c>
      <c r="C23">
        <f t="shared" si="17"/>
        <v>2</v>
      </c>
      <c r="D23">
        <f t="shared" si="13"/>
        <v>0</v>
      </c>
      <c r="E23">
        <f t="shared" si="10"/>
        <v>1.048998874224508E-4</v>
      </c>
      <c r="F23">
        <f t="shared" si="11"/>
        <v>1</v>
      </c>
      <c r="G23">
        <f t="shared" si="14"/>
        <v>0.95632669539161785</v>
      </c>
      <c r="H23">
        <f t="shared" si="12"/>
        <v>1.0031856268566511E-4</v>
      </c>
      <c r="I23">
        <f t="shared" si="15"/>
        <v>-9.207159808478302</v>
      </c>
      <c r="K23">
        <v>0</v>
      </c>
      <c r="L23">
        <f>(G6-$M20)/($C$2+K23)</f>
        <v>1.1775185069431225E-7</v>
      </c>
      <c r="M23" s="49">
        <f>'J1'!G9</f>
        <v>0.66299359627611909</v>
      </c>
    </row>
    <row r="24" spans="1:15" x14ac:dyDescent="0.2">
      <c r="B24">
        <f t="shared" si="16"/>
        <v>2</v>
      </c>
      <c r="C24">
        <f t="shared" si="17"/>
        <v>1</v>
      </c>
      <c r="D24">
        <f t="shared" si="13"/>
        <v>1</v>
      </c>
      <c r="E24">
        <f t="shared" si="10"/>
        <v>6.8126767844741042E-5</v>
      </c>
      <c r="F24">
        <f t="shared" si="11"/>
        <v>1.1100000000000001</v>
      </c>
      <c r="G24">
        <f t="shared" si="14"/>
        <v>2.0455232876220489E-2</v>
      </c>
      <c r="H24">
        <f t="shared" si="12"/>
        <v>1.5468392805189105E-6</v>
      </c>
      <c r="I24">
        <f t="shared" si="15"/>
        <v>-13.37929688283768</v>
      </c>
      <c r="K24">
        <f>K23+1</f>
        <v>1</v>
      </c>
      <c r="L24">
        <f>(G7-$M21)/($C$2+K24)</f>
        <v>1.400616183183806E-4</v>
      </c>
      <c r="M24" s="49">
        <f>'J1'!G10</f>
        <v>0</v>
      </c>
    </row>
    <row r="25" spans="1:15" x14ac:dyDescent="0.2">
      <c r="B25">
        <f t="shared" si="16"/>
        <v>2</v>
      </c>
      <c r="C25">
        <f t="shared" si="17"/>
        <v>0</v>
      </c>
      <c r="D25">
        <f t="shared" si="13"/>
        <v>2</v>
      </c>
      <c r="E25">
        <f t="shared" si="10"/>
        <v>9.6503138607726588E-6</v>
      </c>
      <c r="F25">
        <f t="shared" si="11"/>
        <v>6.1050000000000007E-2</v>
      </c>
      <c r="G25">
        <f t="shared" si="14"/>
        <v>4.375247015864897E-4</v>
      </c>
      <c r="H25">
        <f t="shared" si="12"/>
        <v>2.5776840475578946E-10</v>
      </c>
      <c r="I25">
        <f t="shared" si="15"/>
        <v>-22.078959590126647</v>
      </c>
      <c r="K25">
        <f t="shared" ref="K25:K33" si="18">K24+1</f>
        <v>2</v>
      </c>
      <c r="L25">
        <f t="shared" ref="L25:L33" si="19">(G8-$M22)/($C$2+K25)</f>
        <v>1.4408125397366356E-2</v>
      </c>
      <c r="M25" s="49">
        <f>'J1'!G11</f>
        <v>0</v>
      </c>
    </row>
    <row r="26" spans="1:15" x14ac:dyDescent="0.2">
      <c r="B26">
        <f t="shared" si="16"/>
        <v>3</v>
      </c>
      <c r="C26">
        <f t="shared" si="17"/>
        <v>3</v>
      </c>
      <c r="D26">
        <f t="shared" si="13"/>
        <v>0</v>
      </c>
      <c r="E26">
        <f t="shared" si="10"/>
        <v>2.3996170135336411E-5</v>
      </c>
      <c r="F26">
        <f t="shared" si="11"/>
        <v>1</v>
      </c>
      <c r="G26">
        <f t="shared" si="14"/>
        <v>0.93629982481399388</v>
      </c>
      <c r="H26">
        <f t="shared" si="12"/>
        <v>2.2467609893922272E-5</v>
      </c>
      <c r="I26">
        <f t="shared" si="15"/>
        <v>-10.703435846186398</v>
      </c>
      <c r="K26">
        <f t="shared" si="18"/>
        <v>3</v>
      </c>
      <c r="L26">
        <f t="shared" si="19"/>
        <v>0.10836218769256621</v>
      </c>
      <c r="M26" s="49">
        <f>'J1'!G12</f>
        <v>0</v>
      </c>
    </row>
    <row r="27" spans="1:15" x14ac:dyDescent="0.2">
      <c r="B27">
        <f t="shared" si="16"/>
        <v>3</v>
      </c>
      <c r="C27">
        <f t="shared" si="17"/>
        <v>2</v>
      </c>
      <c r="D27">
        <f t="shared" si="13"/>
        <v>1</v>
      </c>
      <c r="E27">
        <f t="shared" si="10"/>
        <v>1.048998874224508E-4</v>
      </c>
      <c r="F27">
        <f t="shared" si="11"/>
        <v>2.11</v>
      </c>
      <c r="G27">
        <f t="shared" si="14"/>
        <v>2.0026870577623902E-2</v>
      </c>
      <c r="H27">
        <f t="shared" si="12"/>
        <v>4.4327227496253206E-6</v>
      </c>
      <c r="I27">
        <f t="shared" si="15"/>
        <v>-12.326496546538147</v>
      </c>
      <c r="K27">
        <f t="shared" si="18"/>
        <v>4</v>
      </c>
      <c r="L27">
        <f t="shared" si="19"/>
        <v>0</v>
      </c>
      <c r="M27" s="49">
        <f>'J1'!G13</f>
        <v>0</v>
      </c>
    </row>
    <row r="28" spans="1:15" x14ac:dyDescent="0.2">
      <c r="B28">
        <f t="shared" si="16"/>
        <v>3</v>
      </c>
      <c r="C28">
        <f t="shared" si="17"/>
        <v>1</v>
      </c>
      <c r="D28">
        <f t="shared" si="13"/>
        <v>2</v>
      </c>
      <c r="E28">
        <f t="shared" si="10"/>
        <v>6.8126767844741042E-5</v>
      </c>
      <c r="F28">
        <f t="shared" si="11"/>
        <v>1.1710499999999999</v>
      </c>
      <c r="G28">
        <f t="shared" si="14"/>
        <v>4.2836229859658041E-4</v>
      </c>
      <c r="H28">
        <f t="shared" si="12"/>
        <v>3.4174680563630206E-8</v>
      </c>
      <c r="I28">
        <f t="shared" si="15"/>
        <v>-17.191780801457472</v>
      </c>
      <c r="K28">
        <f t="shared" si="18"/>
        <v>5</v>
      </c>
      <c r="L28">
        <f t="shared" si="19"/>
        <v>0</v>
      </c>
      <c r="M28" s="49">
        <f>'J1'!G14</f>
        <v>0</v>
      </c>
    </row>
    <row r="29" spans="1:15" x14ac:dyDescent="0.2">
      <c r="B29">
        <f t="shared" si="16"/>
        <v>3</v>
      </c>
      <c r="C29">
        <f t="shared" si="17"/>
        <v>0</v>
      </c>
      <c r="D29">
        <f t="shared" si="13"/>
        <v>3</v>
      </c>
      <c r="E29">
        <f t="shared" si="10"/>
        <v>9.6503138607726588E-6</v>
      </c>
      <c r="F29">
        <f t="shared" si="11"/>
        <v>4.2938499999999998E-2</v>
      </c>
      <c r="G29">
        <f t="shared" si="14"/>
        <v>9.1624029899092156E-6</v>
      </c>
      <c r="H29">
        <f t="shared" si="12"/>
        <v>3.7966249426035998E-12</v>
      </c>
      <c r="I29">
        <f t="shared" si="15"/>
        <v>-26.296908616854601</v>
      </c>
      <c r="K29">
        <f t="shared" si="18"/>
        <v>6</v>
      </c>
      <c r="L29">
        <f t="shared" si="19"/>
        <v>0</v>
      </c>
      <c r="M29" s="49">
        <f>'J1'!G15</f>
        <v>0</v>
      </c>
    </row>
    <row r="30" spans="1:15" x14ac:dyDescent="0.2">
      <c r="B30">
        <f t="shared" si="16"/>
        <v>4</v>
      </c>
      <c r="C30">
        <f t="shared" si="17"/>
        <v>4</v>
      </c>
      <c r="D30">
        <f t="shared" si="13"/>
        <v>0</v>
      </c>
      <c r="E30">
        <f t="shared" si="10"/>
        <v>3.4516774422873983E-6</v>
      </c>
      <c r="F30">
        <f t="shared" si="11"/>
        <v>1</v>
      </c>
      <c r="G30">
        <f t="shared" si="14"/>
        <v>0.91669234600600846</v>
      </c>
      <c r="H30">
        <f t="shared" si="12"/>
        <v>3.1641262922264543E-6</v>
      </c>
      <c r="I30">
        <f t="shared" si="15"/>
        <v>-12.6636335934868</v>
      </c>
      <c r="K30">
        <f t="shared" si="18"/>
        <v>7</v>
      </c>
      <c r="L30">
        <f t="shared" si="19"/>
        <v>0</v>
      </c>
      <c r="M30" s="49">
        <f>'J1'!G16</f>
        <v>0</v>
      </c>
    </row>
    <row r="31" spans="1:15" x14ac:dyDescent="0.2">
      <c r="B31">
        <f t="shared" si="16"/>
        <v>4</v>
      </c>
      <c r="C31">
        <f t="shared" si="17"/>
        <v>3</v>
      </c>
      <c r="D31">
        <f t="shared" si="13"/>
        <v>1</v>
      </c>
      <c r="E31">
        <f t="shared" si="10"/>
        <v>2.3996170135336411E-5</v>
      </c>
      <c r="F31">
        <f t="shared" si="11"/>
        <v>3.11</v>
      </c>
      <c r="G31">
        <f t="shared" si="14"/>
        <v>1.9607478807985336E-2</v>
      </c>
      <c r="H31">
        <f t="shared" si="12"/>
        <v>1.4632686759184137E-6</v>
      </c>
      <c r="I31">
        <f t="shared" si="15"/>
        <v>-13.434837805543076</v>
      </c>
      <c r="K31">
        <f t="shared" si="18"/>
        <v>8</v>
      </c>
      <c r="L31">
        <f t="shared" si="19"/>
        <v>0</v>
      </c>
    </row>
    <row r="32" spans="1:15" x14ac:dyDescent="0.2">
      <c r="B32">
        <f t="shared" si="16"/>
        <v>4</v>
      </c>
      <c r="C32">
        <f t="shared" si="17"/>
        <v>2</v>
      </c>
      <c r="D32">
        <f t="shared" si="13"/>
        <v>2</v>
      </c>
      <c r="E32">
        <f t="shared" si="10"/>
        <v>1.048998874224508E-4</v>
      </c>
      <c r="F32">
        <f t="shared" si="11"/>
        <v>3.2810499999999996</v>
      </c>
      <c r="G32">
        <f t="shared" si="14"/>
        <v>4.1939176963857203E-4</v>
      </c>
      <c r="H32">
        <f t="shared" si="12"/>
        <v>1.4434700395773473E-7</v>
      </c>
      <c r="I32">
        <f t="shared" si="15"/>
        <v>-15.75104568645477</v>
      </c>
      <c r="K32">
        <f t="shared" si="18"/>
        <v>9</v>
      </c>
      <c r="L32">
        <f t="shared" si="19"/>
        <v>0</v>
      </c>
    </row>
    <row r="33" spans="2:12" x14ac:dyDescent="0.2">
      <c r="B33">
        <f t="shared" si="16"/>
        <v>4</v>
      </c>
      <c r="C33">
        <f t="shared" si="17"/>
        <v>1</v>
      </c>
      <c r="D33">
        <f t="shared" si="13"/>
        <v>3</v>
      </c>
      <c r="E33">
        <f t="shared" si="10"/>
        <v>6.8126767844741042E-5</v>
      </c>
      <c r="F33">
        <f t="shared" si="11"/>
        <v>1.2139884999999999</v>
      </c>
      <c r="G33">
        <f t="shared" si="14"/>
        <v>8.9705289580086339E-6</v>
      </c>
      <c r="H33">
        <f t="shared" si="12"/>
        <v>7.4190860850171875E-10</v>
      </c>
      <c r="I33">
        <f t="shared" si="15"/>
        <v>-21.021795049482257</v>
      </c>
      <c r="K33">
        <f t="shared" si="18"/>
        <v>10</v>
      </c>
      <c r="L33">
        <f t="shared" si="19"/>
        <v>0</v>
      </c>
    </row>
    <row r="34" spans="2:12" x14ac:dyDescent="0.2">
      <c r="B34">
        <f t="shared" si="16"/>
        <v>4</v>
      </c>
      <c r="C34">
        <f t="shared" si="17"/>
        <v>0</v>
      </c>
      <c r="D34">
        <f t="shared" si="13"/>
        <v>4</v>
      </c>
      <c r="E34">
        <f t="shared" si="10"/>
        <v>9.6503138607726588E-6</v>
      </c>
      <c r="F34">
        <f t="shared" si="11"/>
        <v>3.3384683749999998E-2</v>
      </c>
      <c r="G34">
        <f t="shared" si="14"/>
        <v>1.9187403190057858E-7</v>
      </c>
      <c r="H34">
        <f t="shared" si="12"/>
        <v>6.1816570375663421E-14</v>
      </c>
      <c r="I34">
        <f t="shared" si="15"/>
        <v>-30.41460493733117</v>
      </c>
    </row>
    <row r="35" spans="2:12" x14ac:dyDescent="0.2">
      <c r="B35">
        <f t="shared" si="16"/>
        <v>5</v>
      </c>
      <c r="C35">
        <f t="shared" si="17"/>
        <v>5</v>
      </c>
      <c r="D35">
        <f t="shared" si="13"/>
        <v>0</v>
      </c>
      <c r="E35">
        <f t="shared" si="10"/>
        <v>3.9337039773470832E-7</v>
      </c>
      <c r="F35">
        <f t="shared" si="11"/>
        <v>1</v>
      </c>
      <c r="G35">
        <f t="shared" si="14"/>
        <v>0.89749547629461457</v>
      </c>
      <c r="H35">
        <f t="shared" si="12"/>
        <v>3.5304815247511404E-7</v>
      </c>
      <c r="I35">
        <f t="shared" si="15"/>
        <v>-14.856661380038071</v>
      </c>
    </row>
    <row r="36" spans="2:12" x14ac:dyDescent="0.2">
      <c r="B36">
        <f t="shared" si="16"/>
        <v>5</v>
      </c>
      <c r="C36">
        <f t="shared" si="17"/>
        <v>4</v>
      </c>
      <c r="D36">
        <f t="shared" si="13"/>
        <v>1</v>
      </c>
      <c r="E36">
        <f t="shared" si="10"/>
        <v>3.4516774422873983E-6</v>
      </c>
      <c r="F36">
        <f t="shared" si="11"/>
        <v>4.1100000000000003</v>
      </c>
      <c r="G36">
        <f t="shared" si="14"/>
        <v>1.9196869711393894E-2</v>
      </c>
      <c r="H36">
        <f t="shared" si="12"/>
        <v>2.7233436281738235E-7</v>
      </c>
      <c r="I36">
        <f t="shared" si="15"/>
        <v>-15.116235250526477</v>
      </c>
    </row>
    <row r="37" spans="2:12" x14ac:dyDescent="0.2">
      <c r="B37">
        <f t="shared" si="16"/>
        <v>5</v>
      </c>
      <c r="C37">
        <f t="shared" si="17"/>
        <v>3</v>
      </c>
      <c r="D37">
        <f t="shared" si="13"/>
        <v>2</v>
      </c>
      <c r="E37">
        <f t="shared" si="10"/>
        <v>2.3996170135336411E-5</v>
      </c>
      <c r="F37">
        <f t="shared" si="11"/>
        <v>6.3910500000000008</v>
      </c>
      <c r="G37">
        <f t="shared" si="14"/>
        <v>4.1060909659143622E-4</v>
      </c>
      <c r="H37">
        <f t="shared" si="12"/>
        <v>6.2971307982538E-8</v>
      </c>
      <c r="I37">
        <f t="shared" si="15"/>
        <v>-16.580586643142698</v>
      </c>
    </row>
    <row r="38" spans="2:12" x14ac:dyDescent="0.2">
      <c r="B38">
        <f t="shared" si="16"/>
        <v>5</v>
      </c>
      <c r="C38">
        <f t="shared" si="17"/>
        <v>2</v>
      </c>
      <c r="D38">
        <f t="shared" si="13"/>
        <v>3</v>
      </c>
      <c r="E38">
        <f t="shared" si="10"/>
        <v>1.048998874224508E-4</v>
      </c>
      <c r="F38">
        <f t="shared" si="11"/>
        <v>4.4950385000000006</v>
      </c>
      <c r="G38">
        <f t="shared" si="14"/>
        <v>8.7826730471357277E-6</v>
      </c>
      <c r="H38">
        <f t="shared" si="12"/>
        <v>4.141285325642161E-9</v>
      </c>
      <c r="I38">
        <f t="shared" si="15"/>
        <v>-19.302259632162556</v>
      </c>
    </row>
    <row r="39" spans="2:12" x14ac:dyDescent="0.2">
      <c r="B39">
        <f t="shared" si="16"/>
        <v>5</v>
      </c>
      <c r="C39">
        <f t="shared" si="17"/>
        <v>1</v>
      </c>
      <c r="D39">
        <f t="shared" si="13"/>
        <v>4</v>
      </c>
      <c r="E39">
        <f t="shared" si="10"/>
        <v>6.8126767844741042E-5</v>
      </c>
      <c r="F39">
        <f t="shared" si="11"/>
        <v>1.2473731837500002</v>
      </c>
      <c r="G39">
        <f t="shared" si="14"/>
        <v>1.8785591087290377E-7</v>
      </c>
      <c r="H39">
        <f t="shared" si="12"/>
        <v>1.5963901998904951E-11</v>
      </c>
      <c r="I39">
        <f t="shared" si="15"/>
        <v>-24.860691067641827</v>
      </c>
    </row>
    <row r="40" spans="2:12" x14ac:dyDescent="0.2">
      <c r="B40">
        <f t="shared" si="16"/>
        <v>5</v>
      </c>
      <c r="C40">
        <f t="shared" si="17"/>
        <v>0</v>
      </c>
      <c r="D40">
        <f t="shared" si="13"/>
        <v>5</v>
      </c>
      <c r="E40">
        <f t="shared" si="10"/>
        <v>9.6503138607726588E-6</v>
      </c>
      <c r="F40">
        <f t="shared" si="11"/>
        <v>2.7442210042500005E-2</v>
      </c>
      <c r="G40">
        <f t="shared" si="14"/>
        <v>4.0181210276747531E-9</v>
      </c>
      <c r="H40">
        <f t="shared" si="12"/>
        <v>1.0641026779601962E-15</v>
      </c>
      <c r="I40">
        <f t="shared" si="15"/>
        <v>-34.476644506804945</v>
      </c>
    </row>
    <row r="41" spans="2:12" x14ac:dyDescent="0.2">
      <c r="B41">
        <f t="shared" si="16"/>
        <v>6</v>
      </c>
      <c r="C41">
        <f t="shared" si="17"/>
        <v>6</v>
      </c>
      <c r="D41">
        <f t="shared" si="13"/>
        <v>0</v>
      </c>
      <c r="E41">
        <f t="shared" si="10"/>
        <v>3.889032371769496E-8</v>
      </c>
      <c r="F41">
        <f t="shared" si="11"/>
        <v>1</v>
      </c>
      <c r="G41">
        <f t="shared" si="14"/>
        <v>0.87870061692870005</v>
      </c>
      <c r="H41">
        <f t="shared" si="12"/>
        <v>3.4172951443295419E-8</v>
      </c>
      <c r="I41">
        <f t="shared" si="15"/>
        <v>-17.19183139926999</v>
      </c>
    </row>
    <row r="42" spans="2:12" x14ac:dyDescent="0.2">
      <c r="B42">
        <f t="shared" si="16"/>
        <v>6</v>
      </c>
      <c r="C42">
        <f t="shared" si="17"/>
        <v>5</v>
      </c>
      <c r="D42">
        <f t="shared" si="13"/>
        <v>1</v>
      </c>
      <c r="E42">
        <f t="shared" si="10"/>
        <v>3.9337039773470832E-7</v>
      </c>
      <c r="F42">
        <f t="shared" si="11"/>
        <v>5.1100000000000003</v>
      </c>
      <c r="G42">
        <f t="shared" si="14"/>
        <v>1.8794859365914459E-2</v>
      </c>
      <c r="H42">
        <f t="shared" si="12"/>
        <v>3.7779974064143538E-8</v>
      </c>
      <c r="I42">
        <f t="shared" si="15"/>
        <v>-17.091486661370279</v>
      </c>
    </row>
    <row r="43" spans="2:12" x14ac:dyDescent="0.2">
      <c r="B43">
        <f t="shared" si="16"/>
        <v>6</v>
      </c>
      <c r="C43">
        <f t="shared" si="17"/>
        <v>4</v>
      </c>
      <c r="D43">
        <f t="shared" si="13"/>
        <v>2</v>
      </c>
      <c r="E43">
        <f t="shared" si="10"/>
        <v>3.4516774422873983E-6</v>
      </c>
      <c r="F43">
        <f t="shared" si="11"/>
        <v>10.501050000000003</v>
      </c>
      <c r="G43">
        <f t="shared" si="14"/>
        <v>4.0201034547943841E-4</v>
      </c>
      <c r="H43">
        <f t="shared" si="12"/>
        <v>1.4571362421647298E-8</v>
      </c>
      <c r="I43">
        <f t="shared" si="15"/>
        <v>-18.044207712418629</v>
      </c>
    </row>
    <row r="44" spans="2:12" x14ac:dyDescent="0.2">
      <c r="B44">
        <f t="shared" si="16"/>
        <v>6</v>
      </c>
      <c r="C44">
        <f t="shared" si="17"/>
        <v>3</v>
      </c>
      <c r="D44">
        <f t="shared" si="13"/>
        <v>3</v>
      </c>
      <c r="E44">
        <f t="shared" si="10"/>
        <v>2.3996170135336411E-5</v>
      </c>
      <c r="F44">
        <f t="shared" si="11"/>
        <v>10.886088500000001</v>
      </c>
      <c r="G44">
        <f t="shared" si="14"/>
        <v>8.5987511119977074E-6</v>
      </c>
      <c r="H44">
        <f t="shared" si="12"/>
        <v>2.2462038730285072E-9</v>
      </c>
      <c r="I44">
        <f t="shared" si="15"/>
        <v>-19.914024213143016</v>
      </c>
    </row>
    <row r="45" spans="2:12" x14ac:dyDescent="0.2">
      <c r="B45">
        <f t="shared" si="16"/>
        <v>6</v>
      </c>
      <c r="C45">
        <f t="shared" si="17"/>
        <v>2</v>
      </c>
      <c r="D45">
        <f t="shared" si="13"/>
        <v>4</v>
      </c>
      <c r="E45">
        <f t="shared" si="10"/>
        <v>1.048998874224508E-4</v>
      </c>
      <c r="F45">
        <f t="shared" si="11"/>
        <v>5.7424116837500003</v>
      </c>
      <c r="G45">
        <f t="shared" si="14"/>
        <v>1.8392193513801883E-7</v>
      </c>
      <c r="H45">
        <f t="shared" si="12"/>
        <v>1.1079058982330151E-10</v>
      </c>
      <c r="I45">
        <f t="shared" si="15"/>
        <v>-22.923379274614657</v>
      </c>
    </row>
    <row r="46" spans="2:12" x14ac:dyDescent="0.2">
      <c r="B46">
        <f t="shared" si="16"/>
        <v>6</v>
      </c>
      <c r="C46">
        <f t="shared" si="17"/>
        <v>1</v>
      </c>
      <c r="D46">
        <f t="shared" si="13"/>
        <v>5</v>
      </c>
      <c r="E46">
        <f t="shared" si="10"/>
        <v>6.8126767844741042E-5</v>
      </c>
      <c r="F46">
        <f t="shared" si="11"/>
        <v>1.2748153937925004</v>
      </c>
      <c r="G46">
        <f t="shared" si="14"/>
        <v>3.9339757348849018E-9</v>
      </c>
      <c r="H46">
        <f t="shared" si="12"/>
        <v>3.4166206465202806E-13</v>
      </c>
      <c r="I46">
        <f t="shared" si="15"/>
        <v>-28.704954261408137</v>
      </c>
    </row>
    <row r="47" spans="2:12" x14ac:dyDescent="0.2">
      <c r="B47">
        <f t="shared" si="16"/>
        <v>6</v>
      </c>
      <c r="C47">
        <f t="shared" si="17"/>
        <v>0</v>
      </c>
      <c r="D47">
        <f t="shared" si="13"/>
        <v>6</v>
      </c>
      <c r="E47">
        <f t="shared" si="10"/>
        <v>9.6503138607726588E-6</v>
      </c>
      <c r="F47">
        <f t="shared" si="11"/>
        <v>2.3371615552862504E-2</v>
      </c>
      <c r="G47">
        <f t="shared" si="14"/>
        <v>8.414529278984381E-11</v>
      </c>
      <c r="H47">
        <f t="shared" si="12"/>
        <v>1.8978417577073369E-17</v>
      </c>
      <c r="I47">
        <f t="shared" si="15"/>
        <v>-38.503229257365206</v>
      </c>
    </row>
    <row r="48" spans="2:12" x14ac:dyDescent="0.2">
      <c r="B48">
        <f t="shared" si="16"/>
        <v>7</v>
      </c>
      <c r="C48">
        <f t="shared" si="17"/>
        <v>7</v>
      </c>
      <c r="D48">
        <f t="shared" si="13"/>
        <v>0</v>
      </c>
      <c r="E48">
        <f t="shared" si="10"/>
        <v>3.492259461162342E-9</v>
      </c>
      <c r="F48">
        <f t="shared" si="11"/>
        <v>1</v>
      </c>
      <c r="G48">
        <f t="shared" si="14"/>
        <v>0.86029934922749551</v>
      </c>
      <c r="H48">
        <f t="shared" si="12"/>
        <v>3.0043885417715271E-9</v>
      </c>
      <c r="I48">
        <f t="shared" si="15"/>
        <v>-19.623191769939858</v>
      </c>
    </row>
    <row r="49" spans="2:9" x14ac:dyDescent="0.2">
      <c r="B49">
        <f t="shared" si="16"/>
        <v>7</v>
      </c>
      <c r="C49">
        <f t="shared" si="17"/>
        <v>6</v>
      </c>
      <c r="D49">
        <f t="shared" si="13"/>
        <v>1</v>
      </c>
      <c r="E49">
        <f t="shared" si="10"/>
        <v>3.889032371769496E-8</v>
      </c>
      <c r="F49">
        <f t="shared" si="11"/>
        <v>6.11</v>
      </c>
      <c r="G49">
        <f t="shared" si="14"/>
        <v>1.8401267701204444E-2</v>
      </c>
      <c r="H49">
        <f t="shared" si="12"/>
        <v>4.3725069846435711E-9</v>
      </c>
      <c r="I49">
        <f t="shared" si="15"/>
        <v>-19.247929311634305</v>
      </c>
    </row>
    <row r="50" spans="2:9" x14ac:dyDescent="0.2">
      <c r="B50">
        <f t="shared" si="16"/>
        <v>7</v>
      </c>
      <c r="C50">
        <f t="shared" si="17"/>
        <v>5</v>
      </c>
      <c r="D50">
        <f t="shared" si="13"/>
        <v>2</v>
      </c>
      <c r="E50">
        <f t="shared" si="10"/>
        <v>3.9337039773470832E-7</v>
      </c>
      <c r="F50">
        <f t="shared" si="11"/>
        <v>15.611050000000002</v>
      </c>
      <c r="G50">
        <f t="shared" si="14"/>
        <v>3.935916647100118E-4</v>
      </c>
      <c r="H50">
        <f t="shared" si="12"/>
        <v>2.4170168729679727E-9</v>
      </c>
      <c r="I50">
        <f t="shared" si="15"/>
        <v>-19.840731754294541</v>
      </c>
    </row>
    <row r="51" spans="2:9" x14ac:dyDescent="0.2">
      <c r="B51">
        <f t="shared" si="16"/>
        <v>7</v>
      </c>
      <c r="C51">
        <f t="shared" si="17"/>
        <v>4</v>
      </c>
      <c r="D51">
        <f t="shared" si="13"/>
        <v>3</v>
      </c>
      <c r="E51">
        <f t="shared" si="10"/>
        <v>3.4516774422873983E-6</v>
      </c>
      <c r="F51">
        <f t="shared" si="11"/>
        <v>21.387138500000006</v>
      </c>
      <c r="G51">
        <f t="shared" si="14"/>
        <v>8.418680769426479E-6</v>
      </c>
      <c r="H51">
        <f t="shared" si="12"/>
        <v>6.2147967201631105E-10</v>
      </c>
      <c r="I51">
        <f t="shared" si="15"/>
        <v>-21.198917913451055</v>
      </c>
    </row>
    <row r="52" spans="2:9" x14ac:dyDescent="0.2">
      <c r="B52">
        <f t="shared" si="16"/>
        <v>7</v>
      </c>
      <c r="C52">
        <f t="shared" si="17"/>
        <v>3</v>
      </c>
      <c r="D52">
        <f t="shared" si="13"/>
        <v>4</v>
      </c>
      <c r="E52">
        <f t="shared" ref="E52:E85" si="20">VLOOKUP(C52,L$6:M$16,2)</f>
        <v>2.3996170135336411E-5</v>
      </c>
      <c r="F52">
        <f t="shared" ref="F52:F85" si="21">IF($D$2&gt;0,VLOOKUP(B52,$N$5:$P$16,2)/VLOOKUP(C52,$N$5:$P$16,2)/VLOOKUP(D52,$N$5:$P$16,3),EXP(-$C$2)/VLOOKUP(D52,$N$5:$P$16,3))</f>
        <v>16.628500183750003</v>
      </c>
      <c r="G52">
        <f t="shared" si="14"/>
        <v>1.8007034257122665E-7</v>
      </c>
      <c r="H52">
        <f t="shared" ref="H52:H83" si="22">E52*F52*G52</f>
        <v>7.1851725626098444E-11</v>
      </c>
      <c r="I52">
        <f t="shared" si="15"/>
        <v>-23.356416486627221</v>
      </c>
    </row>
    <row r="53" spans="2:9" x14ac:dyDescent="0.2">
      <c r="B53">
        <f t="shared" si="16"/>
        <v>7</v>
      </c>
      <c r="C53">
        <f t="shared" si="17"/>
        <v>2</v>
      </c>
      <c r="D53">
        <f t="shared" si="13"/>
        <v>5</v>
      </c>
      <c r="E53">
        <f t="shared" si="20"/>
        <v>1.048998874224508E-4</v>
      </c>
      <c r="F53">
        <f t="shared" si="21"/>
        <v>7.0172270775425014</v>
      </c>
      <c r="G53">
        <f t="shared" si="14"/>
        <v>3.8515925667921357E-9</v>
      </c>
      <c r="H53">
        <f t="shared" si="22"/>
        <v>2.8351816707374888E-12</v>
      </c>
      <c r="I53">
        <f t="shared" si="15"/>
        <v>-26.588915099413072</v>
      </c>
    </row>
    <row r="54" spans="2:9" x14ac:dyDescent="0.2">
      <c r="B54">
        <f t="shared" si="16"/>
        <v>7</v>
      </c>
      <c r="C54">
        <f t="shared" si="17"/>
        <v>1</v>
      </c>
      <c r="D54">
        <f t="shared" si="13"/>
        <v>6</v>
      </c>
      <c r="E54">
        <f t="shared" si="20"/>
        <v>6.8126767844741042E-5</v>
      </c>
      <c r="F54">
        <f t="shared" si="21"/>
        <v>1.2981870093453629</v>
      </c>
      <c r="G54">
        <f t="shared" si="14"/>
        <v>8.2383168092772E-11</v>
      </c>
      <c r="H54">
        <f t="shared" si="22"/>
        <v>7.2860732488854451E-15</v>
      </c>
      <c r="I54">
        <f t="shared" si="15"/>
        <v>-32.55281164300051</v>
      </c>
    </row>
    <row r="55" spans="2:9" x14ac:dyDescent="0.2">
      <c r="B55">
        <f t="shared" si="16"/>
        <v>7</v>
      </c>
      <c r="C55">
        <f t="shared" si="17"/>
        <v>0</v>
      </c>
      <c r="D55">
        <f t="shared" si="13"/>
        <v>7</v>
      </c>
      <c r="E55">
        <f t="shared" si="20"/>
        <v>9.6503138607726588E-6</v>
      </c>
      <c r="F55">
        <f t="shared" si="21"/>
        <v>2.040008157542713E-2</v>
      </c>
      <c r="G55">
        <f t="shared" si="14"/>
        <v>1.7621246970716347E-12</v>
      </c>
      <c r="H55">
        <f t="shared" si="22"/>
        <v>3.4690453752136674E-19</v>
      </c>
      <c r="I55">
        <f t="shared" si="15"/>
        <v>-42.505237318784836</v>
      </c>
    </row>
    <row r="56" spans="2:9" x14ac:dyDescent="0.2">
      <c r="B56">
        <f t="shared" si="16"/>
        <v>8</v>
      </c>
      <c r="C56">
        <f t="shared" si="17"/>
        <v>8</v>
      </c>
      <c r="D56">
        <f t="shared" si="13"/>
        <v>0</v>
      </c>
      <c r="E56">
        <f t="shared" si="20"/>
        <v>2.9254573885237942E-10</v>
      </c>
      <c r="F56">
        <f t="shared" si="21"/>
        <v>1</v>
      </c>
      <c r="G56">
        <f t="shared" si="14"/>
        <v>0.84228343080963963</v>
      </c>
      <c r="H56">
        <f t="shared" si="22"/>
        <v>2.4640642858932303E-10</v>
      </c>
      <c r="I56">
        <f t="shared" si="15"/>
        <v>-22.124038794555453</v>
      </c>
    </row>
    <row r="57" spans="2:9" x14ac:dyDescent="0.2">
      <c r="B57">
        <f t="shared" si="16"/>
        <v>8</v>
      </c>
      <c r="C57">
        <f t="shared" si="17"/>
        <v>7</v>
      </c>
      <c r="D57">
        <f t="shared" si="13"/>
        <v>1</v>
      </c>
      <c r="E57">
        <f t="shared" si="20"/>
        <v>3.492259461162342E-9</v>
      </c>
      <c r="F57">
        <f t="shared" si="21"/>
        <v>7.11</v>
      </c>
      <c r="G57">
        <f t="shared" si="14"/>
        <v>1.8015918417855912E-2</v>
      </c>
      <c r="H57">
        <f t="shared" si="22"/>
        <v>4.4733461959409492E-10</v>
      </c>
      <c r="I57">
        <f t="shared" si="15"/>
        <v>-21.527714211672528</v>
      </c>
    </row>
    <row r="58" spans="2:9" x14ac:dyDescent="0.2">
      <c r="B58">
        <f t="shared" si="16"/>
        <v>8</v>
      </c>
      <c r="C58">
        <f t="shared" si="17"/>
        <v>6</v>
      </c>
      <c r="D58">
        <f t="shared" si="13"/>
        <v>2</v>
      </c>
      <c r="E58">
        <f t="shared" si="20"/>
        <v>3.889032371769496E-8</v>
      </c>
      <c r="F58">
        <f t="shared" si="21"/>
        <v>21.721050000000002</v>
      </c>
      <c r="G58">
        <f t="shared" si="14"/>
        <v>3.8534928334853485E-4</v>
      </c>
      <c r="H58">
        <f t="shared" si="22"/>
        <v>3.2551943955536495E-10</v>
      </c>
      <c r="I58">
        <f t="shared" si="15"/>
        <v>-21.845598933926922</v>
      </c>
    </row>
    <row r="59" spans="2:9" x14ac:dyDescent="0.2">
      <c r="B59">
        <f t="shared" si="16"/>
        <v>8</v>
      </c>
      <c r="C59">
        <f t="shared" si="17"/>
        <v>5</v>
      </c>
      <c r="D59">
        <f t="shared" si="13"/>
        <v>3</v>
      </c>
      <c r="E59">
        <f t="shared" si="20"/>
        <v>3.9337039773470832E-7</v>
      </c>
      <c r="F59">
        <f t="shared" si="21"/>
        <v>36.998188500000005</v>
      </c>
      <c r="G59">
        <f t="shared" si="14"/>
        <v>8.2423813614771943E-6</v>
      </c>
      <c r="H59">
        <f t="shared" si="22"/>
        <v>1.1995955343202735E-10</v>
      </c>
      <c r="I59">
        <f t="shared" si="15"/>
        <v>-22.843866484695322</v>
      </c>
    </row>
    <row r="60" spans="2:9" x14ac:dyDescent="0.2">
      <c r="B60">
        <f t="shared" si="16"/>
        <v>8</v>
      </c>
      <c r="C60">
        <f t="shared" si="17"/>
        <v>4</v>
      </c>
      <c r="D60">
        <f t="shared" si="13"/>
        <v>4</v>
      </c>
      <c r="E60">
        <f t="shared" si="20"/>
        <v>3.4516774422873983E-6</v>
      </c>
      <c r="F60">
        <f t="shared" si="21"/>
        <v>38.015638683750012</v>
      </c>
      <c r="G60">
        <f t="shared" si="14"/>
        <v>1.7629940794928177E-7</v>
      </c>
      <c r="H60">
        <f t="shared" si="22"/>
        <v>2.3133606789000071E-11</v>
      </c>
      <c r="I60">
        <f t="shared" si="15"/>
        <v>-24.489734716303616</v>
      </c>
    </row>
    <row r="61" spans="2:9" x14ac:dyDescent="0.2">
      <c r="B61">
        <f>IF(C60=0,B60+1,B60)</f>
        <v>8</v>
      </c>
      <c r="C61">
        <f>IF(C60=0,B61,C60-1)</f>
        <v>3</v>
      </c>
      <c r="D61">
        <f t="shared" si="13"/>
        <v>5</v>
      </c>
      <c r="E61">
        <f t="shared" si="20"/>
        <v>2.3996170135336411E-5</v>
      </c>
      <c r="F61">
        <f t="shared" si="21"/>
        <v>23.645727261292507</v>
      </c>
      <c r="G61">
        <f t="shared" si="14"/>
        <v>3.7709346219448421E-9</v>
      </c>
      <c r="H61">
        <f t="shared" si="22"/>
        <v>2.1396543025808307E-12</v>
      </c>
      <c r="I61">
        <f t="shared" si="15"/>
        <v>-26.870376840793995</v>
      </c>
    </row>
    <row r="62" spans="2:9" x14ac:dyDescent="0.2">
      <c r="B62">
        <f t="shared" ref="B62:B85" si="23">IF(C61=0,B61+1,B61)</f>
        <v>8</v>
      </c>
      <c r="C62">
        <f t="shared" ref="C62:C85" si="24">IF(C61=0,B62,C61-1)</f>
        <v>2</v>
      </c>
      <c r="D62">
        <f t="shared" si="13"/>
        <v>6</v>
      </c>
      <c r="E62">
        <f t="shared" si="20"/>
        <v>1.048998874224508E-4</v>
      </c>
      <c r="F62">
        <f t="shared" si="21"/>
        <v>8.3154140868878628</v>
      </c>
      <c r="G62">
        <f t="shared" si="14"/>
        <v>8.0657944847285972E-11</v>
      </c>
      <c r="H62">
        <f t="shared" si="22"/>
        <v>7.0356796206950791E-14</v>
      </c>
      <c r="I62">
        <f t="shared" si="15"/>
        <v>-30.2851970103738</v>
      </c>
    </row>
    <row r="63" spans="2:9" x14ac:dyDescent="0.2">
      <c r="B63">
        <f t="shared" si="23"/>
        <v>8</v>
      </c>
      <c r="C63">
        <f t="shared" si="24"/>
        <v>1</v>
      </c>
      <c r="D63">
        <f t="shared" si="13"/>
        <v>7</v>
      </c>
      <c r="E63">
        <f t="shared" si="20"/>
        <v>6.8126767844741042E-5</v>
      </c>
      <c r="F63">
        <f t="shared" si="21"/>
        <v>1.31858709092079</v>
      </c>
      <c r="G63">
        <f t="shared" si="14"/>
        <v>1.7252232454861591E-12</v>
      </c>
      <c r="H63">
        <f t="shared" si="22"/>
        <v>1.5497866156262572E-16</v>
      </c>
      <c r="I63">
        <f t="shared" si="15"/>
        <v>-36.403244233788492</v>
      </c>
    </row>
    <row r="64" spans="2:9" x14ac:dyDescent="0.2">
      <c r="B64">
        <f t="shared" si="23"/>
        <v>8</v>
      </c>
      <c r="C64">
        <f t="shared" si="24"/>
        <v>0</v>
      </c>
      <c r="D64">
        <f t="shared" si="13"/>
        <v>8</v>
      </c>
      <c r="E64">
        <f t="shared" si="20"/>
        <v>9.6503138607726588E-6</v>
      </c>
      <c r="F64">
        <f t="shared" si="21"/>
        <v>1.8130572500160862E-2</v>
      </c>
      <c r="G64">
        <f t="shared" si="14"/>
        <v>3.6901451585472151E-14</v>
      </c>
      <c r="H64">
        <f t="shared" si="22"/>
        <v>6.4564888649556628E-21</v>
      </c>
      <c r="I64">
        <f t="shared" si="15"/>
        <v>-46.489201302197344</v>
      </c>
    </row>
    <row r="65" spans="2:9" x14ac:dyDescent="0.2">
      <c r="B65">
        <f t="shared" si="23"/>
        <v>9</v>
      </c>
      <c r="C65">
        <f t="shared" si="24"/>
        <v>9</v>
      </c>
      <c r="D65">
        <f t="shared" si="13"/>
        <v>0</v>
      </c>
      <c r="E65">
        <f t="shared" si="20"/>
        <v>2.3247869552871755E-11</v>
      </c>
      <c r="F65">
        <f t="shared" si="21"/>
        <v>1</v>
      </c>
      <c r="G65">
        <f t="shared" si="14"/>
        <v>0.82464479190121287</v>
      </c>
      <c r="H65">
        <f t="shared" si="22"/>
        <v>1.9171234549574471E-11</v>
      </c>
      <c r="I65">
        <f t="shared" si="15"/>
        <v>-24.677610160862461</v>
      </c>
    </row>
    <row r="66" spans="2:9" x14ac:dyDescent="0.2">
      <c r="B66">
        <f t="shared" si="23"/>
        <v>9</v>
      </c>
      <c r="C66">
        <f t="shared" si="24"/>
        <v>8</v>
      </c>
      <c r="D66">
        <f t="shared" si="13"/>
        <v>1</v>
      </c>
      <c r="E66">
        <f t="shared" si="20"/>
        <v>2.9254573885237942E-10</v>
      </c>
      <c r="F66">
        <f t="shared" si="21"/>
        <v>8.11</v>
      </c>
      <c r="G66">
        <f t="shared" si="14"/>
        <v>1.7638638908426672E-2</v>
      </c>
      <c r="H66">
        <f t="shared" si="22"/>
        <v>4.1848481166227823E-11</v>
      </c>
      <c r="I66">
        <f t="shared" si="15"/>
        <v>-23.896965611975951</v>
      </c>
    </row>
    <row r="67" spans="2:9" x14ac:dyDescent="0.2">
      <c r="B67">
        <f t="shared" si="23"/>
        <v>9</v>
      </c>
      <c r="C67">
        <f t="shared" si="24"/>
        <v>7</v>
      </c>
      <c r="D67">
        <f t="shared" si="13"/>
        <v>2</v>
      </c>
      <c r="E67">
        <f t="shared" si="20"/>
        <v>3.492259461162342E-9</v>
      </c>
      <c r="F67">
        <f t="shared" si="21"/>
        <v>28.831049999999998</v>
      </c>
      <c r="G67">
        <f t="shared" si="14"/>
        <v>3.7727950942923518E-4</v>
      </c>
      <c r="H67">
        <f t="shared" si="22"/>
        <v>3.7986578739562015E-11</v>
      </c>
      <c r="I67">
        <f t="shared" si="15"/>
        <v>-23.993788209652973</v>
      </c>
    </row>
    <row r="68" spans="2:9" x14ac:dyDescent="0.2">
      <c r="B68">
        <f t="shared" si="23"/>
        <v>9</v>
      </c>
      <c r="C68">
        <f t="shared" si="24"/>
        <v>6</v>
      </c>
      <c r="D68">
        <f t="shared" si="13"/>
        <v>3</v>
      </c>
      <c r="E68">
        <f t="shared" si="20"/>
        <v>3.889032371769496E-8</v>
      </c>
      <c r="F68">
        <f t="shared" si="21"/>
        <v>58.719238499999996</v>
      </c>
      <c r="G68">
        <f t="shared" si="14"/>
        <v>8.069773919299572E-6</v>
      </c>
      <c r="H68">
        <f t="shared" si="22"/>
        <v>1.8428217983140702E-11</v>
      </c>
      <c r="I68">
        <f t="shared" si="15"/>
        <v>-24.717138040015531</v>
      </c>
    </row>
    <row r="69" spans="2:9" x14ac:dyDescent="0.2">
      <c r="B69">
        <f t="shared" si="23"/>
        <v>9</v>
      </c>
      <c r="C69">
        <f t="shared" si="24"/>
        <v>5</v>
      </c>
      <c r="D69">
        <f t="shared" si="13"/>
        <v>4</v>
      </c>
      <c r="E69">
        <f t="shared" si="20"/>
        <v>3.9337039773470832E-7</v>
      </c>
      <c r="F69">
        <f t="shared" si="21"/>
        <v>75.013827183749996</v>
      </c>
      <c r="G69">
        <f t="shared" si="14"/>
        <v>1.7260744217762024E-7</v>
      </c>
      <c r="H69">
        <f t="shared" si="22"/>
        <v>5.0933382108266374E-12</v>
      </c>
      <c r="I69">
        <f t="shared" si="15"/>
        <v>-26.003087663235711</v>
      </c>
    </row>
    <row r="70" spans="2:9" x14ac:dyDescent="0.2">
      <c r="B70">
        <f t="shared" si="23"/>
        <v>9</v>
      </c>
      <c r="C70">
        <f t="shared" si="24"/>
        <v>4</v>
      </c>
      <c r="D70">
        <f t="shared" si="13"/>
        <v>5</v>
      </c>
      <c r="E70">
        <f t="shared" si="20"/>
        <v>3.4516774422873983E-6</v>
      </c>
      <c r="F70">
        <f t="shared" si="21"/>
        <v>61.661365945042505</v>
      </c>
      <c r="G70">
        <f t="shared" si="14"/>
        <v>3.6919657716614775E-9</v>
      </c>
      <c r="H70">
        <f t="shared" si="22"/>
        <v>7.8578007364401869E-13</v>
      </c>
      <c r="I70">
        <f t="shared" si="15"/>
        <v>-27.872099446158217</v>
      </c>
    </row>
    <row r="71" spans="2:9" x14ac:dyDescent="0.2">
      <c r="B71">
        <f t="shared" si="23"/>
        <v>9</v>
      </c>
      <c r="C71">
        <f t="shared" si="24"/>
        <v>3</v>
      </c>
      <c r="D71">
        <f t="shared" si="13"/>
        <v>6</v>
      </c>
      <c r="E71">
        <f t="shared" si="20"/>
        <v>2.3996170135336411E-5</v>
      </c>
      <c r="F71">
        <f t="shared" si="21"/>
        <v>31.961141348180369</v>
      </c>
      <c r="G71">
        <f t="shared" si="14"/>
        <v>7.8968850283369817E-11</v>
      </c>
      <c r="H71">
        <f t="shared" si="22"/>
        <v>6.0564763736357659E-14</v>
      </c>
      <c r="I71">
        <f t="shared" si="15"/>
        <v>-30.43506312744255</v>
      </c>
    </row>
    <row r="72" spans="2:9" x14ac:dyDescent="0.2">
      <c r="B72">
        <f t="shared" si="23"/>
        <v>9</v>
      </c>
      <c r="C72">
        <f t="shared" si="24"/>
        <v>2</v>
      </c>
      <c r="D72">
        <f t="shared" si="13"/>
        <v>7</v>
      </c>
      <c r="E72">
        <f t="shared" si="20"/>
        <v>1.048998874224508E-4</v>
      </c>
      <c r="F72">
        <f t="shared" si="21"/>
        <v>9.6340011778086527</v>
      </c>
      <c r="G72">
        <f t="shared" si="14"/>
        <v>1.6890945639159886E-12</v>
      </c>
      <c r="H72">
        <f t="shared" si="22"/>
        <v>1.7070084910637696E-15</v>
      </c>
      <c r="I72">
        <f t="shared" si="15"/>
        <v>-34.004033976849612</v>
      </c>
    </row>
    <row r="73" spans="2:9" x14ac:dyDescent="0.2">
      <c r="B73">
        <f t="shared" si="23"/>
        <v>9</v>
      </c>
      <c r="C73">
        <f t="shared" si="24"/>
        <v>1</v>
      </c>
      <c r="D73">
        <f t="shared" si="13"/>
        <v>8</v>
      </c>
      <c r="E73">
        <f t="shared" si="20"/>
        <v>6.8126767844741042E-5</v>
      </c>
      <c r="F73">
        <f t="shared" si="21"/>
        <v>1.3367176634209508</v>
      </c>
      <c r="G73">
        <f t="shared" si="14"/>
        <v>3.612868157017299E-14</v>
      </c>
      <c r="H73">
        <f t="shared" si="22"/>
        <v>3.2901036900198416E-18</v>
      </c>
      <c r="I73">
        <f t="shared" si="15"/>
        <v>-40.255612592888831</v>
      </c>
    </row>
    <row r="74" spans="2:9" x14ac:dyDescent="0.2">
      <c r="B74">
        <f t="shared" si="23"/>
        <v>9</v>
      </c>
      <c r="C74">
        <f t="shared" si="24"/>
        <v>0</v>
      </c>
      <c r="D74">
        <f t="shared" si="13"/>
        <v>9</v>
      </c>
      <c r="E74">
        <f t="shared" si="20"/>
        <v>9.6503138607726588E-6</v>
      </c>
      <c r="F74">
        <f t="shared" si="21"/>
        <v>1.6337660330700509E-2</v>
      </c>
      <c r="G74">
        <f t="shared" si="14"/>
        <v>7.7277001529908648E-16</v>
      </c>
      <c r="H74">
        <f t="shared" si="22"/>
        <v>1.2183766390075266E-22</v>
      </c>
      <c r="I74">
        <f t="shared" si="15"/>
        <v>-50.459352696954063</v>
      </c>
    </row>
    <row r="75" spans="2:9" x14ac:dyDescent="0.2">
      <c r="B75">
        <f t="shared" si="23"/>
        <v>10</v>
      </c>
      <c r="C75">
        <f t="shared" si="24"/>
        <v>10</v>
      </c>
      <c r="D75">
        <f t="shared" si="13"/>
        <v>0</v>
      </c>
      <c r="E75">
        <f t="shared" si="20"/>
        <v>1.7268543175794392E-12</v>
      </c>
      <c r="F75">
        <f t="shared" si="21"/>
        <v>1</v>
      </c>
      <c r="G75">
        <f t="shared" si="14"/>
        <v>0.80737553172108767</v>
      </c>
      <c r="H75">
        <f t="shared" si="22"/>
        <v>1.3942199228605558E-12</v>
      </c>
      <c r="I75">
        <f t="shared" si="15"/>
        <v>-27.29868605214514</v>
      </c>
    </row>
    <row r="76" spans="2:9" x14ac:dyDescent="0.2">
      <c r="B76">
        <f t="shared" si="23"/>
        <v>10</v>
      </c>
      <c r="C76">
        <f t="shared" si="24"/>
        <v>9</v>
      </c>
      <c r="D76">
        <f t="shared" si="13"/>
        <v>1</v>
      </c>
      <c r="E76">
        <f t="shared" si="20"/>
        <v>2.3247869552871755E-11</v>
      </c>
      <c r="F76">
        <f t="shared" si="21"/>
        <v>9.11</v>
      </c>
      <c r="G76">
        <f t="shared" si="14"/>
        <v>1.7269260180125198E-2</v>
      </c>
      <c r="H76">
        <f t="shared" si="22"/>
        <v>3.6574236573530153E-12</v>
      </c>
      <c r="I76">
        <f t="shared" si="15"/>
        <v>-26.334262135138413</v>
      </c>
    </row>
    <row r="77" spans="2:9" x14ac:dyDescent="0.2">
      <c r="B77">
        <f t="shared" si="23"/>
        <v>10</v>
      </c>
      <c r="C77">
        <f t="shared" si="24"/>
        <v>8</v>
      </c>
      <c r="D77">
        <f t="shared" si="13"/>
        <v>2</v>
      </c>
      <c r="E77">
        <f t="shared" si="20"/>
        <v>2.9254573885237942E-10</v>
      </c>
      <c r="F77">
        <f t="shared" si="21"/>
        <v>36.941049999999997</v>
      </c>
      <c r="G77">
        <f t="shared" si="14"/>
        <v>3.6937872830146928E-4</v>
      </c>
      <c r="H77">
        <f t="shared" si="22"/>
        <v>3.9918562533327068E-12</v>
      </c>
      <c r="I77">
        <f t="shared" si="15"/>
        <v>-26.24676476681185</v>
      </c>
    </row>
    <row r="78" spans="2:9" x14ac:dyDescent="0.2">
      <c r="B78">
        <f t="shared" si="23"/>
        <v>10</v>
      </c>
      <c r="C78">
        <f t="shared" si="24"/>
        <v>7</v>
      </c>
      <c r="D78">
        <f t="shared" si="13"/>
        <v>3</v>
      </c>
      <c r="E78">
        <f t="shared" si="20"/>
        <v>3.492259461162342E-9</v>
      </c>
      <c r="F78">
        <f t="shared" si="21"/>
        <v>87.550288499999979</v>
      </c>
      <c r="G78">
        <f t="shared" si="14"/>
        <v>7.9007811277657979E-6</v>
      </c>
      <c r="H78">
        <f t="shared" si="22"/>
        <v>2.4156505829034866E-12</v>
      </c>
      <c r="I78">
        <f t="shared" si="15"/>
        <v>-26.74905247259704</v>
      </c>
    </row>
    <row r="79" spans="2:9" x14ac:dyDescent="0.2">
      <c r="B79">
        <f t="shared" si="23"/>
        <v>10</v>
      </c>
      <c r="C79">
        <f t="shared" si="24"/>
        <v>6</v>
      </c>
      <c r="D79">
        <f t="shared" si="13"/>
        <v>4</v>
      </c>
      <c r="E79">
        <f t="shared" si="20"/>
        <v>3.889032371769496E-8</v>
      </c>
      <c r="F79">
        <f t="shared" si="21"/>
        <v>133.73306568374997</v>
      </c>
      <c r="G79">
        <f t="shared" si="14"/>
        <v>1.6899279153377265E-7</v>
      </c>
      <c r="H79">
        <f t="shared" si="22"/>
        <v>8.789183638657885E-13</v>
      </c>
      <c r="I79">
        <f t="shared" si="15"/>
        <v>-27.760084375411378</v>
      </c>
    </row>
    <row r="80" spans="2:9" x14ac:dyDescent="0.2">
      <c r="B80">
        <f t="shared" si="23"/>
        <v>10</v>
      </c>
      <c r="C80">
        <f t="shared" si="24"/>
        <v>5</v>
      </c>
      <c r="D80">
        <f t="shared" si="13"/>
        <v>5</v>
      </c>
      <c r="E80">
        <f t="shared" si="20"/>
        <v>3.9337039773470832E-7</v>
      </c>
      <c r="F80">
        <f t="shared" si="21"/>
        <v>136.6751931287925</v>
      </c>
      <c r="G80">
        <f t="shared" si="14"/>
        <v>3.6146506438475472E-9</v>
      </c>
      <c r="H80">
        <f t="shared" si="22"/>
        <v>1.9433798714429631E-13</v>
      </c>
      <c r="I80">
        <f t="shared" si="15"/>
        <v>-29.269177549945763</v>
      </c>
    </row>
    <row r="81" spans="2:9" x14ac:dyDescent="0.2">
      <c r="B81">
        <f t="shared" si="23"/>
        <v>10</v>
      </c>
      <c r="C81">
        <f t="shared" si="24"/>
        <v>4</v>
      </c>
      <c r="D81">
        <f t="shared" si="13"/>
        <v>6</v>
      </c>
      <c r="E81">
        <f t="shared" si="20"/>
        <v>3.4516774422873983E-6</v>
      </c>
      <c r="F81">
        <f t="shared" si="21"/>
        <v>93.622507293222867</v>
      </c>
      <c r="G81">
        <f t="shared" si="14"/>
        <v>7.7315127813935805E-11</v>
      </c>
      <c r="H81">
        <f t="shared" si="22"/>
        <v>2.4984746664684842E-14</v>
      </c>
      <c r="I81">
        <f t="shared" si="15"/>
        <v>-31.320510889662227</v>
      </c>
    </row>
    <row r="82" spans="2:9" x14ac:dyDescent="0.2">
      <c r="B82">
        <f t="shared" si="23"/>
        <v>10</v>
      </c>
      <c r="C82">
        <f t="shared" si="24"/>
        <v>3</v>
      </c>
      <c r="D82">
        <f t="shared" si="13"/>
        <v>7</v>
      </c>
      <c r="E82">
        <f t="shared" si="20"/>
        <v>2.3996170135336411E-5</v>
      </c>
      <c r="F82">
        <f t="shared" si="21"/>
        <v>41.595142525989019</v>
      </c>
      <c r="G82">
        <f t="shared" si="14"/>
        <v>1.653722469434129E-12</v>
      </c>
      <c r="H82">
        <f t="shared" si="22"/>
        <v>1.6506202793308467E-15</v>
      </c>
      <c r="I82">
        <f t="shared" si="15"/>
        <v>-34.037625250773814</v>
      </c>
    </row>
    <row r="83" spans="2:9" x14ac:dyDescent="0.2">
      <c r="B83">
        <f t="shared" si="23"/>
        <v>10</v>
      </c>
      <c r="C83">
        <f t="shared" si="24"/>
        <v>2</v>
      </c>
      <c r="D83">
        <f t="shared" si="13"/>
        <v>8</v>
      </c>
      <c r="E83">
        <f t="shared" si="20"/>
        <v>1.048998874224508E-4</v>
      </c>
      <c r="F83">
        <f t="shared" si="21"/>
        <v>10.970718841229603</v>
      </c>
      <c r="G83">
        <f t="shared" si="14"/>
        <v>3.5372094481856177E-14</v>
      </c>
      <c r="H83">
        <f t="shared" si="22"/>
        <v>4.070716743863584E-17</v>
      </c>
      <c r="I83">
        <f t="shared" si="15"/>
        <v>-37.740127492805399</v>
      </c>
    </row>
    <row r="84" spans="2:9" x14ac:dyDescent="0.2">
      <c r="B84">
        <f t="shared" si="23"/>
        <v>10</v>
      </c>
      <c r="C84">
        <f t="shared" si="24"/>
        <v>1</v>
      </c>
      <c r="D84">
        <f t="shared" si="13"/>
        <v>9</v>
      </c>
      <c r="E84">
        <f t="shared" si="20"/>
        <v>6.8126767844741042E-5</v>
      </c>
      <c r="F84">
        <f t="shared" si="21"/>
        <v>1.3530553237516512</v>
      </c>
      <c r="G84">
        <f t="shared" si="14"/>
        <v>7.56587088316875E-16</v>
      </c>
      <c r="H84">
        <f t="shared" ref="H84:H85" si="25">E84*F84*G84</f>
        <v>6.9741657539096554E-20</v>
      </c>
      <c r="I84">
        <f t="shared" si="15"/>
        <v>-44.109489144500998</v>
      </c>
    </row>
    <row r="85" spans="2:9" x14ac:dyDescent="0.2">
      <c r="B85">
        <f t="shared" si="23"/>
        <v>10</v>
      </c>
      <c r="C85">
        <f t="shared" si="24"/>
        <v>0</v>
      </c>
      <c r="D85">
        <f t="shared" ref="D85" si="26">B85-C85</f>
        <v>10</v>
      </c>
      <c r="E85">
        <f t="shared" si="20"/>
        <v>9.6503138607726588E-6</v>
      </c>
      <c r="F85">
        <f t="shared" si="21"/>
        <v>1.4883608561268163E-2</v>
      </c>
      <c r="G85">
        <f t="shared" ref="G85" si="27">IF($D$2&gt;0, EXP(($C$2+C85)*$F$2+D85*$E$2), EXP($E$2*D85))</f>
        <v>1.618292698221263E-17</v>
      </c>
      <c r="H85">
        <f t="shared" si="25"/>
        <v>2.324377979701517E-24</v>
      </c>
      <c r="I85">
        <f t="shared" ref="I85" si="28">LN(H85)</f>
        <v>-54.418589764224066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731E-2B86-4D4D-AE9E-C95B21AEE6F5}">
  <dimension ref="A1:R306"/>
  <sheetViews>
    <sheetView workbookViewId="0">
      <selection activeCell="P6" sqref="P6:Q6"/>
    </sheetView>
  </sheetViews>
  <sheetFormatPr baseColWidth="10" defaultRowHeight="16" x14ac:dyDescent="0.2"/>
  <cols>
    <col min="2" max="2" width="11.1640625" bestFit="1" customWidth="1"/>
    <col min="4" max="4" width="12.1640625" bestFit="1" customWidth="1"/>
    <col min="10" max="10" width="12.1640625" bestFit="1" customWidth="1"/>
    <col min="12" max="13" width="12.1640625" bestFit="1" customWidth="1"/>
    <col min="18" max="18" width="12.1640625" bestFit="1" customWidth="1"/>
  </cols>
  <sheetData>
    <row r="1" spans="1:18" x14ac:dyDescent="0.2">
      <c r="B1" s="5" t="s">
        <v>1</v>
      </c>
      <c r="C1" s="6" t="s">
        <v>80</v>
      </c>
      <c r="D1" s="6" t="s">
        <v>81</v>
      </c>
      <c r="E1" s="6" t="s">
        <v>82</v>
      </c>
      <c r="F1" s="60" t="s">
        <v>83</v>
      </c>
      <c r="G1" s="9" t="s">
        <v>38</v>
      </c>
      <c r="H1" s="9" t="s">
        <v>89</v>
      </c>
      <c r="I1" s="9" t="s">
        <v>55</v>
      </c>
    </row>
    <row r="2" spans="1:18" x14ac:dyDescent="0.2">
      <c r="B2" s="7">
        <f>L!A3</f>
        <v>0</v>
      </c>
      <c r="C2" s="8">
        <f>L!A7</f>
        <v>4</v>
      </c>
      <c r="D2" s="8">
        <f>L!A4</f>
        <v>1</v>
      </c>
      <c r="E2" s="8">
        <f>L!O3</f>
        <v>0.1699691565346185</v>
      </c>
      <c r="F2" s="61">
        <f>L!O4</f>
        <v>0.15478465286710993</v>
      </c>
      <c r="G2" s="4">
        <f>E2*F2</f>
        <v>2.6308616892326393E-2</v>
      </c>
      <c r="H2" s="4">
        <f>(1-E2)/(1-G2)</f>
        <v>0.8524578299298704</v>
      </c>
      <c r="I2" s="4">
        <f>E2*(1-F2)/(1-G2)</f>
        <v>0.14754217007012962</v>
      </c>
    </row>
    <row r="4" spans="1:18" x14ac:dyDescent="0.2">
      <c r="F4" s="49">
        <f>SUM(F6:F16)</f>
        <v>1.9722053827430372</v>
      </c>
    </row>
    <row r="5" spans="1:18" x14ac:dyDescent="0.2">
      <c r="A5" s="33" t="s">
        <v>22</v>
      </c>
      <c r="B5" s="34" t="s">
        <v>74</v>
      </c>
      <c r="C5" s="63" t="s">
        <v>85</v>
      </c>
      <c r="D5" s="64" t="s">
        <v>91</v>
      </c>
      <c r="E5" s="64" t="s">
        <v>79</v>
      </c>
      <c r="F5" s="65" t="s">
        <v>94</v>
      </c>
      <c r="G5" s="65" t="s">
        <v>95</v>
      </c>
      <c r="I5" t="s">
        <v>22</v>
      </c>
      <c r="J5" s="49" t="s">
        <v>35</v>
      </c>
      <c r="K5" t="s">
        <v>84</v>
      </c>
      <c r="L5" s="19" t="s">
        <v>76</v>
      </c>
      <c r="M5" s="49" t="s">
        <v>41</v>
      </c>
      <c r="O5" s="43" t="s">
        <v>96</v>
      </c>
      <c r="P5" s="67"/>
      <c r="Q5" s="19" t="s">
        <v>103</v>
      </c>
      <c r="R5" s="56" t="s">
        <v>101</v>
      </c>
    </row>
    <row r="6" spans="1:18" x14ac:dyDescent="0.2">
      <c r="A6" s="35">
        <v>0</v>
      </c>
      <c r="B6" s="36">
        <f>SUMIF(B$21:B$306,"=0",L$21:L$306)</f>
        <v>6.1143230052812538E-8</v>
      </c>
      <c r="C6" s="62">
        <f>LN(B6)</f>
        <v>-16.61004669144393</v>
      </c>
      <c r="D6" s="49">
        <f>B6*J6</f>
        <v>1.1381203973273456E-10</v>
      </c>
      <c r="E6" s="49">
        <f>D6/D$17</f>
        <v>2.3847547965233322E-5</v>
      </c>
      <c r="F6">
        <f>E6*A6</f>
        <v>0</v>
      </c>
      <c r="G6" s="49">
        <f t="shared" ref="G6:G15" si="0">G7+E7</f>
        <v>0.99997615245203475</v>
      </c>
      <c r="I6">
        <f>K6</f>
        <v>0</v>
      </c>
      <c r="J6" s="49">
        <f>K0!B6</f>
        <v>1.8614005121160475E-3</v>
      </c>
      <c r="K6">
        <v>0</v>
      </c>
      <c r="L6" s="19">
        <f>'B4'!B6</f>
        <v>3.0406059450851483E-4</v>
      </c>
      <c r="M6" s="49">
        <f>'K1'!B6</f>
        <v>6.4056538748382271E-9</v>
      </c>
      <c r="O6" s="37" t="s">
        <v>97</v>
      </c>
      <c r="P6" s="38">
        <f>(Q6-(1-G2)*F4)/E2-(1-G2)*F4/(1-E2)</f>
        <v>8.0248258271042161</v>
      </c>
      <c r="Q6" s="19">
        <f>'B4'!F4</f>
        <v>3.6775247192656879</v>
      </c>
      <c r="R6" s="56">
        <f>L!B13</f>
        <v>0.47722707270232739</v>
      </c>
    </row>
    <row r="7" spans="1:18" x14ac:dyDescent="0.2">
      <c r="A7" s="35">
        <f>A6+1</f>
        <v>1</v>
      </c>
      <c r="B7" s="36">
        <f>SUMIF(B$21:B$306,"=1",L$21:L$306)</f>
        <v>1.0101097214601173E-6</v>
      </c>
      <c r="C7" s="62">
        <f t="shared" ref="C7:C17" si="1">LN(B7)</f>
        <v>-13.805451597902445</v>
      </c>
      <c r="D7" s="49">
        <f t="shared" ref="D7:D16" si="2">B7*J7</f>
        <v>1.3242174046809251E-7</v>
      </c>
      <c r="E7" s="49">
        <f t="shared" ref="E7:E16" si="3">D7/D$17</f>
        <v>2.7746922161032417E-2</v>
      </c>
      <c r="F7">
        <f t="shared" ref="F7:F16" si="4">E7*A7</f>
        <v>2.7746922161032417E-2</v>
      </c>
      <c r="G7" s="49">
        <f t="shared" si="0"/>
        <v>0.97222923029100239</v>
      </c>
      <c r="I7">
        <f t="shared" ref="I7:I16" si="5">K7</f>
        <v>1</v>
      </c>
      <c r="J7" s="49">
        <f>K0!B7</f>
        <v>0.13109639245593677</v>
      </c>
      <c r="K7">
        <f>K6+1</f>
        <v>1</v>
      </c>
      <c r="L7" s="19">
        <f>'B4'!B7</f>
        <v>3.5063104376723697E-4</v>
      </c>
      <c r="M7" s="49">
        <f>'K1'!B7</f>
        <v>1.0890118993939464E-5</v>
      </c>
    </row>
    <row r="8" spans="1:18" x14ac:dyDescent="0.2">
      <c r="A8" s="35">
        <f t="shared" ref="A8:A16" si="6">A7+1</f>
        <v>2</v>
      </c>
      <c r="B8" s="36">
        <f>SUMIF(B$21:B$306,"=2",L$21:L$306)</f>
        <v>6.294987230197824E-6</v>
      </c>
      <c r="C8" s="62">
        <f t="shared" si="1"/>
        <v>-11.975756919032717</v>
      </c>
      <c r="D8" s="49">
        <f t="shared" si="2"/>
        <v>4.63994839001985E-6</v>
      </c>
      <c r="E8" s="49">
        <f t="shared" si="3"/>
        <v>0.97222923029100239</v>
      </c>
      <c r="F8">
        <f t="shared" si="4"/>
        <v>1.9444584605820048</v>
      </c>
      <c r="G8" s="49">
        <f t="shared" si="0"/>
        <v>0</v>
      </c>
      <c r="I8">
        <f t="shared" si="5"/>
        <v>2</v>
      </c>
      <c r="J8" s="49">
        <f>K0!B8</f>
        <v>0.73708622755602271</v>
      </c>
      <c r="K8">
        <f t="shared" ref="K8:K15" si="7">K7+1</f>
        <v>2</v>
      </c>
      <c r="L8" s="19">
        <f>'B4'!B8</f>
        <v>2.352714046397224E-4</v>
      </c>
      <c r="M8" s="49">
        <f>'K1'!B8</f>
        <v>1.3760453657726366E-3</v>
      </c>
    </row>
    <row r="9" spans="1:18" x14ac:dyDescent="0.2">
      <c r="A9" s="35">
        <f t="shared" si="6"/>
        <v>3</v>
      </c>
      <c r="B9" s="36">
        <f>SUMIF(B$21:B$306,"=3",L$21:L$306)</f>
        <v>1.7861793346206919E-5</v>
      </c>
      <c r="C9" s="62">
        <f t="shared" si="1"/>
        <v>-10.932846576235024</v>
      </c>
      <c r="D9" s="49">
        <f t="shared" si="2"/>
        <v>0</v>
      </c>
      <c r="E9" s="49">
        <f t="shared" si="3"/>
        <v>0</v>
      </c>
      <c r="F9">
        <f t="shared" si="4"/>
        <v>0</v>
      </c>
      <c r="G9" s="49">
        <f t="shared" si="0"/>
        <v>0</v>
      </c>
      <c r="I9">
        <f t="shared" si="5"/>
        <v>3</v>
      </c>
      <c r="J9" s="49">
        <f>K0!B9</f>
        <v>0</v>
      </c>
      <c r="K9">
        <f t="shared" si="7"/>
        <v>3</v>
      </c>
      <c r="L9" s="19">
        <f>'B4'!B9</f>
        <v>1.2979488076597968E-4</v>
      </c>
      <c r="M9" s="49">
        <f>'K1'!B9</f>
        <v>6.0979259092834394E-2</v>
      </c>
    </row>
    <row r="10" spans="1:18" x14ac:dyDescent="0.2">
      <c r="A10" s="35">
        <f t="shared" si="6"/>
        <v>4</v>
      </c>
      <c r="B10" s="36">
        <f>SUMIF(B$21:B$306,"=4",L$21:L$306)</f>
        <v>2.1121247085466762E-5</v>
      </c>
      <c r="C10" s="62">
        <f t="shared" si="1"/>
        <v>-10.765231053262127</v>
      </c>
      <c r="D10" s="49">
        <f t="shared" si="2"/>
        <v>0</v>
      </c>
      <c r="E10" s="49">
        <f t="shared" si="3"/>
        <v>0</v>
      </c>
      <c r="F10">
        <f t="shared" si="4"/>
        <v>0</v>
      </c>
      <c r="G10" s="49">
        <f t="shared" si="0"/>
        <v>0</v>
      </c>
      <c r="I10">
        <f t="shared" si="5"/>
        <v>4</v>
      </c>
      <c r="J10" s="49">
        <f>K0!B10</f>
        <v>0</v>
      </c>
      <c r="K10">
        <f t="shared" si="7"/>
        <v>4</v>
      </c>
      <c r="L10" s="19">
        <f>'B4'!B10</f>
        <v>6.4709433641659182E-5</v>
      </c>
      <c r="M10" s="49">
        <f>'K1'!B10</f>
        <v>0.91669234600600846</v>
      </c>
    </row>
    <row r="11" spans="1:18" x14ac:dyDescent="0.2">
      <c r="A11" s="35">
        <f t="shared" si="6"/>
        <v>5</v>
      </c>
      <c r="B11" s="36">
        <f>SUMIF(B$21:B$306,"=5",L$21:L$306)</f>
        <v>5.8248721453665874E-6</v>
      </c>
      <c r="C11" s="62">
        <f t="shared" si="1"/>
        <v>-12.053373508046688</v>
      </c>
      <c r="D11" s="49">
        <f t="shared" si="2"/>
        <v>0</v>
      </c>
      <c r="E11" s="49">
        <f t="shared" si="3"/>
        <v>0</v>
      </c>
      <c r="F11">
        <f t="shared" si="4"/>
        <v>0</v>
      </c>
      <c r="G11" s="49">
        <f t="shared" si="0"/>
        <v>0</v>
      </c>
      <c r="I11">
        <f t="shared" si="5"/>
        <v>5</v>
      </c>
      <c r="J11" s="49">
        <f>K0!B11</f>
        <v>0</v>
      </c>
      <c r="K11">
        <f t="shared" si="7"/>
        <v>5</v>
      </c>
      <c r="L11" s="19">
        <f>'B4'!B11</f>
        <v>3.0331976797801442E-5</v>
      </c>
      <c r="M11" s="49">
        <f>'K1'!B11</f>
        <v>0</v>
      </c>
    </row>
    <row r="12" spans="1:18" x14ac:dyDescent="0.2">
      <c r="A12" s="35">
        <f t="shared" si="6"/>
        <v>6</v>
      </c>
      <c r="B12" s="36">
        <f>SUMIF(B$21:B$306,"=6",L$21:L$306)</f>
        <v>9.957687499122334E-7</v>
      </c>
      <c r="C12" s="62">
        <f t="shared" si="1"/>
        <v>-13.819750785122462</v>
      </c>
      <c r="D12" s="49">
        <f t="shared" si="2"/>
        <v>0</v>
      </c>
      <c r="E12" s="49">
        <f t="shared" si="3"/>
        <v>0</v>
      </c>
      <c r="F12">
        <f t="shared" si="4"/>
        <v>0</v>
      </c>
      <c r="G12" s="49">
        <f t="shared" si="0"/>
        <v>0</v>
      </c>
      <c r="I12">
        <f t="shared" si="5"/>
        <v>6</v>
      </c>
      <c r="J12" s="49">
        <f>K0!B12</f>
        <v>0</v>
      </c>
      <c r="K12">
        <f t="shared" si="7"/>
        <v>6</v>
      </c>
      <c r="L12" s="19">
        <f>'B4'!B12</f>
        <v>1.3642585845676237E-5</v>
      </c>
      <c r="M12" s="49">
        <f>'K1'!B12</f>
        <v>0</v>
      </c>
    </row>
    <row r="13" spans="1:18" x14ac:dyDescent="0.2">
      <c r="A13" s="35">
        <f t="shared" si="6"/>
        <v>7</v>
      </c>
      <c r="B13" s="36">
        <f>SUMIF(B$21:B$306,"=7",L$21:L$306)</f>
        <v>1.3113875469540767E-7</v>
      </c>
      <c r="C13" s="62">
        <f t="shared" si="1"/>
        <v>-15.847009878149562</v>
      </c>
      <c r="D13" s="49">
        <f t="shared" si="2"/>
        <v>0</v>
      </c>
      <c r="E13" s="49">
        <f t="shared" si="3"/>
        <v>0</v>
      </c>
      <c r="F13">
        <f t="shared" si="4"/>
        <v>0</v>
      </c>
      <c r="G13" s="49">
        <f t="shared" si="0"/>
        <v>0</v>
      </c>
      <c r="I13">
        <f t="shared" si="5"/>
        <v>7</v>
      </c>
      <c r="J13" s="49">
        <f>K0!B13</f>
        <v>0</v>
      </c>
      <c r="K13">
        <f t="shared" si="7"/>
        <v>7</v>
      </c>
      <c r="L13" s="19">
        <f>'B4'!B13</f>
        <v>5.9579050230172942E-6</v>
      </c>
      <c r="M13" s="49">
        <f>'K1'!B13</f>
        <v>0</v>
      </c>
    </row>
    <row r="14" spans="1:18" x14ac:dyDescent="0.2">
      <c r="A14" s="35">
        <f t="shared" si="6"/>
        <v>8</v>
      </c>
      <c r="B14" s="36">
        <f>SUMIF(B$21:B$306,"=8",L$21:L$306)</f>
        <v>1.4599779678169667E-8</v>
      </c>
      <c r="C14" s="62">
        <f t="shared" si="1"/>
        <v>-18.042259398882308</v>
      </c>
      <c r="D14" s="49">
        <f t="shared" si="2"/>
        <v>0</v>
      </c>
      <c r="E14" s="49">
        <f t="shared" si="3"/>
        <v>0</v>
      </c>
      <c r="F14">
        <f t="shared" si="4"/>
        <v>0</v>
      </c>
      <c r="G14" s="49">
        <f t="shared" si="0"/>
        <v>0</v>
      </c>
      <c r="I14">
        <f t="shared" si="5"/>
        <v>8</v>
      </c>
      <c r="J14" s="49">
        <f>K0!B14</f>
        <v>0</v>
      </c>
      <c r="K14">
        <f t="shared" si="7"/>
        <v>8</v>
      </c>
      <c r="L14" s="19">
        <f>'B4'!B14</f>
        <v>2.54528423141989E-6</v>
      </c>
      <c r="M14" s="49">
        <f>'K1'!B14</f>
        <v>0</v>
      </c>
    </row>
    <row r="15" spans="1:18" x14ac:dyDescent="0.2">
      <c r="A15" s="35">
        <f t="shared" si="6"/>
        <v>9</v>
      </c>
      <c r="B15" s="36">
        <f>SUMIF(B$21:B$306,"=9",L$21:L$306)</f>
        <v>1.4416395620002097E-9</v>
      </c>
      <c r="C15" s="62">
        <f t="shared" si="1"/>
        <v>-20.35748478633213</v>
      </c>
      <c r="D15" s="49">
        <f t="shared" si="2"/>
        <v>0</v>
      </c>
      <c r="E15" s="49">
        <f t="shared" si="3"/>
        <v>0</v>
      </c>
      <c r="F15">
        <f t="shared" si="4"/>
        <v>0</v>
      </c>
      <c r="G15" s="49">
        <f t="shared" si="0"/>
        <v>0</v>
      </c>
      <c r="I15">
        <f t="shared" si="5"/>
        <v>9</v>
      </c>
      <c r="J15" s="49">
        <f>K0!B15</f>
        <v>0</v>
      </c>
      <c r="K15">
        <f t="shared" si="7"/>
        <v>9</v>
      </c>
      <c r="L15" s="19">
        <f>'B4'!B15</f>
        <v>1.0690564776859794E-6</v>
      </c>
      <c r="M15" s="49">
        <f>'K1'!B15</f>
        <v>0</v>
      </c>
    </row>
    <row r="16" spans="1:18" x14ac:dyDescent="0.2">
      <c r="A16" s="37">
        <f t="shared" si="6"/>
        <v>10</v>
      </c>
      <c r="B16" s="38">
        <f>SUMIF(B$21:B$306,"=10",L$21:L$306)</f>
        <v>1.2213478388072034E-10</v>
      </c>
      <c r="C16" s="62">
        <f t="shared" si="1"/>
        <v>-22.825895895114588</v>
      </c>
      <c r="D16" s="49">
        <f t="shared" si="2"/>
        <v>0</v>
      </c>
      <c r="E16" s="49">
        <f t="shared" si="3"/>
        <v>0</v>
      </c>
      <c r="F16">
        <f t="shared" si="4"/>
        <v>0</v>
      </c>
      <c r="G16" s="49">
        <v>0</v>
      </c>
      <c r="I16">
        <f t="shared" si="5"/>
        <v>10</v>
      </c>
      <c r="J16" s="49">
        <f>K0!B16</f>
        <v>0</v>
      </c>
      <c r="K16">
        <f>K15+1</f>
        <v>10</v>
      </c>
      <c r="L16" s="19">
        <f>'B4'!B16</f>
        <v>4.4300963851969252E-7</v>
      </c>
      <c r="M16" s="49">
        <f>'K1'!B16</f>
        <v>0</v>
      </c>
    </row>
    <row r="17" spans="1:13" x14ac:dyDescent="0.2">
      <c r="A17" t="s">
        <v>56</v>
      </c>
      <c r="B17">
        <f>D17</f>
        <v>4.7724839425276753E-6</v>
      </c>
      <c r="C17" s="62">
        <f t="shared" si="1"/>
        <v>-12.25264364593516</v>
      </c>
      <c r="D17">
        <f>SUM(D6:D16)</f>
        <v>4.7724839425276753E-6</v>
      </c>
      <c r="E17">
        <f>SUM(E6:E16)</f>
        <v>1</v>
      </c>
    </row>
    <row r="19" spans="1:13" x14ac:dyDescent="0.2">
      <c r="B19" t="s">
        <v>87</v>
      </c>
      <c r="E19" t="s">
        <v>86</v>
      </c>
    </row>
    <row r="20" spans="1:13" x14ac:dyDescent="0.2">
      <c r="B20" t="s">
        <v>22</v>
      </c>
      <c r="C20" t="s">
        <v>18</v>
      </c>
      <c r="D20" t="s">
        <v>23</v>
      </c>
      <c r="E20" t="s">
        <v>34</v>
      </c>
      <c r="F20" t="s">
        <v>48</v>
      </c>
      <c r="G20" t="s">
        <v>49</v>
      </c>
      <c r="H20" t="s">
        <v>19</v>
      </c>
      <c r="I20" t="s">
        <v>88</v>
      </c>
      <c r="J20" t="s">
        <v>47</v>
      </c>
      <c r="K20" t="s">
        <v>90</v>
      </c>
      <c r="L20" t="s">
        <v>36</v>
      </c>
      <c r="M20" t="s">
        <v>63</v>
      </c>
    </row>
    <row r="21" spans="1:13" x14ac:dyDescent="0.2">
      <c r="B21">
        <v>0</v>
      </c>
      <c r="C21">
        <v>10</v>
      </c>
      <c r="D21">
        <f>C21-B21</f>
        <v>10</v>
      </c>
      <c r="E21">
        <v>0</v>
      </c>
      <c r="F21">
        <f>D21+E21</f>
        <v>10</v>
      </c>
      <c r="G21">
        <f>B21-E21</f>
        <v>0</v>
      </c>
      <c r="H21">
        <f t="shared" ref="H21:H84" si="8">VLOOKUP(C21,K$6:M$16,2)</f>
        <v>4.4300963851969252E-7</v>
      </c>
      <c r="I21">
        <f t="shared" ref="I21:I84" si="9">_xlfn.BINOM.DIST(B21,C21,$H$2,FALSE)</f>
        <v>4.8883429650957796E-9</v>
      </c>
      <c r="J21">
        <f t="shared" ref="J21:J84" si="10">VLOOKUP(F21,K$6:M$16,3)</f>
        <v>0</v>
      </c>
      <c r="K21">
        <f>_xlfn.BINOM.DIST(G21,B21,$F$2,FALSE)</f>
        <v>1</v>
      </c>
      <c r="L21">
        <f>H21*I21*J21*K21</f>
        <v>0</v>
      </c>
      <c r="M21" t="e">
        <f>LN(L21)</f>
        <v>#NUM!</v>
      </c>
    </row>
    <row r="22" spans="1:13" x14ac:dyDescent="0.2">
      <c r="B22">
        <f>IF(E21=0,IF(C21=B21,B21+1,B21), B21)</f>
        <v>0</v>
      </c>
      <c r="C22">
        <f>IF(E21=0,IF(C21=B21,10,C21-1),C21)</f>
        <v>9</v>
      </c>
      <c r="D22">
        <f>C22-B22</f>
        <v>9</v>
      </c>
      <c r="E22">
        <f>IF(E21=0,B22,E21-1)</f>
        <v>0</v>
      </c>
      <c r="F22">
        <f t="shared" ref="F22:F85" si="11">D22+E22</f>
        <v>9</v>
      </c>
      <c r="G22">
        <f t="shared" ref="G22:G85" si="12">B22-E22</f>
        <v>0</v>
      </c>
      <c r="H22">
        <f t="shared" si="8"/>
        <v>1.0690564776859794E-6</v>
      </c>
      <c r="I22">
        <f t="shared" si="9"/>
        <v>3.3131835886460543E-8</v>
      </c>
      <c r="J22">
        <f t="shared" si="10"/>
        <v>0</v>
      </c>
      <c r="K22">
        <f t="shared" ref="K22:K85" si="13">_xlfn.BINOM.DIST(G22,B22,$F$2,FALSE)</f>
        <v>1</v>
      </c>
      <c r="L22">
        <f t="shared" ref="L22:L85" si="14">H22*I22*J22*K22</f>
        <v>0</v>
      </c>
      <c r="M22" t="e">
        <f t="shared" ref="M22:M85" si="15">LN(L22)</f>
        <v>#NUM!</v>
      </c>
    </row>
    <row r="23" spans="1:13" x14ac:dyDescent="0.2">
      <c r="B23">
        <f t="shared" ref="B23:B86" si="16">IF(E22=0,IF(C22=B22,B22+1,B22), B22)</f>
        <v>0</v>
      </c>
      <c r="C23">
        <f t="shared" ref="C23:C86" si="17">IF(E22=0,IF(C22=B22,10,C22-1),C22)</f>
        <v>8</v>
      </c>
      <c r="D23">
        <f t="shared" ref="D23:D86" si="18">C23-B23</f>
        <v>8</v>
      </c>
      <c r="E23">
        <f t="shared" ref="E23:E86" si="19">IF(E22=0,B23,E22-1)</f>
        <v>0</v>
      </c>
      <c r="F23">
        <f t="shared" si="11"/>
        <v>8</v>
      </c>
      <c r="G23">
        <f t="shared" si="12"/>
        <v>0</v>
      </c>
      <c r="H23">
        <f t="shared" si="8"/>
        <v>2.54528423141989E-6</v>
      </c>
      <c r="I23">
        <f t="shared" si="9"/>
        <v>2.2455841520232747E-7</v>
      </c>
      <c r="J23">
        <f t="shared" si="10"/>
        <v>0</v>
      </c>
      <c r="K23">
        <f t="shared" si="13"/>
        <v>1</v>
      </c>
      <c r="L23">
        <f t="shared" si="14"/>
        <v>0</v>
      </c>
      <c r="M23" t="e">
        <f t="shared" si="15"/>
        <v>#NUM!</v>
      </c>
    </row>
    <row r="24" spans="1:13" x14ac:dyDescent="0.2">
      <c r="B24">
        <f t="shared" si="16"/>
        <v>0</v>
      </c>
      <c r="C24">
        <f t="shared" si="17"/>
        <v>7</v>
      </c>
      <c r="D24">
        <f t="shared" si="18"/>
        <v>7</v>
      </c>
      <c r="E24">
        <f t="shared" si="19"/>
        <v>0</v>
      </c>
      <c r="F24">
        <f t="shared" si="11"/>
        <v>7</v>
      </c>
      <c r="G24">
        <f t="shared" si="12"/>
        <v>0</v>
      </c>
      <c r="H24">
        <f t="shared" si="8"/>
        <v>5.9579050230172942E-6</v>
      </c>
      <c r="I24">
        <f t="shared" si="9"/>
        <v>1.521994797118619E-6</v>
      </c>
      <c r="J24">
        <f t="shared" si="10"/>
        <v>0</v>
      </c>
      <c r="K24">
        <f t="shared" si="13"/>
        <v>1</v>
      </c>
      <c r="L24">
        <f t="shared" si="14"/>
        <v>0</v>
      </c>
      <c r="M24" t="e">
        <f t="shared" si="15"/>
        <v>#NUM!</v>
      </c>
    </row>
    <row r="25" spans="1:13" x14ac:dyDescent="0.2">
      <c r="B25">
        <f t="shared" si="16"/>
        <v>0</v>
      </c>
      <c r="C25">
        <f t="shared" si="17"/>
        <v>6</v>
      </c>
      <c r="D25">
        <f t="shared" si="18"/>
        <v>6</v>
      </c>
      <c r="E25">
        <f t="shared" si="19"/>
        <v>0</v>
      </c>
      <c r="F25">
        <f t="shared" si="11"/>
        <v>6</v>
      </c>
      <c r="G25">
        <f t="shared" si="12"/>
        <v>0</v>
      </c>
      <c r="H25">
        <f t="shared" si="8"/>
        <v>1.3642585845676237E-5</v>
      </c>
      <c r="I25">
        <f t="shared" si="9"/>
        <v>1.0315659559535994E-5</v>
      </c>
      <c r="J25">
        <f t="shared" si="10"/>
        <v>0</v>
      </c>
      <c r="K25">
        <f t="shared" si="13"/>
        <v>1</v>
      </c>
      <c r="L25">
        <f t="shared" si="14"/>
        <v>0</v>
      </c>
      <c r="M25" t="e">
        <f t="shared" si="15"/>
        <v>#NUM!</v>
      </c>
    </row>
    <row r="26" spans="1:13" x14ac:dyDescent="0.2">
      <c r="B26">
        <f t="shared" si="16"/>
        <v>0</v>
      </c>
      <c r="C26">
        <f t="shared" si="17"/>
        <v>5</v>
      </c>
      <c r="D26">
        <f t="shared" si="18"/>
        <v>5</v>
      </c>
      <c r="E26">
        <f t="shared" si="19"/>
        <v>0</v>
      </c>
      <c r="F26">
        <f t="shared" si="11"/>
        <v>5</v>
      </c>
      <c r="G26">
        <f t="shared" si="12"/>
        <v>0</v>
      </c>
      <c r="H26">
        <f t="shared" si="8"/>
        <v>3.0331976797801442E-5</v>
      </c>
      <c r="I26">
        <f t="shared" si="9"/>
        <v>6.9916685884671188E-5</v>
      </c>
      <c r="J26">
        <f t="shared" si="10"/>
        <v>0</v>
      </c>
      <c r="K26">
        <f t="shared" si="13"/>
        <v>1</v>
      </c>
      <c r="L26">
        <f t="shared" si="14"/>
        <v>0</v>
      </c>
      <c r="M26" t="e">
        <f t="shared" si="15"/>
        <v>#NUM!</v>
      </c>
    </row>
    <row r="27" spans="1:13" x14ac:dyDescent="0.2">
      <c r="B27">
        <f t="shared" si="16"/>
        <v>0</v>
      </c>
      <c r="C27">
        <f t="shared" si="17"/>
        <v>4</v>
      </c>
      <c r="D27">
        <f t="shared" si="18"/>
        <v>4</v>
      </c>
      <c r="E27">
        <f t="shared" si="19"/>
        <v>0</v>
      </c>
      <c r="F27">
        <f t="shared" si="11"/>
        <v>4</v>
      </c>
      <c r="G27">
        <f t="shared" si="12"/>
        <v>0</v>
      </c>
      <c r="H27">
        <f t="shared" si="8"/>
        <v>6.4709433641659182E-5</v>
      </c>
      <c r="I27">
        <f t="shared" si="9"/>
        <v>4.7387594917058985E-4</v>
      </c>
      <c r="J27">
        <f t="shared" si="10"/>
        <v>0.91669234600600846</v>
      </c>
      <c r="K27">
        <f t="shared" si="13"/>
        <v>1</v>
      </c>
      <c r="L27">
        <f t="shared" si="14"/>
        <v>2.8109678034164546E-8</v>
      </c>
      <c r="M27">
        <f t="shared" si="15"/>
        <v>-17.387151905876401</v>
      </c>
    </row>
    <row r="28" spans="1:13" x14ac:dyDescent="0.2">
      <c r="B28">
        <f t="shared" si="16"/>
        <v>0</v>
      </c>
      <c r="C28">
        <f t="shared" si="17"/>
        <v>3</v>
      </c>
      <c r="D28">
        <f t="shared" si="18"/>
        <v>3</v>
      </c>
      <c r="E28">
        <f t="shared" si="19"/>
        <v>0</v>
      </c>
      <c r="F28">
        <f t="shared" si="11"/>
        <v>3</v>
      </c>
      <c r="G28">
        <f t="shared" si="12"/>
        <v>0</v>
      </c>
      <c r="H28">
        <f t="shared" si="8"/>
        <v>1.2979488076597968E-4</v>
      </c>
      <c r="I28">
        <f t="shared" si="9"/>
        <v>3.2118000497440677E-3</v>
      </c>
      <c r="J28">
        <f t="shared" si="10"/>
        <v>6.0979259092834394E-2</v>
      </c>
      <c r="K28">
        <f t="shared" si="13"/>
        <v>1</v>
      </c>
      <c r="L28">
        <f t="shared" si="14"/>
        <v>2.5420741104626439E-8</v>
      </c>
      <c r="M28">
        <f t="shared" si="15"/>
        <v>-17.4877004172188</v>
      </c>
    </row>
    <row r="29" spans="1:13" x14ac:dyDescent="0.2">
      <c r="B29">
        <f t="shared" si="16"/>
        <v>0</v>
      </c>
      <c r="C29">
        <f t="shared" si="17"/>
        <v>2</v>
      </c>
      <c r="D29">
        <f t="shared" si="18"/>
        <v>2</v>
      </c>
      <c r="E29">
        <f t="shared" si="19"/>
        <v>0</v>
      </c>
      <c r="F29">
        <f t="shared" si="11"/>
        <v>2</v>
      </c>
      <c r="G29">
        <f t="shared" si="12"/>
        <v>0</v>
      </c>
      <c r="H29">
        <f t="shared" si="8"/>
        <v>2.352714046397224E-4</v>
      </c>
      <c r="I29">
        <f t="shared" si="9"/>
        <v>2.1768691949003043E-2</v>
      </c>
      <c r="J29">
        <f t="shared" si="10"/>
        <v>1.3760453657726366E-3</v>
      </c>
      <c r="K29">
        <f t="shared" si="13"/>
        <v>1</v>
      </c>
      <c r="L29">
        <f t="shared" si="14"/>
        <v>7.0474861503536888E-9</v>
      </c>
      <c r="M29">
        <f t="shared" si="15"/>
        <v>-18.770594858127925</v>
      </c>
    </row>
    <row r="30" spans="1:13" x14ac:dyDescent="0.2">
      <c r="B30">
        <f t="shared" si="16"/>
        <v>0</v>
      </c>
      <c r="C30">
        <f t="shared" si="17"/>
        <v>1</v>
      </c>
      <c r="D30">
        <f t="shared" si="18"/>
        <v>1</v>
      </c>
      <c r="E30">
        <f t="shared" si="19"/>
        <v>0</v>
      </c>
      <c r="F30">
        <f t="shared" si="11"/>
        <v>1</v>
      </c>
      <c r="G30">
        <f t="shared" si="12"/>
        <v>0</v>
      </c>
      <c r="H30">
        <f t="shared" si="8"/>
        <v>3.5063104376723697E-4</v>
      </c>
      <c r="I30">
        <f t="shared" si="9"/>
        <v>0.1475421700701296</v>
      </c>
      <c r="J30">
        <f t="shared" si="10"/>
        <v>1.0890118993939464E-5</v>
      </c>
      <c r="K30">
        <f t="shared" si="13"/>
        <v>1</v>
      </c>
      <c r="L30">
        <f t="shared" si="14"/>
        <v>5.6337705674246597E-10</v>
      </c>
      <c r="M30">
        <f t="shared" si="15"/>
        <v>-21.297071984172298</v>
      </c>
    </row>
    <row r="31" spans="1:13" x14ac:dyDescent="0.2">
      <c r="B31">
        <f t="shared" si="16"/>
        <v>0</v>
      </c>
      <c r="C31">
        <f t="shared" si="17"/>
        <v>0</v>
      </c>
      <c r="D31">
        <f t="shared" si="18"/>
        <v>0</v>
      </c>
      <c r="E31">
        <f t="shared" si="19"/>
        <v>0</v>
      </c>
      <c r="F31">
        <f t="shared" si="11"/>
        <v>0</v>
      </c>
      <c r="G31">
        <f t="shared" si="12"/>
        <v>0</v>
      </c>
      <c r="H31">
        <f t="shared" si="8"/>
        <v>3.0406059450851483E-4</v>
      </c>
      <c r="I31">
        <f t="shared" si="9"/>
        <v>1</v>
      </c>
      <c r="J31">
        <f t="shared" si="10"/>
        <v>6.4056538748382271E-9</v>
      </c>
      <c r="K31">
        <f t="shared" si="13"/>
        <v>1</v>
      </c>
      <c r="L31">
        <f t="shared" si="14"/>
        <v>1.947706925399083E-12</v>
      </c>
      <c r="M31">
        <f t="shared" si="15"/>
        <v>-26.964368371000564</v>
      </c>
    </row>
    <row r="32" spans="1:13" x14ac:dyDescent="0.2">
      <c r="B32">
        <f t="shared" si="16"/>
        <v>1</v>
      </c>
      <c r="C32">
        <f t="shared" si="17"/>
        <v>10</v>
      </c>
      <c r="D32">
        <f t="shared" si="18"/>
        <v>9</v>
      </c>
      <c r="E32">
        <f t="shared" si="19"/>
        <v>1</v>
      </c>
      <c r="F32">
        <f t="shared" si="11"/>
        <v>10</v>
      </c>
      <c r="G32">
        <f t="shared" si="12"/>
        <v>0</v>
      </c>
      <c r="H32">
        <f t="shared" si="8"/>
        <v>4.4300963851969252E-7</v>
      </c>
      <c r="I32">
        <f t="shared" si="9"/>
        <v>2.8243492921364829E-7</v>
      </c>
      <c r="J32">
        <f t="shared" si="10"/>
        <v>0</v>
      </c>
      <c r="K32">
        <f t="shared" si="13"/>
        <v>0.84521534713289004</v>
      </c>
      <c r="L32">
        <f t="shared" si="14"/>
        <v>0</v>
      </c>
      <c r="M32" t="e">
        <f t="shared" si="15"/>
        <v>#NUM!</v>
      </c>
    </row>
    <row r="33" spans="2:13" x14ac:dyDescent="0.2">
      <c r="B33">
        <f t="shared" si="16"/>
        <v>1</v>
      </c>
      <c r="C33">
        <f t="shared" si="17"/>
        <v>10</v>
      </c>
      <c r="D33">
        <f t="shared" si="18"/>
        <v>9</v>
      </c>
      <c r="E33">
        <f t="shared" si="19"/>
        <v>0</v>
      </c>
      <c r="F33">
        <f t="shared" si="11"/>
        <v>9</v>
      </c>
      <c r="G33">
        <f t="shared" si="12"/>
        <v>1</v>
      </c>
      <c r="H33">
        <f t="shared" si="8"/>
        <v>4.4300963851969252E-7</v>
      </c>
      <c r="I33">
        <f t="shared" si="9"/>
        <v>2.8243492921364829E-7</v>
      </c>
      <c r="J33">
        <f t="shared" si="10"/>
        <v>0</v>
      </c>
      <c r="K33">
        <f t="shared" si="13"/>
        <v>0.15478465286710993</v>
      </c>
      <c r="L33">
        <f t="shared" si="14"/>
        <v>0</v>
      </c>
      <c r="M33" t="e">
        <f t="shared" si="15"/>
        <v>#NUM!</v>
      </c>
    </row>
    <row r="34" spans="2:13" x14ac:dyDescent="0.2">
      <c r="B34">
        <f t="shared" si="16"/>
        <v>1</v>
      </c>
      <c r="C34">
        <f t="shared" si="17"/>
        <v>9</v>
      </c>
      <c r="D34">
        <f t="shared" si="18"/>
        <v>8</v>
      </c>
      <c r="E34">
        <f t="shared" si="19"/>
        <v>1</v>
      </c>
      <c r="F34">
        <f t="shared" si="11"/>
        <v>9</v>
      </c>
      <c r="G34">
        <f t="shared" si="12"/>
        <v>0</v>
      </c>
      <c r="H34">
        <f t="shared" si="8"/>
        <v>1.0690564776859794E-6</v>
      </c>
      <c r="I34">
        <f t="shared" si="9"/>
        <v>1.7228392138428042E-6</v>
      </c>
      <c r="J34">
        <f t="shared" si="10"/>
        <v>0</v>
      </c>
      <c r="K34">
        <f t="shared" si="13"/>
        <v>0.84521534713289004</v>
      </c>
      <c r="L34">
        <f t="shared" si="14"/>
        <v>0</v>
      </c>
      <c r="M34" t="e">
        <f t="shared" si="15"/>
        <v>#NUM!</v>
      </c>
    </row>
    <row r="35" spans="2:13" x14ac:dyDescent="0.2">
      <c r="B35">
        <f t="shared" si="16"/>
        <v>1</v>
      </c>
      <c r="C35">
        <f t="shared" si="17"/>
        <v>9</v>
      </c>
      <c r="D35">
        <f t="shared" si="18"/>
        <v>8</v>
      </c>
      <c r="E35">
        <f t="shared" si="19"/>
        <v>0</v>
      </c>
      <c r="F35">
        <f t="shared" si="11"/>
        <v>8</v>
      </c>
      <c r="G35">
        <f t="shared" si="12"/>
        <v>1</v>
      </c>
      <c r="H35">
        <f t="shared" si="8"/>
        <v>1.0690564776859794E-6</v>
      </c>
      <c r="I35">
        <f t="shared" si="9"/>
        <v>1.7228392138428042E-6</v>
      </c>
      <c r="J35">
        <f t="shared" si="10"/>
        <v>0</v>
      </c>
      <c r="K35">
        <f t="shared" si="13"/>
        <v>0.15478465286710993</v>
      </c>
      <c r="L35">
        <f t="shared" si="14"/>
        <v>0</v>
      </c>
      <c r="M35" t="e">
        <f t="shared" si="15"/>
        <v>#NUM!</v>
      </c>
    </row>
    <row r="36" spans="2:13" x14ac:dyDescent="0.2">
      <c r="B36">
        <f t="shared" si="16"/>
        <v>1</v>
      </c>
      <c r="C36">
        <f t="shared" si="17"/>
        <v>8</v>
      </c>
      <c r="D36">
        <f t="shared" si="18"/>
        <v>7</v>
      </c>
      <c r="E36">
        <f t="shared" si="19"/>
        <v>1</v>
      </c>
      <c r="F36">
        <f t="shared" si="11"/>
        <v>8</v>
      </c>
      <c r="G36">
        <f t="shared" si="12"/>
        <v>0</v>
      </c>
      <c r="H36">
        <f t="shared" si="8"/>
        <v>2.54528423141989E-6</v>
      </c>
      <c r="I36">
        <f t="shared" si="9"/>
        <v>1.037949105533034E-5</v>
      </c>
      <c r="J36">
        <f t="shared" si="10"/>
        <v>0</v>
      </c>
      <c r="K36">
        <f t="shared" si="13"/>
        <v>0.84521534713289004</v>
      </c>
      <c r="L36">
        <f t="shared" si="14"/>
        <v>0</v>
      </c>
      <c r="M36" t="e">
        <f t="shared" si="15"/>
        <v>#NUM!</v>
      </c>
    </row>
    <row r="37" spans="2:13" x14ac:dyDescent="0.2">
      <c r="B37">
        <f t="shared" si="16"/>
        <v>1</v>
      </c>
      <c r="C37">
        <f t="shared" si="17"/>
        <v>8</v>
      </c>
      <c r="D37">
        <f t="shared" si="18"/>
        <v>7</v>
      </c>
      <c r="E37">
        <f t="shared" si="19"/>
        <v>0</v>
      </c>
      <c r="F37">
        <f t="shared" si="11"/>
        <v>7</v>
      </c>
      <c r="G37">
        <f t="shared" si="12"/>
        <v>1</v>
      </c>
      <c r="H37">
        <f t="shared" si="8"/>
        <v>2.54528423141989E-6</v>
      </c>
      <c r="I37">
        <f t="shared" si="9"/>
        <v>1.037949105533034E-5</v>
      </c>
      <c r="J37">
        <f t="shared" si="10"/>
        <v>0</v>
      </c>
      <c r="K37">
        <f t="shared" si="13"/>
        <v>0.15478465286710993</v>
      </c>
      <c r="L37">
        <f t="shared" si="14"/>
        <v>0</v>
      </c>
      <c r="M37" t="e">
        <f t="shared" si="15"/>
        <v>#NUM!</v>
      </c>
    </row>
    <row r="38" spans="2:13" x14ac:dyDescent="0.2">
      <c r="B38">
        <f t="shared" si="16"/>
        <v>1</v>
      </c>
      <c r="C38">
        <f t="shared" si="17"/>
        <v>7</v>
      </c>
      <c r="D38">
        <f t="shared" si="18"/>
        <v>6</v>
      </c>
      <c r="E38">
        <f t="shared" si="19"/>
        <v>1</v>
      </c>
      <c r="F38">
        <f t="shared" si="11"/>
        <v>7</v>
      </c>
      <c r="G38">
        <f t="shared" si="12"/>
        <v>0</v>
      </c>
      <c r="H38">
        <f t="shared" si="8"/>
        <v>5.9579050230172942E-6</v>
      </c>
      <c r="I38">
        <f t="shared" si="9"/>
        <v>6.1555653336921608E-5</v>
      </c>
      <c r="J38">
        <f t="shared" si="10"/>
        <v>0</v>
      </c>
      <c r="K38">
        <f t="shared" si="13"/>
        <v>0.84521534713289004</v>
      </c>
      <c r="L38">
        <f t="shared" si="14"/>
        <v>0</v>
      </c>
      <c r="M38" t="e">
        <f t="shared" si="15"/>
        <v>#NUM!</v>
      </c>
    </row>
    <row r="39" spans="2:13" x14ac:dyDescent="0.2">
      <c r="B39">
        <f t="shared" si="16"/>
        <v>1</v>
      </c>
      <c r="C39">
        <f t="shared" si="17"/>
        <v>7</v>
      </c>
      <c r="D39">
        <f t="shared" si="18"/>
        <v>6</v>
      </c>
      <c r="E39">
        <f t="shared" si="19"/>
        <v>0</v>
      </c>
      <c r="F39">
        <f t="shared" si="11"/>
        <v>6</v>
      </c>
      <c r="G39">
        <f t="shared" si="12"/>
        <v>1</v>
      </c>
      <c r="H39">
        <f t="shared" si="8"/>
        <v>5.9579050230172942E-6</v>
      </c>
      <c r="I39">
        <f t="shared" si="9"/>
        <v>6.1555653336921608E-5</v>
      </c>
      <c r="J39">
        <f t="shared" si="10"/>
        <v>0</v>
      </c>
      <c r="K39">
        <f t="shared" si="13"/>
        <v>0.15478465286710993</v>
      </c>
      <c r="L39">
        <f t="shared" si="14"/>
        <v>0</v>
      </c>
      <c r="M39" t="e">
        <f t="shared" si="15"/>
        <v>#NUM!</v>
      </c>
    </row>
    <row r="40" spans="2:13" x14ac:dyDescent="0.2">
      <c r="B40">
        <f t="shared" si="16"/>
        <v>1</v>
      </c>
      <c r="C40">
        <f t="shared" si="17"/>
        <v>6</v>
      </c>
      <c r="D40">
        <f t="shared" si="18"/>
        <v>5</v>
      </c>
      <c r="E40">
        <f t="shared" si="19"/>
        <v>1</v>
      </c>
      <c r="F40">
        <f t="shared" si="11"/>
        <v>6</v>
      </c>
      <c r="G40">
        <f t="shared" si="12"/>
        <v>0</v>
      </c>
      <c r="H40">
        <f t="shared" si="8"/>
        <v>1.3642585845676237E-5</v>
      </c>
      <c r="I40">
        <f t="shared" si="9"/>
        <v>3.5760615795081156E-4</v>
      </c>
      <c r="J40">
        <f t="shared" si="10"/>
        <v>0</v>
      </c>
      <c r="K40">
        <f t="shared" si="13"/>
        <v>0.84521534713289004</v>
      </c>
      <c r="L40">
        <f t="shared" si="14"/>
        <v>0</v>
      </c>
      <c r="M40" t="e">
        <f t="shared" si="15"/>
        <v>#NUM!</v>
      </c>
    </row>
    <row r="41" spans="2:13" x14ac:dyDescent="0.2">
      <c r="B41">
        <f t="shared" si="16"/>
        <v>1</v>
      </c>
      <c r="C41">
        <f t="shared" si="17"/>
        <v>6</v>
      </c>
      <c r="D41">
        <f t="shared" si="18"/>
        <v>5</v>
      </c>
      <c r="E41">
        <f t="shared" si="19"/>
        <v>0</v>
      </c>
      <c r="F41">
        <f t="shared" si="11"/>
        <v>5</v>
      </c>
      <c r="G41">
        <f t="shared" si="12"/>
        <v>1</v>
      </c>
      <c r="H41">
        <f t="shared" si="8"/>
        <v>1.3642585845676237E-5</v>
      </c>
      <c r="I41">
        <f t="shared" si="9"/>
        <v>3.5760615795081156E-4</v>
      </c>
      <c r="J41">
        <f t="shared" si="10"/>
        <v>0</v>
      </c>
      <c r="K41">
        <f t="shared" si="13"/>
        <v>0.15478465286710993</v>
      </c>
      <c r="L41">
        <f t="shared" si="14"/>
        <v>0</v>
      </c>
      <c r="M41" t="e">
        <f t="shared" si="15"/>
        <v>#NUM!</v>
      </c>
    </row>
    <row r="42" spans="2:13" x14ac:dyDescent="0.2">
      <c r="B42">
        <f t="shared" si="16"/>
        <v>1</v>
      </c>
      <c r="C42">
        <f t="shared" si="17"/>
        <v>5</v>
      </c>
      <c r="D42">
        <f t="shared" si="18"/>
        <v>4</v>
      </c>
      <c r="E42">
        <f t="shared" si="19"/>
        <v>1</v>
      </c>
      <c r="F42">
        <f t="shared" si="11"/>
        <v>5</v>
      </c>
      <c r="G42">
        <f t="shared" si="12"/>
        <v>0</v>
      </c>
      <c r="H42">
        <f t="shared" si="8"/>
        <v>3.0331976797801442E-5</v>
      </c>
      <c r="I42">
        <f t="shared" si="9"/>
        <v>2.0197963164295938E-3</v>
      </c>
      <c r="J42">
        <f t="shared" si="10"/>
        <v>0</v>
      </c>
      <c r="K42">
        <f t="shared" si="13"/>
        <v>0.84521534713289004</v>
      </c>
      <c r="L42">
        <f t="shared" si="14"/>
        <v>0</v>
      </c>
      <c r="M42" t="e">
        <f t="shared" si="15"/>
        <v>#NUM!</v>
      </c>
    </row>
    <row r="43" spans="2:13" x14ac:dyDescent="0.2">
      <c r="B43">
        <f t="shared" si="16"/>
        <v>1</v>
      </c>
      <c r="C43">
        <f t="shared" si="17"/>
        <v>5</v>
      </c>
      <c r="D43">
        <f t="shared" si="18"/>
        <v>4</v>
      </c>
      <c r="E43">
        <f t="shared" si="19"/>
        <v>0</v>
      </c>
      <c r="F43">
        <f t="shared" si="11"/>
        <v>4</v>
      </c>
      <c r="G43">
        <f t="shared" si="12"/>
        <v>1</v>
      </c>
      <c r="H43">
        <f t="shared" si="8"/>
        <v>3.0331976797801442E-5</v>
      </c>
      <c r="I43">
        <f t="shared" si="9"/>
        <v>2.0197963164295938E-3</v>
      </c>
      <c r="J43">
        <f t="shared" si="10"/>
        <v>0.91669234600600846</v>
      </c>
      <c r="K43">
        <f t="shared" si="13"/>
        <v>0.15478465286710993</v>
      </c>
      <c r="L43">
        <f t="shared" si="14"/>
        <v>8.6928021208383789E-9</v>
      </c>
      <c r="M43">
        <f t="shared" si="15"/>
        <v>-18.560770496154881</v>
      </c>
    </row>
    <row r="44" spans="2:13" x14ac:dyDescent="0.2">
      <c r="B44">
        <f t="shared" si="16"/>
        <v>1</v>
      </c>
      <c r="C44">
        <f t="shared" si="17"/>
        <v>4</v>
      </c>
      <c r="D44">
        <f t="shared" si="18"/>
        <v>3</v>
      </c>
      <c r="E44">
        <f t="shared" si="19"/>
        <v>1</v>
      </c>
      <c r="F44">
        <f t="shared" si="11"/>
        <v>4</v>
      </c>
      <c r="G44">
        <f t="shared" si="12"/>
        <v>0</v>
      </c>
      <c r="H44">
        <f t="shared" si="8"/>
        <v>6.4709433641659182E-5</v>
      </c>
      <c r="I44">
        <f t="shared" si="9"/>
        <v>1.0951696402293914E-2</v>
      </c>
      <c r="J44">
        <f t="shared" si="10"/>
        <v>0.91669234600600846</v>
      </c>
      <c r="K44">
        <f t="shared" si="13"/>
        <v>0.84521534713289004</v>
      </c>
      <c r="L44">
        <f t="shared" si="14"/>
        <v>5.4908549866188889E-7</v>
      </c>
      <c r="M44">
        <f t="shared" si="15"/>
        <v>-14.415011672294801</v>
      </c>
    </row>
    <row r="45" spans="2:13" x14ac:dyDescent="0.2">
      <c r="B45">
        <f t="shared" si="16"/>
        <v>1</v>
      </c>
      <c r="C45">
        <f t="shared" si="17"/>
        <v>4</v>
      </c>
      <c r="D45">
        <f t="shared" si="18"/>
        <v>3</v>
      </c>
      <c r="E45">
        <f t="shared" si="19"/>
        <v>0</v>
      </c>
      <c r="F45">
        <f t="shared" si="11"/>
        <v>3</v>
      </c>
      <c r="G45">
        <f t="shared" si="12"/>
        <v>1</v>
      </c>
      <c r="H45">
        <f t="shared" si="8"/>
        <v>6.4709433641659182E-5</v>
      </c>
      <c r="I45">
        <f t="shared" si="9"/>
        <v>1.0951696402293914E-2</v>
      </c>
      <c r="J45">
        <f t="shared" si="10"/>
        <v>6.0979259092834394E-2</v>
      </c>
      <c r="K45">
        <f t="shared" si="13"/>
        <v>0.15478465286710993</v>
      </c>
      <c r="L45">
        <f t="shared" si="14"/>
        <v>6.6889667260719451E-9</v>
      </c>
      <c r="M45">
        <f t="shared" si="15"/>
        <v>-18.822806425247396</v>
      </c>
    </row>
    <row r="46" spans="2:13" x14ac:dyDescent="0.2">
      <c r="B46">
        <f t="shared" si="16"/>
        <v>1</v>
      </c>
      <c r="C46">
        <f t="shared" si="17"/>
        <v>3</v>
      </c>
      <c r="D46">
        <f t="shared" si="18"/>
        <v>2</v>
      </c>
      <c r="E46">
        <f t="shared" si="19"/>
        <v>1</v>
      </c>
      <c r="F46">
        <f t="shared" si="11"/>
        <v>3</v>
      </c>
      <c r="G46">
        <f t="shared" si="12"/>
        <v>0</v>
      </c>
      <c r="H46">
        <f t="shared" si="8"/>
        <v>1.2979488076597968E-4</v>
      </c>
      <c r="I46">
        <f t="shared" si="9"/>
        <v>5.5670675697776943E-2</v>
      </c>
      <c r="J46">
        <f t="shared" si="10"/>
        <v>6.0979259092834394E-2</v>
      </c>
      <c r="K46">
        <f t="shared" si="13"/>
        <v>0.84521534713289004</v>
      </c>
      <c r="L46">
        <f t="shared" si="14"/>
        <v>3.7242049576725366E-7</v>
      </c>
      <c r="M46">
        <f t="shared" si="15"/>
        <v>-14.803242256088982</v>
      </c>
    </row>
    <row r="47" spans="2:13" x14ac:dyDescent="0.2">
      <c r="B47">
        <f t="shared" si="16"/>
        <v>1</v>
      </c>
      <c r="C47">
        <f t="shared" si="17"/>
        <v>3</v>
      </c>
      <c r="D47">
        <f t="shared" si="18"/>
        <v>2</v>
      </c>
      <c r="E47">
        <f t="shared" si="19"/>
        <v>0</v>
      </c>
      <c r="F47">
        <f t="shared" si="11"/>
        <v>2</v>
      </c>
      <c r="G47">
        <f t="shared" si="12"/>
        <v>1</v>
      </c>
      <c r="H47">
        <f t="shared" si="8"/>
        <v>1.2979488076597968E-4</v>
      </c>
      <c r="I47">
        <f t="shared" si="9"/>
        <v>5.5670675697776943E-2</v>
      </c>
      <c r="J47">
        <f t="shared" si="10"/>
        <v>1.3760453657726366E-3</v>
      </c>
      <c r="K47">
        <f t="shared" si="13"/>
        <v>0.15478465286710993</v>
      </c>
      <c r="L47">
        <f t="shared" si="14"/>
        <v>1.5390215673661991E-9</v>
      </c>
      <c r="M47">
        <f t="shared" si="15"/>
        <v>-20.292118968304692</v>
      </c>
    </row>
    <row r="48" spans="2:13" x14ac:dyDescent="0.2">
      <c r="B48">
        <f t="shared" si="16"/>
        <v>1</v>
      </c>
      <c r="C48">
        <f t="shared" si="17"/>
        <v>2</v>
      </c>
      <c r="D48">
        <f t="shared" si="18"/>
        <v>1</v>
      </c>
      <c r="E48">
        <f t="shared" si="19"/>
        <v>1</v>
      </c>
      <c r="F48">
        <f t="shared" si="11"/>
        <v>2</v>
      </c>
      <c r="G48">
        <f t="shared" si="12"/>
        <v>0</v>
      </c>
      <c r="H48">
        <f t="shared" si="8"/>
        <v>2.352714046397224E-4</v>
      </c>
      <c r="I48">
        <f t="shared" si="9"/>
        <v>0.25154695624225315</v>
      </c>
      <c r="J48">
        <f t="shared" si="10"/>
        <v>1.3760453657726366E-3</v>
      </c>
      <c r="K48">
        <f t="shared" si="13"/>
        <v>0.84521534713289004</v>
      </c>
      <c r="L48">
        <f t="shared" si="14"/>
        <v>6.8831675028018926E-8</v>
      </c>
      <c r="M48">
        <f t="shared" si="15"/>
        <v>-16.491601805106271</v>
      </c>
    </row>
    <row r="49" spans="2:13" x14ac:dyDescent="0.2">
      <c r="B49">
        <f t="shared" si="16"/>
        <v>1</v>
      </c>
      <c r="C49">
        <f t="shared" si="17"/>
        <v>2</v>
      </c>
      <c r="D49">
        <f t="shared" si="18"/>
        <v>1</v>
      </c>
      <c r="E49">
        <f t="shared" si="19"/>
        <v>0</v>
      </c>
      <c r="F49">
        <f t="shared" si="11"/>
        <v>1</v>
      </c>
      <c r="G49">
        <f t="shared" si="12"/>
        <v>1</v>
      </c>
      <c r="H49">
        <f t="shared" si="8"/>
        <v>2.352714046397224E-4</v>
      </c>
      <c r="I49">
        <f t="shared" si="9"/>
        <v>0.25154695624225315</v>
      </c>
      <c r="J49">
        <f t="shared" si="10"/>
        <v>1.0890118993939464E-5</v>
      </c>
      <c r="K49">
        <f t="shared" si="13"/>
        <v>0.15478465286710993</v>
      </c>
      <c r="L49">
        <f t="shared" si="14"/>
        <v>9.9758229970320798E-11</v>
      </c>
      <c r="M49">
        <f t="shared" si="15"/>
        <v>-23.028271557593879</v>
      </c>
    </row>
    <row r="50" spans="2:13" x14ac:dyDescent="0.2">
      <c r="B50">
        <f t="shared" si="16"/>
        <v>1</v>
      </c>
      <c r="C50">
        <f t="shared" si="17"/>
        <v>1</v>
      </c>
      <c r="D50">
        <f t="shared" si="18"/>
        <v>0</v>
      </c>
      <c r="E50">
        <f t="shared" si="19"/>
        <v>1</v>
      </c>
      <c r="F50">
        <f t="shared" si="11"/>
        <v>1</v>
      </c>
      <c r="G50">
        <f t="shared" si="12"/>
        <v>0</v>
      </c>
      <c r="H50">
        <f t="shared" si="8"/>
        <v>3.5063104376723697E-4</v>
      </c>
      <c r="I50">
        <f t="shared" si="9"/>
        <v>0.8524578299298704</v>
      </c>
      <c r="J50">
        <f t="shared" si="10"/>
        <v>1.0890118993939464E-5</v>
      </c>
      <c r="K50">
        <f t="shared" si="13"/>
        <v>0.84521534713289004</v>
      </c>
      <c r="L50">
        <f t="shared" si="14"/>
        <v>2.7512070020877612E-9</v>
      </c>
      <c r="M50">
        <f t="shared" si="15"/>
        <v>-19.711226111710591</v>
      </c>
    </row>
    <row r="51" spans="2:13" x14ac:dyDescent="0.2">
      <c r="B51">
        <f t="shared" si="16"/>
        <v>1</v>
      </c>
      <c r="C51">
        <f t="shared" si="17"/>
        <v>1</v>
      </c>
      <c r="D51">
        <f t="shared" si="18"/>
        <v>0</v>
      </c>
      <c r="E51">
        <f t="shared" si="19"/>
        <v>0</v>
      </c>
      <c r="F51">
        <f t="shared" si="11"/>
        <v>0</v>
      </c>
      <c r="G51">
        <f t="shared" si="12"/>
        <v>1</v>
      </c>
      <c r="H51">
        <f t="shared" si="8"/>
        <v>3.5063104376723697E-4</v>
      </c>
      <c r="I51">
        <f t="shared" si="9"/>
        <v>0.8524578299298704</v>
      </c>
      <c r="J51">
        <f t="shared" si="10"/>
        <v>6.4056538748382271E-9</v>
      </c>
      <c r="K51">
        <f t="shared" si="13"/>
        <v>0.15478465286710993</v>
      </c>
      <c r="L51">
        <f t="shared" si="14"/>
        <v>2.9635662098130842E-13</v>
      </c>
      <c r="M51">
        <f t="shared" si="15"/>
        <v>-28.847212865163939</v>
      </c>
    </row>
    <row r="52" spans="2:13" x14ac:dyDescent="0.2">
      <c r="B52">
        <f t="shared" si="16"/>
        <v>2</v>
      </c>
      <c r="C52">
        <f t="shared" si="17"/>
        <v>10</v>
      </c>
      <c r="D52">
        <f t="shared" si="18"/>
        <v>8</v>
      </c>
      <c r="E52">
        <f t="shared" si="19"/>
        <v>2</v>
      </c>
      <c r="F52">
        <f t="shared" si="11"/>
        <v>10</v>
      </c>
      <c r="G52">
        <f t="shared" si="12"/>
        <v>0</v>
      </c>
      <c r="H52">
        <f t="shared" si="8"/>
        <v>4.4300963851969252E-7</v>
      </c>
      <c r="I52">
        <f t="shared" si="9"/>
        <v>7.3432388877525943E-6</v>
      </c>
      <c r="J52">
        <f t="shared" si="10"/>
        <v>0</v>
      </c>
      <c r="K52">
        <f t="shared" si="13"/>
        <v>0.7143889830289718</v>
      </c>
      <c r="L52">
        <f t="shared" si="14"/>
        <v>0</v>
      </c>
      <c r="M52" t="e">
        <f t="shared" si="15"/>
        <v>#NUM!</v>
      </c>
    </row>
    <row r="53" spans="2:13" x14ac:dyDescent="0.2">
      <c r="B53">
        <f t="shared" si="16"/>
        <v>2</v>
      </c>
      <c r="C53">
        <f t="shared" si="17"/>
        <v>10</v>
      </c>
      <c r="D53">
        <f t="shared" si="18"/>
        <v>8</v>
      </c>
      <c r="E53">
        <f t="shared" si="19"/>
        <v>1</v>
      </c>
      <c r="F53">
        <f t="shared" si="11"/>
        <v>9</v>
      </c>
      <c r="G53">
        <f t="shared" si="12"/>
        <v>1</v>
      </c>
      <c r="H53">
        <f t="shared" si="8"/>
        <v>4.4300963851969252E-7</v>
      </c>
      <c r="I53">
        <f t="shared" si="9"/>
        <v>7.3432388877525943E-6</v>
      </c>
      <c r="J53">
        <f t="shared" si="10"/>
        <v>0</v>
      </c>
      <c r="K53">
        <f t="shared" si="13"/>
        <v>0.26165272820783642</v>
      </c>
      <c r="L53">
        <f t="shared" si="14"/>
        <v>0</v>
      </c>
      <c r="M53" t="e">
        <f t="shared" si="15"/>
        <v>#NUM!</v>
      </c>
    </row>
    <row r="54" spans="2:13" x14ac:dyDescent="0.2">
      <c r="B54">
        <f t="shared" si="16"/>
        <v>2</v>
      </c>
      <c r="C54">
        <f t="shared" si="17"/>
        <v>10</v>
      </c>
      <c r="D54">
        <f t="shared" si="18"/>
        <v>8</v>
      </c>
      <c r="E54">
        <f t="shared" si="19"/>
        <v>0</v>
      </c>
      <c r="F54">
        <f t="shared" si="11"/>
        <v>8</v>
      </c>
      <c r="G54">
        <f t="shared" si="12"/>
        <v>2</v>
      </c>
      <c r="H54">
        <f t="shared" si="8"/>
        <v>4.4300963851969252E-7</v>
      </c>
      <c r="I54">
        <f t="shared" si="9"/>
        <v>7.3432388877525943E-6</v>
      </c>
      <c r="J54">
        <f t="shared" si="10"/>
        <v>0</v>
      </c>
      <c r="K54">
        <f t="shared" si="13"/>
        <v>2.3958288763191719E-2</v>
      </c>
      <c r="L54">
        <f t="shared" si="14"/>
        <v>0</v>
      </c>
      <c r="M54" t="e">
        <f t="shared" si="15"/>
        <v>#NUM!</v>
      </c>
    </row>
    <row r="55" spans="2:13" x14ac:dyDescent="0.2">
      <c r="B55">
        <f t="shared" si="16"/>
        <v>2</v>
      </c>
      <c r="C55">
        <f t="shared" si="17"/>
        <v>9</v>
      </c>
      <c r="D55">
        <f t="shared" si="18"/>
        <v>7</v>
      </c>
      <c r="E55">
        <f t="shared" si="19"/>
        <v>2</v>
      </c>
      <c r="F55">
        <f t="shared" si="11"/>
        <v>9</v>
      </c>
      <c r="G55">
        <f t="shared" si="12"/>
        <v>0</v>
      </c>
      <c r="H55">
        <f t="shared" si="8"/>
        <v>1.0690564776859794E-6</v>
      </c>
      <c r="I55">
        <f t="shared" si="9"/>
        <v>3.9816352893615276E-5</v>
      </c>
      <c r="J55">
        <f t="shared" si="10"/>
        <v>0</v>
      </c>
      <c r="K55">
        <f t="shared" si="13"/>
        <v>0.7143889830289718</v>
      </c>
      <c r="L55">
        <f t="shared" si="14"/>
        <v>0</v>
      </c>
      <c r="M55" t="e">
        <f t="shared" si="15"/>
        <v>#NUM!</v>
      </c>
    </row>
    <row r="56" spans="2:13" x14ac:dyDescent="0.2">
      <c r="B56">
        <f t="shared" si="16"/>
        <v>2</v>
      </c>
      <c r="C56">
        <f t="shared" si="17"/>
        <v>9</v>
      </c>
      <c r="D56">
        <f t="shared" si="18"/>
        <v>7</v>
      </c>
      <c r="E56">
        <f t="shared" si="19"/>
        <v>1</v>
      </c>
      <c r="F56">
        <f t="shared" si="11"/>
        <v>8</v>
      </c>
      <c r="G56">
        <f t="shared" si="12"/>
        <v>1</v>
      </c>
      <c r="H56">
        <f t="shared" si="8"/>
        <v>1.0690564776859794E-6</v>
      </c>
      <c r="I56">
        <f t="shared" si="9"/>
        <v>3.9816352893615276E-5</v>
      </c>
      <c r="J56">
        <f t="shared" si="10"/>
        <v>0</v>
      </c>
      <c r="K56">
        <f t="shared" si="13"/>
        <v>0.26165272820783642</v>
      </c>
      <c r="L56">
        <f t="shared" si="14"/>
        <v>0</v>
      </c>
      <c r="M56" t="e">
        <f t="shared" si="15"/>
        <v>#NUM!</v>
      </c>
    </row>
    <row r="57" spans="2:13" x14ac:dyDescent="0.2">
      <c r="B57">
        <f t="shared" si="16"/>
        <v>2</v>
      </c>
      <c r="C57">
        <f t="shared" si="17"/>
        <v>9</v>
      </c>
      <c r="D57">
        <f t="shared" si="18"/>
        <v>7</v>
      </c>
      <c r="E57">
        <f t="shared" si="19"/>
        <v>0</v>
      </c>
      <c r="F57">
        <f t="shared" si="11"/>
        <v>7</v>
      </c>
      <c r="G57">
        <f t="shared" si="12"/>
        <v>2</v>
      </c>
      <c r="H57">
        <f t="shared" si="8"/>
        <v>1.0690564776859794E-6</v>
      </c>
      <c r="I57">
        <f t="shared" si="9"/>
        <v>3.9816352893615276E-5</v>
      </c>
      <c r="J57">
        <f t="shared" si="10"/>
        <v>0</v>
      </c>
      <c r="K57">
        <f t="shared" si="13"/>
        <v>2.3958288763191719E-2</v>
      </c>
      <c r="L57">
        <f t="shared" si="14"/>
        <v>0</v>
      </c>
      <c r="M57" t="e">
        <f t="shared" si="15"/>
        <v>#NUM!</v>
      </c>
    </row>
    <row r="58" spans="2:13" x14ac:dyDescent="0.2">
      <c r="B58">
        <f t="shared" si="16"/>
        <v>2</v>
      </c>
      <c r="C58">
        <f t="shared" si="17"/>
        <v>8</v>
      </c>
      <c r="D58">
        <f t="shared" si="18"/>
        <v>6</v>
      </c>
      <c r="E58">
        <f t="shared" si="19"/>
        <v>2</v>
      </c>
      <c r="F58">
        <f t="shared" si="11"/>
        <v>8</v>
      </c>
      <c r="G58">
        <f t="shared" si="12"/>
        <v>0</v>
      </c>
      <c r="H58">
        <f t="shared" si="8"/>
        <v>2.54528423141989E-6</v>
      </c>
      <c r="I58">
        <f t="shared" si="9"/>
        <v>2.098943946540308E-4</v>
      </c>
      <c r="J58">
        <f t="shared" si="10"/>
        <v>0</v>
      </c>
      <c r="K58">
        <f t="shared" si="13"/>
        <v>0.7143889830289718</v>
      </c>
      <c r="L58">
        <f t="shared" si="14"/>
        <v>0</v>
      </c>
      <c r="M58" t="e">
        <f t="shared" si="15"/>
        <v>#NUM!</v>
      </c>
    </row>
    <row r="59" spans="2:13" x14ac:dyDescent="0.2">
      <c r="B59">
        <f t="shared" si="16"/>
        <v>2</v>
      </c>
      <c r="C59">
        <f t="shared" si="17"/>
        <v>8</v>
      </c>
      <c r="D59">
        <f t="shared" si="18"/>
        <v>6</v>
      </c>
      <c r="E59">
        <f t="shared" si="19"/>
        <v>1</v>
      </c>
      <c r="F59">
        <f t="shared" si="11"/>
        <v>7</v>
      </c>
      <c r="G59">
        <f t="shared" si="12"/>
        <v>1</v>
      </c>
      <c r="H59">
        <f t="shared" si="8"/>
        <v>2.54528423141989E-6</v>
      </c>
      <c r="I59">
        <f t="shared" si="9"/>
        <v>2.098943946540308E-4</v>
      </c>
      <c r="J59">
        <f t="shared" si="10"/>
        <v>0</v>
      </c>
      <c r="K59">
        <f t="shared" si="13"/>
        <v>0.26165272820783642</v>
      </c>
      <c r="L59">
        <f t="shared" si="14"/>
        <v>0</v>
      </c>
      <c r="M59" t="e">
        <f t="shared" si="15"/>
        <v>#NUM!</v>
      </c>
    </row>
    <row r="60" spans="2:13" x14ac:dyDescent="0.2">
      <c r="B60">
        <f t="shared" si="16"/>
        <v>2</v>
      </c>
      <c r="C60">
        <f t="shared" si="17"/>
        <v>8</v>
      </c>
      <c r="D60">
        <f t="shared" si="18"/>
        <v>6</v>
      </c>
      <c r="E60">
        <f t="shared" si="19"/>
        <v>0</v>
      </c>
      <c r="F60">
        <f t="shared" si="11"/>
        <v>6</v>
      </c>
      <c r="G60">
        <f t="shared" si="12"/>
        <v>2</v>
      </c>
      <c r="H60">
        <f t="shared" si="8"/>
        <v>2.54528423141989E-6</v>
      </c>
      <c r="I60">
        <f t="shared" si="9"/>
        <v>2.098943946540308E-4</v>
      </c>
      <c r="J60">
        <f t="shared" si="10"/>
        <v>0</v>
      </c>
      <c r="K60">
        <f t="shared" si="13"/>
        <v>2.3958288763191719E-2</v>
      </c>
      <c r="L60">
        <f t="shared" si="14"/>
        <v>0</v>
      </c>
      <c r="M60" t="e">
        <f t="shared" si="15"/>
        <v>#NUM!</v>
      </c>
    </row>
    <row r="61" spans="2:13" x14ac:dyDescent="0.2">
      <c r="B61">
        <f t="shared" si="16"/>
        <v>2</v>
      </c>
      <c r="C61">
        <f t="shared" si="17"/>
        <v>7</v>
      </c>
      <c r="D61">
        <f t="shared" si="18"/>
        <v>5</v>
      </c>
      <c r="E61">
        <f t="shared" si="19"/>
        <v>2</v>
      </c>
      <c r="F61">
        <f t="shared" si="11"/>
        <v>7</v>
      </c>
      <c r="G61">
        <f t="shared" si="12"/>
        <v>0</v>
      </c>
      <c r="H61">
        <f t="shared" si="8"/>
        <v>5.9579050230172942E-6</v>
      </c>
      <c r="I61">
        <f t="shared" si="9"/>
        <v>1.0669545928170758E-3</v>
      </c>
      <c r="J61">
        <f t="shared" si="10"/>
        <v>0</v>
      </c>
      <c r="K61">
        <f t="shared" si="13"/>
        <v>0.7143889830289718</v>
      </c>
      <c r="L61">
        <f t="shared" si="14"/>
        <v>0</v>
      </c>
      <c r="M61" t="e">
        <f t="shared" si="15"/>
        <v>#NUM!</v>
      </c>
    </row>
    <row r="62" spans="2:13" x14ac:dyDescent="0.2">
      <c r="B62">
        <f t="shared" si="16"/>
        <v>2</v>
      </c>
      <c r="C62">
        <f t="shared" si="17"/>
        <v>7</v>
      </c>
      <c r="D62">
        <f t="shared" si="18"/>
        <v>5</v>
      </c>
      <c r="E62">
        <f t="shared" si="19"/>
        <v>1</v>
      </c>
      <c r="F62">
        <f t="shared" si="11"/>
        <v>6</v>
      </c>
      <c r="G62">
        <f t="shared" si="12"/>
        <v>1</v>
      </c>
      <c r="H62">
        <f t="shared" si="8"/>
        <v>5.9579050230172942E-6</v>
      </c>
      <c r="I62">
        <f t="shared" si="9"/>
        <v>1.0669545928170758E-3</v>
      </c>
      <c r="J62">
        <f t="shared" si="10"/>
        <v>0</v>
      </c>
      <c r="K62">
        <f t="shared" si="13"/>
        <v>0.26165272820783642</v>
      </c>
      <c r="L62">
        <f t="shared" si="14"/>
        <v>0</v>
      </c>
      <c r="M62" t="e">
        <f t="shared" si="15"/>
        <v>#NUM!</v>
      </c>
    </row>
    <row r="63" spans="2:13" x14ac:dyDescent="0.2">
      <c r="B63">
        <f t="shared" si="16"/>
        <v>2</v>
      </c>
      <c r="C63">
        <f t="shared" si="17"/>
        <v>7</v>
      </c>
      <c r="D63">
        <f t="shared" si="18"/>
        <v>5</v>
      </c>
      <c r="E63">
        <f t="shared" si="19"/>
        <v>0</v>
      </c>
      <c r="F63">
        <f t="shared" si="11"/>
        <v>5</v>
      </c>
      <c r="G63">
        <f t="shared" si="12"/>
        <v>2</v>
      </c>
      <c r="H63">
        <f t="shared" si="8"/>
        <v>5.9579050230172942E-6</v>
      </c>
      <c r="I63">
        <f t="shared" si="9"/>
        <v>1.0669545928170758E-3</v>
      </c>
      <c r="J63">
        <f t="shared" si="10"/>
        <v>0</v>
      </c>
      <c r="K63">
        <f t="shared" si="13"/>
        <v>2.3958288763191719E-2</v>
      </c>
      <c r="L63">
        <f t="shared" si="14"/>
        <v>0</v>
      </c>
      <c r="M63" t="e">
        <f t="shared" si="15"/>
        <v>#NUM!</v>
      </c>
    </row>
    <row r="64" spans="2:13" x14ac:dyDescent="0.2">
      <c r="B64">
        <f t="shared" si="16"/>
        <v>2</v>
      </c>
      <c r="C64">
        <f t="shared" si="17"/>
        <v>6</v>
      </c>
      <c r="D64">
        <f t="shared" si="18"/>
        <v>4</v>
      </c>
      <c r="E64">
        <f t="shared" si="19"/>
        <v>2</v>
      </c>
      <c r="F64">
        <f t="shared" si="11"/>
        <v>6</v>
      </c>
      <c r="G64">
        <f t="shared" si="12"/>
        <v>0</v>
      </c>
      <c r="H64">
        <f t="shared" si="8"/>
        <v>1.3642585845676237E-5</v>
      </c>
      <c r="I64">
        <f t="shared" si="9"/>
        <v>5.1653735544117552E-3</v>
      </c>
      <c r="J64">
        <f t="shared" si="10"/>
        <v>0</v>
      </c>
      <c r="K64">
        <f t="shared" si="13"/>
        <v>0.7143889830289718</v>
      </c>
      <c r="L64">
        <f t="shared" si="14"/>
        <v>0</v>
      </c>
      <c r="M64" t="e">
        <f t="shared" si="15"/>
        <v>#NUM!</v>
      </c>
    </row>
    <row r="65" spans="2:13" x14ac:dyDescent="0.2">
      <c r="B65">
        <f t="shared" si="16"/>
        <v>2</v>
      </c>
      <c r="C65">
        <f t="shared" si="17"/>
        <v>6</v>
      </c>
      <c r="D65">
        <f t="shared" si="18"/>
        <v>4</v>
      </c>
      <c r="E65">
        <f t="shared" si="19"/>
        <v>1</v>
      </c>
      <c r="F65">
        <f t="shared" si="11"/>
        <v>5</v>
      </c>
      <c r="G65">
        <f t="shared" si="12"/>
        <v>1</v>
      </c>
      <c r="H65">
        <f t="shared" si="8"/>
        <v>1.3642585845676237E-5</v>
      </c>
      <c r="I65">
        <f t="shared" si="9"/>
        <v>5.1653735544117552E-3</v>
      </c>
      <c r="J65">
        <f t="shared" si="10"/>
        <v>0</v>
      </c>
      <c r="K65">
        <f t="shared" si="13"/>
        <v>0.26165272820783642</v>
      </c>
      <c r="L65">
        <f t="shared" si="14"/>
        <v>0</v>
      </c>
      <c r="M65" t="e">
        <f t="shared" si="15"/>
        <v>#NUM!</v>
      </c>
    </row>
    <row r="66" spans="2:13" x14ac:dyDescent="0.2">
      <c r="B66">
        <f t="shared" si="16"/>
        <v>2</v>
      </c>
      <c r="C66">
        <f t="shared" si="17"/>
        <v>6</v>
      </c>
      <c r="D66">
        <f t="shared" si="18"/>
        <v>4</v>
      </c>
      <c r="E66">
        <f t="shared" si="19"/>
        <v>0</v>
      </c>
      <c r="F66">
        <f t="shared" si="11"/>
        <v>4</v>
      </c>
      <c r="G66">
        <f t="shared" si="12"/>
        <v>2</v>
      </c>
      <c r="H66">
        <f t="shared" si="8"/>
        <v>1.3642585845676237E-5</v>
      </c>
      <c r="I66">
        <f t="shared" si="9"/>
        <v>5.1653735544117552E-3</v>
      </c>
      <c r="J66">
        <f t="shared" si="10"/>
        <v>0.91669234600600846</v>
      </c>
      <c r="K66">
        <f t="shared" si="13"/>
        <v>2.3958288763191719E-2</v>
      </c>
      <c r="L66">
        <f t="shared" si="14"/>
        <v>1.5476680966132809E-9</v>
      </c>
      <c r="M66">
        <f t="shared" si="15"/>
        <v>-20.286516492640086</v>
      </c>
    </row>
    <row r="67" spans="2:13" x14ac:dyDescent="0.2">
      <c r="B67">
        <f t="shared" si="16"/>
        <v>2</v>
      </c>
      <c r="C67">
        <f t="shared" si="17"/>
        <v>5</v>
      </c>
      <c r="D67">
        <f t="shared" si="18"/>
        <v>3</v>
      </c>
      <c r="E67">
        <f t="shared" si="19"/>
        <v>2</v>
      </c>
      <c r="F67">
        <f t="shared" si="11"/>
        <v>5</v>
      </c>
      <c r="G67">
        <f t="shared" si="12"/>
        <v>0</v>
      </c>
      <c r="H67">
        <f t="shared" si="8"/>
        <v>3.0331976797801442E-5</v>
      </c>
      <c r="I67">
        <f t="shared" si="9"/>
        <v>2.3339648372875599E-2</v>
      </c>
      <c r="J67">
        <f t="shared" si="10"/>
        <v>0</v>
      </c>
      <c r="K67">
        <f t="shared" si="13"/>
        <v>0.7143889830289718</v>
      </c>
      <c r="L67">
        <f t="shared" si="14"/>
        <v>0</v>
      </c>
      <c r="M67" t="e">
        <f t="shared" si="15"/>
        <v>#NUM!</v>
      </c>
    </row>
    <row r="68" spans="2:13" x14ac:dyDescent="0.2">
      <c r="B68">
        <f t="shared" si="16"/>
        <v>2</v>
      </c>
      <c r="C68">
        <f t="shared" si="17"/>
        <v>5</v>
      </c>
      <c r="D68">
        <f t="shared" si="18"/>
        <v>3</v>
      </c>
      <c r="E68">
        <f t="shared" si="19"/>
        <v>1</v>
      </c>
      <c r="F68">
        <f t="shared" si="11"/>
        <v>4</v>
      </c>
      <c r="G68">
        <f t="shared" si="12"/>
        <v>1</v>
      </c>
      <c r="H68">
        <f t="shared" si="8"/>
        <v>3.0331976797801442E-5</v>
      </c>
      <c r="I68">
        <f t="shared" si="9"/>
        <v>2.3339648372875599E-2</v>
      </c>
      <c r="J68">
        <f t="shared" si="10"/>
        <v>0.91669234600600846</v>
      </c>
      <c r="K68">
        <f t="shared" si="13"/>
        <v>0.26165272820783642</v>
      </c>
      <c r="L68">
        <f t="shared" si="14"/>
        <v>1.6980242824156301E-7</v>
      </c>
      <c r="M68">
        <f t="shared" si="15"/>
        <v>-15.588630262573284</v>
      </c>
    </row>
    <row r="69" spans="2:13" x14ac:dyDescent="0.2">
      <c r="B69">
        <f t="shared" si="16"/>
        <v>2</v>
      </c>
      <c r="C69">
        <f t="shared" si="17"/>
        <v>5</v>
      </c>
      <c r="D69">
        <f t="shared" si="18"/>
        <v>3</v>
      </c>
      <c r="E69">
        <f t="shared" si="19"/>
        <v>0</v>
      </c>
      <c r="F69">
        <f t="shared" si="11"/>
        <v>3</v>
      </c>
      <c r="G69">
        <f t="shared" si="12"/>
        <v>2</v>
      </c>
      <c r="H69">
        <f t="shared" si="8"/>
        <v>3.0331976797801442E-5</v>
      </c>
      <c r="I69">
        <f t="shared" si="9"/>
        <v>2.3339648372875599E-2</v>
      </c>
      <c r="J69">
        <f t="shared" si="10"/>
        <v>6.0979259092834394E-2</v>
      </c>
      <c r="K69">
        <f t="shared" si="13"/>
        <v>2.3958288763191719E-2</v>
      </c>
      <c r="L69">
        <f t="shared" si="14"/>
        <v>1.0342677008243381E-9</v>
      </c>
      <c r="M69">
        <f t="shared" si="15"/>
        <v>-20.689572196085827</v>
      </c>
    </row>
    <row r="70" spans="2:13" x14ac:dyDescent="0.2">
      <c r="B70">
        <f t="shared" si="16"/>
        <v>2</v>
      </c>
      <c r="C70">
        <f t="shared" si="17"/>
        <v>4</v>
      </c>
      <c r="D70">
        <f t="shared" si="18"/>
        <v>2</v>
      </c>
      <c r="E70">
        <f t="shared" si="19"/>
        <v>2</v>
      </c>
      <c r="F70">
        <f t="shared" si="11"/>
        <v>4</v>
      </c>
      <c r="G70">
        <f t="shared" si="12"/>
        <v>0</v>
      </c>
      <c r="H70">
        <f t="shared" si="8"/>
        <v>6.4709433641659182E-5</v>
      </c>
      <c r="I70">
        <f t="shared" si="9"/>
        <v>9.4913806792113031E-2</v>
      </c>
      <c r="J70">
        <f t="shared" si="10"/>
        <v>0.91669234600600846</v>
      </c>
      <c r="K70">
        <f t="shared" si="13"/>
        <v>0.7143889830289718</v>
      </c>
      <c r="L70">
        <f t="shared" si="14"/>
        <v>4.0221229740830436E-6</v>
      </c>
      <c r="M70">
        <f t="shared" si="15"/>
        <v>-12.42370069172493</v>
      </c>
    </row>
    <row r="71" spans="2:13" x14ac:dyDescent="0.2">
      <c r="B71">
        <f t="shared" si="16"/>
        <v>2</v>
      </c>
      <c r="C71">
        <f t="shared" si="17"/>
        <v>4</v>
      </c>
      <c r="D71">
        <f t="shared" si="18"/>
        <v>2</v>
      </c>
      <c r="E71">
        <f t="shared" si="19"/>
        <v>1</v>
      </c>
      <c r="F71">
        <f t="shared" si="11"/>
        <v>3</v>
      </c>
      <c r="G71">
        <f t="shared" si="12"/>
        <v>1</v>
      </c>
      <c r="H71">
        <f t="shared" si="8"/>
        <v>6.4709433641659182E-5</v>
      </c>
      <c r="I71">
        <f t="shared" si="9"/>
        <v>9.4913806792113031E-2</v>
      </c>
      <c r="J71">
        <f t="shared" si="10"/>
        <v>6.0979259092834394E-2</v>
      </c>
      <c r="K71">
        <f t="shared" si="13"/>
        <v>0.26165272820783642</v>
      </c>
      <c r="L71">
        <f t="shared" si="14"/>
        <v>9.799510934954642E-8</v>
      </c>
      <c r="M71">
        <f t="shared" si="15"/>
        <v>-16.138348264117582</v>
      </c>
    </row>
    <row r="72" spans="2:13" x14ac:dyDescent="0.2">
      <c r="B72">
        <f t="shared" si="16"/>
        <v>2</v>
      </c>
      <c r="C72">
        <f t="shared" si="17"/>
        <v>4</v>
      </c>
      <c r="D72">
        <f t="shared" si="18"/>
        <v>2</v>
      </c>
      <c r="E72">
        <f t="shared" si="19"/>
        <v>0</v>
      </c>
      <c r="F72">
        <f t="shared" si="11"/>
        <v>2</v>
      </c>
      <c r="G72">
        <f t="shared" si="12"/>
        <v>2</v>
      </c>
      <c r="H72">
        <f t="shared" si="8"/>
        <v>6.4709433641659182E-5</v>
      </c>
      <c r="I72">
        <f t="shared" si="9"/>
        <v>9.4913806792113031E-2</v>
      </c>
      <c r="J72">
        <f t="shared" si="10"/>
        <v>1.3760453657726366E-3</v>
      </c>
      <c r="K72">
        <f t="shared" si="13"/>
        <v>2.3958288763191719E-2</v>
      </c>
      <c r="L72">
        <f t="shared" si="14"/>
        <v>2.0248158801605632E-10</v>
      </c>
      <c r="M72">
        <f t="shared" si="15"/>
        <v>-22.320372156893235</v>
      </c>
    </row>
    <row r="73" spans="2:13" x14ac:dyDescent="0.2">
      <c r="B73">
        <f t="shared" si="16"/>
        <v>2</v>
      </c>
      <c r="C73">
        <f t="shared" si="17"/>
        <v>3</v>
      </c>
      <c r="D73">
        <f t="shared" si="18"/>
        <v>1</v>
      </c>
      <c r="E73">
        <f t="shared" si="19"/>
        <v>2</v>
      </c>
      <c r="F73">
        <f t="shared" si="11"/>
        <v>3</v>
      </c>
      <c r="G73">
        <f t="shared" si="12"/>
        <v>0</v>
      </c>
      <c r="H73">
        <f t="shared" si="8"/>
        <v>1.2979488076597968E-4</v>
      </c>
      <c r="I73">
        <f t="shared" si="9"/>
        <v>0.32164975866560275</v>
      </c>
      <c r="J73">
        <f t="shared" si="10"/>
        <v>6.0979259092834394E-2</v>
      </c>
      <c r="K73">
        <f t="shared" si="13"/>
        <v>0.7143889830289718</v>
      </c>
      <c r="L73">
        <f t="shared" si="14"/>
        <v>1.8186858399954988E-6</v>
      </c>
      <c r="M73">
        <f t="shared" si="15"/>
        <v>-13.217396383627277</v>
      </c>
    </row>
    <row r="74" spans="2:13" x14ac:dyDescent="0.2">
      <c r="B74">
        <f t="shared" si="16"/>
        <v>2</v>
      </c>
      <c r="C74">
        <f t="shared" si="17"/>
        <v>3</v>
      </c>
      <c r="D74">
        <f t="shared" si="18"/>
        <v>1</v>
      </c>
      <c r="E74">
        <f t="shared" si="19"/>
        <v>1</v>
      </c>
      <c r="F74">
        <f t="shared" si="11"/>
        <v>2</v>
      </c>
      <c r="G74">
        <f t="shared" si="12"/>
        <v>1</v>
      </c>
      <c r="H74">
        <f t="shared" si="8"/>
        <v>1.2979488076597968E-4</v>
      </c>
      <c r="I74">
        <f t="shared" si="9"/>
        <v>0.32164975866560275</v>
      </c>
      <c r="J74">
        <f t="shared" si="10"/>
        <v>1.3760453657726366E-3</v>
      </c>
      <c r="K74">
        <f t="shared" si="13"/>
        <v>0.26165272820783642</v>
      </c>
      <c r="L74">
        <f t="shared" si="14"/>
        <v>1.5031378583233693E-8</v>
      </c>
      <c r="M74">
        <f t="shared" si="15"/>
        <v>-18.013125915283041</v>
      </c>
    </row>
    <row r="75" spans="2:13" x14ac:dyDescent="0.2">
      <c r="B75">
        <f t="shared" si="16"/>
        <v>2</v>
      </c>
      <c r="C75">
        <f t="shared" si="17"/>
        <v>3</v>
      </c>
      <c r="D75">
        <f t="shared" si="18"/>
        <v>1</v>
      </c>
      <c r="E75">
        <f t="shared" si="19"/>
        <v>0</v>
      </c>
      <c r="F75">
        <f t="shared" si="11"/>
        <v>1</v>
      </c>
      <c r="G75">
        <f t="shared" si="12"/>
        <v>2</v>
      </c>
      <c r="H75">
        <f t="shared" si="8"/>
        <v>1.2979488076597968E-4</v>
      </c>
      <c r="I75">
        <f t="shared" si="9"/>
        <v>0.32164975866560275</v>
      </c>
      <c r="J75">
        <f t="shared" si="10"/>
        <v>1.0890118993939464E-5</v>
      </c>
      <c r="K75">
        <f t="shared" si="13"/>
        <v>2.3958288763191719E-2</v>
      </c>
      <c r="L75">
        <f t="shared" si="14"/>
        <v>1.0892541267278377E-11</v>
      </c>
      <c r="M75">
        <f t="shared" si="15"/>
        <v>-25.242942848330593</v>
      </c>
    </row>
    <row r="76" spans="2:13" x14ac:dyDescent="0.2">
      <c r="B76">
        <f t="shared" si="16"/>
        <v>2</v>
      </c>
      <c r="C76">
        <f t="shared" si="17"/>
        <v>2</v>
      </c>
      <c r="D76">
        <f t="shared" si="18"/>
        <v>0</v>
      </c>
      <c r="E76">
        <f t="shared" si="19"/>
        <v>2</v>
      </c>
      <c r="F76">
        <f t="shared" si="11"/>
        <v>2</v>
      </c>
      <c r="G76">
        <f t="shared" si="12"/>
        <v>0</v>
      </c>
      <c r="H76">
        <f t="shared" si="8"/>
        <v>2.352714046397224E-4</v>
      </c>
      <c r="I76">
        <f t="shared" si="9"/>
        <v>0.7266843518087438</v>
      </c>
      <c r="J76">
        <f t="shared" si="10"/>
        <v>1.3760453657726366E-3</v>
      </c>
      <c r="K76">
        <f t="shared" si="13"/>
        <v>0.7143889830289718</v>
      </c>
      <c r="L76">
        <f t="shared" si="14"/>
        <v>1.680670024064193E-7</v>
      </c>
      <c r="M76">
        <f t="shared" si="15"/>
        <v>-15.598903113204509</v>
      </c>
    </row>
    <row r="77" spans="2:13" x14ac:dyDescent="0.2">
      <c r="B77">
        <f t="shared" si="16"/>
        <v>2</v>
      </c>
      <c r="C77">
        <f t="shared" si="17"/>
        <v>2</v>
      </c>
      <c r="D77">
        <f t="shared" si="18"/>
        <v>0</v>
      </c>
      <c r="E77">
        <f t="shared" si="19"/>
        <v>1</v>
      </c>
      <c r="F77">
        <f t="shared" si="11"/>
        <v>1</v>
      </c>
      <c r="G77">
        <f t="shared" si="12"/>
        <v>1</v>
      </c>
      <c r="H77">
        <f t="shared" si="8"/>
        <v>2.352714046397224E-4</v>
      </c>
      <c r="I77">
        <f t="shared" si="9"/>
        <v>0.7266843518087438</v>
      </c>
      <c r="J77">
        <f t="shared" si="10"/>
        <v>1.0890118993939464E-5</v>
      </c>
      <c r="K77">
        <f t="shared" si="13"/>
        <v>0.26165272820783642</v>
      </c>
      <c r="L77">
        <f t="shared" si="14"/>
        <v>4.8716137358729589E-10</v>
      </c>
      <c r="M77">
        <f t="shared" si="15"/>
        <v>-21.442425685132172</v>
      </c>
    </row>
    <row r="78" spans="2:13" x14ac:dyDescent="0.2">
      <c r="B78">
        <f t="shared" si="16"/>
        <v>2</v>
      </c>
      <c r="C78">
        <f t="shared" si="17"/>
        <v>2</v>
      </c>
      <c r="D78">
        <f t="shared" si="18"/>
        <v>0</v>
      </c>
      <c r="E78">
        <f t="shared" si="19"/>
        <v>0</v>
      </c>
      <c r="F78">
        <f t="shared" si="11"/>
        <v>0</v>
      </c>
      <c r="G78">
        <f t="shared" si="12"/>
        <v>2</v>
      </c>
      <c r="H78">
        <f t="shared" si="8"/>
        <v>2.352714046397224E-4</v>
      </c>
      <c r="I78">
        <f t="shared" si="9"/>
        <v>0.7266843518087438</v>
      </c>
      <c r="J78">
        <f t="shared" si="10"/>
        <v>6.4056538748382271E-9</v>
      </c>
      <c r="K78">
        <f t="shared" si="13"/>
        <v>2.3958288763191719E-2</v>
      </c>
      <c r="L78">
        <f t="shared" si="14"/>
        <v>2.6238210799730011E-14</v>
      </c>
      <c r="M78">
        <f t="shared" si="15"/>
        <v>-31.271559619145467</v>
      </c>
    </row>
    <row r="79" spans="2:13" x14ac:dyDescent="0.2">
      <c r="B79">
        <f t="shared" si="16"/>
        <v>3</v>
      </c>
      <c r="C79">
        <f t="shared" si="17"/>
        <v>10</v>
      </c>
      <c r="D79">
        <f t="shared" si="18"/>
        <v>7</v>
      </c>
      <c r="E79">
        <f t="shared" si="19"/>
        <v>3</v>
      </c>
      <c r="F79">
        <f t="shared" si="11"/>
        <v>10</v>
      </c>
      <c r="G79">
        <f t="shared" si="12"/>
        <v>0</v>
      </c>
      <c r="H79">
        <f t="shared" si="8"/>
        <v>4.4300963851969252E-7</v>
      </c>
      <c r="I79">
        <f t="shared" si="9"/>
        <v>1.1313920594471061E-4</v>
      </c>
      <c r="J79">
        <f t="shared" si="10"/>
        <v>0</v>
      </c>
      <c r="K79">
        <f t="shared" si="13"/>
        <v>0.60381253227874476</v>
      </c>
      <c r="L79">
        <f t="shared" si="14"/>
        <v>0</v>
      </c>
      <c r="M79" t="e">
        <f t="shared" si="15"/>
        <v>#NUM!</v>
      </c>
    </row>
    <row r="80" spans="2:13" x14ac:dyDescent="0.2">
      <c r="B80">
        <f t="shared" si="16"/>
        <v>3</v>
      </c>
      <c r="C80">
        <f t="shared" si="17"/>
        <v>10</v>
      </c>
      <c r="D80">
        <f t="shared" si="18"/>
        <v>7</v>
      </c>
      <c r="E80">
        <f t="shared" si="19"/>
        <v>2</v>
      </c>
      <c r="F80">
        <f t="shared" si="11"/>
        <v>9</v>
      </c>
      <c r="G80">
        <f t="shared" si="12"/>
        <v>1</v>
      </c>
      <c r="H80">
        <f t="shared" si="8"/>
        <v>4.4300963851969252E-7</v>
      </c>
      <c r="I80">
        <f t="shared" si="9"/>
        <v>1.1313920594471061E-4</v>
      </c>
      <c r="J80">
        <f t="shared" si="10"/>
        <v>0</v>
      </c>
      <c r="K80">
        <f t="shared" si="13"/>
        <v>0.33172935225068134</v>
      </c>
      <c r="L80">
        <f t="shared" si="14"/>
        <v>0</v>
      </c>
      <c r="M80" t="e">
        <f t="shared" si="15"/>
        <v>#NUM!</v>
      </c>
    </row>
    <row r="81" spans="2:13" x14ac:dyDescent="0.2">
      <c r="B81">
        <f t="shared" si="16"/>
        <v>3</v>
      </c>
      <c r="C81">
        <f t="shared" si="17"/>
        <v>10</v>
      </c>
      <c r="D81">
        <f t="shared" si="18"/>
        <v>7</v>
      </c>
      <c r="E81">
        <f t="shared" si="19"/>
        <v>1</v>
      </c>
      <c r="F81">
        <f t="shared" si="11"/>
        <v>8</v>
      </c>
      <c r="G81">
        <f t="shared" si="12"/>
        <v>2</v>
      </c>
      <c r="H81">
        <f t="shared" si="8"/>
        <v>4.4300963851969252E-7</v>
      </c>
      <c r="I81">
        <f t="shared" si="9"/>
        <v>1.1313920594471061E-4</v>
      </c>
      <c r="J81">
        <f t="shared" si="10"/>
        <v>0</v>
      </c>
      <c r="K81">
        <f t="shared" si="13"/>
        <v>6.074974006107333E-2</v>
      </c>
      <c r="L81">
        <f t="shared" si="14"/>
        <v>0</v>
      </c>
      <c r="M81" t="e">
        <f t="shared" si="15"/>
        <v>#NUM!</v>
      </c>
    </row>
    <row r="82" spans="2:13" x14ac:dyDescent="0.2">
      <c r="B82">
        <f t="shared" si="16"/>
        <v>3</v>
      </c>
      <c r="C82">
        <f t="shared" si="17"/>
        <v>10</v>
      </c>
      <c r="D82">
        <f t="shared" si="18"/>
        <v>7</v>
      </c>
      <c r="E82">
        <f t="shared" si="19"/>
        <v>0</v>
      </c>
      <c r="F82">
        <f t="shared" si="11"/>
        <v>7</v>
      </c>
      <c r="G82">
        <f t="shared" si="12"/>
        <v>3</v>
      </c>
      <c r="H82">
        <f t="shared" si="8"/>
        <v>4.4300963851969252E-7</v>
      </c>
      <c r="I82">
        <f t="shared" si="9"/>
        <v>1.1313920594471061E-4</v>
      </c>
      <c r="J82">
        <f t="shared" si="10"/>
        <v>0</v>
      </c>
      <c r="K82">
        <f t="shared" si="13"/>
        <v>3.7083754095006099E-3</v>
      </c>
      <c r="L82">
        <f t="shared" si="14"/>
        <v>0</v>
      </c>
      <c r="M82" t="e">
        <f t="shared" si="15"/>
        <v>#NUM!</v>
      </c>
    </row>
    <row r="83" spans="2:13" x14ac:dyDescent="0.2">
      <c r="B83">
        <f t="shared" si="16"/>
        <v>3</v>
      </c>
      <c r="C83">
        <f t="shared" si="17"/>
        <v>9</v>
      </c>
      <c r="D83">
        <f t="shared" si="18"/>
        <v>6</v>
      </c>
      <c r="E83">
        <f t="shared" si="19"/>
        <v>3</v>
      </c>
      <c r="F83">
        <f t="shared" si="11"/>
        <v>9</v>
      </c>
      <c r="G83">
        <f t="shared" si="12"/>
        <v>0</v>
      </c>
      <c r="H83">
        <f t="shared" si="8"/>
        <v>1.0690564776859794E-6</v>
      </c>
      <c r="I83">
        <f t="shared" si="9"/>
        <v>5.3677836054365636E-4</v>
      </c>
      <c r="J83">
        <f t="shared" si="10"/>
        <v>0</v>
      </c>
      <c r="K83">
        <f t="shared" si="13"/>
        <v>0.60381253227874476</v>
      </c>
      <c r="L83">
        <f t="shared" si="14"/>
        <v>0</v>
      </c>
      <c r="M83" t="e">
        <f t="shared" si="15"/>
        <v>#NUM!</v>
      </c>
    </row>
    <row r="84" spans="2:13" x14ac:dyDescent="0.2">
      <c r="B84">
        <f t="shared" si="16"/>
        <v>3</v>
      </c>
      <c r="C84">
        <f t="shared" si="17"/>
        <v>9</v>
      </c>
      <c r="D84">
        <f t="shared" si="18"/>
        <v>6</v>
      </c>
      <c r="E84">
        <f t="shared" si="19"/>
        <v>2</v>
      </c>
      <c r="F84">
        <f t="shared" si="11"/>
        <v>8</v>
      </c>
      <c r="G84">
        <f t="shared" si="12"/>
        <v>1</v>
      </c>
      <c r="H84">
        <f t="shared" si="8"/>
        <v>1.0690564776859794E-6</v>
      </c>
      <c r="I84">
        <f t="shared" si="9"/>
        <v>5.3677836054365636E-4</v>
      </c>
      <c r="J84">
        <f t="shared" si="10"/>
        <v>0</v>
      </c>
      <c r="K84">
        <f t="shared" si="13"/>
        <v>0.33172935225068134</v>
      </c>
      <c r="L84">
        <f t="shared" si="14"/>
        <v>0</v>
      </c>
      <c r="M84" t="e">
        <f t="shared" si="15"/>
        <v>#NUM!</v>
      </c>
    </row>
    <row r="85" spans="2:13" x14ac:dyDescent="0.2">
      <c r="B85">
        <f t="shared" si="16"/>
        <v>3</v>
      </c>
      <c r="C85">
        <f t="shared" si="17"/>
        <v>9</v>
      </c>
      <c r="D85">
        <f t="shared" si="18"/>
        <v>6</v>
      </c>
      <c r="E85">
        <f t="shared" si="19"/>
        <v>1</v>
      </c>
      <c r="F85">
        <f t="shared" si="11"/>
        <v>7</v>
      </c>
      <c r="G85">
        <f t="shared" si="12"/>
        <v>2</v>
      </c>
      <c r="H85">
        <f t="shared" ref="H85:H148" si="20">VLOOKUP(C85,K$6:M$16,2)</f>
        <v>1.0690564776859794E-6</v>
      </c>
      <c r="I85">
        <f t="shared" ref="I85:I148" si="21">_xlfn.BINOM.DIST(B85,C85,$H$2,FALSE)</f>
        <v>5.3677836054365636E-4</v>
      </c>
      <c r="J85">
        <f t="shared" ref="J85:J148" si="22">VLOOKUP(F85,K$6:M$16,3)</f>
        <v>0</v>
      </c>
      <c r="K85">
        <f t="shared" si="13"/>
        <v>6.074974006107333E-2</v>
      </c>
      <c r="L85">
        <f t="shared" si="14"/>
        <v>0</v>
      </c>
      <c r="M85" t="e">
        <f t="shared" si="15"/>
        <v>#NUM!</v>
      </c>
    </row>
    <row r="86" spans="2:13" x14ac:dyDescent="0.2">
      <c r="B86">
        <f t="shared" si="16"/>
        <v>3</v>
      </c>
      <c r="C86">
        <f t="shared" si="17"/>
        <v>9</v>
      </c>
      <c r="D86">
        <f t="shared" si="18"/>
        <v>6</v>
      </c>
      <c r="E86">
        <f t="shared" si="19"/>
        <v>0</v>
      </c>
      <c r="F86">
        <f t="shared" ref="F86:F149" si="23">D86+E86</f>
        <v>6</v>
      </c>
      <c r="G86">
        <f t="shared" ref="G86:G149" si="24">B86-E86</f>
        <v>3</v>
      </c>
      <c r="H86">
        <f t="shared" si="20"/>
        <v>1.0690564776859794E-6</v>
      </c>
      <c r="I86">
        <f t="shared" si="21"/>
        <v>5.3677836054365636E-4</v>
      </c>
      <c r="J86">
        <f t="shared" si="22"/>
        <v>0</v>
      </c>
      <c r="K86">
        <f t="shared" ref="K86:K149" si="25">_xlfn.BINOM.DIST(G86,B86,$F$2,FALSE)</f>
        <v>3.7083754095006099E-3</v>
      </c>
      <c r="L86">
        <f t="shared" ref="L86:L149" si="26">H86*I86*J86*K86</f>
        <v>0</v>
      </c>
      <c r="M86" t="e">
        <f t="shared" ref="M86:M149" si="27">LN(L86)</f>
        <v>#NUM!</v>
      </c>
    </row>
    <row r="87" spans="2:13" x14ac:dyDescent="0.2">
      <c r="B87">
        <f t="shared" ref="B87:B150" si="28">IF(E86=0,IF(C86=B86,B86+1,B86), B86)</f>
        <v>3</v>
      </c>
      <c r="C87">
        <f t="shared" ref="C87:C150" si="29">IF(E86=0,IF(C86=B86,10,C86-1),C86)</f>
        <v>8</v>
      </c>
      <c r="D87">
        <f t="shared" ref="D87:D150" si="30">C87-B87</f>
        <v>5</v>
      </c>
      <c r="E87">
        <f t="shared" ref="E87:E150" si="31">IF(E86=0,B87,E86-1)</f>
        <v>3</v>
      </c>
      <c r="F87">
        <f t="shared" si="23"/>
        <v>8</v>
      </c>
      <c r="G87">
        <f t="shared" si="24"/>
        <v>0</v>
      </c>
      <c r="H87">
        <f t="shared" si="20"/>
        <v>2.54528423141989E-6</v>
      </c>
      <c r="I87">
        <f t="shared" si="21"/>
        <v>2.4254234582041403E-3</v>
      </c>
      <c r="J87">
        <f t="shared" si="22"/>
        <v>0</v>
      </c>
      <c r="K87">
        <f t="shared" si="25"/>
        <v>0.60381253227874476</v>
      </c>
      <c r="L87">
        <f t="shared" si="26"/>
        <v>0</v>
      </c>
      <c r="M87" t="e">
        <f t="shared" si="27"/>
        <v>#NUM!</v>
      </c>
    </row>
    <row r="88" spans="2:13" x14ac:dyDescent="0.2">
      <c r="B88">
        <f t="shared" si="28"/>
        <v>3</v>
      </c>
      <c r="C88">
        <f t="shared" si="29"/>
        <v>8</v>
      </c>
      <c r="D88">
        <f t="shared" si="30"/>
        <v>5</v>
      </c>
      <c r="E88">
        <f t="shared" si="31"/>
        <v>2</v>
      </c>
      <c r="F88">
        <f t="shared" si="23"/>
        <v>7</v>
      </c>
      <c r="G88">
        <f t="shared" si="24"/>
        <v>1</v>
      </c>
      <c r="H88">
        <f t="shared" si="20"/>
        <v>2.54528423141989E-6</v>
      </c>
      <c r="I88">
        <f t="shared" si="21"/>
        <v>2.4254234582041403E-3</v>
      </c>
      <c r="J88">
        <f t="shared" si="22"/>
        <v>0</v>
      </c>
      <c r="K88">
        <f t="shared" si="25"/>
        <v>0.33172935225068134</v>
      </c>
      <c r="L88">
        <f t="shared" si="26"/>
        <v>0</v>
      </c>
      <c r="M88" t="e">
        <f t="shared" si="27"/>
        <v>#NUM!</v>
      </c>
    </row>
    <row r="89" spans="2:13" x14ac:dyDescent="0.2">
      <c r="B89">
        <f t="shared" si="28"/>
        <v>3</v>
      </c>
      <c r="C89">
        <f t="shared" si="29"/>
        <v>8</v>
      </c>
      <c r="D89">
        <f t="shared" si="30"/>
        <v>5</v>
      </c>
      <c r="E89">
        <f t="shared" si="31"/>
        <v>1</v>
      </c>
      <c r="F89">
        <f t="shared" si="23"/>
        <v>6</v>
      </c>
      <c r="G89">
        <f t="shared" si="24"/>
        <v>2</v>
      </c>
      <c r="H89">
        <f t="shared" si="20"/>
        <v>2.54528423141989E-6</v>
      </c>
      <c r="I89">
        <f t="shared" si="21"/>
        <v>2.4254234582041403E-3</v>
      </c>
      <c r="J89">
        <f t="shared" si="22"/>
        <v>0</v>
      </c>
      <c r="K89">
        <f t="shared" si="25"/>
        <v>6.074974006107333E-2</v>
      </c>
      <c r="L89">
        <f t="shared" si="26"/>
        <v>0</v>
      </c>
      <c r="M89" t="e">
        <f t="shared" si="27"/>
        <v>#NUM!</v>
      </c>
    </row>
    <row r="90" spans="2:13" x14ac:dyDescent="0.2">
      <c r="B90">
        <f t="shared" si="28"/>
        <v>3</v>
      </c>
      <c r="C90">
        <f t="shared" si="29"/>
        <v>8</v>
      </c>
      <c r="D90">
        <f t="shared" si="30"/>
        <v>5</v>
      </c>
      <c r="E90">
        <f t="shared" si="31"/>
        <v>0</v>
      </c>
      <c r="F90">
        <f t="shared" si="23"/>
        <v>5</v>
      </c>
      <c r="G90">
        <f t="shared" si="24"/>
        <v>3</v>
      </c>
      <c r="H90">
        <f t="shared" si="20"/>
        <v>2.54528423141989E-6</v>
      </c>
      <c r="I90">
        <f t="shared" si="21"/>
        <v>2.4254234582041403E-3</v>
      </c>
      <c r="J90">
        <f t="shared" si="22"/>
        <v>0</v>
      </c>
      <c r="K90">
        <f t="shared" si="25"/>
        <v>3.7083754095006099E-3</v>
      </c>
      <c r="L90">
        <f t="shared" si="26"/>
        <v>0</v>
      </c>
      <c r="M90" t="e">
        <f t="shared" si="27"/>
        <v>#NUM!</v>
      </c>
    </row>
    <row r="91" spans="2:13" x14ac:dyDescent="0.2">
      <c r="B91">
        <f t="shared" si="28"/>
        <v>3</v>
      </c>
      <c r="C91">
        <f t="shared" si="29"/>
        <v>7</v>
      </c>
      <c r="D91">
        <f t="shared" si="30"/>
        <v>4</v>
      </c>
      <c r="E91">
        <f t="shared" si="31"/>
        <v>3</v>
      </c>
      <c r="F91">
        <f t="shared" si="23"/>
        <v>7</v>
      </c>
      <c r="G91">
        <f t="shared" si="24"/>
        <v>0</v>
      </c>
      <c r="H91">
        <f t="shared" si="20"/>
        <v>5.9579050230172942E-6</v>
      </c>
      <c r="I91">
        <f t="shared" si="21"/>
        <v>1.0274280638932286E-2</v>
      </c>
      <c r="J91">
        <f t="shared" si="22"/>
        <v>0</v>
      </c>
      <c r="K91">
        <f t="shared" si="25"/>
        <v>0.60381253227874476</v>
      </c>
      <c r="L91">
        <f t="shared" si="26"/>
        <v>0</v>
      </c>
      <c r="M91" t="e">
        <f t="shared" si="27"/>
        <v>#NUM!</v>
      </c>
    </row>
    <row r="92" spans="2:13" x14ac:dyDescent="0.2">
      <c r="B92">
        <f t="shared" si="28"/>
        <v>3</v>
      </c>
      <c r="C92">
        <f t="shared" si="29"/>
        <v>7</v>
      </c>
      <c r="D92">
        <f t="shared" si="30"/>
        <v>4</v>
      </c>
      <c r="E92">
        <f t="shared" si="31"/>
        <v>2</v>
      </c>
      <c r="F92">
        <f t="shared" si="23"/>
        <v>6</v>
      </c>
      <c r="G92">
        <f t="shared" si="24"/>
        <v>1</v>
      </c>
      <c r="H92">
        <f t="shared" si="20"/>
        <v>5.9579050230172942E-6</v>
      </c>
      <c r="I92">
        <f t="shared" si="21"/>
        <v>1.0274280638932286E-2</v>
      </c>
      <c r="J92">
        <f t="shared" si="22"/>
        <v>0</v>
      </c>
      <c r="K92">
        <f t="shared" si="25"/>
        <v>0.33172935225068134</v>
      </c>
      <c r="L92">
        <f t="shared" si="26"/>
        <v>0</v>
      </c>
      <c r="M92" t="e">
        <f t="shared" si="27"/>
        <v>#NUM!</v>
      </c>
    </row>
    <row r="93" spans="2:13" x14ac:dyDescent="0.2">
      <c r="B93">
        <f t="shared" si="28"/>
        <v>3</v>
      </c>
      <c r="C93">
        <f t="shared" si="29"/>
        <v>7</v>
      </c>
      <c r="D93">
        <f t="shared" si="30"/>
        <v>4</v>
      </c>
      <c r="E93">
        <f t="shared" si="31"/>
        <v>1</v>
      </c>
      <c r="F93">
        <f t="shared" si="23"/>
        <v>5</v>
      </c>
      <c r="G93">
        <f t="shared" si="24"/>
        <v>2</v>
      </c>
      <c r="H93">
        <f t="shared" si="20"/>
        <v>5.9579050230172942E-6</v>
      </c>
      <c r="I93">
        <f t="shared" si="21"/>
        <v>1.0274280638932286E-2</v>
      </c>
      <c r="J93">
        <f t="shared" si="22"/>
        <v>0</v>
      </c>
      <c r="K93">
        <f t="shared" si="25"/>
        <v>6.074974006107333E-2</v>
      </c>
      <c r="L93">
        <f t="shared" si="26"/>
        <v>0</v>
      </c>
      <c r="M93" t="e">
        <f t="shared" si="27"/>
        <v>#NUM!</v>
      </c>
    </row>
    <row r="94" spans="2:13" x14ac:dyDescent="0.2">
      <c r="B94">
        <f t="shared" si="28"/>
        <v>3</v>
      </c>
      <c r="C94">
        <f t="shared" si="29"/>
        <v>7</v>
      </c>
      <c r="D94">
        <f t="shared" si="30"/>
        <v>4</v>
      </c>
      <c r="E94">
        <f t="shared" si="31"/>
        <v>0</v>
      </c>
      <c r="F94">
        <f t="shared" si="23"/>
        <v>4</v>
      </c>
      <c r="G94">
        <f t="shared" si="24"/>
        <v>3</v>
      </c>
      <c r="H94">
        <f t="shared" si="20"/>
        <v>5.9579050230172942E-6</v>
      </c>
      <c r="I94">
        <f t="shared" si="21"/>
        <v>1.0274280638932286E-2</v>
      </c>
      <c r="J94">
        <f t="shared" si="22"/>
        <v>0.91669234600600846</v>
      </c>
      <c r="K94">
        <f t="shared" si="25"/>
        <v>3.7083754095006099E-3</v>
      </c>
      <c r="L94">
        <f t="shared" si="26"/>
        <v>2.0809052104163292E-10</v>
      </c>
      <c r="M94">
        <f t="shared" si="27"/>
        <v>-22.293047933582574</v>
      </c>
    </row>
    <row r="95" spans="2:13" x14ac:dyDescent="0.2">
      <c r="B95">
        <f t="shared" si="28"/>
        <v>3</v>
      </c>
      <c r="C95">
        <f t="shared" si="29"/>
        <v>6</v>
      </c>
      <c r="D95">
        <f t="shared" si="30"/>
        <v>3</v>
      </c>
      <c r="E95">
        <f t="shared" si="31"/>
        <v>3</v>
      </c>
      <c r="F95">
        <f t="shared" si="23"/>
        <v>6</v>
      </c>
      <c r="G95">
        <f t="shared" si="24"/>
        <v>0</v>
      </c>
      <c r="H95">
        <f t="shared" si="20"/>
        <v>1.3642585845676237E-5</v>
      </c>
      <c r="I95">
        <f t="shared" si="21"/>
        <v>3.9792132006535523E-2</v>
      </c>
      <c r="J95">
        <f t="shared" si="22"/>
        <v>0</v>
      </c>
      <c r="K95">
        <f t="shared" si="25"/>
        <v>0.60381253227874476</v>
      </c>
      <c r="L95">
        <f t="shared" si="26"/>
        <v>0</v>
      </c>
      <c r="M95" t="e">
        <f t="shared" si="27"/>
        <v>#NUM!</v>
      </c>
    </row>
    <row r="96" spans="2:13" x14ac:dyDescent="0.2">
      <c r="B96">
        <f t="shared" si="28"/>
        <v>3</v>
      </c>
      <c r="C96">
        <f t="shared" si="29"/>
        <v>6</v>
      </c>
      <c r="D96">
        <f t="shared" si="30"/>
        <v>3</v>
      </c>
      <c r="E96">
        <f t="shared" si="31"/>
        <v>2</v>
      </c>
      <c r="F96">
        <f t="shared" si="23"/>
        <v>5</v>
      </c>
      <c r="G96">
        <f t="shared" si="24"/>
        <v>1</v>
      </c>
      <c r="H96">
        <f t="shared" si="20"/>
        <v>1.3642585845676237E-5</v>
      </c>
      <c r="I96">
        <f t="shared" si="21"/>
        <v>3.9792132006535523E-2</v>
      </c>
      <c r="J96">
        <f t="shared" si="22"/>
        <v>0</v>
      </c>
      <c r="K96">
        <f t="shared" si="25"/>
        <v>0.33172935225068134</v>
      </c>
      <c r="L96">
        <f t="shared" si="26"/>
        <v>0</v>
      </c>
      <c r="M96" t="e">
        <f t="shared" si="27"/>
        <v>#NUM!</v>
      </c>
    </row>
    <row r="97" spans="2:13" x14ac:dyDescent="0.2">
      <c r="B97">
        <f t="shared" si="28"/>
        <v>3</v>
      </c>
      <c r="C97">
        <f t="shared" si="29"/>
        <v>6</v>
      </c>
      <c r="D97">
        <f t="shared" si="30"/>
        <v>3</v>
      </c>
      <c r="E97">
        <f t="shared" si="31"/>
        <v>1</v>
      </c>
      <c r="F97">
        <f t="shared" si="23"/>
        <v>4</v>
      </c>
      <c r="G97">
        <f t="shared" si="24"/>
        <v>2</v>
      </c>
      <c r="H97">
        <f t="shared" si="20"/>
        <v>1.3642585845676237E-5</v>
      </c>
      <c r="I97">
        <f t="shared" si="21"/>
        <v>3.9792132006535523E-2</v>
      </c>
      <c r="J97">
        <f t="shared" si="22"/>
        <v>0.91669234600600846</v>
      </c>
      <c r="K97">
        <f t="shared" si="25"/>
        <v>6.074974006107333E-2</v>
      </c>
      <c r="L97">
        <f t="shared" si="26"/>
        <v>3.0231655715129445E-8</v>
      </c>
      <c r="M97">
        <f t="shared" si="27"/>
        <v>-17.314376259058491</v>
      </c>
    </row>
    <row r="98" spans="2:13" x14ac:dyDescent="0.2">
      <c r="B98">
        <f t="shared" si="28"/>
        <v>3</v>
      </c>
      <c r="C98">
        <f t="shared" si="29"/>
        <v>6</v>
      </c>
      <c r="D98">
        <f t="shared" si="30"/>
        <v>3</v>
      </c>
      <c r="E98">
        <f t="shared" si="31"/>
        <v>0</v>
      </c>
      <c r="F98">
        <f t="shared" si="23"/>
        <v>3</v>
      </c>
      <c r="G98">
        <f t="shared" si="24"/>
        <v>3</v>
      </c>
      <c r="H98">
        <f t="shared" si="20"/>
        <v>1.3642585845676237E-5</v>
      </c>
      <c r="I98">
        <f t="shared" si="21"/>
        <v>3.9792132006535523E-2</v>
      </c>
      <c r="J98">
        <f t="shared" si="22"/>
        <v>6.0979259092834394E-2</v>
      </c>
      <c r="K98">
        <f t="shared" si="25"/>
        <v>3.7083754095006099E-3</v>
      </c>
      <c r="L98">
        <f t="shared" si="26"/>
        <v>1.2276080843837395E-10</v>
      </c>
      <c r="M98">
        <f t="shared" si="27"/>
        <v>-22.820783300679196</v>
      </c>
    </row>
    <row r="99" spans="2:13" x14ac:dyDescent="0.2">
      <c r="B99">
        <f t="shared" si="28"/>
        <v>3</v>
      </c>
      <c r="C99">
        <f t="shared" si="29"/>
        <v>5</v>
      </c>
      <c r="D99">
        <f t="shared" si="30"/>
        <v>2</v>
      </c>
      <c r="E99">
        <f t="shared" si="31"/>
        <v>3</v>
      </c>
      <c r="F99">
        <f t="shared" si="23"/>
        <v>5</v>
      </c>
      <c r="G99">
        <f t="shared" si="24"/>
        <v>0</v>
      </c>
      <c r="H99">
        <f t="shared" si="20"/>
        <v>3.0331976797801442E-5</v>
      </c>
      <c r="I99">
        <f t="shared" si="21"/>
        <v>0.13485002961397941</v>
      </c>
      <c r="J99">
        <f t="shared" si="22"/>
        <v>0</v>
      </c>
      <c r="K99">
        <f t="shared" si="25"/>
        <v>0.60381253227874476</v>
      </c>
      <c r="L99">
        <f t="shared" si="26"/>
        <v>0</v>
      </c>
      <c r="M99" t="e">
        <f t="shared" si="27"/>
        <v>#NUM!</v>
      </c>
    </row>
    <row r="100" spans="2:13" x14ac:dyDescent="0.2">
      <c r="B100">
        <f t="shared" si="28"/>
        <v>3</v>
      </c>
      <c r="C100">
        <f t="shared" si="29"/>
        <v>5</v>
      </c>
      <c r="D100">
        <f t="shared" si="30"/>
        <v>2</v>
      </c>
      <c r="E100">
        <f t="shared" si="31"/>
        <v>2</v>
      </c>
      <c r="F100">
        <f t="shared" si="23"/>
        <v>4</v>
      </c>
      <c r="G100">
        <f t="shared" si="24"/>
        <v>1</v>
      </c>
      <c r="H100">
        <f t="shared" si="20"/>
        <v>3.0331976797801442E-5</v>
      </c>
      <c r="I100">
        <f t="shared" si="21"/>
        <v>0.13485002961397941</v>
      </c>
      <c r="J100">
        <f t="shared" si="22"/>
        <v>0.91669234600600846</v>
      </c>
      <c r="K100">
        <f t="shared" si="25"/>
        <v>0.33172935225068134</v>
      </c>
      <c r="L100">
        <f t="shared" si="26"/>
        <v>1.2438249586810322E-6</v>
      </c>
      <c r="M100">
        <f t="shared" si="27"/>
        <v>-13.597319282003411</v>
      </c>
    </row>
    <row r="101" spans="2:13" x14ac:dyDescent="0.2">
      <c r="B101">
        <f t="shared" si="28"/>
        <v>3</v>
      </c>
      <c r="C101">
        <f t="shared" si="29"/>
        <v>5</v>
      </c>
      <c r="D101">
        <f t="shared" si="30"/>
        <v>2</v>
      </c>
      <c r="E101">
        <f t="shared" si="31"/>
        <v>1</v>
      </c>
      <c r="F101">
        <f t="shared" si="23"/>
        <v>3</v>
      </c>
      <c r="G101">
        <f t="shared" si="24"/>
        <v>2</v>
      </c>
      <c r="H101">
        <f t="shared" si="20"/>
        <v>3.0331976797801442E-5</v>
      </c>
      <c r="I101">
        <f t="shared" si="21"/>
        <v>0.13485002961397941</v>
      </c>
      <c r="J101">
        <f t="shared" si="22"/>
        <v>6.0979259092834394E-2</v>
      </c>
      <c r="K101">
        <f t="shared" si="25"/>
        <v>6.074974006107333E-2</v>
      </c>
      <c r="L101">
        <f t="shared" si="26"/>
        <v>1.5152291914375235E-8</v>
      </c>
      <c r="M101">
        <f t="shared" si="27"/>
        <v>-18.005114034956009</v>
      </c>
    </row>
    <row r="102" spans="2:13" x14ac:dyDescent="0.2">
      <c r="B102">
        <f t="shared" si="28"/>
        <v>3</v>
      </c>
      <c r="C102">
        <f t="shared" si="29"/>
        <v>5</v>
      </c>
      <c r="D102">
        <f t="shared" si="30"/>
        <v>2</v>
      </c>
      <c r="E102">
        <f t="shared" si="31"/>
        <v>0</v>
      </c>
      <c r="F102">
        <f t="shared" si="23"/>
        <v>2</v>
      </c>
      <c r="G102">
        <f t="shared" si="24"/>
        <v>3</v>
      </c>
      <c r="H102">
        <f t="shared" si="20"/>
        <v>3.0331976797801442E-5</v>
      </c>
      <c r="I102">
        <f t="shared" si="21"/>
        <v>0.13485002961397941</v>
      </c>
      <c r="J102">
        <f t="shared" si="22"/>
        <v>1.3760453657726366E-3</v>
      </c>
      <c r="K102">
        <f t="shared" si="25"/>
        <v>3.7083754095006099E-3</v>
      </c>
      <c r="L102">
        <f t="shared" si="26"/>
        <v>2.0872198958159868E-11</v>
      </c>
      <c r="M102">
        <f t="shared" si="27"/>
        <v>-24.592603035839829</v>
      </c>
    </row>
    <row r="103" spans="2:13" x14ac:dyDescent="0.2">
      <c r="B103">
        <f t="shared" si="28"/>
        <v>3</v>
      </c>
      <c r="C103">
        <f t="shared" si="29"/>
        <v>4</v>
      </c>
      <c r="D103">
        <f t="shared" si="30"/>
        <v>1</v>
      </c>
      <c r="E103">
        <f t="shared" si="31"/>
        <v>3</v>
      </c>
      <c r="F103">
        <f t="shared" si="23"/>
        <v>4</v>
      </c>
      <c r="G103">
        <f t="shared" si="24"/>
        <v>0</v>
      </c>
      <c r="H103">
        <f t="shared" si="20"/>
        <v>6.4709433641659182E-5</v>
      </c>
      <c r="I103">
        <f t="shared" si="21"/>
        <v>0.36559047369272824</v>
      </c>
      <c r="J103">
        <f t="shared" si="22"/>
        <v>0.91669234600600846</v>
      </c>
      <c r="K103">
        <f t="shared" si="25"/>
        <v>0.60381253227874476</v>
      </c>
      <c r="L103">
        <f t="shared" si="26"/>
        <v>1.3094478209127977E-5</v>
      </c>
      <c r="M103">
        <f t="shared" si="27"/>
        <v>-11.243319927371386</v>
      </c>
    </row>
    <row r="104" spans="2:13" x14ac:dyDescent="0.2">
      <c r="B104">
        <f t="shared" si="28"/>
        <v>3</v>
      </c>
      <c r="C104">
        <f t="shared" si="29"/>
        <v>4</v>
      </c>
      <c r="D104">
        <f t="shared" si="30"/>
        <v>1</v>
      </c>
      <c r="E104">
        <f t="shared" si="31"/>
        <v>2</v>
      </c>
      <c r="F104">
        <f t="shared" si="23"/>
        <v>3</v>
      </c>
      <c r="G104">
        <f t="shared" si="24"/>
        <v>1</v>
      </c>
      <c r="H104">
        <f t="shared" si="20"/>
        <v>6.4709433641659182E-5</v>
      </c>
      <c r="I104">
        <f t="shared" si="21"/>
        <v>0.36559047369272824</v>
      </c>
      <c r="J104">
        <f t="shared" si="22"/>
        <v>6.0979259092834394E-2</v>
      </c>
      <c r="K104">
        <f t="shared" si="25"/>
        <v>0.33172935225068134</v>
      </c>
      <c r="L104">
        <f t="shared" si="26"/>
        <v>4.7855131441050336E-7</v>
      </c>
      <c r="M104">
        <f t="shared" si="27"/>
        <v>-14.552502391655873</v>
      </c>
    </row>
    <row r="105" spans="2:13" x14ac:dyDescent="0.2">
      <c r="B105">
        <f t="shared" si="28"/>
        <v>3</v>
      </c>
      <c r="C105">
        <f t="shared" si="29"/>
        <v>4</v>
      </c>
      <c r="D105">
        <f t="shared" si="30"/>
        <v>1</v>
      </c>
      <c r="E105">
        <f t="shared" si="31"/>
        <v>1</v>
      </c>
      <c r="F105">
        <f t="shared" si="23"/>
        <v>2</v>
      </c>
      <c r="G105">
        <f t="shared" si="24"/>
        <v>2</v>
      </c>
      <c r="H105">
        <f t="shared" si="20"/>
        <v>6.4709433641659182E-5</v>
      </c>
      <c r="I105">
        <f t="shared" si="21"/>
        <v>0.36559047369272824</v>
      </c>
      <c r="J105">
        <f t="shared" si="22"/>
        <v>1.3760453657726366E-3</v>
      </c>
      <c r="K105">
        <f t="shared" si="25"/>
        <v>6.074974006107333E-2</v>
      </c>
      <c r="L105">
        <f t="shared" si="26"/>
        <v>1.9776054281112607E-9</v>
      </c>
      <c r="M105">
        <f t="shared" si="27"/>
        <v>-20.041379103871584</v>
      </c>
    </row>
    <row r="106" spans="2:13" x14ac:dyDescent="0.2">
      <c r="B106">
        <f t="shared" si="28"/>
        <v>3</v>
      </c>
      <c r="C106">
        <f t="shared" si="29"/>
        <v>4</v>
      </c>
      <c r="D106">
        <f t="shared" si="30"/>
        <v>1</v>
      </c>
      <c r="E106">
        <f t="shared" si="31"/>
        <v>0</v>
      </c>
      <c r="F106">
        <f t="shared" si="23"/>
        <v>1</v>
      </c>
      <c r="G106">
        <f t="shared" si="24"/>
        <v>3</v>
      </c>
      <c r="H106">
        <f t="shared" si="20"/>
        <v>6.4709433641659182E-5</v>
      </c>
      <c r="I106">
        <f t="shared" si="21"/>
        <v>0.36559047369272824</v>
      </c>
      <c r="J106">
        <f t="shared" si="22"/>
        <v>1.0890118993939464E-5</v>
      </c>
      <c r="K106">
        <f t="shared" si="25"/>
        <v>3.7083754095006099E-3</v>
      </c>
      <c r="L106">
        <f t="shared" si="26"/>
        <v>9.553858113907157E-13</v>
      </c>
      <c r="M106">
        <f t="shared" si="27"/>
        <v>-27.6766611450273</v>
      </c>
    </row>
    <row r="107" spans="2:13" x14ac:dyDescent="0.2">
      <c r="B107">
        <f t="shared" si="28"/>
        <v>3</v>
      </c>
      <c r="C107">
        <f t="shared" si="29"/>
        <v>3</v>
      </c>
      <c r="D107">
        <f t="shared" si="30"/>
        <v>0</v>
      </c>
      <c r="E107">
        <f t="shared" si="31"/>
        <v>3</v>
      </c>
      <c r="F107">
        <f t="shared" si="23"/>
        <v>3</v>
      </c>
      <c r="G107">
        <f t="shared" si="24"/>
        <v>0</v>
      </c>
      <c r="H107">
        <f t="shared" si="20"/>
        <v>1.2979488076597968E-4</v>
      </c>
      <c r="I107">
        <f t="shared" si="21"/>
        <v>0.61946776558687622</v>
      </c>
      <c r="J107">
        <f t="shared" si="22"/>
        <v>6.0979259092834394E-2</v>
      </c>
      <c r="K107">
        <f t="shared" si="25"/>
        <v>0.60381253227874476</v>
      </c>
      <c r="L107">
        <f t="shared" si="26"/>
        <v>2.9604691669702022E-6</v>
      </c>
      <c r="M107">
        <f t="shared" si="27"/>
        <v>-12.730162799833678</v>
      </c>
    </row>
    <row r="108" spans="2:13" x14ac:dyDescent="0.2">
      <c r="B108">
        <f t="shared" si="28"/>
        <v>3</v>
      </c>
      <c r="C108">
        <f t="shared" si="29"/>
        <v>3</v>
      </c>
      <c r="D108">
        <f t="shared" si="30"/>
        <v>0</v>
      </c>
      <c r="E108">
        <f t="shared" si="31"/>
        <v>2</v>
      </c>
      <c r="F108">
        <f t="shared" si="23"/>
        <v>2</v>
      </c>
      <c r="G108">
        <f t="shared" si="24"/>
        <v>1</v>
      </c>
      <c r="H108">
        <f t="shared" si="20"/>
        <v>1.2979488076597968E-4</v>
      </c>
      <c r="I108">
        <f t="shared" si="21"/>
        <v>0.61946776558687622</v>
      </c>
      <c r="J108">
        <f t="shared" si="22"/>
        <v>1.3760453657726366E-3</v>
      </c>
      <c r="K108">
        <f t="shared" si="25"/>
        <v>0.33172935225068134</v>
      </c>
      <c r="L108">
        <f t="shared" si="26"/>
        <v>3.6702270277336401E-8</v>
      </c>
      <c r="M108">
        <f t="shared" si="27"/>
        <v>-17.120427223381277</v>
      </c>
    </row>
    <row r="109" spans="2:13" x14ac:dyDescent="0.2">
      <c r="B109">
        <f t="shared" si="28"/>
        <v>3</v>
      </c>
      <c r="C109">
        <f t="shared" si="29"/>
        <v>3</v>
      </c>
      <c r="D109">
        <f t="shared" si="30"/>
        <v>0</v>
      </c>
      <c r="E109">
        <f t="shared" si="31"/>
        <v>1</v>
      </c>
      <c r="F109">
        <f t="shared" si="23"/>
        <v>1</v>
      </c>
      <c r="G109">
        <f t="shared" si="24"/>
        <v>2</v>
      </c>
      <c r="H109">
        <f t="shared" si="20"/>
        <v>1.2979488076597968E-4</v>
      </c>
      <c r="I109">
        <f t="shared" si="21"/>
        <v>0.61946776558687622</v>
      </c>
      <c r="J109">
        <f t="shared" si="22"/>
        <v>1.0890118993939464E-5</v>
      </c>
      <c r="K109">
        <f t="shared" si="25"/>
        <v>6.074974006107333E-2</v>
      </c>
      <c r="L109">
        <f t="shared" si="26"/>
        <v>5.319285804491881E-11</v>
      </c>
      <c r="M109">
        <f t="shared" si="27"/>
        <v>-23.657096975868885</v>
      </c>
    </row>
    <row r="110" spans="2:13" x14ac:dyDescent="0.2">
      <c r="B110">
        <f t="shared" si="28"/>
        <v>3</v>
      </c>
      <c r="C110">
        <f t="shared" si="29"/>
        <v>3</v>
      </c>
      <c r="D110">
        <f t="shared" si="30"/>
        <v>0</v>
      </c>
      <c r="E110">
        <f t="shared" si="31"/>
        <v>0</v>
      </c>
      <c r="F110">
        <f t="shared" si="23"/>
        <v>0</v>
      </c>
      <c r="G110">
        <f t="shared" si="24"/>
        <v>3</v>
      </c>
      <c r="H110">
        <f t="shared" si="20"/>
        <v>1.2979488076597968E-4</v>
      </c>
      <c r="I110">
        <f t="shared" si="21"/>
        <v>0.61946776558687622</v>
      </c>
      <c r="J110">
        <f t="shared" si="22"/>
        <v>6.4056538748382271E-9</v>
      </c>
      <c r="K110">
        <f t="shared" si="25"/>
        <v>3.7083754095006099E-3</v>
      </c>
      <c r="L110">
        <f t="shared" si="26"/>
        <v>1.9099563280853271E-15</v>
      </c>
      <c r="M110">
        <f t="shared" si="27"/>
        <v>-33.891696017990341</v>
      </c>
    </row>
    <row r="111" spans="2:13" x14ac:dyDescent="0.2">
      <c r="B111">
        <f t="shared" si="28"/>
        <v>4</v>
      </c>
      <c r="C111">
        <f t="shared" si="29"/>
        <v>10</v>
      </c>
      <c r="D111">
        <f t="shared" si="30"/>
        <v>6</v>
      </c>
      <c r="E111">
        <f t="shared" si="31"/>
        <v>4</v>
      </c>
      <c r="F111">
        <f t="shared" si="23"/>
        <v>10</v>
      </c>
      <c r="G111">
        <f t="shared" si="24"/>
        <v>0</v>
      </c>
      <c r="H111">
        <f t="shared" si="20"/>
        <v>4.4300963851969252E-7</v>
      </c>
      <c r="I111">
        <f t="shared" si="21"/>
        <v>1.143952290955898E-3</v>
      </c>
      <c r="J111">
        <f t="shared" si="22"/>
        <v>0</v>
      </c>
      <c r="K111">
        <f t="shared" si="25"/>
        <v>0.51035161907316862</v>
      </c>
      <c r="L111">
        <f t="shared" si="26"/>
        <v>0</v>
      </c>
      <c r="M111" t="e">
        <f t="shared" si="27"/>
        <v>#NUM!</v>
      </c>
    </row>
    <row r="112" spans="2:13" x14ac:dyDescent="0.2">
      <c r="B112">
        <f t="shared" si="28"/>
        <v>4</v>
      </c>
      <c r="C112">
        <f t="shared" si="29"/>
        <v>10</v>
      </c>
      <c r="D112">
        <f t="shared" si="30"/>
        <v>6</v>
      </c>
      <c r="E112">
        <f t="shared" si="31"/>
        <v>3</v>
      </c>
      <c r="F112">
        <f t="shared" si="23"/>
        <v>9</v>
      </c>
      <c r="G112">
        <f t="shared" si="24"/>
        <v>1</v>
      </c>
      <c r="H112">
        <f t="shared" si="20"/>
        <v>4.4300963851969252E-7</v>
      </c>
      <c r="I112">
        <f t="shared" si="21"/>
        <v>1.143952290955898E-3</v>
      </c>
      <c r="J112">
        <f t="shared" si="22"/>
        <v>0</v>
      </c>
      <c r="K112">
        <f t="shared" si="25"/>
        <v>0.37384365282230447</v>
      </c>
      <c r="L112">
        <f t="shared" si="26"/>
        <v>0</v>
      </c>
      <c r="M112" t="e">
        <f t="shared" si="27"/>
        <v>#NUM!</v>
      </c>
    </row>
    <row r="113" spans="2:13" x14ac:dyDescent="0.2">
      <c r="B113">
        <f t="shared" si="28"/>
        <v>4</v>
      </c>
      <c r="C113">
        <f t="shared" si="29"/>
        <v>10</v>
      </c>
      <c r="D113">
        <f t="shared" si="30"/>
        <v>6</v>
      </c>
      <c r="E113">
        <f t="shared" si="31"/>
        <v>2</v>
      </c>
      <c r="F113">
        <f t="shared" si="23"/>
        <v>8</v>
      </c>
      <c r="G113">
        <f t="shared" si="24"/>
        <v>2</v>
      </c>
      <c r="H113">
        <f t="shared" si="20"/>
        <v>4.4300963851969252E-7</v>
      </c>
      <c r="I113">
        <f t="shared" si="21"/>
        <v>1.143952290955898E-3</v>
      </c>
      <c r="J113">
        <f t="shared" si="22"/>
        <v>0</v>
      </c>
      <c r="K113">
        <f t="shared" si="25"/>
        <v>0.10269322526790588</v>
      </c>
      <c r="L113">
        <f t="shared" si="26"/>
        <v>0</v>
      </c>
      <c r="M113" t="e">
        <f t="shared" si="27"/>
        <v>#NUM!</v>
      </c>
    </row>
    <row r="114" spans="2:13" x14ac:dyDescent="0.2">
      <c r="B114">
        <f t="shared" si="28"/>
        <v>4</v>
      </c>
      <c r="C114">
        <f t="shared" si="29"/>
        <v>10</v>
      </c>
      <c r="D114">
        <f t="shared" si="30"/>
        <v>6</v>
      </c>
      <c r="E114">
        <f t="shared" si="31"/>
        <v>1</v>
      </c>
      <c r="F114">
        <f t="shared" si="23"/>
        <v>7</v>
      </c>
      <c r="G114">
        <f t="shared" si="24"/>
        <v>3</v>
      </c>
      <c r="H114">
        <f t="shared" si="20"/>
        <v>4.4300963851969252E-7</v>
      </c>
      <c r="I114">
        <f t="shared" si="21"/>
        <v>1.143952290955898E-3</v>
      </c>
      <c r="J114">
        <f t="shared" si="22"/>
        <v>0</v>
      </c>
      <c r="K114">
        <f t="shared" si="25"/>
        <v>1.2537503236160531E-2</v>
      </c>
      <c r="L114">
        <f t="shared" si="26"/>
        <v>0</v>
      </c>
      <c r="M114" t="e">
        <f t="shared" si="27"/>
        <v>#NUM!</v>
      </c>
    </row>
    <row r="115" spans="2:13" x14ac:dyDescent="0.2">
      <c r="B115">
        <f t="shared" si="28"/>
        <v>4</v>
      </c>
      <c r="C115">
        <f t="shared" si="29"/>
        <v>10</v>
      </c>
      <c r="D115">
        <f t="shared" si="30"/>
        <v>6</v>
      </c>
      <c r="E115">
        <f t="shared" si="31"/>
        <v>0</v>
      </c>
      <c r="F115">
        <f t="shared" si="23"/>
        <v>6</v>
      </c>
      <c r="G115">
        <f t="shared" si="24"/>
        <v>4</v>
      </c>
      <c r="H115">
        <f t="shared" si="20"/>
        <v>4.4300963851969252E-7</v>
      </c>
      <c r="I115">
        <f t="shared" si="21"/>
        <v>1.143952290955898E-3</v>
      </c>
      <c r="J115">
        <f t="shared" si="22"/>
        <v>0</v>
      </c>
      <c r="K115">
        <f t="shared" si="25"/>
        <v>5.739996004604786E-4</v>
      </c>
      <c r="L115">
        <f t="shared" si="26"/>
        <v>0</v>
      </c>
      <c r="M115" t="e">
        <f t="shared" si="27"/>
        <v>#NUM!</v>
      </c>
    </row>
    <row r="116" spans="2:13" x14ac:dyDescent="0.2">
      <c r="B116">
        <f t="shared" si="28"/>
        <v>4</v>
      </c>
      <c r="C116">
        <f t="shared" si="29"/>
        <v>9</v>
      </c>
      <c r="D116">
        <f t="shared" si="30"/>
        <v>5</v>
      </c>
      <c r="E116">
        <f t="shared" si="31"/>
        <v>4</v>
      </c>
      <c r="F116">
        <f t="shared" si="23"/>
        <v>9</v>
      </c>
      <c r="G116">
        <f t="shared" si="24"/>
        <v>0</v>
      </c>
      <c r="H116">
        <f t="shared" si="20"/>
        <v>1.0690564776859794E-6</v>
      </c>
      <c r="I116">
        <f t="shared" si="21"/>
        <v>4.6520352401438377E-3</v>
      </c>
      <c r="J116">
        <f t="shared" si="22"/>
        <v>0</v>
      </c>
      <c r="K116">
        <f t="shared" si="25"/>
        <v>0.51035161907316862</v>
      </c>
      <c r="L116">
        <f t="shared" si="26"/>
        <v>0</v>
      </c>
      <c r="M116" t="e">
        <f t="shared" si="27"/>
        <v>#NUM!</v>
      </c>
    </row>
    <row r="117" spans="2:13" x14ac:dyDescent="0.2">
      <c r="B117">
        <f t="shared" si="28"/>
        <v>4</v>
      </c>
      <c r="C117">
        <f t="shared" si="29"/>
        <v>9</v>
      </c>
      <c r="D117">
        <f t="shared" si="30"/>
        <v>5</v>
      </c>
      <c r="E117">
        <f t="shared" si="31"/>
        <v>3</v>
      </c>
      <c r="F117">
        <f t="shared" si="23"/>
        <v>8</v>
      </c>
      <c r="G117">
        <f t="shared" si="24"/>
        <v>1</v>
      </c>
      <c r="H117">
        <f t="shared" si="20"/>
        <v>1.0690564776859794E-6</v>
      </c>
      <c r="I117">
        <f t="shared" si="21"/>
        <v>4.6520352401438377E-3</v>
      </c>
      <c r="J117">
        <f t="shared" si="22"/>
        <v>0</v>
      </c>
      <c r="K117">
        <f t="shared" si="25"/>
        <v>0.37384365282230447</v>
      </c>
      <c r="L117">
        <f t="shared" si="26"/>
        <v>0</v>
      </c>
      <c r="M117" t="e">
        <f t="shared" si="27"/>
        <v>#NUM!</v>
      </c>
    </row>
    <row r="118" spans="2:13" x14ac:dyDescent="0.2">
      <c r="B118">
        <f t="shared" si="28"/>
        <v>4</v>
      </c>
      <c r="C118">
        <f t="shared" si="29"/>
        <v>9</v>
      </c>
      <c r="D118">
        <f t="shared" si="30"/>
        <v>5</v>
      </c>
      <c r="E118">
        <f t="shared" si="31"/>
        <v>2</v>
      </c>
      <c r="F118">
        <f t="shared" si="23"/>
        <v>7</v>
      </c>
      <c r="G118">
        <f t="shared" si="24"/>
        <v>2</v>
      </c>
      <c r="H118">
        <f t="shared" si="20"/>
        <v>1.0690564776859794E-6</v>
      </c>
      <c r="I118">
        <f t="shared" si="21"/>
        <v>4.6520352401438377E-3</v>
      </c>
      <c r="J118">
        <f t="shared" si="22"/>
        <v>0</v>
      </c>
      <c r="K118">
        <f t="shared" si="25"/>
        <v>0.10269322526790588</v>
      </c>
      <c r="L118">
        <f t="shared" si="26"/>
        <v>0</v>
      </c>
      <c r="M118" t="e">
        <f t="shared" si="27"/>
        <v>#NUM!</v>
      </c>
    </row>
    <row r="119" spans="2:13" x14ac:dyDescent="0.2">
      <c r="B119">
        <f t="shared" si="28"/>
        <v>4</v>
      </c>
      <c r="C119">
        <f t="shared" si="29"/>
        <v>9</v>
      </c>
      <c r="D119">
        <f t="shared" si="30"/>
        <v>5</v>
      </c>
      <c r="E119">
        <f t="shared" si="31"/>
        <v>1</v>
      </c>
      <c r="F119">
        <f t="shared" si="23"/>
        <v>6</v>
      </c>
      <c r="G119">
        <f t="shared" si="24"/>
        <v>3</v>
      </c>
      <c r="H119">
        <f t="shared" si="20"/>
        <v>1.0690564776859794E-6</v>
      </c>
      <c r="I119">
        <f t="shared" si="21"/>
        <v>4.6520352401438377E-3</v>
      </c>
      <c r="J119">
        <f t="shared" si="22"/>
        <v>0</v>
      </c>
      <c r="K119">
        <f t="shared" si="25"/>
        <v>1.2537503236160531E-2</v>
      </c>
      <c r="L119">
        <f t="shared" si="26"/>
        <v>0</v>
      </c>
      <c r="M119" t="e">
        <f t="shared" si="27"/>
        <v>#NUM!</v>
      </c>
    </row>
    <row r="120" spans="2:13" x14ac:dyDescent="0.2">
      <c r="B120">
        <f t="shared" si="28"/>
        <v>4</v>
      </c>
      <c r="C120">
        <f t="shared" si="29"/>
        <v>9</v>
      </c>
      <c r="D120">
        <f t="shared" si="30"/>
        <v>5</v>
      </c>
      <c r="E120">
        <f t="shared" si="31"/>
        <v>0</v>
      </c>
      <c r="F120">
        <f t="shared" si="23"/>
        <v>5</v>
      </c>
      <c r="G120">
        <f t="shared" si="24"/>
        <v>4</v>
      </c>
      <c r="H120">
        <f t="shared" si="20"/>
        <v>1.0690564776859794E-6</v>
      </c>
      <c r="I120">
        <f t="shared" si="21"/>
        <v>4.6520352401438377E-3</v>
      </c>
      <c r="J120">
        <f t="shared" si="22"/>
        <v>0</v>
      </c>
      <c r="K120">
        <f t="shared" si="25"/>
        <v>5.739996004604786E-4</v>
      </c>
      <c r="L120">
        <f t="shared" si="26"/>
        <v>0</v>
      </c>
      <c r="M120" t="e">
        <f t="shared" si="27"/>
        <v>#NUM!</v>
      </c>
    </row>
    <row r="121" spans="2:13" x14ac:dyDescent="0.2">
      <c r="B121">
        <f t="shared" si="28"/>
        <v>4</v>
      </c>
      <c r="C121">
        <f t="shared" si="29"/>
        <v>8</v>
      </c>
      <c r="D121">
        <f t="shared" si="30"/>
        <v>4</v>
      </c>
      <c r="E121">
        <f t="shared" si="31"/>
        <v>4</v>
      </c>
      <c r="F121">
        <f t="shared" si="23"/>
        <v>8</v>
      </c>
      <c r="G121">
        <f t="shared" si="24"/>
        <v>0</v>
      </c>
      <c r="H121">
        <f t="shared" si="20"/>
        <v>2.54528423141989E-6</v>
      </c>
      <c r="I121">
        <f t="shared" si="21"/>
        <v>1.7516781955109417E-2</v>
      </c>
      <c r="J121">
        <f t="shared" si="22"/>
        <v>0</v>
      </c>
      <c r="K121">
        <f t="shared" si="25"/>
        <v>0.51035161907316862</v>
      </c>
      <c r="L121">
        <f t="shared" si="26"/>
        <v>0</v>
      </c>
      <c r="M121" t="e">
        <f t="shared" si="27"/>
        <v>#NUM!</v>
      </c>
    </row>
    <row r="122" spans="2:13" x14ac:dyDescent="0.2">
      <c r="B122">
        <f t="shared" si="28"/>
        <v>4</v>
      </c>
      <c r="C122">
        <f t="shared" si="29"/>
        <v>8</v>
      </c>
      <c r="D122">
        <f t="shared" si="30"/>
        <v>4</v>
      </c>
      <c r="E122">
        <f t="shared" si="31"/>
        <v>3</v>
      </c>
      <c r="F122">
        <f t="shared" si="23"/>
        <v>7</v>
      </c>
      <c r="G122">
        <f t="shared" si="24"/>
        <v>1</v>
      </c>
      <c r="H122">
        <f t="shared" si="20"/>
        <v>2.54528423141989E-6</v>
      </c>
      <c r="I122">
        <f t="shared" si="21"/>
        <v>1.7516781955109417E-2</v>
      </c>
      <c r="J122">
        <f t="shared" si="22"/>
        <v>0</v>
      </c>
      <c r="K122">
        <f t="shared" si="25"/>
        <v>0.37384365282230447</v>
      </c>
      <c r="L122">
        <f t="shared" si="26"/>
        <v>0</v>
      </c>
      <c r="M122" t="e">
        <f t="shared" si="27"/>
        <v>#NUM!</v>
      </c>
    </row>
    <row r="123" spans="2:13" x14ac:dyDescent="0.2">
      <c r="B123">
        <f t="shared" si="28"/>
        <v>4</v>
      </c>
      <c r="C123">
        <f t="shared" si="29"/>
        <v>8</v>
      </c>
      <c r="D123">
        <f t="shared" si="30"/>
        <v>4</v>
      </c>
      <c r="E123">
        <f t="shared" si="31"/>
        <v>2</v>
      </c>
      <c r="F123">
        <f t="shared" si="23"/>
        <v>6</v>
      </c>
      <c r="G123">
        <f t="shared" si="24"/>
        <v>2</v>
      </c>
      <c r="H123">
        <f t="shared" si="20"/>
        <v>2.54528423141989E-6</v>
      </c>
      <c r="I123">
        <f t="shared" si="21"/>
        <v>1.7516781955109417E-2</v>
      </c>
      <c r="J123">
        <f t="shared" si="22"/>
        <v>0</v>
      </c>
      <c r="K123">
        <f t="shared" si="25"/>
        <v>0.10269322526790588</v>
      </c>
      <c r="L123">
        <f t="shared" si="26"/>
        <v>0</v>
      </c>
      <c r="M123" t="e">
        <f t="shared" si="27"/>
        <v>#NUM!</v>
      </c>
    </row>
    <row r="124" spans="2:13" x14ac:dyDescent="0.2">
      <c r="B124">
        <f t="shared" si="28"/>
        <v>4</v>
      </c>
      <c r="C124">
        <f t="shared" si="29"/>
        <v>8</v>
      </c>
      <c r="D124">
        <f t="shared" si="30"/>
        <v>4</v>
      </c>
      <c r="E124">
        <f t="shared" si="31"/>
        <v>1</v>
      </c>
      <c r="F124">
        <f t="shared" si="23"/>
        <v>5</v>
      </c>
      <c r="G124">
        <f t="shared" si="24"/>
        <v>3</v>
      </c>
      <c r="H124">
        <f t="shared" si="20"/>
        <v>2.54528423141989E-6</v>
      </c>
      <c r="I124">
        <f t="shared" si="21"/>
        <v>1.7516781955109417E-2</v>
      </c>
      <c r="J124">
        <f t="shared" si="22"/>
        <v>0</v>
      </c>
      <c r="K124">
        <f t="shared" si="25"/>
        <v>1.2537503236160531E-2</v>
      </c>
      <c r="L124">
        <f t="shared" si="26"/>
        <v>0</v>
      </c>
      <c r="M124" t="e">
        <f t="shared" si="27"/>
        <v>#NUM!</v>
      </c>
    </row>
    <row r="125" spans="2:13" x14ac:dyDescent="0.2">
      <c r="B125">
        <f t="shared" si="28"/>
        <v>4</v>
      </c>
      <c r="C125">
        <f t="shared" si="29"/>
        <v>8</v>
      </c>
      <c r="D125">
        <f t="shared" si="30"/>
        <v>4</v>
      </c>
      <c r="E125">
        <f t="shared" si="31"/>
        <v>0</v>
      </c>
      <c r="F125">
        <f t="shared" si="23"/>
        <v>4</v>
      </c>
      <c r="G125">
        <f t="shared" si="24"/>
        <v>4</v>
      </c>
      <c r="H125">
        <f t="shared" si="20"/>
        <v>2.54528423141989E-6</v>
      </c>
      <c r="I125">
        <f t="shared" si="21"/>
        <v>1.7516781955109417E-2</v>
      </c>
      <c r="J125">
        <f t="shared" si="22"/>
        <v>0.91669234600600846</v>
      </c>
      <c r="K125">
        <f t="shared" si="25"/>
        <v>5.739996004604786E-4</v>
      </c>
      <c r="L125">
        <f t="shared" si="26"/>
        <v>2.3459881077384428E-11</v>
      </c>
      <c r="M125">
        <f t="shared" si="27"/>
        <v>-24.475729341881266</v>
      </c>
    </row>
    <row r="126" spans="2:13" x14ac:dyDescent="0.2">
      <c r="B126">
        <f t="shared" si="28"/>
        <v>4</v>
      </c>
      <c r="C126">
        <f t="shared" si="29"/>
        <v>7</v>
      </c>
      <c r="D126">
        <f t="shared" si="30"/>
        <v>3</v>
      </c>
      <c r="E126">
        <f t="shared" si="31"/>
        <v>4</v>
      </c>
      <c r="F126">
        <f t="shared" si="23"/>
        <v>7</v>
      </c>
      <c r="G126">
        <f t="shared" si="24"/>
        <v>0</v>
      </c>
      <c r="H126">
        <f t="shared" si="20"/>
        <v>5.9579050230172942E-6</v>
      </c>
      <c r="I126">
        <f t="shared" si="21"/>
        <v>5.9361950372504871E-2</v>
      </c>
      <c r="J126">
        <f t="shared" si="22"/>
        <v>0</v>
      </c>
      <c r="K126">
        <f t="shared" si="25"/>
        <v>0.51035161907316862</v>
      </c>
      <c r="L126">
        <f t="shared" si="26"/>
        <v>0</v>
      </c>
      <c r="M126" t="e">
        <f t="shared" si="27"/>
        <v>#NUM!</v>
      </c>
    </row>
    <row r="127" spans="2:13" x14ac:dyDescent="0.2">
      <c r="B127">
        <f t="shared" si="28"/>
        <v>4</v>
      </c>
      <c r="C127">
        <f t="shared" si="29"/>
        <v>7</v>
      </c>
      <c r="D127">
        <f t="shared" si="30"/>
        <v>3</v>
      </c>
      <c r="E127">
        <f t="shared" si="31"/>
        <v>3</v>
      </c>
      <c r="F127">
        <f t="shared" si="23"/>
        <v>6</v>
      </c>
      <c r="G127">
        <f t="shared" si="24"/>
        <v>1</v>
      </c>
      <c r="H127">
        <f t="shared" si="20"/>
        <v>5.9579050230172942E-6</v>
      </c>
      <c r="I127">
        <f t="shared" si="21"/>
        <v>5.9361950372504871E-2</v>
      </c>
      <c r="J127">
        <f t="shared" si="22"/>
        <v>0</v>
      </c>
      <c r="K127">
        <f t="shared" si="25"/>
        <v>0.37384365282230447</v>
      </c>
      <c r="L127">
        <f t="shared" si="26"/>
        <v>0</v>
      </c>
      <c r="M127" t="e">
        <f t="shared" si="27"/>
        <v>#NUM!</v>
      </c>
    </row>
    <row r="128" spans="2:13" x14ac:dyDescent="0.2">
      <c r="B128">
        <f t="shared" si="28"/>
        <v>4</v>
      </c>
      <c r="C128">
        <f t="shared" si="29"/>
        <v>7</v>
      </c>
      <c r="D128">
        <f t="shared" si="30"/>
        <v>3</v>
      </c>
      <c r="E128">
        <f t="shared" si="31"/>
        <v>2</v>
      </c>
      <c r="F128">
        <f t="shared" si="23"/>
        <v>5</v>
      </c>
      <c r="G128">
        <f t="shared" si="24"/>
        <v>2</v>
      </c>
      <c r="H128">
        <f t="shared" si="20"/>
        <v>5.9579050230172942E-6</v>
      </c>
      <c r="I128">
        <f t="shared" si="21"/>
        <v>5.9361950372504871E-2</v>
      </c>
      <c r="J128">
        <f t="shared" si="22"/>
        <v>0</v>
      </c>
      <c r="K128">
        <f t="shared" si="25"/>
        <v>0.10269322526790588</v>
      </c>
      <c r="L128">
        <f t="shared" si="26"/>
        <v>0</v>
      </c>
      <c r="M128" t="e">
        <f t="shared" si="27"/>
        <v>#NUM!</v>
      </c>
    </row>
    <row r="129" spans="2:13" x14ac:dyDescent="0.2">
      <c r="B129">
        <f t="shared" si="28"/>
        <v>4</v>
      </c>
      <c r="C129">
        <f t="shared" si="29"/>
        <v>7</v>
      </c>
      <c r="D129">
        <f t="shared" si="30"/>
        <v>3</v>
      </c>
      <c r="E129">
        <f t="shared" si="31"/>
        <v>1</v>
      </c>
      <c r="F129">
        <f t="shared" si="23"/>
        <v>4</v>
      </c>
      <c r="G129">
        <f t="shared" si="24"/>
        <v>3</v>
      </c>
      <c r="H129">
        <f t="shared" si="20"/>
        <v>5.9579050230172942E-6</v>
      </c>
      <c r="I129">
        <f t="shared" si="21"/>
        <v>5.9361950372504871E-2</v>
      </c>
      <c r="J129">
        <f t="shared" si="22"/>
        <v>0.91669234600600846</v>
      </c>
      <c r="K129">
        <f t="shared" si="25"/>
        <v>1.2537503236160531E-2</v>
      </c>
      <c r="L129">
        <f t="shared" si="26"/>
        <v>4.0647739676735635E-9</v>
      </c>
      <c r="M129">
        <f t="shared" si="27"/>
        <v>-19.320907700000973</v>
      </c>
    </row>
    <row r="130" spans="2:13" x14ac:dyDescent="0.2">
      <c r="B130">
        <f t="shared" si="28"/>
        <v>4</v>
      </c>
      <c r="C130">
        <f t="shared" si="29"/>
        <v>7</v>
      </c>
      <c r="D130">
        <f t="shared" si="30"/>
        <v>3</v>
      </c>
      <c r="E130">
        <f t="shared" si="31"/>
        <v>0</v>
      </c>
      <c r="F130">
        <f t="shared" si="23"/>
        <v>3</v>
      </c>
      <c r="G130">
        <f t="shared" si="24"/>
        <v>4</v>
      </c>
      <c r="H130">
        <f t="shared" si="20"/>
        <v>5.9579050230172942E-6</v>
      </c>
      <c r="I130">
        <f t="shared" si="21"/>
        <v>5.9361950372504871E-2</v>
      </c>
      <c r="J130">
        <f t="shared" si="22"/>
        <v>6.0979259092834394E-2</v>
      </c>
      <c r="K130">
        <f t="shared" si="25"/>
        <v>5.739996004604786E-4</v>
      </c>
      <c r="L130">
        <f t="shared" si="26"/>
        <v>1.2379282409129049E-11</v>
      </c>
      <c r="M130">
        <f t="shared" si="27"/>
        <v>-25.114996814073461</v>
      </c>
    </row>
    <row r="131" spans="2:13" x14ac:dyDescent="0.2">
      <c r="B131">
        <f t="shared" si="28"/>
        <v>4</v>
      </c>
      <c r="C131">
        <f t="shared" si="29"/>
        <v>6</v>
      </c>
      <c r="D131">
        <f t="shared" si="30"/>
        <v>2</v>
      </c>
      <c r="E131">
        <f t="shared" si="31"/>
        <v>4</v>
      </c>
      <c r="F131">
        <f t="shared" si="23"/>
        <v>6</v>
      </c>
      <c r="G131">
        <f t="shared" si="24"/>
        <v>0</v>
      </c>
      <c r="H131">
        <f t="shared" si="20"/>
        <v>1.3642585845676237E-5</v>
      </c>
      <c r="I131">
        <f t="shared" si="21"/>
        <v>0.17243094541606749</v>
      </c>
      <c r="J131">
        <f t="shared" si="22"/>
        <v>0</v>
      </c>
      <c r="K131">
        <f t="shared" si="25"/>
        <v>0.51035161907316862</v>
      </c>
      <c r="L131">
        <f t="shared" si="26"/>
        <v>0</v>
      </c>
      <c r="M131" t="e">
        <f t="shared" si="27"/>
        <v>#NUM!</v>
      </c>
    </row>
    <row r="132" spans="2:13" x14ac:dyDescent="0.2">
      <c r="B132">
        <f t="shared" si="28"/>
        <v>4</v>
      </c>
      <c r="C132">
        <f t="shared" si="29"/>
        <v>6</v>
      </c>
      <c r="D132">
        <f t="shared" si="30"/>
        <v>2</v>
      </c>
      <c r="E132">
        <f t="shared" si="31"/>
        <v>3</v>
      </c>
      <c r="F132">
        <f t="shared" si="23"/>
        <v>5</v>
      </c>
      <c r="G132">
        <f t="shared" si="24"/>
        <v>1</v>
      </c>
      <c r="H132">
        <f t="shared" si="20"/>
        <v>1.3642585845676237E-5</v>
      </c>
      <c r="I132">
        <f t="shared" si="21"/>
        <v>0.17243094541606749</v>
      </c>
      <c r="J132">
        <f t="shared" si="22"/>
        <v>0</v>
      </c>
      <c r="K132">
        <f t="shared" si="25"/>
        <v>0.37384365282230447</v>
      </c>
      <c r="L132">
        <f t="shared" si="26"/>
        <v>0</v>
      </c>
      <c r="M132" t="e">
        <f t="shared" si="27"/>
        <v>#NUM!</v>
      </c>
    </row>
    <row r="133" spans="2:13" x14ac:dyDescent="0.2">
      <c r="B133">
        <f t="shared" si="28"/>
        <v>4</v>
      </c>
      <c r="C133">
        <f t="shared" si="29"/>
        <v>6</v>
      </c>
      <c r="D133">
        <f t="shared" si="30"/>
        <v>2</v>
      </c>
      <c r="E133">
        <f t="shared" si="31"/>
        <v>2</v>
      </c>
      <c r="F133">
        <f t="shared" si="23"/>
        <v>4</v>
      </c>
      <c r="G133">
        <f t="shared" si="24"/>
        <v>2</v>
      </c>
      <c r="H133">
        <f t="shared" si="20"/>
        <v>1.3642585845676237E-5</v>
      </c>
      <c r="I133">
        <f t="shared" si="21"/>
        <v>0.17243094541606749</v>
      </c>
      <c r="J133">
        <f t="shared" si="22"/>
        <v>0.91669234600600846</v>
      </c>
      <c r="K133">
        <f t="shared" si="25"/>
        <v>0.10269322526790588</v>
      </c>
      <c r="L133">
        <f t="shared" si="26"/>
        <v>2.2145082558675633E-7</v>
      </c>
      <c r="M133">
        <f t="shared" si="27"/>
        <v>-15.323065278488619</v>
      </c>
    </row>
    <row r="134" spans="2:13" x14ac:dyDescent="0.2">
      <c r="B134">
        <f t="shared" si="28"/>
        <v>4</v>
      </c>
      <c r="C134">
        <f t="shared" si="29"/>
        <v>6</v>
      </c>
      <c r="D134">
        <f t="shared" si="30"/>
        <v>2</v>
      </c>
      <c r="E134">
        <f t="shared" si="31"/>
        <v>1</v>
      </c>
      <c r="F134">
        <f t="shared" si="23"/>
        <v>3</v>
      </c>
      <c r="G134">
        <f t="shared" si="24"/>
        <v>3</v>
      </c>
      <c r="H134">
        <f t="shared" si="20"/>
        <v>1.3642585845676237E-5</v>
      </c>
      <c r="I134">
        <f t="shared" si="21"/>
        <v>0.17243094541606749</v>
      </c>
      <c r="J134">
        <f t="shared" si="22"/>
        <v>6.0979259092834394E-2</v>
      </c>
      <c r="K134">
        <f t="shared" si="25"/>
        <v>1.2537503236160531E-2</v>
      </c>
      <c r="L134">
        <f t="shared" si="26"/>
        <v>1.7984779024041727E-9</v>
      </c>
      <c r="M134">
        <f t="shared" si="27"/>
        <v>-20.136325139549378</v>
      </c>
    </row>
    <row r="135" spans="2:13" x14ac:dyDescent="0.2">
      <c r="B135">
        <f t="shared" si="28"/>
        <v>4</v>
      </c>
      <c r="C135">
        <f t="shared" si="29"/>
        <v>6</v>
      </c>
      <c r="D135">
        <f t="shared" si="30"/>
        <v>2</v>
      </c>
      <c r="E135">
        <f t="shared" si="31"/>
        <v>0</v>
      </c>
      <c r="F135">
        <f t="shared" si="23"/>
        <v>2</v>
      </c>
      <c r="G135">
        <f t="shared" si="24"/>
        <v>4</v>
      </c>
      <c r="H135">
        <f t="shared" si="20"/>
        <v>1.3642585845676237E-5</v>
      </c>
      <c r="I135">
        <f t="shared" si="21"/>
        <v>0.17243094541606749</v>
      </c>
      <c r="J135">
        <f t="shared" si="22"/>
        <v>1.3760453657726366E-3</v>
      </c>
      <c r="K135">
        <f t="shared" si="25"/>
        <v>5.739996004604786E-4</v>
      </c>
      <c r="L135">
        <f t="shared" si="26"/>
        <v>1.8580450805541569E-12</v>
      </c>
      <c r="M135">
        <f t="shared" si="27"/>
        <v>-27.011496212884978</v>
      </c>
    </row>
    <row r="136" spans="2:13" x14ac:dyDescent="0.2">
      <c r="B136">
        <f t="shared" si="28"/>
        <v>4</v>
      </c>
      <c r="C136">
        <f t="shared" si="29"/>
        <v>5</v>
      </c>
      <c r="D136">
        <f t="shared" si="30"/>
        <v>1</v>
      </c>
      <c r="E136">
        <f t="shared" si="31"/>
        <v>4</v>
      </c>
      <c r="F136">
        <f t="shared" si="23"/>
        <v>5</v>
      </c>
      <c r="G136">
        <f t="shared" si="24"/>
        <v>0</v>
      </c>
      <c r="H136">
        <f t="shared" si="20"/>
        <v>3.0331976797801442E-5</v>
      </c>
      <c r="I136">
        <f t="shared" si="21"/>
        <v>0.3895630773089207</v>
      </c>
      <c r="J136">
        <f t="shared" si="22"/>
        <v>0</v>
      </c>
      <c r="K136">
        <f t="shared" si="25"/>
        <v>0.51035161907316862</v>
      </c>
      <c r="L136">
        <f t="shared" si="26"/>
        <v>0</v>
      </c>
      <c r="M136" t="e">
        <f t="shared" si="27"/>
        <v>#NUM!</v>
      </c>
    </row>
    <row r="137" spans="2:13" x14ac:dyDescent="0.2">
      <c r="B137">
        <f t="shared" si="28"/>
        <v>4</v>
      </c>
      <c r="C137">
        <f t="shared" si="29"/>
        <v>5</v>
      </c>
      <c r="D137">
        <f t="shared" si="30"/>
        <v>1</v>
      </c>
      <c r="E137">
        <f t="shared" si="31"/>
        <v>3</v>
      </c>
      <c r="F137">
        <f t="shared" si="23"/>
        <v>4</v>
      </c>
      <c r="G137">
        <f t="shared" si="24"/>
        <v>1</v>
      </c>
      <c r="H137">
        <f t="shared" si="20"/>
        <v>3.0331976797801442E-5</v>
      </c>
      <c r="I137">
        <f t="shared" si="21"/>
        <v>0.3895630773089207</v>
      </c>
      <c r="J137">
        <f t="shared" si="22"/>
        <v>0.91669234600600846</v>
      </c>
      <c r="K137">
        <f t="shared" si="25"/>
        <v>0.37384365282230447</v>
      </c>
      <c r="L137">
        <f t="shared" si="26"/>
        <v>4.049413437223765E-6</v>
      </c>
      <c r="M137">
        <f t="shared" si="27"/>
        <v>-12.41693851764987</v>
      </c>
    </row>
    <row r="138" spans="2:13" x14ac:dyDescent="0.2">
      <c r="B138">
        <f t="shared" si="28"/>
        <v>4</v>
      </c>
      <c r="C138">
        <f t="shared" si="29"/>
        <v>5</v>
      </c>
      <c r="D138">
        <f t="shared" si="30"/>
        <v>1</v>
      </c>
      <c r="E138">
        <f t="shared" si="31"/>
        <v>2</v>
      </c>
      <c r="F138">
        <f t="shared" si="23"/>
        <v>3</v>
      </c>
      <c r="G138">
        <f t="shared" si="24"/>
        <v>2</v>
      </c>
      <c r="H138">
        <f t="shared" si="20"/>
        <v>3.0331976797801442E-5</v>
      </c>
      <c r="I138">
        <f t="shared" si="21"/>
        <v>0.3895630773089207</v>
      </c>
      <c r="J138">
        <f t="shared" si="22"/>
        <v>6.0979259092834394E-2</v>
      </c>
      <c r="K138">
        <f t="shared" si="25"/>
        <v>0.10269322526790588</v>
      </c>
      <c r="L138">
        <f t="shared" si="26"/>
        <v>7.3995011180519485E-8</v>
      </c>
      <c r="M138">
        <f t="shared" si="27"/>
        <v>-16.419268162494301</v>
      </c>
    </row>
    <row r="139" spans="2:13" x14ac:dyDescent="0.2">
      <c r="B139">
        <f t="shared" si="28"/>
        <v>4</v>
      </c>
      <c r="C139">
        <f t="shared" si="29"/>
        <v>5</v>
      </c>
      <c r="D139">
        <f t="shared" si="30"/>
        <v>1</v>
      </c>
      <c r="E139">
        <f t="shared" si="31"/>
        <v>1</v>
      </c>
      <c r="F139">
        <f t="shared" si="23"/>
        <v>2</v>
      </c>
      <c r="G139">
        <f t="shared" si="24"/>
        <v>3</v>
      </c>
      <c r="H139">
        <f t="shared" si="20"/>
        <v>3.0331976797801442E-5</v>
      </c>
      <c r="I139">
        <f t="shared" si="21"/>
        <v>0.3895630773089207</v>
      </c>
      <c r="J139">
        <f t="shared" si="22"/>
        <v>1.3760453657726366E-3</v>
      </c>
      <c r="K139">
        <f t="shared" si="25"/>
        <v>1.2537503236160531E-2</v>
      </c>
      <c r="L139">
        <f t="shared" si="26"/>
        <v>2.038554436515088E-10</v>
      </c>
      <c r="M139">
        <f t="shared" si="27"/>
        <v>-22.313609982818175</v>
      </c>
    </row>
    <row r="140" spans="2:13" x14ac:dyDescent="0.2">
      <c r="B140">
        <f t="shared" si="28"/>
        <v>4</v>
      </c>
      <c r="C140">
        <f t="shared" si="29"/>
        <v>5</v>
      </c>
      <c r="D140">
        <f t="shared" si="30"/>
        <v>1</v>
      </c>
      <c r="E140">
        <f t="shared" si="31"/>
        <v>0</v>
      </c>
      <c r="F140">
        <f t="shared" si="23"/>
        <v>1</v>
      </c>
      <c r="G140">
        <f t="shared" si="24"/>
        <v>4</v>
      </c>
      <c r="H140">
        <f t="shared" si="20"/>
        <v>3.0331976797801442E-5</v>
      </c>
      <c r="I140">
        <f t="shared" si="21"/>
        <v>0.3895630773089207</v>
      </c>
      <c r="J140">
        <f t="shared" si="22"/>
        <v>1.0890118993939464E-5</v>
      </c>
      <c r="K140">
        <f t="shared" si="25"/>
        <v>5.739996004604786E-4</v>
      </c>
      <c r="L140">
        <f t="shared" si="26"/>
        <v>7.386228150125219E-14</v>
      </c>
      <c r="M140">
        <f t="shared" si="27"/>
        <v>-30.23657409642567</v>
      </c>
    </row>
    <row r="141" spans="2:13" x14ac:dyDescent="0.2">
      <c r="B141">
        <f t="shared" si="28"/>
        <v>4</v>
      </c>
      <c r="C141">
        <f t="shared" si="29"/>
        <v>4</v>
      </c>
      <c r="D141">
        <f t="shared" si="30"/>
        <v>0</v>
      </c>
      <c r="E141">
        <f t="shared" si="31"/>
        <v>4</v>
      </c>
      <c r="F141">
        <f t="shared" si="23"/>
        <v>4</v>
      </c>
      <c r="G141">
        <f t="shared" si="24"/>
        <v>0</v>
      </c>
      <c r="H141">
        <f t="shared" si="20"/>
        <v>6.4709433641659182E-5</v>
      </c>
      <c r="I141">
        <f t="shared" si="21"/>
        <v>0.52807014716369416</v>
      </c>
      <c r="J141">
        <f t="shared" si="22"/>
        <v>0.91669234600600846</v>
      </c>
      <c r="K141">
        <f t="shared" si="25"/>
        <v>0.51035161907316862</v>
      </c>
      <c r="L141">
        <f t="shared" si="26"/>
        <v>1.5986460447086833E-5</v>
      </c>
      <c r="M141">
        <f t="shared" si="27"/>
        <v>-11.04376841602957</v>
      </c>
    </row>
    <row r="142" spans="2:13" x14ac:dyDescent="0.2">
      <c r="B142">
        <f t="shared" si="28"/>
        <v>4</v>
      </c>
      <c r="C142">
        <f t="shared" si="29"/>
        <v>4</v>
      </c>
      <c r="D142">
        <f t="shared" si="30"/>
        <v>0</v>
      </c>
      <c r="E142">
        <f t="shared" si="31"/>
        <v>3</v>
      </c>
      <c r="F142">
        <f t="shared" si="23"/>
        <v>3</v>
      </c>
      <c r="G142">
        <f t="shared" si="24"/>
        <v>1</v>
      </c>
      <c r="H142">
        <f t="shared" si="20"/>
        <v>6.4709433641659182E-5</v>
      </c>
      <c r="I142">
        <f t="shared" si="21"/>
        <v>0.52807014716369416</v>
      </c>
      <c r="J142">
        <f t="shared" si="22"/>
        <v>6.0979259092834394E-2</v>
      </c>
      <c r="K142">
        <f t="shared" si="25"/>
        <v>0.37384365282230447</v>
      </c>
      <c r="L142">
        <f t="shared" si="26"/>
        <v>7.7898908099975358E-7</v>
      </c>
      <c r="M142">
        <f t="shared" si="27"/>
        <v>-14.065268807862276</v>
      </c>
    </row>
    <row r="143" spans="2:13" x14ac:dyDescent="0.2">
      <c r="B143">
        <f t="shared" si="28"/>
        <v>4</v>
      </c>
      <c r="C143">
        <f t="shared" si="29"/>
        <v>4</v>
      </c>
      <c r="D143">
        <f t="shared" si="30"/>
        <v>0</v>
      </c>
      <c r="E143">
        <f t="shared" si="31"/>
        <v>2</v>
      </c>
      <c r="F143">
        <f t="shared" si="23"/>
        <v>2</v>
      </c>
      <c r="G143">
        <f t="shared" si="24"/>
        <v>2</v>
      </c>
      <c r="H143">
        <f t="shared" si="20"/>
        <v>6.4709433641659182E-5</v>
      </c>
      <c r="I143">
        <f t="shared" si="21"/>
        <v>0.52807014716369416</v>
      </c>
      <c r="J143">
        <f t="shared" si="22"/>
        <v>1.3760453657726366E-3</v>
      </c>
      <c r="K143">
        <f t="shared" si="25"/>
        <v>0.10269322526790588</v>
      </c>
      <c r="L143">
        <f t="shared" si="26"/>
        <v>4.8287393283692024E-9</v>
      </c>
      <c r="M143">
        <f t="shared" si="27"/>
        <v>-19.148680411969821</v>
      </c>
    </row>
    <row r="144" spans="2:13" x14ac:dyDescent="0.2">
      <c r="B144">
        <f t="shared" si="28"/>
        <v>4</v>
      </c>
      <c r="C144">
        <f t="shared" si="29"/>
        <v>4</v>
      </c>
      <c r="D144">
        <f t="shared" si="30"/>
        <v>0</v>
      </c>
      <c r="E144">
        <f t="shared" si="31"/>
        <v>1</v>
      </c>
      <c r="F144">
        <f t="shared" si="23"/>
        <v>1</v>
      </c>
      <c r="G144">
        <f t="shared" si="24"/>
        <v>3</v>
      </c>
      <c r="H144">
        <f t="shared" si="20"/>
        <v>6.4709433641659182E-5</v>
      </c>
      <c r="I144">
        <f t="shared" si="21"/>
        <v>0.52807014716369416</v>
      </c>
      <c r="J144">
        <f t="shared" si="22"/>
        <v>1.0890118993939464E-5</v>
      </c>
      <c r="K144">
        <f t="shared" si="25"/>
        <v>1.2537503236160531E-2</v>
      </c>
      <c r="L144">
        <f t="shared" si="26"/>
        <v>4.6655505447659254E-12</v>
      </c>
      <c r="M144">
        <f t="shared" si="27"/>
        <v>-26.090815272565592</v>
      </c>
    </row>
    <row r="145" spans="2:13" x14ac:dyDescent="0.2">
      <c r="B145">
        <f t="shared" si="28"/>
        <v>4</v>
      </c>
      <c r="C145">
        <f t="shared" si="29"/>
        <v>4</v>
      </c>
      <c r="D145">
        <f t="shared" si="30"/>
        <v>0</v>
      </c>
      <c r="E145">
        <f t="shared" si="31"/>
        <v>0</v>
      </c>
      <c r="F145">
        <f t="shared" si="23"/>
        <v>0</v>
      </c>
      <c r="G145">
        <f t="shared" si="24"/>
        <v>4</v>
      </c>
      <c r="H145">
        <f t="shared" si="20"/>
        <v>6.4709433641659182E-5</v>
      </c>
      <c r="I145">
        <f t="shared" si="21"/>
        <v>0.52807014716369416</v>
      </c>
      <c r="J145">
        <f t="shared" si="22"/>
        <v>6.4056538748382271E-9</v>
      </c>
      <c r="K145">
        <f t="shared" si="25"/>
        <v>5.739996004604786E-4</v>
      </c>
      <c r="L145">
        <f t="shared" si="26"/>
        <v>1.2564183587558945E-16</v>
      </c>
      <c r="M145">
        <f t="shared" si="27"/>
        <v>-36.613096387138832</v>
      </c>
    </row>
    <row r="146" spans="2:13" x14ac:dyDescent="0.2">
      <c r="B146">
        <f t="shared" si="28"/>
        <v>5</v>
      </c>
      <c r="C146">
        <f t="shared" si="29"/>
        <v>10</v>
      </c>
      <c r="D146">
        <f t="shared" si="30"/>
        <v>5</v>
      </c>
      <c r="E146">
        <f t="shared" si="31"/>
        <v>5</v>
      </c>
      <c r="F146">
        <f t="shared" si="23"/>
        <v>10</v>
      </c>
      <c r="G146">
        <f t="shared" si="24"/>
        <v>0</v>
      </c>
      <c r="H146">
        <f t="shared" si="20"/>
        <v>4.4300963851969252E-7</v>
      </c>
      <c r="I146">
        <f t="shared" si="21"/>
        <v>7.9313277311405979E-3</v>
      </c>
      <c r="J146">
        <f t="shared" si="22"/>
        <v>0</v>
      </c>
      <c r="K146">
        <f t="shared" si="25"/>
        <v>0.43135702087476069</v>
      </c>
      <c r="L146">
        <f t="shared" si="26"/>
        <v>0</v>
      </c>
      <c r="M146" t="e">
        <f t="shared" si="27"/>
        <v>#NUM!</v>
      </c>
    </row>
    <row r="147" spans="2:13" x14ac:dyDescent="0.2">
      <c r="B147">
        <f t="shared" si="28"/>
        <v>5</v>
      </c>
      <c r="C147">
        <f t="shared" si="29"/>
        <v>10</v>
      </c>
      <c r="D147">
        <f t="shared" si="30"/>
        <v>5</v>
      </c>
      <c r="E147">
        <f t="shared" si="31"/>
        <v>4</v>
      </c>
      <c r="F147">
        <f t="shared" si="23"/>
        <v>9</v>
      </c>
      <c r="G147">
        <f t="shared" si="24"/>
        <v>1</v>
      </c>
      <c r="H147">
        <f t="shared" si="20"/>
        <v>4.4300963851969252E-7</v>
      </c>
      <c r="I147">
        <f t="shared" si="21"/>
        <v>7.9313277311405979E-3</v>
      </c>
      <c r="J147">
        <f t="shared" si="22"/>
        <v>0</v>
      </c>
      <c r="K147">
        <f t="shared" si="25"/>
        <v>0.39497299099203964</v>
      </c>
      <c r="L147">
        <f t="shared" si="26"/>
        <v>0</v>
      </c>
      <c r="M147" t="e">
        <f t="shared" si="27"/>
        <v>#NUM!</v>
      </c>
    </row>
    <row r="148" spans="2:13" x14ac:dyDescent="0.2">
      <c r="B148">
        <f t="shared" si="28"/>
        <v>5</v>
      </c>
      <c r="C148">
        <f t="shared" si="29"/>
        <v>10</v>
      </c>
      <c r="D148">
        <f t="shared" si="30"/>
        <v>5</v>
      </c>
      <c r="E148">
        <f t="shared" si="31"/>
        <v>3</v>
      </c>
      <c r="F148">
        <f t="shared" si="23"/>
        <v>8</v>
      </c>
      <c r="G148">
        <f t="shared" si="24"/>
        <v>2</v>
      </c>
      <c r="H148">
        <f t="shared" si="20"/>
        <v>4.4300963851969252E-7</v>
      </c>
      <c r="I148">
        <f t="shared" si="21"/>
        <v>7.9313277311405979E-3</v>
      </c>
      <c r="J148">
        <f t="shared" si="22"/>
        <v>0</v>
      </c>
      <c r="K148">
        <f t="shared" si="25"/>
        <v>0.1446631500716819</v>
      </c>
      <c r="L148">
        <f t="shared" si="26"/>
        <v>0</v>
      </c>
      <c r="M148" t="e">
        <f t="shared" si="27"/>
        <v>#NUM!</v>
      </c>
    </row>
    <row r="149" spans="2:13" x14ac:dyDescent="0.2">
      <c r="B149">
        <f t="shared" si="28"/>
        <v>5</v>
      </c>
      <c r="C149">
        <f t="shared" si="29"/>
        <v>10</v>
      </c>
      <c r="D149">
        <f t="shared" si="30"/>
        <v>5</v>
      </c>
      <c r="E149">
        <f t="shared" si="31"/>
        <v>2</v>
      </c>
      <c r="F149">
        <f t="shared" si="23"/>
        <v>7</v>
      </c>
      <c r="G149">
        <f t="shared" si="24"/>
        <v>3</v>
      </c>
      <c r="H149">
        <f t="shared" ref="H149:H212" si="32">VLOOKUP(C149,K$6:M$16,2)</f>
        <v>4.4300963851969252E-7</v>
      </c>
      <c r="I149">
        <f t="shared" ref="I149:I212" si="33">_xlfn.BINOM.DIST(B149,C149,$H$2,FALSE)</f>
        <v>7.9313277311405979E-3</v>
      </c>
      <c r="J149">
        <f t="shared" ref="J149:J212" si="34">VLOOKUP(F149,K$6:M$16,3)</f>
        <v>0</v>
      </c>
      <c r="K149">
        <f t="shared" si="25"/>
        <v>2.6492225374827882E-2</v>
      </c>
      <c r="L149">
        <f t="shared" si="26"/>
        <v>0</v>
      </c>
      <c r="M149" t="e">
        <f t="shared" si="27"/>
        <v>#NUM!</v>
      </c>
    </row>
    <row r="150" spans="2:13" x14ac:dyDescent="0.2">
      <c r="B150">
        <f t="shared" si="28"/>
        <v>5</v>
      </c>
      <c r="C150">
        <f t="shared" si="29"/>
        <v>10</v>
      </c>
      <c r="D150">
        <f t="shared" si="30"/>
        <v>5</v>
      </c>
      <c r="E150">
        <f t="shared" si="31"/>
        <v>1</v>
      </c>
      <c r="F150">
        <f t="shared" ref="F150:F213" si="35">D150+E150</f>
        <v>6</v>
      </c>
      <c r="G150">
        <f t="shared" ref="G150:G213" si="36">B150-E150</f>
        <v>4</v>
      </c>
      <c r="H150">
        <f t="shared" si="32"/>
        <v>4.4300963851969252E-7</v>
      </c>
      <c r="I150">
        <f t="shared" si="33"/>
        <v>7.9313277311405979E-3</v>
      </c>
      <c r="J150">
        <f t="shared" si="34"/>
        <v>0</v>
      </c>
      <c r="K150">
        <f t="shared" ref="K150:K213" si="37">_xlfn.BINOM.DIST(G150,B150,$F$2,FALSE)</f>
        <v>2.4257663577867197E-3</v>
      </c>
      <c r="L150">
        <f t="shared" ref="L150:L213" si="38">H150*I150*J150*K150</f>
        <v>0</v>
      </c>
      <c r="M150" t="e">
        <f t="shared" ref="M150:M213" si="39">LN(L150)</f>
        <v>#NUM!</v>
      </c>
    </row>
    <row r="151" spans="2:13" x14ac:dyDescent="0.2">
      <c r="B151">
        <f t="shared" ref="B151:B214" si="40">IF(E150=0,IF(C150=B150,B150+1,B150), B150)</f>
        <v>5</v>
      </c>
      <c r="C151">
        <f t="shared" ref="C151:C214" si="41">IF(E150=0,IF(C150=B150,10,C150-1),C150)</f>
        <v>10</v>
      </c>
      <c r="D151">
        <f t="shared" ref="D151:D214" si="42">C151-B151</f>
        <v>5</v>
      </c>
      <c r="E151">
        <f t="shared" ref="E151:E214" si="43">IF(E150=0,B151,E150-1)</f>
        <v>0</v>
      </c>
      <c r="F151">
        <f t="shared" si="35"/>
        <v>5</v>
      </c>
      <c r="G151">
        <f t="shared" si="36"/>
        <v>5</v>
      </c>
      <c r="H151">
        <f t="shared" si="32"/>
        <v>4.4300963851969252E-7</v>
      </c>
      <c r="I151">
        <f t="shared" si="33"/>
        <v>7.9313277311405979E-3</v>
      </c>
      <c r="J151">
        <f t="shared" si="34"/>
        <v>0</v>
      </c>
      <c r="K151">
        <f t="shared" si="37"/>
        <v>8.8846328903134907E-5</v>
      </c>
      <c r="L151">
        <f t="shared" si="38"/>
        <v>0</v>
      </c>
      <c r="M151" t="e">
        <f t="shared" si="39"/>
        <v>#NUM!</v>
      </c>
    </row>
    <row r="152" spans="2:13" x14ac:dyDescent="0.2">
      <c r="B152">
        <f t="shared" si="40"/>
        <v>5</v>
      </c>
      <c r="C152">
        <f t="shared" si="41"/>
        <v>9</v>
      </c>
      <c r="D152">
        <f t="shared" si="42"/>
        <v>4</v>
      </c>
      <c r="E152">
        <f t="shared" si="43"/>
        <v>5</v>
      </c>
      <c r="F152">
        <f t="shared" si="35"/>
        <v>9</v>
      </c>
      <c r="G152">
        <f t="shared" si="36"/>
        <v>0</v>
      </c>
      <c r="H152">
        <f t="shared" si="32"/>
        <v>1.0690564776859794E-6</v>
      </c>
      <c r="I152">
        <f t="shared" si="33"/>
        <v>2.687817227905312E-2</v>
      </c>
      <c r="J152">
        <f t="shared" si="34"/>
        <v>0</v>
      </c>
      <c r="K152">
        <f t="shared" si="37"/>
        <v>0.43135702087476069</v>
      </c>
      <c r="L152">
        <f t="shared" si="38"/>
        <v>0</v>
      </c>
      <c r="M152" t="e">
        <f t="shared" si="39"/>
        <v>#NUM!</v>
      </c>
    </row>
    <row r="153" spans="2:13" x14ac:dyDescent="0.2">
      <c r="B153">
        <f t="shared" si="40"/>
        <v>5</v>
      </c>
      <c r="C153">
        <f t="shared" si="41"/>
        <v>9</v>
      </c>
      <c r="D153">
        <f t="shared" si="42"/>
        <v>4</v>
      </c>
      <c r="E153">
        <f t="shared" si="43"/>
        <v>4</v>
      </c>
      <c r="F153">
        <f t="shared" si="35"/>
        <v>8</v>
      </c>
      <c r="G153">
        <f t="shared" si="36"/>
        <v>1</v>
      </c>
      <c r="H153">
        <f t="shared" si="32"/>
        <v>1.0690564776859794E-6</v>
      </c>
      <c r="I153">
        <f t="shared" si="33"/>
        <v>2.687817227905312E-2</v>
      </c>
      <c r="J153">
        <f t="shared" si="34"/>
        <v>0</v>
      </c>
      <c r="K153">
        <f t="shared" si="37"/>
        <v>0.39497299099203964</v>
      </c>
      <c r="L153">
        <f t="shared" si="38"/>
        <v>0</v>
      </c>
      <c r="M153" t="e">
        <f t="shared" si="39"/>
        <v>#NUM!</v>
      </c>
    </row>
    <row r="154" spans="2:13" x14ac:dyDescent="0.2">
      <c r="B154">
        <f t="shared" si="40"/>
        <v>5</v>
      </c>
      <c r="C154">
        <f t="shared" si="41"/>
        <v>9</v>
      </c>
      <c r="D154">
        <f t="shared" si="42"/>
        <v>4</v>
      </c>
      <c r="E154">
        <f t="shared" si="43"/>
        <v>3</v>
      </c>
      <c r="F154">
        <f t="shared" si="35"/>
        <v>7</v>
      </c>
      <c r="G154">
        <f t="shared" si="36"/>
        <v>2</v>
      </c>
      <c r="H154">
        <f t="shared" si="32"/>
        <v>1.0690564776859794E-6</v>
      </c>
      <c r="I154">
        <f t="shared" si="33"/>
        <v>2.687817227905312E-2</v>
      </c>
      <c r="J154">
        <f t="shared" si="34"/>
        <v>0</v>
      </c>
      <c r="K154">
        <f t="shared" si="37"/>
        <v>0.1446631500716819</v>
      </c>
      <c r="L154">
        <f t="shared" si="38"/>
        <v>0</v>
      </c>
      <c r="M154" t="e">
        <f t="shared" si="39"/>
        <v>#NUM!</v>
      </c>
    </row>
    <row r="155" spans="2:13" x14ac:dyDescent="0.2">
      <c r="B155">
        <f t="shared" si="40"/>
        <v>5</v>
      </c>
      <c r="C155">
        <f t="shared" si="41"/>
        <v>9</v>
      </c>
      <c r="D155">
        <f t="shared" si="42"/>
        <v>4</v>
      </c>
      <c r="E155">
        <f t="shared" si="43"/>
        <v>2</v>
      </c>
      <c r="F155">
        <f t="shared" si="35"/>
        <v>6</v>
      </c>
      <c r="G155">
        <f t="shared" si="36"/>
        <v>3</v>
      </c>
      <c r="H155">
        <f t="shared" si="32"/>
        <v>1.0690564776859794E-6</v>
      </c>
      <c r="I155">
        <f t="shared" si="33"/>
        <v>2.687817227905312E-2</v>
      </c>
      <c r="J155">
        <f t="shared" si="34"/>
        <v>0</v>
      </c>
      <c r="K155">
        <f t="shared" si="37"/>
        <v>2.6492225374827882E-2</v>
      </c>
      <c r="L155">
        <f t="shared" si="38"/>
        <v>0</v>
      </c>
      <c r="M155" t="e">
        <f t="shared" si="39"/>
        <v>#NUM!</v>
      </c>
    </row>
    <row r="156" spans="2:13" x14ac:dyDescent="0.2">
      <c r="B156">
        <f t="shared" si="40"/>
        <v>5</v>
      </c>
      <c r="C156">
        <f t="shared" si="41"/>
        <v>9</v>
      </c>
      <c r="D156">
        <f t="shared" si="42"/>
        <v>4</v>
      </c>
      <c r="E156">
        <f t="shared" si="43"/>
        <v>1</v>
      </c>
      <c r="F156">
        <f t="shared" si="35"/>
        <v>5</v>
      </c>
      <c r="G156">
        <f t="shared" si="36"/>
        <v>4</v>
      </c>
      <c r="H156">
        <f t="shared" si="32"/>
        <v>1.0690564776859794E-6</v>
      </c>
      <c r="I156">
        <f t="shared" si="33"/>
        <v>2.687817227905312E-2</v>
      </c>
      <c r="J156">
        <f t="shared" si="34"/>
        <v>0</v>
      </c>
      <c r="K156">
        <f t="shared" si="37"/>
        <v>2.4257663577867197E-3</v>
      </c>
      <c r="L156">
        <f t="shared" si="38"/>
        <v>0</v>
      </c>
      <c r="M156" t="e">
        <f t="shared" si="39"/>
        <v>#NUM!</v>
      </c>
    </row>
    <row r="157" spans="2:13" x14ac:dyDescent="0.2">
      <c r="B157">
        <f t="shared" si="40"/>
        <v>5</v>
      </c>
      <c r="C157">
        <f t="shared" si="41"/>
        <v>9</v>
      </c>
      <c r="D157">
        <f t="shared" si="42"/>
        <v>4</v>
      </c>
      <c r="E157">
        <f t="shared" si="43"/>
        <v>0</v>
      </c>
      <c r="F157">
        <f t="shared" si="35"/>
        <v>4</v>
      </c>
      <c r="G157">
        <f t="shared" si="36"/>
        <v>5</v>
      </c>
      <c r="H157">
        <f t="shared" si="32"/>
        <v>1.0690564776859794E-6</v>
      </c>
      <c r="I157">
        <f t="shared" si="33"/>
        <v>2.687817227905312E-2</v>
      </c>
      <c r="J157">
        <f t="shared" si="34"/>
        <v>0.91669234600600846</v>
      </c>
      <c r="K157">
        <f t="shared" si="37"/>
        <v>8.8846328903134907E-5</v>
      </c>
      <c r="L157">
        <f t="shared" si="38"/>
        <v>2.3402565824331912E-12</v>
      </c>
      <c r="M157">
        <f t="shared" si="39"/>
        <v>-26.780760541957651</v>
      </c>
    </row>
    <row r="158" spans="2:13" x14ac:dyDescent="0.2">
      <c r="B158">
        <f t="shared" si="40"/>
        <v>5</v>
      </c>
      <c r="C158">
        <f t="shared" si="41"/>
        <v>8</v>
      </c>
      <c r="D158">
        <f t="shared" si="42"/>
        <v>3</v>
      </c>
      <c r="E158">
        <f t="shared" si="43"/>
        <v>5</v>
      </c>
      <c r="F158">
        <f t="shared" si="35"/>
        <v>8</v>
      </c>
      <c r="G158">
        <f t="shared" si="36"/>
        <v>0</v>
      </c>
      <c r="H158">
        <f t="shared" si="32"/>
        <v>2.54528423141989E-6</v>
      </c>
      <c r="I158">
        <f t="shared" si="33"/>
        <v>8.096569503192029E-2</v>
      </c>
      <c r="J158">
        <f t="shared" si="34"/>
        <v>0</v>
      </c>
      <c r="K158">
        <f t="shared" si="37"/>
        <v>0.43135702087476069</v>
      </c>
      <c r="L158">
        <f t="shared" si="38"/>
        <v>0</v>
      </c>
      <c r="M158" t="e">
        <f t="shared" si="39"/>
        <v>#NUM!</v>
      </c>
    </row>
    <row r="159" spans="2:13" x14ac:dyDescent="0.2">
      <c r="B159">
        <f t="shared" si="40"/>
        <v>5</v>
      </c>
      <c r="C159">
        <f t="shared" si="41"/>
        <v>8</v>
      </c>
      <c r="D159">
        <f t="shared" si="42"/>
        <v>3</v>
      </c>
      <c r="E159">
        <f t="shared" si="43"/>
        <v>4</v>
      </c>
      <c r="F159">
        <f t="shared" si="35"/>
        <v>7</v>
      </c>
      <c r="G159">
        <f t="shared" si="36"/>
        <v>1</v>
      </c>
      <c r="H159">
        <f t="shared" si="32"/>
        <v>2.54528423141989E-6</v>
      </c>
      <c r="I159">
        <f t="shared" si="33"/>
        <v>8.096569503192029E-2</v>
      </c>
      <c r="J159">
        <f t="shared" si="34"/>
        <v>0</v>
      </c>
      <c r="K159">
        <f t="shared" si="37"/>
        <v>0.39497299099203964</v>
      </c>
      <c r="L159">
        <f t="shared" si="38"/>
        <v>0</v>
      </c>
      <c r="M159" t="e">
        <f t="shared" si="39"/>
        <v>#NUM!</v>
      </c>
    </row>
    <row r="160" spans="2:13" x14ac:dyDescent="0.2">
      <c r="B160">
        <f t="shared" si="40"/>
        <v>5</v>
      </c>
      <c r="C160">
        <f t="shared" si="41"/>
        <v>8</v>
      </c>
      <c r="D160">
        <f t="shared" si="42"/>
        <v>3</v>
      </c>
      <c r="E160">
        <f t="shared" si="43"/>
        <v>3</v>
      </c>
      <c r="F160">
        <f t="shared" si="35"/>
        <v>6</v>
      </c>
      <c r="G160">
        <f t="shared" si="36"/>
        <v>2</v>
      </c>
      <c r="H160">
        <f t="shared" si="32"/>
        <v>2.54528423141989E-6</v>
      </c>
      <c r="I160">
        <f t="shared" si="33"/>
        <v>8.096569503192029E-2</v>
      </c>
      <c r="J160">
        <f t="shared" si="34"/>
        <v>0</v>
      </c>
      <c r="K160">
        <f t="shared" si="37"/>
        <v>0.1446631500716819</v>
      </c>
      <c r="L160">
        <f t="shared" si="38"/>
        <v>0</v>
      </c>
      <c r="M160" t="e">
        <f t="shared" si="39"/>
        <v>#NUM!</v>
      </c>
    </row>
    <row r="161" spans="2:13" x14ac:dyDescent="0.2">
      <c r="B161">
        <f t="shared" si="40"/>
        <v>5</v>
      </c>
      <c r="C161">
        <f t="shared" si="41"/>
        <v>8</v>
      </c>
      <c r="D161">
        <f t="shared" si="42"/>
        <v>3</v>
      </c>
      <c r="E161">
        <f t="shared" si="43"/>
        <v>2</v>
      </c>
      <c r="F161">
        <f t="shared" si="35"/>
        <v>5</v>
      </c>
      <c r="G161">
        <f t="shared" si="36"/>
        <v>3</v>
      </c>
      <c r="H161">
        <f t="shared" si="32"/>
        <v>2.54528423141989E-6</v>
      </c>
      <c r="I161">
        <f t="shared" si="33"/>
        <v>8.096569503192029E-2</v>
      </c>
      <c r="J161">
        <f t="shared" si="34"/>
        <v>0</v>
      </c>
      <c r="K161">
        <f t="shared" si="37"/>
        <v>2.6492225374827882E-2</v>
      </c>
      <c r="L161">
        <f t="shared" si="38"/>
        <v>0</v>
      </c>
      <c r="M161" t="e">
        <f t="shared" si="39"/>
        <v>#NUM!</v>
      </c>
    </row>
    <row r="162" spans="2:13" x14ac:dyDescent="0.2">
      <c r="B162">
        <f t="shared" si="40"/>
        <v>5</v>
      </c>
      <c r="C162">
        <f t="shared" si="41"/>
        <v>8</v>
      </c>
      <c r="D162">
        <f t="shared" si="42"/>
        <v>3</v>
      </c>
      <c r="E162">
        <f t="shared" si="43"/>
        <v>1</v>
      </c>
      <c r="F162">
        <f t="shared" si="35"/>
        <v>4</v>
      </c>
      <c r="G162">
        <f t="shared" si="36"/>
        <v>4</v>
      </c>
      <c r="H162">
        <f t="shared" si="32"/>
        <v>2.54528423141989E-6</v>
      </c>
      <c r="I162">
        <f t="shared" si="33"/>
        <v>8.096569503192029E-2</v>
      </c>
      <c r="J162">
        <f t="shared" si="34"/>
        <v>0.91669234600600846</v>
      </c>
      <c r="K162">
        <f t="shared" si="37"/>
        <v>2.4257663577867197E-3</v>
      </c>
      <c r="L162">
        <f t="shared" si="38"/>
        <v>4.5825784572374245E-10</v>
      </c>
      <c r="M162">
        <f t="shared" si="39"/>
        <v>-21.503589108299668</v>
      </c>
    </row>
    <row r="163" spans="2:13" x14ac:dyDescent="0.2">
      <c r="B163">
        <f t="shared" si="40"/>
        <v>5</v>
      </c>
      <c r="C163">
        <f t="shared" si="41"/>
        <v>8</v>
      </c>
      <c r="D163">
        <f t="shared" si="42"/>
        <v>3</v>
      </c>
      <c r="E163">
        <f t="shared" si="43"/>
        <v>0</v>
      </c>
      <c r="F163">
        <f t="shared" si="35"/>
        <v>3</v>
      </c>
      <c r="G163">
        <f t="shared" si="36"/>
        <v>5</v>
      </c>
      <c r="H163">
        <f t="shared" si="32"/>
        <v>2.54528423141989E-6</v>
      </c>
      <c r="I163">
        <f t="shared" si="33"/>
        <v>8.096569503192029E-2</v>
      </c>
      <c r="J163">
        <f t="shared" si="34"/>
        <v>6.0979259092834394E-2</v>
      </c>
      <c r="K163">
        <f t="shared" si="37"/>
        <v>8.8846328903134907E-5</v>
      </c>
      <c r="L163">
        <f t="shared" si="38"/>
        <v>1.1165006140127644E-12</v>
      </c>
      <c r="M163">
        <f t="shared" si="39"/>
        <v>-27.520821773686365</v>
      </c>
    </row>
    <row r="164" spans="2:13" x14ac:dyDescent="0.2">
      <c r="B164">
        <f t="shared" si="40"/>
        <v>5</v>
      </c>
      <c r="C164">
        <f t="shared" si="41"/>
        <v>7</v>
      </c>
      <c r="D164">
        <f t="shared" si="42"/>
        <v>2</v>
      </c>
      <c r="E164">
        <f t="shared" si="43"/>
        <v>5</v>
      </c>
      <c r="F164">
        <f t="shared" si="35"/>
        <v>7</v>
      </c>
      <c r="G164">
        <f t="shared" si="36"/>
        <v>0</v>
      </c>
      <c r="H164">
        <f t="shared" si="32"/>
        <v>5.9579050230172942E-6</v>
      </c>
      <c r="I164">
        <f t="shared" si="33"/>
        <v>0.20578615335899153</v>
      </c>
      <c r="J164">
        <f t="shared" si="34"/>
        <v>0</v>
      </c>
      <c r="K164">
        <f t="shared" si="37"/>
        <v>0.43135702087476069</v>
      </c>
      <c r="L164">
        <f t="shared" si="38"/>
        <v>0</v>
      </c>
      <c r="M164" t="e">
        <f t="shared" si="39"/>
        <v>#NUM!</v>
      </c>
    </row>
    <row r="165" spans="2:13" x14ac:dyDescent="0.2">
      <c r="B165">
        <f t="shared" si="40"/>
        <v>5</v>
      </c>
      <c r="C165">
        <f t="shared" si="41"/>
        <v>7</v>
      </c>
      <c r="D165">
        <f t="shared" si="42"/>
        <v>2</v>
      </c>
      <c r="E165">
        <f t="shared" si="43"/>
        <v>4</v>
      </c>
      <c r="F165">
        <f t="shared" si="35"/>
        <v>6</v>
      </c>
      <c r="G165">
        <f t="shared" si="36"/>
        <v>1</v>
      </c>
      <c r="H165">
        <f t="shared" si="32"/>
        <v>5.9579050230172942E-6</v>
      </c>
      <c r="I165">
        <f t="shared" si="33"/>
        <v>0.20578615335899153</v>
      </c>
      <c r="J165">
        <f t="shared" si="34"/>
        <v>0</v>
      </c>
      <c r="K165">
        <f t="shared" si="37"/>
        <v>0.39497299099203964</v>
      </c>
      <c r="L165">
        <f t="shared" si="38"/>
        <v>0</v>
      </c>
      <c r="M165" t="e">
        <f t="shared" si="39"/>
        <v>#NUM!</v>
      </c>
    </row>
    <row r="166" spans="2:13" x14ac:dyDescent="0.2">
      <c r="B166">
        <f t="shared" si="40"/>
        <v>5</v>
      </c>
      <c r="C166">
        <f t="shared" si="41"/>
        <v>7</v>
      </c>
      <c r="D166">
        <f t="shared" si="42"/>
        <v>2</v>
      </c>
      <c r="E166">
        <f t="shared" si="43"/>
        <v>3</v>
      </c>
      <c r="F166">
        <f t="shared" si="35"/>
        <v>5</v>
      </c>
      <c r="G166">
        <f t="shared" si="36"/>
        <v>2</v>
      </c>
      <c r="H166">
        <f t="shared" si="32"/>
        <v>5.9579050230172942E-6</v>
      </c>
      <c r="I166">
        <f t="shared" si="33"/>
        <v>0.20578615335899153</v>
      </c>
      <c r="J166">
        <f t="shared" si="34"/>
        <v>0</v>
      </c>
      <c r="K166">
        <f t="shared" si="37"/>
        <v>0.1446631500716819</v>
      </c>
      <c r="L166">
        <f t="shared" si="38"/>
        <v>0</v>
      </c>
      <c r="M166" t="e">
        <f t="shared" si="39"/>
        <v>#NUM!</v>
      </c>
    </row>
    <row r="167" spans="2:13" x14ac:dyDescent="0.2">
      <c r="B167">
        <f t="shared" si="40"/>
        <v>5</v>
      </c>
      <c r="C167">
        <f t="shared" si="41"/>
        <v>7</v>
      </c>
      <c r="D167">
        <f t="shared" si="42"/>
        <v>2</v>
      </c>
      <c r="E167">
        <f t="shared" si="43"/>
        <v>2</v>
      </c>
      <c r="F167">
        <f t="shared" si="35"/>
        <v>4</v>
      </c>
      <c r="G167">
        <f t="shared" si="36"/>
        <v>3</v>
      </c>
      <c r="H167">
        <f t="shared" si="32"/>
        <v>5.9579050230172942E-6</v>
      </c>
      <c r="I167">
        <f t="shared" si="33"/>
        <v>0.20578615335899153</v>
      </c>
      <c r="J167">
        <f t="shared" si="34"/>
        <v>0.91669234600600846</v>
      </c>
      <c r="K167">
        <f t="shared" si="37"/>
        <v>2.6492225374827882E-2</v>
      </c>
      <c r="L167">
        <f t="shared" si="38"/>
        <v>2.9775000067706709E-8</v>
      </c>
      <c r="M167">
        <f t="shared" si="39"/>
        <v>-17.329596719431102</v>
      </c>
    </row>
    <row r="168" spans="2:13" x14ac:dyDescent="0.2">
      <c r="B168">
        <f t="shared" si="40"/>
        <v>5</v>
      </c>
      <c r="C168">
        <f t="shared" si="41"/>
        <v>7</v>
      </c>
      <c r="D168">
        <f t="shared" si="42"/>
        <v>2</v>
      </c>
      <c r="E168">
        <f t="shared" si="43"/>
        <v>1</v>
      </c>
      <c r="F168">
        <f t="shared" si="35"/>
        <v>3</v>
      </c>
      <c r="G168">
        <f t="shared" si="36"/>
        <v>4</v>
      </c>
      <c r="H168">
        <f t="shared" si="32"/>
        <v>5.9579050230172942E-6</v>
      </c>
      <c r="I168">
        <f t="shared" si="33"/>
        <v>0.20578615335899153</v>
      </c>
      <c r="J168">
        <f t="shared" si="34"/>
        <v>6.0979259092834394E-2</v>
      </c>
      <c r="K168">
        <f t="shared" si="37"/>
        <v>2.4257663577867197E-3</v>
      </c>
      <c r="L168">
        <f t="shared" si="38"/>
        <v>1.8135972012285804E-10</v>
      </c>
      <c r="M168">
        <f t="shared" si="39"/>
        <v>-22.430538652943643</v>
      </c>
    </row>
    <row r="169" spans="2:13" x14ac:dyDescent="0.2">
      <c r="B169">
        <f t="shared" si="40"/>
        <v>5</v>
      </c>
      <c r="C169">
        <f t="shared" si="41"/>
        <v>7</v>
      </c>
      <c r="D169">
        <f t="shared" si="42"/>
        <v>2</v>
      </c>
      <c r="E169">
        <f t="shared" si="43"/>
        <v>0</v>
      </c>
      <c r="F169">
        <f t="shared" si="35"/>
        <v>2</v>
      </c>
      <c r="G169">
        <f t="shared" si="36"/>
        <v>5</v>
      </c>
      <c r="H169">
        <f t="shared" si="32"/>
        <v>5.9579050230172942E-6</v>
      </c>
      <c r="I169">
        <f t="shared" si="33"/>
        <v>0.20578615335899153</v>
      </c>
      <c r="J169">
        <f t="shared" si="34"/>
        <v>1.3760453657726366E-3</v>
      </c>
      <c r="K169">
        <f t="shared" si="37"/>
        <v>8.8846328903134907E-5</v>
      </c>
      <c r="L169">
        <f t="shared" si="38"/>
        <v>1.4989321151379986E-13</v>
      </c>
      <c r="M169">
        <f t="shared" si="39"/>
        <v>-29.528853277593456</v>
      </c>
    </row>
    <row r="170" spans="2:13" x14ac:dyDescent="0.2">
      <c r="B170">
        <f t="shared" si="40"/>
        <v>5</v>
      </c>
      <c r="C170">
        <f t="shared" si="41"/>
        <v>6</v>
      </c>
      <c r="D170">
        <f t="shared" si="42"/>
        <v>1</v>
      </c>
      <c r="E170">
        <f t="shared" si="43"/>
        <v>5</v>
      </c>
      <c r="F170">
        <f t="shared" si="35"/>
        <v>6</v>
      </c>
      <c r="G170">
        <f t="shared" si="36"/>
        <v>0</v>
      </c>
      <c r="H170">
        <f t="shared" si="32"/>
        <v>1.3642585845676237E-5</v>
      </c>
      <c r="I170">
        <f t="shared" si="33"/>
        <v>0.39850331460427785</v>
      </c>
      <c r="J170">
        <f t="shared" si="34"/>
        <v>0</v>
      </c>
      <c r="K170">
        <f t="shared" si="37"/>
        <v>0.43135702087476069</v>
      </c>
      <c r="L170">
        <f t="shared" si="38"/>
        <v>0</v>
      </c>
      <c r="M170" t="e">
        <f t="shared" si="39"/>
        <v>#NUM!</v>
      </c>
    </row>
    <row r="171" spans="2:13" x14ac:dyDescent="0.2">
      <c r="B171">
        <f t="shared" si="40"/>
        <v>5</v>
      </c>
      <c r="C171">
        <f t="shared" si="41"/>
        <v>6</v>
      </c>
      <c r="D171">
        <f t="shared" si="42"/>
        <v>1</v>
      </c>
      <c r="E171">
        <f t="shared" si="43"/>
        <v>4</v>
      </c>
      <c r="F171">
        <f t="shared" si="35"/>
        <v>5</v>
      </c>
      <c r="G171">
        <f t="shared" si="36"/>
        <v>1</v>
      </c>
      <c r="H171">
        <f t="shared" si="32"/>
        <v>1.3642585845676237E-5</v>
      </c>
      <c r="I171">
        <f t="shared" si="33"/>
        <v>0.39850331460427785</v>
      </c>
      <c r="J171">
        <f t="shared" si="34"/>
        <v>0</v>
      </c>
      <c r="K171">
        <f t="shared" si="37"/>
        <v>0.39497299099203964</v>
      </c>
      <c r="L171">
        <f t="shared" si="38"/>
        <v>0</v>
      </c>
      <c r="M171" t="e">
        <f t="shared" si="39"/>
        <v>#NUM!</v>
      </c>
    </row>
    <row r="172" spans="2:13" x14ac:dyDescent="0.2">
      <c r="B172">
        <f t="shared" si="40"/>
        <v>5</v>
      </c>
      <c r="C172">
        <f t="shared" si="41"/>
        <v>6</v>
      </c>
      <c r="D172">
        <f t="shared" si="42"/>
        <v>1</v>
      </c>
      <c r="E172">
        <f t="shared" si="43"/>
        <v>3</v>
      </c>
      <c r="F172">
        <f t="shared" si="35"/>
        <v>4</v>
      </c>
      <c r="G172">
        <f t="shared" si="36"/>
        <v>2</v>
      </c>
      <c r="H172">
        <f t="shared" si="32"/>
        <v>1.3642585845676237E-5</v>
      </c>
      <c r="I172">
        <f t="shared" si="33"/>
        <v>0.39850331460427785</v>
      </c>
      <c r="J172">
        <f t="shared" si="34"/>
        <v>0.91669234600600846</v>
      </c>
      <c r="K172">
        <f t="shared" si="37"/>
        <v>0.1446631500716819</v>
      </c>
      <c r="L172">
        <f t="shared" si="38"/>
        <v>7.2095831696947786E-7</v>
      </c>
      <c r="M172">
        <f t="shared" si="39"/>
        <v>-14.142684514135075</v>
      </c>
    </row>
    <row r="173" spans="2:13" x14ac:dyDescent="0.2">
      <c r="B173">
        <f t="shared" si="40"/>
        <v>5</v>
      </c>
      <c r="C173">
        <f t="shared" si="41"/>
        <v>6</v>
      </c>
      <c r="D173">
        <f t="shared" si="42"/>
        <v>1</v>
      </c>
      <c r="E173">
        <f t="shared" si="43"/>
        <v>2</v>
      </c>
      <c r="F173">
        <f t="shared" si="35"/>
        <v>3</v>
      </c>
      <c r="G173">
        <f t="shared" si="36"/>
        <v>3</v>
      </c>
      <c r="H173">
        <f t="shared" si="32"/>
        <v>1.3642585845676237E-5</v>
      </c>
      <c r="I173">
        <f t="shared" si="33"/>
        <v>0.39850331460427785</v>
      </c>
      <c r="J173">
        <f t="shared" si="34"/>
        <v>6.0979259092834394E-2</v>
      </c>
      <c r="K173">
        <f t="shared" si="37"/>
        <v>2.6492225374827882E-2</v>
      </c>
      <c r="L173">
        <f t="shared" si="38"/>
        <v>8.7827236465831406E-9</v>
      </c>
      <c r="M173">
        <f t="shared" si="39"/>
        <v>-18.55047926708767</v>
      </c>
    </row>
    <row r="174" spans="2:13" x14ac:dyDescent="0.2">
      <c r="B174">
        <f t="shared" si="40"/>
        <v>5</v>
      </c>
      <c r="C174">
        <f t="shared" si="41"/>
        <v>6</v>
      </c>
      <c r="D174">
        <f t="shared" si="42"/>
        <v>1</v>
      </c>
      <c r="E174">
        <f t="shared" si="43"/>
        <v>1</v>
      </c>
      <c r="F174">
        <f t="shared" si="35"/>
        <v>2</v>
      </c>
      <c r="G174">
        <f t="shared" si="36"/>
        <v>4</v>
      </c>
      <c r="H174">
        <f t="shared" si="32"/>
        <v>1.3642585845676237E-5</v>
      </c>
      <c r="I174">
        <f t="shared" si="33"/>
        <v>0.39850331460427785</v>
      </c>
      <c r="J174">
        <f t="shared" si="34"/>
        <v>1.3760453657726366E-3</v>
      </c>
      <c r="K174">
        <f t="shared" si="37"/>
        <v>2.4257663577867197E-3</v>
      </c>
      <c r="L174">
        <f t="shared" si="38"/>
        <v>1.8147230437011147E-11</v>
      </c>
      <c r="M174">
        <f t="shared" si="39"/>
        <v>-24.732503159863327</v>
      </c>
    </row>
    <row r="175" spans="2:13" x14ac:dyDescent="0.2">
      <c r="B175">
        <f t="shared" si="40"/>
        <v>5</v>
      </c>
      <c r="C175">
        <f t="shared" si="41"/>
        <v>6</v>
      </c>
      <c r="D175">
        <f t="shared" si="42"/>
        <v>1</v>
      </c>
      <c r="E175">
        <f t="shared" si="43"/>
        <v>0</v>
      </c>
      <c r="F175">
        <f t="shared" si="35"/>
        <v>1</v>
      </c>
      <c r="G175">
        <f t="shared" si="36"/>
        <v>5</v>
      </c>
      <c r="H175">
        <f t="shared" si="32"/>
        <v>1.3642585845676237E-5</v>
      </c>
      <c r="I175">
        <f t="shared" si="33"/>
        <v>0.39850331460427785</v>
      </c>
      <c r="J175">
        <f t="shared" si="34"/>
        <v>1.0890118993939464E-5</v>
      </c>
      <c r="K175">
        <f t="shared" si="37"/>
        <v>8.8846328903134907E-5</v>
      </c>
      <c r="L175">
        <f t="shared" si="38"/>
        <v>5.2601817012962049E-15</v>
      </c>
      <c r="M175">
        <f t="shared" si="39"/>
        <v>-32.878610824785035</v>
      </c>
    </row>
    <row r="176" spans="2:13" x14ac:dyDescent="0.2">
      <c r="B176">
        <f t="shared" si="40"/>
        <v>5</v>
      </c>
      <c r="C176">
        <f t="shared" si="41"/>
        <v>5</v>
      </c>
      <c r="D176">
        <f t="shared" si="42"/>
        <v>0</v>
      </c>
      <c r="E176">
        <f t="shared" si="43"/>
        <v>5</v>
      </c>
      <c r="F176">
        <f t="shared" si="35"/>
        <v>5</v>
      </c>
      <c r="G176">
        <f t="shared" si="36"/>
        <v>0</v>
      </c>
      <c r="H176">
        <f t="shared" si="32"/>
        <v>3.0331976797801442E-5</v>
      </c>
      <c r="I176">
        <f t="shared" si="33"/>
        <v>0.45015753170191009</v>
      </c>
      <c r="J176">
        <f t="shared" si="34"/>
        <v>0</v>
      </c>
      <c r="K176">
        <f t="shared" si="37"/>
        <v>0.43135702087476069</v>
      </c>
      <c r="L176">
        <f t="shared" si="38"/>
        <v>0</v>
      </c>
      <c r="M176" t="e">
        <f t="shared" si="39"/>
        <v>#NUM!</v>
      </c>
    </row>
    <row r="177" spans="2:13" x14ac:dyDescent="0.2">
      <c r="B177">
        <f t="shared" si="40"/>
        <v>5</v>
      </c>
      <c r="C177">
        <f t="shared" si="41"/>
        <v>5</v>
      </c>
      <c r="D177">
        <f t="shared" si="42"/>
        <v>0</v>
      </c>
      <c r="E177">
        <f t="shared" si="43"/>
        <v>4</v>
      </c>
      <c r="F177">
        <f t="shared" si="35"/>
        <v>4</v>
      </c>
      <c r="G177">
        <f t="shared" si="36"/>
        <v>1</v>
      </c>
      <c r="H177">
        <f t="shared" si="32"/>
        <v>3.0331976797801442E-5</v>
      </c>
      <c r="I177">
        <f t="shared" si="33"/>
        <v>0.45015753170191009</v>
      </c>
      <c r="J177">
        <f t="shared" si="34"/>
        <v>0.91669234600600846</v>
      </c>
      <c r="K177">
        <f t="shared" si="37"/>
        <v>0.39497299099203964</v>
      </c>
      <c r="L177">
        <f t="shared" si="38"/>
        <v>4.9437470294122315E-6</v>
      </c>
      <c r="M177">
        <f t="shared" si="39"/>
        <v>-12.217387006308053</v>
      </c>
    </row>
    <row r="178" spans="2:13" x14ac:dyDescent="0.2">
      <c r="B178">
        <f t="shared" si="40"/>
        <v>5</v>
      </c>
      <c r="C178">
        <f t="shared" si="41"/>
        <v>5</v>
      </c>
      <c r="D178">
        <f t="shared" si="42"/>
        <v>0</v>
      </c>
      <c r="E178">
        <f t="shared" si="43"/>
        <v>3</v>
      </c>
      <c r="F178">
        <f t="shared" si="35"/>
        <v>3</v>
      </c>
      <c r="G178">
        <f t="shared" si="36"/>
        <v>2</v>
      </c>
      <c r="H178">
        <f t="shared" si="32"/>
        <v>3.0331976797801442E-5</v>
      </c>
      <c r="I178">
        <f t="shared" si="33"/>
        <v>0.45015753170191009</v>
      </c>
      <c r="J178">
        <f t="shared" si="34"/>
        <v>6.0979259092834394E-2</v>
      </c>
      <c r="K178">
        <f t="shared" si="37"/>
        <v>0.1446631500716819</v>
      </c>
      <c r="L178">
        <f t="shared" si="38"/>
        <v>1.2044958194103797E-7</v>
      </c>
      <c r="M178">
        <f t="shared" si="39"/>
        <v>-15.932034578700703</v>
      </c>
    </row>
    <row r="179" spans="2:13" x14ac:dyDescent="0.2">
      <c r="B179">
        <f t="shared" si="40"/>
        <v>5</v>
      </c>
      <c r="C179">
        <f t="shared" si="41"/>
        <v>5</v>
      </c>
      <c r="D179">
        <f t="shared" si="42"/>
        <v>0</v>
      </c>
      <c r="E179">
        <f t="shared" si="43"/>
        <v>2</v>
      </c>
      <c r="F179">
        <f t="shared" si="35"/>
        <v>2</v>
      </c>
      <c r="G179">
        <f t="shared" si="36"/>
        <v>3</v>
      </c>
      <c r="H179">
        <f t="shared" si="32"/>
        <v>3.0331976797801442E-5</v>
      </c>
      <c r="I179">
        <f t="shared" si="33"/>
        <v>0.45015753170191009</v>
      </c>
      <c r="J179">
        <f t="shared" si="34"/>
        <v>1.3760453657726366E-3</v>
      </c>
      <c r="K179">
        <f t="shared" si="37"/>
        <v>2.6492225374827882E-2</v>
      </c>
      <c r="L179">
        <f t="shared" si="38"/>
        <v>4.9775591433439935E-10</v>
      </c>
      <c r="M179">
        <f t="shared" si="39"/>
        <v>-21.420911290916415</v>
      </c>
    </row>
    <row r="180" spans="2:13" x14ac:dyDescent="0.2">
      <c r="B180">
        <f t="shared" si="40"/>
        <v>5</v>
      </c>
      <c r="C180">
        <f t="shared" si="41"/>
        <v>5</v>
      </c>
      <c r="D180">
        <f t="shared" si="42"/>
        <v>0</v>
      </c>
      <c r="E180">
        <f t="shared" si="43"/>
        <v>1</v>
      </c>
      <c r="F180">
        <f t="shared" si="35"/>
        <v>1</v>
      </c>
      <c r="G180">
        <f t="shared" si="36"/>
        <v>4</v>
      </c>
      <c r="H180">
        <f t="shared" si="32"/>
        <v>3.0331976797801442E-5</v>
      </c>
      <c r="I180">
        <f t="shared" si="33"/>
        <v>0.45015753170191009</v>
      </c>
      <c r="J180">
        <f t="shared" si="34"/>
        <v>1.0890118993939464E-5</v>
      </c>
      <c r="K180">
        <f t="shared" si="37"/>
        <v>2.4257663577867197E-3</v>
      </c>
      <c r="L180">
        <f t="shared" si="38"/>
        <v>3.6070057100198023E-13</v>
      </c>
      <c r="M180">
        <f t="shared" si="39"/>
        <v>-28.650728223963963</v>
      </c>
    </row>
    <row r="181" spans="2:13" x14ac:dyDescent="0.2">
      <c r="B181">
        <f t="shared" si="40"/>
        <v>5</v>
      </c>
      <c r="C181">
        <f t="shared" si="41"/>
        <v>5</v>
      </c>
      <c r="D181">
        <f t="shared" si="42"/>
        <v>0</v>
      </c>
      <c r="E181">
        <f t="shared" si="43"/>
        <v>0</v>
      </c>
      <c r="F181">
        <f t="shared" si="35"/>
        <v>0</v>
      </c>
      <c r="G181">
        <f t="shared" si="36"/>
        <v>5</v>
      </c>
      <c r="H181">
        <f t="shared" si="32"/>
        <v>3.0331976797801442E-5</v>
      </c>
      <c r="I181">
        <f t="shared" si="33"/>
        <v>0.45015753170191009</v>
      </c>
      <c r="J181">
        <f t="shared" si="34"/>
        <v>6.4056538748382271E-9</v>
      </c>
      <c r="K181">
        <f t="shared" si="37"/>
        <v>8.8846328903134907E-5</v>
      </c>
      <c r="L181">
        <f t="shared" si="38"/>
        <v>7.7708440206103643E-18</v>
      </c>
      <c r="M181">
        <f t="shared" si="39"/>
        <v>-39.396152889851415</v>
      </c>
    </row>
    <row r="182" spans="2:13" x14ac:dyDescent="0.2">
      <c r="B182">
        <f t="shared" si="40"/>
        <v>6</v>
      </c>
      <c r="C182">
        <f t="shared" si="41"/>
        <v>10</v>
      </c>
      <c r="D182">
        <f t="shared" si="42"/>
        <v>4</v>
      </c>
      <c r="E182">
        <f t="shared" si="43"/>
        <v>6</v>
      </c>
      <c r="F182">
        <f t="shared" si="35"/>
        <v>10</v>
      </c>
      <c r="G182">
        <f t="shared" si="36"/>
        <v>0</v>
      </c>
      <c r="H182">
        <f t="shared" si="32"/>
        <v>4.4300963851969252E-7</v>
      </c>
      <c r="I182">
        <f t="shared" si="33"/>
        <v>3.8187514022471364E-2</v>
      </c>
      <c r="J182">
        <f t="shared" si="34"/>
        <v>0</v>
      </c>
      <c r="K182">
        <f t="shared" si="37"/>
        <v>0.36458957413687021</v>
      </c>
      <c r="L182">
        <f t="shared" si="38"/>
        <v>0</v>
      </c>
      <c r="M182" t="e">
        <f t="shared" si="39"/>
        <v>#NUM!</v>
      </c>
    </row>
    <row r="183" spans="2:13" x14ac:dyDescent="0.2">
      <c r="B183">
        <f t="shared" si="40"/>
        <v>6</v>
      </c>
      <c r="C183">
        <f t="shared" si="41"/>
        <v>10</v>
      </c>
      <c r="D183">
        <f t="shared" si="42"/>
        <v>4</v>
      </c>
      <c r="E183">
        <f t="shared" si="43"/>
        <v>5</v>
      </c>
      <c r="F183">
        <f t="shared" si="35"/>
        <v>9</v>
      </c>
      <c r="G183">
        <f t="shared" si="36"/>
        <v>1</v>
      </c>
      <c r="H183">
        <f t="shared" si="32"/>
        <v>4.4300963851969252E-7</v>
      </c>
      <c r="I183">
        <f t="shared" si="33"/>
        <v>3.8187514022471364E-2</v>
      </c>
      <c r="J183">
        <f t="shared" si="34"/>
        <v>0</v>
      </c>
      <c r="K183">
        <f t="shared" si="37"/>
        <v>0.40060468042734321</v>
      </c>
      <c r="L183">
        <f t="shared" si="38"/>
        <v>0</v>
      </c>
      <c r="M183" t="e">
        <f t="shared" si="39"/>
        <v>#NUM!</v>
      </c>
    </row>
    <row r="184" spans="2:13" x14ac:dyDescent="0.2">
      <c r="B184">
        <f t="shared" si="40"/>
        <v>6</v>
      </c>
      <c r="C184">
        <f t="shared" si="41"/>
        <v>10</v>
      </c>
      <c r="D184">
        <f t="shared" si="42"/>
        <v>4</v>
      </c>
      <c r="E184">
        <f t="shared" si="43"/>
        <v>4</v>
      </c>
      <c r="F184">
        <f t="shared" si="35"/>
        <v>8</v>
      </c>
      <c r="G184">
        <f t="shared" si="36"/>
        <v>2</v>
      </c>
      <c r="H184">
        <f t="shared" si="32"/>
        <v>4.4300963851969252E-7</v>
      </c>
      <c r="I184">
        <f t="shared" si="33"/>
        <v>3.8187514022471364E-2</v>
      </c>
      <c r="J184">
        <f t="shared" si="34"/>
        <v>0</v>
      </c>
      <c r="K184">
        <f t="shared" si="37"/>
        <v>0.18340727190776102</v>
      </c>
      <c r="L184">
        <f t="shared" si="38"/>
        <v>0</v>
      </c>
      <c r="M184" t="e">
        <f t="shared" si="39"/>
        <v>#NUM!</v>
      </c>
    </row>
    <row r="185" spans="2:13" x14ac:dyDescent="0.2">
      <c r="B185">
        <f t="shared" si="40"/>
        <v>6</v>
      </c>
      <c r="C185">
        <f t="shared" si="41"/>
        <v>10</v>
      </c>
      <c r="D185">
        <f t="shared" si="42"/>
        <v>4</v>
      </c>
      <c r="E185">
        <f t="shared" si="43"/>
        <v>3</v>
      </c>
      <c r="F185">
        <f t="shared" si="35"/>
        <v>7</v>
      </c>
      <c r="G185">
        <f t="shared" si="36"/>
        <v>3</v>
      </c>
      <c r="H185">
        <f t="shared" si="32"/>
        <v>4.4300963851969252E-7</v>
      </c>
      <c r="I185">
        <f t="shared" si="33"/>
        <v>3.8187514022471364E-2</v>
      </c>
      <c r="J185">
        <f t="shared" si="34"/>
        <v>0</v>
      </c>
      <c r="K185">
        <f t="shared" si="37"/>
        <v>4.4783270933015776E-2</v>
      </c>
      <c r="L185">
        <f t="shared" si="38"/>
        <v>0</v>
      </c>
      <c r="M185" t="e">
        <f t="shared" si="39"/>
        <v>#NUM!</v>
      </c>
    </row>
    <row r="186" spans="2:13" x14ac:dyDescent="0.2">
      <c r="B186">
        <f t="shared" si="40"/>
        <v>6</v>
      </c>
      <c r="C186">
        <f t="shared" si="41"/>
        <v>10</v>
      </c>
      <c r="D186">
        <f t="shared" si="42"/>
        <v>4</v>
      </c>
      <c r="E186">
        <f t="shared" si="43"/>
        <v>2</v>
      </c>
      <c r="F186">
        <f t="shared" si="35"/>
        <v>6</v>
      </c>
      <c r="G186">
        <f t="shared" si="36"/>
        <v>4</v>
      </c>
      <c r="H186">
        <f t="shared" si="32"/>
        <v>4.4300963851969252E-7</v>
      </c>
      <c r="I186">
        <f t="shared" si="33"/>
        <v>3.8187514022471364E-2</v>
      </c>
      <c r="J186">
        <f t="shared" si="34"/>
        <v>0</v>
      </c>
      <c r="K186">
        <f t="shared" si="37"/>
        <v>6.1508848624799639E-3</v>
      </c>
      <c r="L186">
        <f t="shared" si="38"/>
        <v>0</v>
      </c>
      <c r="M186" t="e">
        <f t="shared" si="39"/>
        <v>#NUM!</v>
      </c>
    </row>
    <row r="187" spans="2:13" x14ac:dyDescent="0.2">
      <c r="B187">
        <f t="shared" si="40"/>
        <v>6</v>
      </c>
      <c r="C187">
        <f t="shared" si="41"/>
        <v>10</v>
      </c>
      <c r="D187">
        <f t="shared" si="42"/>
        <v>4</v>
      </c>
      <c r="E187">
        <f t="shared" si="43"/>
        <v>1</v>
      </c>
      <c r="F187">
        <f t="shared" si="35"/>
        <v>5</v>
      </c>
      <c r="G187">
        <f t="shared" si="36"/>
        <v>5</v>
      </c>
      <c r="H187">
        <f t="shared" si="32"/>
        <v>4.4300963851969252E-7</v>
      </c>
      <c r="I187">
        <f t="shared" si="33"/>
        <v>3.8187514022471364E-2</v>
      </c>
      <c r="J187">
        <f t="shared" si="34"/>
        <v>0</v>
      </c>
      <c r="K187">
        <f t="shared" si="37"/>
        <v>4.5056568435207744E-4</v>
      </c>
      <c r="L187">
        <f t="shared" si="38"/>
        <v>0</v>
      </c>
      <c r="M187" t="e">
        <f t="shared" si="39"/>
        <v>#NUM!</v>
      </c>
    </row>
    <row r="188" spans="2:13" x14ac:dyDescent="0.2">
      <c r="B188">
        <f t="shared" si="40"/>
        <v>6</v>
      </c>
      <c r="C188">
        <f t="shared" si="41"/>
        <v>10</v>
      </c>
      <c r="D188">
        <f t="shared" si="42"/>
        <v>4</v>
      </c>
      <c r="E188">
        <f t="shared" si="43"/>
        <v>0</v>
      </c>
      <c r="F188">
        <f t="shared" si="35"/>
        <v>4</v>
      </c>
      <c r="G188">
        <f t="shared" si="36"/>
        <v>6</v>
      </c>
      <c r="H188">
        <f t="shared" si="32"/>
        <v>4.4300963851969252E-7</v>
      </c>
      <c r="I188">
        <f t="shared" si="33"/>
        <v>3.8187514022471364E-2</v>
      </c>
      <c r="J188">
        <f t="shared" si="34"/>
        <v>0.91669234600600846</v>
      </c>
      <c r="K188">
        <f t="shared" si="37"/>
        <v>1.3752048177788815E-5</v>
      </c>
      <c r="L188">
        <f t="shared" si="38"/>
        <v>2.1326792949460508E-13</v>
      </c>
      <c r="M188">
        <f t="shared" si="39"/>
        <v>-29.176227134724524</v>
      </c>
    </row>
    <row r="189" spans="2:13" x14ac:dyDescent="0.2">
      <c r="B189">
        <f t="shared" si="40"/>
        <v>6</v>
      </c>
      <c r="C189">
        <f t="shared" si="41"/>
        <v>9</v>
      </c>
      <c r="D189">
        <f t="shared" si="42"/>
        <v>3</v>
      </c>
      <c r="E189">
        <f t="shared" si="43"/>
        <v>6</v>
      </c>
      <c r="F189">
        <f t="shared" si="35"/>
        <v>9</v>
      </c>
      <c r="G189">
        <f t="shared" si="36"/>
        <v>0</v>
      </c>
      <c r="H189">
        <f t="shared" si="32"/>
        <v>1.0690564776859794E-6</v>
      </c>
      <c r="I189">
        <f t="shared" si="33"/>
        <v>0.10352976102851168</v>
      </c>
      <c r="J189">
        <f t="shared" si="34"/>
        <v>0</v>
      </c>
      <c r="K189">
        <f t="shared" si="37"/>
        <v>0.36458957413687021</v>
      </c>
      <c r="L189">
        <f t="shared" si="38"/>
        <v>0</v>
      </c>
      <c r="M189" t="e">
        <f t="shared" si="39"/>
        <v>#NUM!</v>
      </c>
    </row>
    <row r="190" spans="2:13" x14ac:dyDescent="0.2">
      <c r="B190">
        <f t="shared" si="40"/>
        <v>6</v>
      </c>
      <c r="C190">
        <f t="shared" si="41"/>
        <v>9</v>
      </c>
      <c r="D190">
        <f t="shared" si="42"/>
        <v>3</v>
      </c>
      <c r="E190">
        <f t="shared" si="43"/>
        <v>5</v>
      </c>
      <c r="F190">
        <f t="shared" si="35"/>
        <v>8</v>
      </c>
      <c r="G190">
        <f t="shared" si="36"/>
        <v>1</v>
      </c>
      <c r="H190">
        <f t="shared" si="32"/>
        <v>1.0690564776859794E-6</v>
      </c>
      <c r="I190">
        <f t="shared" si="33"/>
        <v>0.10352976102851168</v>
      </c>
      <c r="J190">
        <f t="shared" si="34"/>
        <v>0</v>
      </c>
      <c r="K190">
        <f t="shared" si="37"/>
        <v>0.40060468042734321</v>
      </c>
      <c r="L190">
        <f t="shared" si="38"/>
        <v>0</v>
      </c>
      <c r="M190" t="e">
        <f t="shared" si="39"/>
        <v>#NUM!</v>
      </c>
    </row>
    <row r="191" spans="2:13" x14ac:dyDescent="0.2">
      <c r="B191">
        <f t="shared" si="40"/>
        <v>6</v>
      </c>
      <c r="C191">
        <f t="shared" si="41"/>
        <v>9</v>
      </c>
      <c r="D191">
        <f t="shared" si="42"/>
        <v>3</v>
      </c>
      <c r="E191">
        <f t="shared" si="43"/>
        <v>4</v>
      </c>
      <c r="F191">
        <f t="shared" si="35"/>
        <v>7</v>
      </c>
      <c r="G191">
        <f t="shared" si="36"/>
        <v>2</v>
      </c>
      <c r="H191">
        <f t="shared" si="32"/>
        <v>1.0690564776859794E-6</v>
      </c>
      <c r="I191">
        <f t="shared" si="33"/>
        <v>0.10352976102851168</v>
      </c>
      <c r="J191">
        <f t="shared" si="34"/>
        <v>0</v>
      </c>
      <c r="K191">
        <f t="shared" si="37"/>
        <v>0.18340727190776102</v>
      </c>
      <c r="L191">
        <f t="shared" si="38"/>
        <v>0</v>
      </c>
      <c r="M191" t="e">
        <f t="shared" si="39"/>
        <v>#NUM!</v>
      </c>
    </row>
    <row r="192" spans="2:13" x14ac:dyDescent="0.2">
      <c r="B192">
        <f t="shared" si="40"/>
        <v>6</v>
      </c>
      <c r="C192">
        <f t="shared" si="41"/>
        <v>9</v>
      </c>
      <c r="D192">
        <f t="shared" si="42"/>
        <v>3</v>
      </c>
      <c r="E192">
        <f t="shared" si="43"/>
        <v>3</v>
      </c>
      <c r="F192">
        <f t="shared" si="35"/>
        <v>6</v>
      </c>
      <c r="G192">
        <f t="shared" si="36"/>
        <v>3</v>
      </c>
      <c r="H192">
        <f t="shared" si="32"/>
        <v>1.0690564776859794E-6</v>
      </c>
      <c r="I192">
        <f t="shared" si="33"/>
        <v>0.10352976102851168</v>
      </c>
      <c r="J192">
        <f t="shared" si="34"/>
        <v>0</v>
      </c>
      <c r="K192">
        <f t="shared" si="37"/>
        <v>4.4783270933015776E-2</v>
      </c>
      <c r="L192">
        <f t="shared" si="38"/>
        <v>0</v>
      </c>
      <c r="M192" t="e">
        <f t="shared" si="39"/>
        <v>#NUM!</v>
      </c>
    </row>
    <row r="193" spans="2:13" x14ac:dyDescent="0.2">
      <c r="B193">
        <f t="shared" si="40"/>
        <v>6</v>
      </c>
      <c r="C193">
        <f t="shared" si="41"/>
        <v>9</v>
      </c>
      <c r="D193">
        <f t="shared" si="42"/>
        <v>3</v>
      </c>
      <c r="E193">
        <f t="shared" si="43"/>
        <v>2</v>
      </c>
      <c r="F193">
        <f t="shared" si="35"/>
        <v>5</v>
      </c>
      <c r="G193">
        <f t="shared" si="36"/>
        <v>4</v>
      </c>
      <c r="H193">
        <f t="shared" si="32"/>
        <v>1.0690564776859794E-6</v>
      </c>
      <c r="I193">
        <f t="shared" si="33"/>
        <v>0.10352976102851168</v>
      </c>
      <c r="J193">
        <f t="shared" si="34"/>
        <v>0</v>
      </c>
      <c r="K193">
        <f t="shared" si="37"/>
        <v>6.1508848624799639E-3</v>
      </c>
      <c r="L193">
        <f t="shared" si="38"/>
        <v>0</v>
      </c>
      <c r="M193" t="e">
        <f t="shared" si="39"/>
        <v>#NUM!</v>
      </c>
    </row>
    <row r="194" spans="2:13" x14ac:dyDescent="0.2">
      <c r="B194">
        <f t="shared" si="40"/>
        <v>6</v>
      </c>
      <c r="C194">
        <f t="shared" si="41"/>
        <v>9</v>
      </c>
      <c r="D194">
        <f t="shared" si="42"/>
        <v>3</v>
      </c>
      <c r="E194">
        <f t="shared" si="43"/>
        <v>1</v>
      </c>
      <c r="F194">
        <f t="shared" si="35"/>
        <v>4</v>
      </c>
      <c r="G194">
        <f t="shared" si="36"/>
        <v>5</v>
      </c>
      <c r="H194">
        <f t="shared" si="32"/>
        <v>1.0690564776859794E-6</v>
      </c>
      <c r="I194">
        <f t="shared" si="33"/>
        <v>0.10352976102851168</v>
      </c>
      <c r="J194">
        <f t="shared" si="34"/>
        <v>0.91669234600600846</v>
      </c>
      <c r="K194">
        <f t="shared" si="37"/>
        <v>4.5056568435207744E-4</v>
      </c>
      <c r="L194">
        <f t="shared" si="38"/>
        <v>4.5713826782373901E-11</v>
      </c>
      <c r="M194">
        <f t="shared" si="39"/>
        <v>-23.808620308376053</v>
      </c>
    </row>
    <row r="195" spans="2:13" x14ac:dyDescent="0.2">
      <c r="B195">
        <f t="shared" si="40"/>
        <v>6</v>
      </c>
      <c r="C195">
        <f t="shared" si="41"/>
        <v>9</v>
      </c>
      <c r="D195">
        <f t="shared" si="42"/>
        <v>3</v>
      </c>
      <c r="E195">
        <f t="shared" si="43"/>
        <v>0</v>
      </c>
      <c r="F195">
        <f t="shared" si="35"/>
        <v>3</v>
      </c>
      <c r="G195">
        <f t="shared" si="36"/>
        <v>6</v>
      </c>
      <c r="H195">
        <f t="shared" si="32"/>
        <v>1.0690564776859794E-6</v>
      </c>
      <c r="I195">
        <f t="shared" si="33"/>
        <v>0.10352976102851168</v>
      </c>
      <c r="J195">
        <f t="shared" si="34"/>
        <v>6.0979259092834394E-2</v>
      </c>
      <c r="K195">
        <f t="shared" si="37"/>
        <v>1.3752048177788815E-5</v>
      </c>
      <c r="L195">
        <f t="shared" si="38"/>
        <v>9.2814405957387614E-14</v>
      </c>
      <c r="M195">
        <f t="shared" si="39"/>
        <v>-30.008174530556705</v>
      </c>
    </row>
    <row r="196" spans="2:13" x14ac:dyDescent="0.2">
      <c r="B196">
        <f t="shared" si="40"/>
        <v>6</v>
      </c>
      <c r="C196">
        <f t="shared" si="41"/>
        <v>8</v>
      </c>
      <c r="D196">
        <f t="shared" si="42"/>
        <v>2</v>
      </c>
      <c r="E196">
        <f t="shared" si="43"/>
        <v>6</v>
      </c>
      <c r="F196">
        <f t="shared" si="35"/>
        <v>8</v>
      </c>
      <c r="G196">
        <f t="shared" si="36"/>
        <v>0</v>
      </c>
      <c r="H196">
        <f t="shared" si="32"/>
        <v>2.54528423141989E-6</v>
      </c>
      <c r="I196">
        <f t="shared" si="33"/>
        <v>0.23389869029602856</v>
      </c>
      <c r="J196">
        <f t="shared" si="34"/>
        <v>0</v>
      </c>
      <c r="K196">
        <f t="shared" si="37"/>
        <v>0.36458957413687021</v>
      </c>
      <c r="L196">
        <f t="shared" si="38"/>
        <v>0</v>
      </c>
      <c r="M196" t="e">
        <f t="shared" si="39"/>
        <v>#NUM!</v>
      </c>
    </row>
    <row r="197" spans="2:13" x14ac:dyDescent="0.2">
      <c r="B197">
        <f t="shared" si="40"/>
        <v>6</v>
      </c>
      <c r="C197">
        <f t="shared" si="41"/>
        <v>8</v>
      </c>
      <c r="D197">
        <f t="shared" si="42"/>
        <v>2</v>
      </c>
      <c r="E197">
        <f t="shared" si="43"/>
        <v>5</v>
      </c>
      <c r="F197">
        <f t="shared" si="35"/>
        <v>7</v>
      </c>
      <c r="G197">
        <f t="shared" si="36"/>
        <v>1</v>
      </c>
      <c r="H197">
        <f t="shared" si="32"/>
        <v>2.54528423141989E-6</v>
      </c>
      <c r="I197">
        <f t="shared" si="33"/>
        <v>0.23389869029602856</v>
      </c>
      <c r="J197">
        <f t="shared" si="34"/>
        <v>0</v>
      </c>
      <c r="K197">
        <f t="shared" si="37"/>
        <v>0.40060468042734321</v>
      </c>
      <c r="L197">
        <f t="shared" si="38"/>
        <v>0</v>
      </c>
      <c r="M197" t="e">
        <f t="shared" si="39"/>
        <v>#NUM!</v>
      </c>
    </row>
    <row r="198" spans="2:13" x14ac:dyDescent="0.2">
      <c r="B198">
        <f t="shared" si="40"/>
        <v>6</v>
      </c>
      <c r="C198">
        <f t="shared" si="41"/>
        <v>8</v>
      </c>
      <c r="D198">
        <f t="shared" si="42"/>
        <v>2</v>
      </c>
      <c r="E198">
        <f t="shared" si="43"/>
        <v>4</v>
      </c>
      <c r="F198">
        <f t="shared" si="35"/>
        <v>6</v>
      </c>
      <c r="G198">
        <f t="shared" si="36"/>
        <v>2</v>
      </c>
      <c r="H198">
        <f t="shared" si="32"/>
        <v>2.54528423141989E-6</v>
      </c>
      <c r="I198">
        <f t="shared" si="33"/>
        <v>0.23389869029602856</v>
      </c>
      <c r="J198">
        <f t="shared" si="34"/>
        <v>0</v>
      </c>
      <c r="K198">
        <f t="shared" si="37"/>
        <v>0.18340727190776102</v>
      </c>
      <c r="L198">
        <f t="shared" si="38"/>
        <v>0</v>
      </c>
      <c r="M198" t="e">
        <f t="shared" si="39"/>
        <v>#NUM!</v>
      </c>
    </row>
    <row r="199" spans="2:13" x14ac:dyDescent="0.2">
      <c r="B199">
        <f t="shared" si="40"/>
        <v>6</v>
      </c>
      <c r="C199">
        <f t="shared" si="41"/>
        <v>8</v>
      </c>
      <c r="D199">
        <f t="shared" si="42"/>
        <v>2</v>
      </c>
      <c r="E199">
        <f t="shared" si="43"/>
        <v>3</v>
      </c>
      <c r="F199">
        <f t="shared" si="35"/>
        <v>5</v>
      </c>
      <c r="G199">
        <f t="shared" si="36"/>
        <v>3</v>
      </c>
      <c r="H199">
        <f t="shared" si="32"/>
        <v>2.54528423141989E-6</v>
      </c>
      <c r="I199">
        <f t="shared" si="33"/>
        <v>0.23389869029602856</v>
      </c>
      <c r="J199">
        <f t="shared" si="34"/>
        <v>0</v>
      </c>
      <c r="K199">
        <f t="shared" si="37"/>
        <v>4.4783270933015776E-2</v>
      </c>
      <c r="L199">
        <f t="shared" si="38"/>
        <v>0</v>
      </c>
      <c r="M199" t="e">
        <f t="shared" si="39"/>
        <v>#NUM!</v>
      </c>
    </row>
    <row r="200" spans="2:13" x14ac:dyDescent="0.2">
      <c r="B200">
        <f t="shared" si="40"/>
        <v>6</v>
      </c>
      <c r="C200">
        <f t="shared" si="41"/>
        <v>8</v>
      </c>
      <c r="D200">
        <f t="shared" si="42"/>
        <v>2</v>
      </c>
      <c r="E200">
        <f t="shared" si="43"/>
        <v>2</v>
      </c>
      <c r="F200">
        <f t="shared" si="35"/>
        <v>4</v>
      </c>
      <c r="G200">
        <f t="shared" si="36"/>
        <v>4</v>
      </c>
      <c r="H200">
        <f t="shared" si="32"/>
        <v>2.54528423141989E-6</v>
      </c>
      <c r="I200">
        <f t="shared" si="33"/>
        <v>0.23389869029602856</v>
      </c>
      <c r="J200">
        <f t="shared" si="34"/>
        <v>0.91669234600600846</v>
      </c>
      <c r="K200">
        <f t="shared" si="37"/>
        <v>6.1508848624799639E-3</v>
      </c>
      <c r="L200">
        <f t="shared" si="38"/>
        <v>3.3567985565654804E-9</v>
      </c>
      <c r="M200">
        <f t="shared" si="39"/>
        <v>-19.512278127729797</v>
      </c>
    </row>
    <row r="201" spans="2:13" x14ac:dyDescent="0.2">
      <c r="B201">
        <f t="shared" si="40"/>
        <v>6</v>
      </c>
      <c r="C201">
        <f t="shared" si="41"/>
        <v>8</v>
      </c>
      <c r="D201">
        <f t="shared" si="42"/>
        <v>2</v>
      </c>
      <c r="E201">
        <f t="shared" si="43"/>
        <v>1</v>
      </c>
      <c r="F201">
        <f t="shared" si="35"/>
        <v>3</v>
      </c>
      <c r="G201">
        <f t="shared" si="36"/>
        <v>5</v>
      </c>
      <c r="H201">
        <f t="shared" si="32"/>
        <v>2.54528423141989E-6</v>
      </c>
      <c r="I201">
        <f t="shared" si="33"/>
        <v>0.23389869029602856</v>
      </c>
      <c r="J201">
        <f t="shared" si="34"/>
        <v>6.0979259092834394E-2</v>
      </c>
      <c r="K201">
        <f t="shared" si="37"/>
        <v>4.5056568435207744E-4</v>
      </c>
      <c r="L201">
        <f t="shared" si="38"/>
        <v>1.6357025567574915E-11</v>
      </c>
      <c r="M201">
        <f t="shared" si="39"/>
        <v>-24.836363612556546</v>
      </c>
    </row>
    <row r="202" spans="2:13" x14ac:dyDescent="0.2">
      <c r="B202">
        <f t="shared" si="40"/>
        <v>6</v>
      </c>
      <c r="C202">
        <f t="shared" si="41"/>
        <v>8</v>
      </c>
      <c r="D202">
        <f t="shared" si="42"/>
        <v>2</v>
      </c>
      <c r="E202">
        <f t="shared" si="43"/>
        <v>0</v>
      </c>
      <c r="F202">
        <f t="shared" si="35"/>
        <v>2</v>
      </c>
      <c r="G202">
        <f t="shared" si="36"/>
        <v>6</v>
      </c>
      <c r="H202">
        <f t="shared" si="32"/>
        <v>2.54528423141989E-6</v>
      </c>
      <c r="I202">
        <f t="shared" si="33"/>
        <v>0.23389869029602856</v>
      </c>
      <c r="J202">
        <f t="shared" si="34"/>
        <v>1.3760453657726366E-3</v>
      </c>
      <c r="K202">
        <f t="shared" si="37"/>
        <v>1.3752048177788815E-5</v>
      </c>
      <c r="L202">
        <f t="shared" si="38"/>
        <v>1.1265856477007029E-14</v>
      </c>
      <c r="M202">
        <f t="shared" si="39"/>
        <v>-32.116999794000314</v>
      </c>
    </row>
    <row r="203" spans="2:13" x14ac:dyDescent="0.2">
      <c r="B203">
        <f t="shared" si="40"/>
        <v>6</v>
      </c>
      <c r="C203">
        <f t="shared" si="41"/>
        <v>7</v>
      </c>
      <c r="D203">
        <f t="shared" si="42"/>
        <v>1</v>
      </c>
      <c r="E203">
        <f t="shared" si="43"/>
        <v>6</v>
      </c>
      <c r="F203">
        <f t="shared" si="35"/>
        <v>7</v>
      </c>
      <c r="G203">
        <f t="shared" si="36"/>
        <v>0</v>
      </c>
      <c r="H203">
        <f t="shared" si="32"/>
        <v>5.9579050230172942E-6</v>
      </c>
      <c r="I203">
        <f t="shared" si="33"/>
        <v>0.39632514925199364</v>
      </c>
      <c r="J203">
        <f t="shared" si="34"/>
        <v>0</v>
      </c>
      <c r="K203">
        <f t="shared" si="37"/>
        <v>0.36458957413687021</v>
      </c>
      <c r="L203">
        <f t="shared" si="38"/>
        <v>0</v>
      </c>
      <c r="M203" t="e">
        <f t="shared" si="39"/>
        <v>#NUM!</v>
      </c>
    </row>
    <row r="204" spans="2:13" x14ac:dyDescent="0.2">
      <c r="B204">
        <f t="shared" si="40"/>
        <v>6</v>
      </c>
      <c r="C204">
        <f t="shared" si="41"/>
        <v>7</v>
      </c>
      <c r="D204">
        <f t="shared" si="42"/>
        <v>1</v>
      </c>
      <c r="E204">
        <f t="shared" si="43"/>
        <v>5</v>
      </c>
      <c r="F204">
        <f t="shared" si="35"/>
        <v>6</v>
      </c>
      <c r="G204">
        <f t="shared" si="36"/>
        <v>1</v>
      </c>
      <c r="H204">
        <f t="shared" si="32"/>
        <v>5.9579050230172942E-6</v>
      </c>
      <c r="I204">
        <f t="shared" si="33"/>
        <v>0.39632514925199364</v>
      </c>
      <c r="J204">
        <f t="shared" si="34"/>
        <v>0</v>
      </c>
      <c r="K204">
        <f t="shared" si="37"/>
        <v>0.40060468042734321</v>
      </c>
      <c r="L204">
        <f t="shared" si="38"/>
        <v>0</v>
      </c>
      <c r="M204" t="e">
        <f t="shared" si="39"/>
        <v>#NUM!</v>
      </c>
    </row>
    <row r="205" spans="2:13" x14ac:dyDescent="0.2">
      <c r="B205">
        <f t="shared" si="40"/>
        <v>6</v>
      </c>
      <c r="C205">
        <f t="shared" si="41"/>
        <v>7</v>
      </c>
      <c r="D205">
        <f t="shared" si="42"/>
        <v>1</v>
      </c>
      <c r="E205">
        <f t="shared" si="43"/>
        <v>4</v>
      </c>
      <c r="F205">
        <f t="shared" si="35"/>
        <v>5</v>
      </c>
      <c r="G205">
        <f t="shared" si="36"/>
        <v>2</v>
      </c>
      <c r="H205">
        <f t="shared" si="32"/>
        <v>5.9579050230172942E-6</v>
      </c>
      <c r="I205">
        <f t="shared" si="33"/>
        <v>0.39632514925199364</v>
      </c>
      <c r="J205">
        <f t="shared" si="34"/>
        <v>0</v>
      </c>
      <c r="K205">
        <f t="shared" si="37"/>
        <v>0.18340727190776102</v>
      </c>
      <c r="L205">
        <f t="shared" si="38"/>
        <v>0</v>
      </c>
      <c r="M205" t="e">
        <f t="shared" si="39"/>
        <v>#NUM!</v>
      </c>
    </row>
    <row r="206" spans="2:13" x14ac:dyDescent="0.2">
      <c r="B206">
        <f t="shared" si="40"/>
        <v>6</v>
      </c>
      <c r="C206">
        <f t="shared" si="41"/>
        <v>7</v>
      </c>
      <c r="D206">
        <f t="shared" si="42"/>
        <v>1</v>
      </c>
      <c r="E206">
        <f t="shared" si="43"/>
        <v>3</v>
      </c>
      <c r="F206">
        <f t="shared" si="35"/>
        <v>4</v>
      </c>
      <c r="G206">
        <f t="shared" si="36"/>
        <v>3</v>
      </c>
      <c r="H206">
        <f t="shared" si="32"/>
        <v>5.9579050230172942E-6</v>
      </c>
      <c r="I206">
        <f t="shared" si="33"/>
        <v>0.39632514925199364</v>
      </c>
      <c r="J206">
        <f t="shared" si="34"/>
        <v>0.91669234600600846</v>
      </c>
      <c r="K206">
        <f t="shared" si="37"/>
        <v>4.4783270933015776E-2</v>
      </c>
      <c r="L206">
        <f t="shared" si="38"/>
        <v>9.693589481864497E-8</v>
      </c>
      <c r="M206">
        <f t="shared" si="39"/>
        <v>-16.149215955077562</v>
      </c>
    </row>
    <row r="207" spans="2:13" x14ac:dyDescent="0.2">
      <c r="B207">
        <f t="shared" si="40"/>
        <v>6</v>
      </c>
      <c r="C207">
        <f t="shared" si="41"/>
        <v>7</v>
      </c>
      <c r="D207">
        <f t="shared" si="42"/>
        <v>1</v>
      </c>
      <c r="E207">
        <f t="shared" si="43"/>
        <v>2</v>
      </c>
      <c r="F207">
        <f t="shared" si="35"/>
        <v>3</v>
      </c>
      <c r="G207">
        <f t="shared" si="36"/>
        <v>4</v>
      </c>
      <c r="H207">
        <f t="shared" si="32"/>
        <v>5.9579050230172942E-6</v>
      </c>
      <c r="I207">
        <f t="shared" si="33"/>
        <v>0.39632514925199364</v>
      </c>
      <c r="J207">
        <f t="shared" si="34"/>
        <v>6.0979259092834394E-2</v>
      </c>
      <c r="K207">
        <f t="shared" si="37"/>
        <v>6.1508848624799639E-3</v>
      </c>
      <c r="L207">
        <f t="shared" si="38"/>
        <v>8.8565575386356202E-10</v>
      </c>
      <c r="M207">
        <f t="shared" si="39"/>
        <v>-20.844692780481935</v>
      </c>
    </row>
    <row r="208" spans="2:13" x14ac:dyDescent="0.2">
      <c r="B208">
        <f t="shared" si="40"/>
        <v>6</v>
      </c>
      <c r="C208">
        <f t="shared" si="41"/>
        <v>7</v>
      </c>
      <c r="D208">
        <f t="shared" si="42"/>
        <v>1</v>
      </c>
      <c r="E208">
        <f t="shared" si="43"/>
        <v>1</v>
      </c>
      <c r="F208">
        <f t="shared" si="35"/>
        <v>2</v>
      </c>
      <c r="G208">
        <f t="shared" si="36"/>
        <v>5</v>
      </c>
      <c r="H208">
        <f t="shared" si="32"/>
        <v>5.9579050230172942E-6</v>
      </c>
      <c r="I208">
        <f t="shared" si="33"/>
        <v>0.39632514925199364</v>
      </c>
      <c r="J208">
        <f t="shared" si="34"/>
        <v>1.3760453657726366E-3</v>
      </c>
      <c r="K208">
        <f t="shared" si="37"/>
        <v>4.5056568435207744E-4</v>
      </c>
      <c r="L208">
        <f t="shared" si="38"/>
        <v>1.4639831286942219E-12</v>
      </c>
      <c r="M208">
        <f t="shared" si="39"/>
        <v>-27.249860224571801</v>
      </c>
    </row>
    <row r="209" spans="2:13" x14ac:dyDescent="0.2">
      <c r="B209">
        <f t="shared" si="40"/>
        <v>6</v>
      </c>
      <c r="C209">
        <f t="shared" si="41"/>
        <v>7</v>
      </c>
      <c r="D209">
        <f t="shared" si="42"/>
        <v>1</v>
      </c>
      <c r="E209">
        <f t="shared" si="43"/>
        <v>0</v>
      </c>
      <c r="F209">
        <f t="shared" si="35"/>
        <v>1</v>
      </c>
      <c r="G209">
        <f t="shared" si="36"/>
        <v>6</v>
      </c>
      <c r="H209">
        <f t="shared" si="32"/>
        <v>5.9579050230172942E-6</v>
      </c>
      <c r="I209">
        <f t="shared" si="33"/>
        <v>0.39632514925199364</v>
      </c>
      <c r="J209">
        <f t="shared" si="34"/>
        <v>1.0890118993939464E-5</v>
      </c>
      <c r="K209">
        <f t="shared" si="37"/>
        <v>1.3752048177788815E-5</v>
      </c>
      <c r="L209">
        <f t="shared" si="38"/>
        <v>3.5362683814173787E-16</v>
      </c>
      <c r="M209">
        <f t="shared" si="39"/>
        <v>-35.578289446287464</v>
      </c>
    </row>
    <row r="210" spans="2:13" x14ac:dyDescent="0.2">
      <c r="B210">
        <f t="shared" si="40"/>
        <v>6</v>
      </c>
      <c r="C210">
        <f t="shared" si="41"/>
        <v>6</v>
      </c>
      <c r="D210">
        <f t="shared" si="42"/>
        <v>0</v>
      </c>
      <c r="E210">
        <f t="shared" si="43"/>
        <v>6</v>
      </c>
      <c r="F210">
        <f t="shared" si="35"/>
        <v>6</v>
      </c>
      <c r="G210">
        <f t="shared" si="36"/>
        <v>0</v>
      </c>
      <c r="H210">
        <f t="shared" si="32"/>
        <v>1.3642585845676237E-5</v>
      </c>
      <c r="I210">
        <f t="shared" si="33"/>
        <v>0.38374031260119706</v>
      </c>
      <c r="J210">
        <f t="shared" si="34"/>
        <v>0</v>
      </c>
      <c r="K210">
        <f t="shared" si="37"/>
        <v>0.36458957413687021</v>
      </c>
      <c r="L210">
        <f t="shared" si="38"/>
        <v>0</v>
      </c>
      <c r="M210" t="e">
        <f t="shared" si="39"/>
        <v>#NUM!</v>
      </c>
    </row>
    <row r="211" spans="2:13" x14ac:dyDescent="0.2">
      <c r="B211">
        <f t="shared" si="40"/>
        <v>6</v>
      </c>
      <c r="C211">
        <f t="shared" si="41"/>
        <v>6</v>
      </c>
      <c r="D211">
        <f t="shared" si="42"/>
        <v>0</v>
      </c>
      <c r="E211">
        <f t="shared" si="43"/>
        <v>5</v>
      </c>
      <c r="F211">
        <f t="shared" si="35"/>
        <v>5</v>
      </c>
      <c r="G211">
        <f t="shared" si="36"/>
        <v>1</v>
      </c>
      <c r="H211">
        <f t="shared" si="32"/>
        <v>1.3642585845676237E-5</v>
      </c>
      <c r="I211">
        <f t="shared" si="33"/>
        <v>0.38374031260119706</v>
      </c>
      <c r="J211">
        <f t="shared" si="34"/>
        <v>0</v>
      </c>
      <c r="K211">
        <f t="shared" si="37"/>
        <v>0.40060468042734321</v>
      </c>
      <c r="L211">
        <f t="shared" si="38"/>
        <v>0</v>
      </c>
      <c r="M211" t="e">
        <f t="shared" si="39"/>
        <v>#NUM!</v>
      </c>
    </row>
    <row r="212" spans="2:13" x14ac:dyDescent="0.2">
      <c r="B212">
        <f t="shared" si="40"/>
        <v>6</v>
      </c>
      <c r="C212">
        <f t="shared" si="41"/>
        <v>6</v>
      </c>
      <c r="D212">
        <f t="shared" si="42"/>
        <v>0</v>
      </c>
      <c r="E212">
        <f t="shared" si="43"/>
        <v>4</v>
      </c>
      <c r="F212">
        <f t="shared" si="35"/>
        <v>4</v>
      </c>
      <c r="G212">
        <f t="shared" si="36"/>
        <v>2</v>
      </c>
      <c r="H212">
        <f t="shared" si="32"/>
        <v>1.3642585845676237E-5</v>
      </c>
      <c r="I212">
        <f t="shared" si="33"/>
        <v>0.38374031260119706</v>
      </c>
      <c r="J212">
        <f t="shared" si="34"/>
        <v>0.91669234600600846</v>
      </c>
      <c r="K212">
        <f t="shared" si="37"/>
        <v>0.18340727190776102</v>
      </c>
      <c r="L212">
        <f t="shared" si="38"/>
        <v>8.801856350561975E-7</v>
      </c>
      <c r="M212">
        <f t="shared" si="39"/>
        <v>-13.943133002793259</v>
      </c>
    </row>
    <row r="213" spans="2:13" x14ac:dyDescent="0.2">
      <c r="B213">
        <f t="shared" si="40"/>
        <v>6</v>
      </c>
      <c r="C213">
        <f t="shared" si="41"/>
        <v>6</v>
      </c>
      <c r="D213">
        <f t="shared" si="42"/>
        <v>0</v>
      </c>
      <c r="E213">
        <f t="shared" si="43"/>
        <v>3</v>
      </c>
      <c r="F213">
        <f t="shared" si="35"/>
        <v>3</v>
      </c>
      <c r="G213">
        <f t="shared" si="36"/>
        <v>3</v>
      </c>
      <c r="H213">
        <f t="shared" ref="H213:H276" si="44">VLOOKUP(C213,K$6:M$16,2)</f>
        <v>1.3642585845676237E-5</v>
      </c>
      <c r="I213">
        <f t="shared" ref="I213:I276" si="45">_xlfn.BINOM.DIST(B213,C213,$H$2,FALSE)</f>
        <v>0.38374031260119706</v>
      </c>
      <c r="J213">
        <f t="shared" ref="J213:J276" si="46">VLOOKUP(F213,K$6:M$16,3)</f>
        <v>6.0979259092834394E-2</v>
      </c>
      <c r="K213">
        <f t="shared" si="37"/>
        <v>4.4783270933015776E-2</v>
      </c>
      <c r="L213">
        <f t="shared" si="38"/>
        <v>1.4296577224021173E-8</v>
      </c>
      <c r="M213">
        <f t="shared" si="39"/>
        <v>-18.063245683294074</v>
      </c>
    </row>
    <row r="214" spans="2:13" x14ac:dyDescent="0.2">
      <c r="B214">
        <f t="shared" si="40"/>
        <v>6</v>
      </c>
      <c r="C214">
        <f t="shared" si="41"/>
        <v>6</v>
      </c>
      <c r="D214">
        <f t="shared" si="42"/>
        <v>0</v>
      </c>
      <c r="E214">
        <f t="shared" si="43"/>
        <v>2</v>
      </c>
      <c r="F214">
        <f t="shared" ref="F214:F277" si="47">D214+E214</f>
        <v>2</v>
      </c>
      <c r="G214">
        <f t="shared" ref="G214:G277" si="48">B214-E214</f>
        <v>4</v>
      </c>
      <c r="H214">
        <f t="shared" si="44"/>
        <v>1.3642585845676237E-5</v>
      </c>
      <c r="I214">
        <f t="shared" si="45"/>
        <v>0.38374031260119706</v>
      </c>
      <c r="J214">
        <f t="shared" si="46"/>
        <v>1.3760453657726366E-3</v>
      </c>
      <c r="K214">
        <f t="shared" ref="K214:K277" si="49">_xlfn.BINOM.DIST(G214,B214,$F$2,FALSE)</f>
        <v>6.1508848624799639E-3</v>
      </c>
      <c r="L214">
        <f t="shared" ref="L214:L277" si="50">H214*I214*J214*K214</f>
        <v>4.4310277503568982E-11</v>
      </c>
      <c r="M214">
        <f t="shared" ref="M214:M277" si="51">LN(L214)</f>
        <v>-23.839804467961564</v>
      </c>
    </row>
    <row r="215" spans="2:13" x14ac:dyDescent="0.2">
      <c r="B215">
        <f t="shared" ref="B215:B278" si="52">IF(E214=0,IF(C214=B214,B214+1,B214), B214)</f>
        <v>6</v>
      </c>
      <c r="C215">
        <f t="shared" ref="C215:C278" si="53">IF(E214=0,IF(C214=B214,10,C214-1),C214)</f>
        <v>6</v>
      </c>
      <c r="D215">
        <f t="shared" ref="D215:D278" si="54">C215-B215</f>
        <v>0</v>
      </c>
      <c r="E215">
        <f t="shared" ref="E215:E278" si="55">IF(E214=0,B215,E214-1)</f>
        <v>1</v>
      </c>
      <c r="F215">
        <f t="shared" si="47"/>
        <v>1</v>
      </c>
      <c r="G215">
        <f t="shared" si="48"/>
        <v>5</v>
      </c>
      <c r="H215">
        <f t="shared" si="44"/>
        <v>1.3642585845676237E-5</v>
      </c>
      <c r="I215">
        <f t="shared" si="45"/>
        <v>0.38374031260119706</v>
      </c>
      <c r="J215">
        <f t="shared" si="46"/>
        <v>1.0890118993939464E-5</v>
      </c>
      <c r="K215">
        <f t="shared" si="49"/>
        <v>4.5056568435207744E-4</v>
      </c>
      <c r="L215">
        <f t="shared" si="50"/>
        <v>2.5687678537245633E-14</v>
      </c>
      <c r="M215">
        <f t="shared" si="51"/>
        <v>-31.292764952323324</v>
      </c>
    </row>
    <row r="216" spans="2:13" x14ac:dyDescent="0.2">
      <c r="B216">
        <f t="shared" si="52"/>
        <v>6</v>
      </c>
      <c r="C216">
        <f t="shared" si="53"/>
        <v>6</v>
      </c>
      <c r="D216">
        <f t="shared" si="54"/>
        <v>0</v>
      </c>
      <c r="E216">
        <f t="shared" si="55"/>
        <v>0</v>
      </c>
      <c r="F216">
        <f t="shared" si="47"/>
        <v>0</v>
      </c>
      <c r="G216">
        <f t="shared" si="48"/>
        <v>6</v>
      </c>
      <c r="H216">
        <f t="shared" si="44"/>
        <v>1.3642585845676237E-5</v>
      </c>
      <c r="I216">
        <f t="shared" si="45"/>
        <v>0.38374031260119706</v>
      </c>
      <c r="J216">
        <f t="shared" si="46"/>
        <v>6.4056538748382271E-9</v>
      </c>
      <c r="K216">
        <f t="shared" si="49"/>
        <v>1.3752048177788815E-5</v>
      </c>
      <c r="L216">
        <f t="shared" si="50"/>
        <v>4.6117416866943932E-19</v>
      </c>
      <c r="M216">
        <f t="shared" si="51"/>
        <v>-42.220511175004731</v>
      </c>
    </row>
    <row r="217" spans="2:13" x14ac:dyDescent="0.2">
      <c r="B217">
        <f t="shared" si="52"/>
        <v>7</v>
      </c>
      <c r="C217">
        <f t="shared" si="53"/>
        <v>10</v>
      </c>
      <c r="D217">
        <f t="shared" si="54"/>
        <v>3</v>
      </c>
      <c r="E217">
        <f t="shared" si="55"/>
        <v>7</v>
      </c>
      <c r="F217">
        <f t="shared" si="47"/>
        <v>10</v>
      </c>
      <c r="G217">
        <f t="shared" si="48"/>
        <v>0</v>
      </c>
      <c r="H217">
        <f t="shared" si="44"/>
        <v>4.4300963851969252E-7</v>
      </c>
      <c r="I217">
        <f t="shared" si="45"/>
        <v>0.12607822202789021</v>
      </c>
      <c r="J217">
        <f t="shared" si="46"/>
        <v>0</v>
      </c>
      <c r="K217">
        <f t="shared" si="49"/>
        <v>0.3081567034651273</v>
      </c>
      <c r="L217">
        <f t="shared" si="50"/>
        <v>0</v>
      </c>
      <c r="M217" t="e">
        <f t="shared" si="51"/>
        <v>#NUM!</v>
      </c>
    </row>
    <row r="218" spans="2:13" x14ac:dyDescent="0.2">
      <c r="B218">
        <f t="shared" si="52"/>
        <v>7</v>
      </c>
      <c r="C218">
        <f t="shared" si="53"/>
        <v>10</v>
      </c>
      <c r="D218">
        <f t="shared" si="54"/>
        <v>3</v>
      </c>
      <c r="E218">
        <f t="shared" si="55"/>
        <v>6</v>
      </c>
      <c r="F218">
        <f t="shared" si="47"/>
        <v>9</v>
      </c>
      <c r="G218">
        <f t="shared" si="48"/>
        <v>1</v>
      </c>
      <c r="H218">
        <f t="shared" si="44"/>
        <v>4.4300963851969252E-7</v>
      </c>
      <c r="I218">
        <f t="shared" si="45"/>
        <v>0.12607822202789021</v>
      </c>
      <c r="J218">
        <f t="shared" si="46"/>
        <v>0</v>
      </c>
      <c r="K218">
        <f t="shared" si="49"/>
        <v>0.39503009470220024</v>
      </c>
      <c r="L218">
        <f t="shared" si="50"/>
        <v>0</v>
      </c>
      <c r="M218" t="e">
        <f t="shared" si="51"/>
        <v>#NUM!</v>
      </c>
    </row>
    <row r="219" spans="2:13" x14ac:dyDescent="0.2">
      <c r="B219">
        <f t="shared" si="52"/>
        <v>7</v>
      </c>
      <c r="C219">
        <f t="shared" si="53"/>
        <v>10</v>
      </c>
      <c r="D219">
        <f t="shared" si="54"/>
        <v>3</v>
      </c>
      <c r="E219">
        <f t="shared" si="55"/>
        <v>5</v>
      </c>
      <c r="F219">
        <f t="shared" si="47"/>
        <v>8</v>
      </c>
      <c r="G219">
        <f t="shared" si="48"/>
        <v>2</v>
      </c>
      <c r="H219">
        <f t="shared" si="44"/>
        <v>4.4300963851969252E-7</v>
      </c>
      <c r="I219">
        <f t="shared" si="45"/>
        <v>0.12607822202789021</v>
      </c>
      <c r="J219">
        <f t="shared" si="46"/>
        <v>0</v>
      </c>
      <c r="K219">
        <f t="shared" si="49"/>
        <v>0.21702609738910042</v>
      </c>
      <c r="L219">
        <f t="shared" si="50"/>
        <v>0</v>
      </c>
      <c r="M219" t="e">
        <f t="shared" si="51"/>
        <v>#NUM!</v>
      </c>
    </row>
    <row r="220" spans="2:13" x14ac:dyDescent="0.2">
      <c r="B220">
        <f t="shared" si="52"/>
        <v>7</v>
      </c>
      <c r="C220">
        <f t="shared" si="53"/>
        <v>10</v>
      </c>
      <c r="D220">
        <f t="shared" si="54"/>
        <v>3</v>
      </c>
      <c r="E220">
        <f t="shared" si="55"/>
        <v>4</v>
      </c>
      <c r="F220">
        <f t="shared" si="47"/>
        <v>7</v>
      </c>
      <c r="G220">
        <f t="shared" si="48"/>
        <v>3</v>
      </c>
      <c r="H220">
        <f t="shared" si="44"/>
        <v>4.4300963851969252E-7</v>
      </c>
      <c r="I220">
        <f t="shared" si="45"/>
        <v>0.12607822202789021</v>
      </c>
      <c r="J220">
        <f t="shared" si="46"/>
        <v>0</v>
      </c>
      <c r="K220">
        <f t="shared" si="49"/>
        <v>6.6240138802941662E-2</v>
      </c>
      <c r="L220">
        <f t="shared" si="50"/>
        <v>0</v>
      </c>
      <c r="M220" t="e">
        <f t="shared" si="51"/>
        <v>#NUM!</v>
      </c>
    </row>
    <row r="221" spans="2:13" x14ac:dyDescent="0.2">
      <c r="B221">
        <f t="shared" si="52"/>
        <v>7</v>
      </c>
      <c r="C221">
        <f t="shared" si="53"/>
        <v>10</v>
      </c>
      <c r="D221">
        <f t="shared" si="54"/>
        <v>3</v>
      </c>
      <c r="E221">
        <f t="shared" si="55"/>
        <v>3</v>
      </c>
      <c r="F221">
        <f t="shared" si="47"/>
        <v>6</v>
      </c>
      <c r="G221">
        <f t="shared" si="48"/>
        <v>4</v>
      </c>
      <c r="H221">
        <f t="shared" si="44"/>
        <v>4.4300963851969252E-7</v>
      </c>
      <c r="I221">
        <f t="shared" si="45"/>
        <v>0.12607822202789021</v>
      </c>
      <c r="J221">
        <f t="shared" si="46"/>
        <v>0</v>
      </c>
      <c r="K221">
        <f t="shared" si="49"/>
        <v>1.2130585329836035E-2</v>
      </c>
      <c r="L221">
        <f t="shared" si="50"/>
        <v>0</v>
      </c>
      <c r="M221" t="e">
        <f t="shared" si="51"/>
        <v>#NUM!</v>
      </c>
    </row>
    <row r="222" spans="2:13" x14ac:dyDescent="0.2">
      <c r="B222">
        <f t="shared" si="52"/>
        <v>7</v>
      </c>
      <c r="C222">
        <f t="shared" si="53"/>
        <v>10</v>
      </c>
      <c r="D222">
        <f t="shared" si="54"/>
        <v>3</v>
      </c>
      <c r="E222">
        <f t="shared" si="55"/>
        <v>2</v>
      </c>
      <c r="F222">
        <f t="shared" si="47"/>
        <v>5</v>
      </c>
      <c r="G222">
        <f t="shared" si="48"/>
        <v>5</v>
      </c>
      <c r="H222">
        <f t="shared" si="44"/>
        <v>4.4300963851969252E-7</v>
      </c>
      <c r="I222">
        <f t="shared" si="45"/>
        <v>0.12607822202789021</v>
      </c>
      <c r="J222">
        <f t="shared" si="46"/>
        <v>0</v>
      </c>
      <c r="K222">
        <f t="shared" si="49"/>
        <v>1.3328876095703318E-3</v>
      </c>
      <c r="L222">
        <f t="shared" si="50"/>
        <v>0</v>
      </c>
      <c r="M222" t="e">
        <f t="shared" si="51"/>
        <v>#NUM!</v>
      </c>
    </row>
    <row r="223" spans="2:13" x14ac:dyDescent="0.2">
      <c r="B223">
        <f t="shared" si="52"/>
        <v>7</v>
      </c>
      <c r="C223">
        <f t="shared" si="53"/>
        <v>10</v>
      </c>
      <c r="D223">
        <f t="shared" si="54"/>
        <v>3</v>
      </c>
      <c r="E223">
        <f t="shared" si="55"/>
        <v>1</v>
      </c>
      <c r="F223">
        <f t="shared" si="47"/>
        <v>4</v>
      </c>
      <c r="G223">
        <f t="shared" si="48"/>
        <v>6</v>
      </c>
      <c r="H223">
        <f t="shared" si="44"/>
        <v>4.4300963851969252E-7</v>
      </c>
      <c r="I223">
        <f t="shared" si="45"/>
        <v>0.12607822202789021</v>
      </c>
      <c r="J223">
        <f t="shared" si="46"/>
        <v>0.91669234600600846</v>
      </c>
      <c r="K223">
        <f t="shared" si="49"/>
        <v>8.1364095220646135E-5</v>
      </c>
      <c r="L223">
        <f t="shared" si="50"/>
        <v>4.1659078155504873E-12</v>
      </c>
      <c r="M223">
        <f t="shared" si="51"/>
        <v>-26.204086901142922</v>
      </c>
    </row>
    <row r="224" spans="2:13" x14ac:dyDescent="0.2">
      <c r="B224">
        <f t="shared" si="52"/>
        <v>7</v>
      </c>
      <c r="C224">
        <f t="shared" si="53"/>
        <v>10</v>
      </c>
      <c r="D224">
        <f t="shared" si="54"/>
        <v>3</v>
      </c>
      <c r="E224">
        <f t="shared" si="55"/>
        <v>0</v>
      </c>
      <c r="F224">
        <f t="shared" si="47"/>
        <v>3</v>
      </c>
      <c r="G224">
        <f t="shared" si="48"/>
        <v>7</v>
      </c>
      <c r="H224">
        <f t="shared" si="44"/>
        <v>4.4300963851969252E-7</v>
      </c>
      <c r="I224">
        <f t="shared" si="45"/>
        <v>0.12607822202789021</v>
      </c>
      <c r="J224">
        <f t="shared" si="46"/>
        <v>6.0979259092834394E-2</v>
      </c>
      <c r="K224">
        <f t="shared" si="49"/>
        <v>2.1286060034108136E-6</v>
      </c>
      <c r="L224">
        <f t="shared" si="50"/>
        <v>7.2498776420087118E-15</v>
      </c>
      <c r="M224">
        <f t="shared" si="51"/>
        <v>-32.557791803150835</v>
      </c>
    </row>
    <row r="225" spans="2:13" x14ac:dyDescent="0.2">
      <c r="B225">
        <f t="shared" si="52"/>
        <v>7</v>
      </c>
      <c r="C225">
        <f t="shared" si="53"/>
        <v>9</v>
      </c>
      <c r="D225">
        <f t="shared" si="54"/>
        <v>2</v>
      </c>
      <c r="E225">
        <f t="shared" si="55"/>
        <v>7</v>
      </c>
      <c r="F225">
        <f t="shared" si="47"/>
        <v>9</v>
      </c>
      <c r="G225">
        <f t="shared" si="48"/>
        <v>0</v>
      </c>
      <c r="H225">
        <f t="shared" si="44"/>
        <v>1.0690564776859794E-6</v>
      </c>
      <c r="I225">
        <f t="shared" si="45"/>
        <v>0.25635698993981748</v>
      </c>
      <c r="J225">
        <f t="shared" si="46"/>
        <v>0</v>
      </c>
      <c r="K225">
        <f t="shared" si="49"/>
        <v>0.3081567034651273</v>
      </c>
      <c r="L225">
        <f t="shared" si="50"/>
        <v>0</v>
      </c>
      <c r="M225" t="e">
        <f t="shared" si="51"/>
        <v>#NUM!</v>
      </c>
    </row>
    <row r="226" spans="2:13" x14ac:dyDescent="0.2">
      <c r="B226">
        <f t="shared" si="52"/>
        <v>7</v>
      </c>
      <c r="C226">
        <f t="shared" si="53"/>
        <v>9</v>
      </c>
      <c r="D226">
        <f t="shared" si="54"/>
        <v>2</v>
      </c>
      <c r="E226">
        <f t="shared" si="55"/>
        <v>6</v>
      </c>
      <c r="F226">
        <f t="shared" si="47"/>
        <v>8</v>
      </c>
      <c r="G226">
        <f t="shared" si="48"/>
        <v>1</v>
      </c>
      <c r="H226">
        <f t="shared" si="44"/>
        <v>1.0690564776859794E-6</v>
      </c>
      <c r="I226">
        <f t="shared" si="45"/>
        <v>0.25635698993981748</v>
      </c>
      <c r="J226">
        <f t="shared" si="46"/>
        <v>0</v>
      </c>
      <c r="K226">
        <f t="shared" si="49"/>
        <v>0.39503009470220024</v>
      </c>
      <c r="L226">
        <f t="shared" si="50"/>
        <v>0</v>
      </c>
      <c r="M226" t="e">
        <f t="shared" si="51"/>
        <v>#NUM!</v>
      </c>
    </row>
    <row r="227" spans="2:13" x14ac:dyDescent="0.2">
      <c r="B227">
        <f t="shared" si="52"/>
        <v>7</v>
      </c>
      <c r="C227">
        <f t="shared" si="53"/>
        <v>9</v>
      </c>
      <c r="D227">
        <f t="shared" si="54"/>
        <v>2</v>
      </c>
      <c r="E227">
        <f t="shared" si="55"/>
        <v>5</v>
      </c>
      <c r="F227">
        <f t="shared" si="47"/>
        <v>7</v>
      </c>
      <c r="G227">
        <f t="shared" si="48"/>
        <v>2</v>
      </c>
      <c r="H227">
        <f t="shared" si="44"/>
        <v>1.0690564776859794E-6</v>
      </c>
      <c r="I227">
        <f t="shared" si="45"/>
        <v>0.25635698993981748</v>
      </c>
      <c r="J227">
        <f t="shared" si="46"/>
        <v>0</v>
      </c>
      <c r="K227">
        <f t="shared" si="49"/>
        <v>0.21702609738910042</v>
      </c>
      <c r="L227">
        <f t="shared" si="50"/>
        <v>0</v>
      </c>
      <c r="M227" t="e">
        <f t="shared" si="51"/>
        <v>#NUM!</v>
      </c>
    </row>
    <row r="228" spans="2:13" x14ac:dyDescent="0.2">
      <c r="B228">
        <f t="shared" si="52"/>
        <v>7</v>
      </c>
      <c r="C228">
        <f t="shared" si="53"/>
        <v>9</v>
      </c>
      <c r="D228">
        <f t="shared" si="54"/>
        <v>2</v>
      </c>
      <c r="E228">
        <f t="shared" si="55"/>
        <v>4</v>
      </c>
      <c r="F228">
        <f t="shared" si="47"/>
        <v>6</v>
      </c>
      <c r="G228">
        <f t="shared" si="48"/>
        <v>3</v>
      </c>
      <c r="H228">
        <f t="shared" si="44"/>
        <v>1.0690564776859794E-6</v>
      </c>
      <c r="I228">
        <f t="shared" si="45"/>
        <v>0.25635698993981748</v>
      </c>
      <c r="J228">
        <f t="shared" si="46"/>
        <v>0</v>
      </c>
      <c r="K228">
        <f t="shared" si="49"/>
        <v>6.6240138802941662E-2</v>
      </c>
      <c r="L228">
        <f t="shared" si="50"/>
        <v>0</v>
      </c>
      <c r="M228" t="e">
        <f t="shared" si="51"/>
        <v>#NUM!</v>
      </c>
    </row>
    <row r="229" spans="2:13" x14ac:dyDescent="0.2">
      <c r="B229">
        <f t="shared" si="52"/>
        <v>7</v>
      </c>
      <c r="C229">
        <f t="shared" si="53"/>
        <v>9</v>
      </c>
      <c r="D229">
        <f t="shared" si="54"/>
        <v>2</v>
      </c>
      <c r="E229">
        <f t="shared" si="55"/>
        <v>3</v>
      </c>
      <c r="F229">
        <f t="shared" si="47"/>
        <v>5</v>
      </c>
      <c r="G229">
        <f t="shared" si="48"/>
        <v>4</v>
      </c>
      <c r="H229">
        <f t="shared" si="44"/>
        <v>1.0690564776859794E-6</v>
      </c>
      <c r="I229">
        <f t="shared" si="45"/>
        <v>0.25635698993981748</v>
      </c>
      <c r="J229">
        <f t="shared" si="46"/>
        <v>0</v>
      </c>
      <c r="K229">
        <f t="shared" si="49"/>
        <v>1.2130585329836035E-2</v>
      </c>
      <c r="L229">
        <f t="shared" si="50"/>
        <v>0</v>
      </c>
      <c r="M229" t="e">
        <f t="shared" si="51"/>
        <v>#NUM!</v>
      </c>
    </row>
    <row r="230" spans="2:13" x14ac:dyDescent="0.2">
      <c r="B230">
        <f t="shared" si="52"/>
        <v>7</v>
      </c>
      <c r="C230">
        <f t="shared" si="53"/>
        <v>9</v>
      </c>
      <c r="D230">
        <f t="shared" si="54"/>
        <v>2</v>
      </c>
      <c r="E230">
        <f t="shared" si="55"/>
        <v>2</v>
      </c>
      <c r="F230">
        <f t="shared" si="47"/>
        <v>4</v>
      </c>
      <c r="G230">
        <f t="shared" si="48"/>
        <v>5</v>
      </c>
      <c r="H230">
        <f t="shared" si="44"/>
        <v>1.0690564776859794E-6</v>
      </c>
      <c r="I230">
        <f t="shared" si="45"/>
        <v>0.25635698993981748</v>
      </c>
      <c r="J230">
        <f t="shared" si="46"/>
        <v>0.91669234600600846</v>
      </c>
      <c r="K230">
        <f t="shared" si="49"/>
        <v>1.3328876095703318E-3</v>
      </c>
      <c r="L230">
        <f t="shared" si="50"/>
        <v>3.3485975022599975E-10</v>
      </c>
      <c r="M230">
        <f t="shared" si="51"/>
        <v>-21.817309327806182</v>
      </c>
    </row>
    <row r="231" spans="2:13" x14ac:dyDescent="0.2">
      <c r="B231">
        <f t="shared" si="52"/>
        <v>7</v>
      </c>
      <c r="C231">
        <f t="shared" si="53"/>
        <v>9</v>
      </c>
      <c r="D231">
        <f t="shared" si="54"/>
        <v>2</v>
      </c>
      <c r="E231">
        <f t="shared" si="55"/>
        <v>1</v>
      </c>
      <c r="F231">
        <f t="shared" si="47"/>
        <v>3</v>
      </c>
      <c r="G231">
        <f t="shared" si="48"/>
        <v>6</v>
      </c>
      <c r="H231">
        <f t="shared" si="44"/>
        <v>1.0690564776859794E-6</v>
      </c>
      <c r="I231">
        <f t="shared" si="45"/>
        <v>0.25635698993981748</v>
      </c>
      <c r="J231">
        <f t="shared" si="46"/>
        <v>6.0979259092834394E-2</v>
      </c>
      <c r="K231">
        <f t="shared" si="49"/>
        <v>8.1364095220646135E-5</v>
      </c>
      <c r="L231">
        <f t="shared" si="50"/>
        <v>1.3597552856042678E-12</v>
      </c>
      <c r="M231">
        <f t="shared" si="51"/>
        <v>-27.323716369426887</v>
      </c>
    </row>
    <row r="232" spans="2:13" x14ac:dyDescent="0.2">
      <c r="B232">
        <f t="shared" si="52"/>
        <v>7</v>
      </c>
      <c r="C232">
        <f t="shared" si="53"/>
        <v>9</v>
      </c>
      <c r="D232">
        <f t="shared" si="54"/>
        <v>2</v>
      </c>
      <c r="E232">
        <f t="shared" si="55"/>
        <v>0</v>
      </c>
      <c r="F232">
        <f t="shared" si="47"/>
        <v>2</v>
      </c>
      <c r="G232">
        <f t="shared" si="48"/>
        <v>7</v>
      </c>
      <c r="H232">
        <f t="shared" si="44"/>
        <v>1.0690564776859794E-6</v>
      </c>
      <c r="I232">
        <f t="shared" si="45"/>
        <v>0.25635698993981748</v>
      </c>
      <c r="J232">
        <f t="shared" si="46"/>
        <v>1.3760453657726366E-3</v>
      </c>
      <c r="K232">
        <f t="shared" si="49"/>
        <v>2.1286060034108136E-6</v>
      </c>
      <c r="L232">
        <f t="shared" si="50"/>
        <v>8.0273804732233626E-16</v>
      </c>
      <c r="M232">
        <f t="shared" si="51"/>
        <v>-34.758503230697912</v>
      </c>
    </row>
    <row r="233" spans="2:13" x14ac:dyDescent="0.2">
      <c r="B233">
        <f t="shared" si="52"/>
        <v>7</v>
      </c>
      <c r="C233">
        <f t="shared" si="53"/>
        <v>8</v>
      </c>
      <c r="D233">
        <f t="shared" si="54"/>
        <v>1</v>
      </c>
      <c r="E233">
        <f t="shared" si="55"/>
        <v>7</v>
      </c>
      <c r="F233">
        <f t="shared" si="47"/>
        <v>8</v>
      </c>
      <c r="G233">
        <f t="shared" si="48"/>
        <v>0</v>
      </c>
      <c r="H233">
        <f t="shared" si="44"/>
        <v>2.54528423141989E-6</v>
      </c>
      <c r="I233">
        <f t="shared" si="45"/>
        <v>0.38611483048912743</v>
      </c>
      <c r="J233">
        <f t="shared" si="46"/>
        <v>0</v>
      </c>
      <c r="K233">
        <f t="shared" si="49"/>
        <v>0.3081567034651273</v>
      </c>
      <c r="L233">
        <f t="shared" si="50"/>
        <v>0</v>
      </c>
      <c r="M233" t="e">
        <f t="shared" si="51"/>
        <v>#NUM!</v>
      </c>
    </row>
    <row r="234" spans="2:13" x14ac:dyDescent="0.2">
      <c r="B234">
        <f t="shared" si="52"/>
        <v>7</v>
      </c>
      <c r="C234">
        <f t="shared" si="53"/>
        <v>8</v>
      </c>
      <c r="D234">
        <f t="shared" si="54"/>
        <v>1</v>
      </c>
      <c r="E234">
        <f t="shared" si="55"/>
        <v>6</v>
      </c>
      <c r="F234">
        <f t="shared" si="47"/>
        <v>7</v>
      </c>
      <c r="G234">
        <f t="shared" si="48"/>
        <v>1</v>
      </c>
      <c r="H234">
        <f t="shared" si="44"/>
        <v>2.54528423141989E-6</v>
      </c>
      <c r="I234">
        <f t="shared" si="45"/>
        <v>0.38611483048912743</v>
      </c>
      <c r="J234">
        <f t="shared" si="46"/>
        <v>0</v>
      </c>
      <c r="K234">
        <f t="shared" si="49"/>
        <v>0.39503009470220024</v>
      </c>
      <c r="L234">
        <f t="shared" si="50"/>
        <v>0</v>
      </c>
      <c r="M234" t="e">
        <f t="shared" si="51"/>
        <v>#NUM!</v>
      </c>
    </row>
    <row r="235" spans="2:13" x14ac:dyDescent="0.2">
      <c r="B235">
        <f t="shared" si="52"/>
        <v>7</v>
      </c>
      <c r="C235">
        <f t="shared" si="53"/>
        <v>8</v>
      </c>
      <c r="D235">
        <f t="shared" si="54"/>
        <v>1</v>
      </c>
      <c r="E235">
        <f t="shared" si="55"/>
        <v>5</v>
      </c>
      <c r="F235">
        <f t="shared" si="47"/>
        <v>6</v>
      </c>
      <c r="G235">
        <f t="shared" si="48"/>
        <v>2</v>
      </c>
      <c r="H235">
        <f t="shared" si="44"/>
        <v>2.54528423141989E-6</v>
      </c>
      <c r="I235">
        <f t="shared" si="45"/>
        <v>0.38611483048912743</v>
      </c>
      <c r="J235">
        <f t="shared" si="46"/>
        <v>0</v>
      </c>
      <c r="K235">
        <f t="shared" si="49"/>
        <v>0.21702609738910042</v>
      </c>
      <c r="L235">
        <f t="shared" si="50"/>
        <v>0</v>
      </c>
      <c r="M235" t="e">
        <f t="shared" si="51"/>
        <v>#NUM!</v>
      </c>
    </row>
    <row r="236" spans="2:13" x14ac:dyDescent="0.2">
      <c r="B236">
        <f t="shared" si="52"/>
        <v>7</v>
      </c>
      <c r="C236">
        <f t="shared" si="53"/>
        <v>8</v>
      </c>
      <c r="D236">
        <f t="shared" si="54"/>
        <v>1</v>
      </c>
      <c r="E236">
        <f t="shared" si="55"/>
        <v>4</v>
      </c>
      <c r="F236">
        <f t="shared" si="47"/>
        <v>5</v>
      </c>
      <c r="G236">
        <f t="shared" si="48"/>
        <v>3</v>
      </c>
      <c r="H236">
        <f t="shared" si="44"/>
        <v>2.54528423141989E-6</v>
      </c>
      <c r="I236">
        <f t="shared" si="45"/>
        <v>0.38611483048912743</v>
      </c>
      <c r="J236">
        <f t="shared" si="46"/>
        <v>0</v>
      </c>
      <c r="K236">
        <f t="shared" si="49"/>
        <v>6.6240138802941662E-2</v>
      </c>
      <c r="L236">
        <f t="shared" si="50"/>
        <v>0</v>
      </c>
      <c r="M236" t="e">
        <f t="shared" si="51"/>
        <v>#NUM!</v>
      </c>
    </row>
    <row r="237" spans="2:13" x14ac:dyDescent="0.2">
      <c r="B237">
        <f t="shared" si="52"/>
        <v>7</v>
      </c>
      <c r="C237">
        <f t="shared" si="53"/>
        <v>8</v>
      </c>
      <c r="D237">
        <f t="shared" si="54"/>
        <v>1</v>
      </c>
      <c r="E237">
        <f t="shared" si="55"/>
        <v>3</v>
      </c>
      <c r="F237">
        <f t="shared" si="47"/>
        <v>4</v>
      </c>
      <c r="G237">
        <f t="shared" si="48"/>
        <v>4</v>
      </c>
      <c r="H237">
        <f t="shared" si="44"/>
        <v>2.54528423141989E-6</v>
      </c>
      <c r="I237">
        <f t="shared" si="45"/>
        <v>0.38611483048912743</v>
      </c>
      <c r="J237">
        <f t="shared" si="46"/>
        <v>0.91669234600600846</v>
      </c>
      <c r="K237">
        <f t="shared" si="49"/>
        <v>1.2130585329836035E-2</v>
      </c>
      <c r="L237">
        <f t="shared" si="50"/>
        <v>1.0928438994682869E-8</v>
      </c>
      <c r="M237">
        <f t="shared" si="51"/>
        <v>-18.331897363376253</v>
      </c>
    </row>
    <row r="238" spans="2:13" x14ac:dyDescent="0.2">
      <c r="B238">
        <f t="shared" si="52"/>
        <v>7</v>
      </c>
      <c r="C238">
        <f t="shared" si="53"/>
        <v>8</v>
      </c>
      <c r="D238">
        <f t="shared" si="54"/>
        <v>1</v>
      </c>
      <c r="E238">
        <f t="shared" si="55"/>
        <v>2</v>
      </c>
      <c r="F238">
        <f t="shared" si="47"/>
        <v>3</v>
      </c>
      <c r="G238">
        <f t="shared" si="48"/>
        <v>5</v>
      </c>
      <c r="H238">
        <f t="shared" si="44"/>
        <v>2.54528423141989E-6</v>
      </c>
      <c r="I238">
        <f t="shared" si="45"/>
        <v>0.38611483048912743</v>
      </c>
      <c r="J238">
        <f t="shared" si="46"/>
        <v>6.0979259092834394E-2</v>
      </c>
      <c r="K238">
        <f t="shared" si="49"/>
        <v>1.3328876095703318E-3</v>
      </c>
      <c r="L238">
        <f t="shared" si="50"/>
        <v>7.9878232058377897E-11</v>
      </c>
      <c r="M238">
        <f t="shared" si="51"/>
        <v>-23.250517740094839</v>
      </c>
    </row>
    <row r="239" spans="2:13" x14ac:dyDescent="0.2">
      <c r="B239">
        <f t="shared" si="52"/>
        <v>7</v>
      </c>
      <c r="C239">
        <f t="shared" si="53"/>
        <v>8</v>
      </c>
      <c r="D239">
        <f t="shared" si="54"/>
        <v>1</v>
      </c>
      <c r="E239">
        <f t="shared" si="55"/>
        <v>1</v>
      </c>
      <c r="F239">
        <f t="shared" si="47"/>
        <v>2</v>
      </c>
      <c r="G239">
        <f t="shared" si="48"/>
        <v>6</v>
      </c>
      <c r="H239">
        <f t="shared" si="44"/>
        <v>2.54528423141989E-6</v>
      </c>
      <c r="I239">
        <f t="shared" si="45"/>
        <v>0.38611483048912743</v>
      </c>
      <c r="J239">
        <f t="shared" si="46"/>
        <v>1.3760453657726366E-3</v>
      </c>
      <c r="K239">
        <f t="shared" si="49"/>
        <v>8.1364095220646135E-5</v>
      </c>
      <c r="L239">
        <f t="shared" si="50"/>
        <v>1.1003182629862053E-13</v>
      </c>
      <c r="M239">
        <f t="shared" si="51"/>
        <v>-29.83800674097866</v>
      </c>
    </row>
    <row r="240" spans="2:13" x14ac:dyDescent="0.2">
      <c r="B240">
        <f t="shared" si="52"/>
        <v>7</v>
      </c>
      <c r="C240">
        <f t="shared" si="53"/>
        <v>8</v>
      </c>
      <c r="D240">
        <f t="shared" si="54"/>
        <v>1</v>
      </c>
      <c r="E240">
        <f t="shared" si="55"/>
        <v>0</v>
      </c>
      <c r="F240">
        <f t="shared" si="47"/>
        <v>1</v>
      </c>
      <c r="G240">
        <f t="shared" si="48"/>
        <v>7</v>
      </c>
      <c r="H240">
        <f t="shared" si="44"/>
        <v>2.54528423141989E-6</v>
      </c>
      <c r="I240">
        <f t="shared" si="45"/>
        <v>0.38611483048912743</v>
      </c>
      <c r="J240">
        <f t="shared" si="46"/>
        <v>1.0890118993939464E-5</v>
      </c>
      <c r="K240">
        <f t="shared" si="49"/>
        <v>2.1286060034108136E-6</v>
      </c>
      <c r="L240">
        <f t="shared" si="50"/>
        <v>2.2781414074851E-17</v>
      </c>
      <c r="M240">
        <f t="shared" si="51"/>
        <v>-38.320586642521576</v>
      </c>
    </row>
    <row r="241" spans="2:13" x14ac:dyDescent="0.2">
      <c r="B241">
        <f t="shared" si="52"/>
        <v>7</v>
      </c>
      <c r="C241">
        <f t="shared" si="53"/>
        <v>7</v>
      </c>
      <c r="D241">
        <f t="shared" si="54"/>
        <v>0</v>
      </c>
      <c r="E241">
        <f t="shared" si="55"/>
        <v>7</v>
      </c>
      <c r="F241">
        <f t="shared" si="47"/>
        <v>7</v>
      </c>
      <c r="G241">
        <f t="shared" si="48"/>
        <v>0</v>
      </c>
      <c r="H241">
        <f t="shared" si="44"/>
        <v>5.9579050230172942E-6</v>
      </c>
      <c r="I241">
        <f t="shared" si="45"/>
        <v>0.32712243413662656</v>
      </c>
      <c r="J241">
        <f t="shared" si="46"/>
        <v>0</v>
      </c>
      <c r="K241">
        <f t="shared" si="49"/>
        <v>0.3081567034651273</v>
      </c>
      <c r="L241">
        <f t="shared" si="50"/>
        <v>0</v>
      </c>
      <c r="M241" t="e">
        <f t="shared" si="51"/>
        <v>#NUM!</v>
      </c>
    </row>
    <row r="242" spans="2:13" x14ac:dyDescent="0.2">
      <c r="B242">
        <f t="shared" si="52"/>
        <v>7</v>
      </c>
      <c r="C242">
        <f t="shared" si="53"/>
        <v>7</v>
      </c>
      <c r="D242">
        <f t="shared" si="54"/>
        <v>0</v>
      </c>
      <c r="E242">
        <f t="shared" si="55"/>
        <v>6</v>
      </c>
      <c r="F242">
        <f t="shared" si="47"/>
        <v>6</v>
      </c>
      <c r="G242">
        <f t="shared" si="48"/>
        <v>1</v>
      </c>
      <c r="H242">
        <f t="shared" si="44"/>
        <v>5.9579050230172942E-6</v>
      </c>
      <c r="I242">
        <f t="shared" si="45"/>
        <v>0.32712243413662656</v>
      </c>
      <c r="J242">
        <f t="shared" si="46"/>
        <v>0</v>
      </c>
      <c r="K242">
        <f t="shared" si="49"/>
        <v>0.39503009470220024</v>
      </c>
      <c r="L242">
        <f t="shared" si="50"/>
        <v>0</v>
      </c>
      <c r="M242" t="e">
        <f t="shared" si="51"/>
        <v>#NUM!</v>
      </c>
    </row>
    <row r="243" spans="2:13" x14ac:dyDescent="0.2">
      <c r="B243">
        <f t="shared" si="52"/>
        <v>7</v>
      </c>
      <c r="C243">
        <f t="shared" si="53"/>
        <v>7</v>
      </c>
      <c r="D243">
        <f t="shared" si="54"/>
        <v>0</v>
      </c>
      <c r="E243">
        <f t="shared" si="55"/>
        <v>5</v>
      </c>
      <c r="F243">
        <f t="shared" si="47"/>
        <v>5</v>
      </c>
      <c r="G243">
        <f t="shared" si="48"/>
        <v>2</v>
      </c>
      <c r="H243">
        <f t="shared" si="44"/>
        <v>5.9579050230172942E-6</v>
      </c>
      <c r="I243">
        <f t="shared" si="45"/>
        <v>0.32712243413662656</v>
      </c>
      <c r="J243">
        <f t="shared" si="46"/>
        <v>0</v>
      </c>
      <c r="K243">
        <f t="shared" si="49"/>
        <v>0.21702609738910042</v>
      </c>
      <c r="L243">
        <f t="shared" si="50"/>
        <v>0</v>
      </c>
      <c r="M243" t="e">
        <f t="shared" si="51"/>
        <v>#NUM!</v>
      </c>
    </row>
    <row r="244" spans="2:13" x14ac:dyDescent="0.2">
      <c r="B244">
        <f t="shared" si="52"/>
        <v>7</v>
      </c>
      <c r="C244">
        <f t="shared" si="53"/>
        <v>7</v>
      </c>
      <c r="D244">
        <f t="shared" si="54"/>
        <v>0</v>
      </c>
      <c r="E244">
        <f t="shared" si="55"/>
        <v>4</v>
      </c>
      <c r="F244">
        <f t="shared" si="47"/>
        <v>4</v>
      </c>
      <c r="G244">
        <f t="shared" si="48"/>
        <v>3</v>
      </c>
      <c r="H244">
        <f t="shared" si="44"/>
        <v>5.9579050230172942E-6</v>
      </c>
      <c r="I244">
        <f t="shared" si="45"/>
        <v>0.32712243413662656</v>
      </c>
      <c r="J244">
        <f t="shared" si="46"/>
        <v>0.91669234600600846</v>
      </c>
      <c r="K244">
        <f t="shared" si="49"/>
        <v>6.6240138802941662E-2</v>
      </c>
      <c r="L244">
        <f t="shared" si="50"/>
        <v>1.1834468114514034E-7</v>
      </c>
      <c r="M244">
        <f t="shared" si="51"/>
        <v>-15.949664443735742</v>
      </c>
    </row>
    <row r="245" spans="2:13" x14ac:dyDescent="0.2">
      <c r="B245">
        <f t="shared" si="52"/>
        <v>7</v>
      </c>
      <c r="C245">
        <f t="shared" si="53"/>
        <v>7</v>
      </c>
      <c r="D245">
        <f t="shared" si="54"/>
        <v>0</v>
      </c>
      <c r="E245">
        <f t="shared" si="55"/>
        <v>3</v>
      </c>
      <c r="F245">
        <f t="shared" si="47"/>
        <v>3</v>
      </c>
      <c r="G245">
        <f t="shared" si="48"/>
        <v>4</v>
      </c>
      <c r="H245">
        <f t="shared" si="44"/>
        <v>5.9579050230172942E-6</v>
      </c>
      <c r="I245">
        <f t="shared" si="45"/>
        <v>0.32712243413662656</v>
      </c>
      <c r="J245">
        <f t="shared" si="46"/>
        <v>6.0979259092834394E-2</v>
      </c>
      <c r="K245">
        <f t="shared" si="49"/>
        <v>1.2130585329836035E-2</v>
      </c>
      <c r="L245">
        <f t="shared" si="50"/>
        <v>1.4416764535150921E-9</v>
      </c>
      <c r="M245">
        <f t="shared" si="51"/>
        <v>-20.357459196688339</v>
      </c>
    </row>
    <row r="246" spans="2:13" x14ac:dyDescent="0.2">
      <c r="B246">
        <f t="shared" si="52"/>
        <v>7</v>
      </c>
      <c r="C246">
        <f t="shared" si="53"/>
        <v>7</v>
      </c>
      <c r="D246">
        <f t="shared" si="54"/>
        <v>0</v>
      </c>
      <c r="E246">
        <f t="shared" si="55"/>
        <v>2</v>
      </c>
      <c r="F246">
        <f t="shared" si="47"/>
        <v>2</v>
      </c>
      <c r="G246">
        <f t="shared" si="48"/>
        <v>5</v>
      </c>
      <c r="H246">
        <f t="shared" si="44"/>
        <v>5.9579050230172942E-6</v>
      </c>
      <c r="I246">
        <f t="shared" si="45"/>
        <v>0.32712243413662656</v>
      </c>
      <c r="J246">
        <f t="shared" si="46"/>
        <v>1.3760453657726366E-3</v>
      </c>
      <c r="K246">
        <f t="shared" si="49"/>
        <v>1.3328876095703318E-3</v>
      </c>
      <c r="L246">
        <f t="shared" si="50"/>
        <v>3.5746225253569945E-12</v>
      </c>
      <c r="M246">
        <f t="shared" si="51"/>
        <v>-26.357161532670037</v>
      </c>
    </row>
    <row r="247" spans="2:13" x14ac:dyDescent="0.2">
      <c r="B247">
        <f t="shared" si="52"/>
        <v>7</v>
      </c>
      <c r="C247">
        <f t="shared" si="53"/>
        <v>7</v>
      </c>
      <c r="D247">
        <f t="shared" si="54"/>
        <v>0</v>
      </c>
      <c r="E247">
        <f t="shared" si="55"/>
        <v>1</v>
      </c>
      <c r="F247">
        <f t="shared" si="47"/>
        <v>1</v>
      </c>
      <c r="G247">
        <f t="shared" si="48"/>
        <v>6</v>
      </c>
      <c r="H247">
        <f t="shared" si="44"/>
        <v>5.9579050230172942E-6</v>
      </c>
      <c r="I247">
        <f t="shared" si="45"/>
        <v>0.32712243413662656</v>
      </c>
      <c r="J247">
        <f t="shared" si="46"/>
        <v>1.0890118993939464E-5</v>
      </c>
      <c r="K247">
        <f t="shared" si="49"/>
        <v>8.1364095220646135E-5</v>
      </c>
      <c r="L247">
        <f t="shared" si="50"/>
        <v>1.726908509280036E-15</v>
      </c>
      <c r="M247">
        <f t="shared" si="51"/>
        <v>-33.992443573825753</v>
      </c>
    </row>
    <row r="248" spans="2:13" x14ac:dyDescent="0.2">
      <c r="B248">
        <f t="shared" si="52"/>
        <v>7</v>
      </c>
      <c r="C248">
        <f t="shared" si="53"/>
        <v>7</v>
      </c>
      <c r="D248">
        <f t="shared" si="54"/>
        <v>0</v>
      </c>
      <c r="E248">
        <f t="shared" si="55"/>
        <v>0</v>
      </c>
      <c r="F248">
        <f t="shared" si="47"/>
        <v>0</v>
      </c>
      <c r="G248">
        <f t="shared" si="48"/>
        <v>7</v>
      </c>
      <c r="H248">
        <f t="shared" si="44"/>
        <v>5.9579050230172942E-6</v>
      </c>
      <c r="I248">
        <f t="shared" si="45"/>
        <v>0.32712243413662656</v>
      </c>
      <c r="J248">
        <f t="shared" si="46"/>
        <v>6.4056538748382271E-9</v>
      </c>
      <c r="K248">
        <f t="shared" si="49"/>
        <v>2.1286060034108136E-6</v>
      </c>
      <c r="L248">
        <f t="shared" si="50"/>
        <v>2.657435031064718E-20</v>
      </c>
      <c r="M248">
        <f t="shared" si="51"/>
        <v>-45.07434047633442</v>
      </c>
    </row>
    <row r="249" spans="2:13" x14ac:dyDescent="0.2">
      <c r="B249">
        <f t="shared" si="52"/>
        <v>8</v>
      </c>
      <c r="C249">
        <f t="shared" si="53"/>
        <v>10</v>
      </c>
      <c r="D249">
        <f t="shared" si="54"/>
        <v>2</v>
      </c>
      <c r="E249">
        <f t="shared" si="55"/>
        <v>8</v>
      </c>
      <c r="F249">
        <f t="shared" si="47"/>
        <v>10</v>
      </c>
      <c r="G249">
        <f t="shared" si="48"/>
        <v>0</v>
      </c>
      <c r="H249">
        <f t="shared" si="44"/>
        <v>4.4300963851969252E-7</v>
      </c>
      <c r="I249">
        <f t="shared" si="45"/>
        <v>0.27316690416431305</v>
      </c>
      <c r="J249">
        <f t="shared" si="46"/>
        <v>0</v>
      </c>
      <c r="K249">
        <f t="shared" si="49"/>
        <v>0.26045877509060461</v>
      </c>
      <c r="L249">
        <f t="shared" si="50"/>
        <v>0</v>
      </c>
      <c r="M249" t="e">
        <f t="shared" si="51"/>
        <v>#NUM!</v>
      </c>
    </row>
    <row r="250" spans="2:13" x14ac:dyDescent="0.2">
      <c r="B250">
        <f t="shared" si="52"/>
        <v>8</v>
      </c>
      <c r="C250">
        <f t="shared" si="53"/>
        <v>10</v>
      </c>
      <c r="D250">
        <f t="shared" si="54"/>
        <v>2</v>
      </c>
      <c r="E250">
        <f t="shared" si="55"/>
        <v>7</v>
      </c>
      <c r="F250">
        <f t="shared" si="47"/>
        <v>9</v>
      </c>
      <c r="G250">
        <f t="shared" si="48"/>
        <v>1</v>
      </c>
      <c r="H250">
        <f t="shared" si="44"/>
        <v>4.4300963851969252E-7</v>
      </c>
      <c r="I250">
        <f t="shared" si="45"/>
        <v>0.27316690416431305</v>
      </c>
      <c r="J250">
        <f t="shared" si="46"/>
        <v>0</v>
      </c>
      <c r="K250">
        <f t="shared" si="49"/>
        <v>0.38158342699618125</v>
      </c>
      <c r="L250">
        <f t="shared" si="50"/>
        <v>0</v>
      </c>
      <c r="M250" t="e">
        <f t="shared" si="51"/>
        <v>#NUM!</v>
      </c>
    </row>
    <row r="251" spans="2:13" x14ac:dyDescent="0.2">
      <c r="B251">
        <f t="shared" si="52"/>
        <v>8</v>
      </c>
      <c r="C251">
        <f t="shared" si="53"/>
        <v>10</v>
      </c>
      <c r="D251">
        <f t="shared" si="54"/>
        <v>2</v>
      </c>
      <c r="E251">
        <f t="shared" si="55"/>
        <v>6</v>
      </c>
      <c r="F251">
        <f t="shared" si="47"/>
        <v>8</v>
      </c>
      <c r="G251">
        <f t="shared" si="48"/>
        <v>2</v>
      </c>
      <c r="H251">
        <f t="shared" si="44"/>
        <v>4.4300963851969252E-7</v>
      </c>
      <c r="I251">
        <f t="shared" si="45"/>
        <v>0.27316690416431305</v>
      </c>
      <c r="J251">
        <f t="shared" si="46"/>
        <v>0</v>
      </c>
      <c r="K251">
        <f t="shared" si="49"/>
        <v>0.24457838432216655</v>
      </c>
      <c r="L251">
        <f t="shared" si="50"/>
        <v>0</v>
      </c>
      <c r="M251" t="e">
        <f t="shared" si="51"/>
        <v>#NUM!</v>
      </c>
    </row>
    <row r="252" spans="2:13" x14ac:dyDescent="0.2">
      <c r="B252">
        <f t="shared" si="52"/>
        <v>8</v>
      </c>
      <c r="C252">
        <f t="shared" si="53"/>
        <v>10</v>
      </c>
      <c r="D252">
        <f t="shared" si="54"/>
        <v>2</v>
      </c>
      <c r="E252">
        <f t="shared" si="55"/>
        <v>5</v>
      </c>
      <c r="F252">
        <f t="shared" si="47"/>
        <v>7</v>
      </c>
      <c r="G252">
        <f t="shared" si="48"/>
        <v>3</v>
      </c>
      <c r="H252">
        <f t="shared" si="44"/>
        <v>4.4300963851969252E-7</v>
      </c>
      <c r="I252">
        <f t="shared" si="45"/>
        <v>0.27316690416431305</v>
      </c>
      <c r="J252">
        <f t="shared" si="46"/>
        <v>0</v>
      </c>
      <c r="K252">
        <f t="shared" si="49"/>
        <v>8.9579491059934707E-2</v>
      </c>
      <c r="L252">
        <f t="shared" si="50"/>
        <v>0</v>
      </c>
      <c r="M252" t="e">
        <f t="shared" si="51"/>
        <v>#NUM!</v>
      </c>
    </row>
    <row r="253" spans="2:13" x14ac:dyDescent="0.2">
      <c r="B253">
        <f t="shared" si="52"/>
        <v>8</v>
      </c>
      <c r="C253">
        <f t="shared" si="53"/>
        <v>10</v>
      </c>
      <c r="D253">
        <f t="shared" si="54"/>
        <v>2</v>
      </c>
      <c r="E253">
        <f t="shared" si="55"/>
        <v>4</v>
      </c>
      <c r="F253">
        <f t="shared" si="47"/>
        <v>6</v>
      </c>
      <c r="G253">
        <f t="shared" si="48"/>
        <v>4</v>
      </c>
      <c r="H253">
        <f t="shared" si="44"/>
        <v>4.4300963851969252E-7</v>
      </c>
      <c r="I253">
        <f t="shared" si="45"/>
        <v>0.27316690416431305</v>
      </c>
      <c r="J253">
        <f t="shared" si="46"/>
        <v>0</v>
      </c>
      <c r="K253">
        <f t="shared" si="49"/>
        <v>2.0505913780965012E-2</v>
      </c>
      <c r="L253">
        <f t="shared" si="50"/>
        <v>0</v>
      </c>
      <c r="M253" t="e">
        <f t="shared" si="51"/>
        <v>#NUM!</v>
      </c>
    </row>
    <row r="254" spans="2:13" x14ac:dyDescent="0.2">
      <c r="B254">
        <f t="shared" si="52"/>
        <v>8</v>
      </c>
      <c r="C254">
        <f t="shared" si="53"/>
        <v>10</v>
      </c>
      <c r="D254">
        <f t="shared" si="54"/>
        <v>2</v>
      </c>
      <c r="E254">
        <f t="shared" si="55"/>
        <v>3</v>
      </c>
      <c r="F254">
        <f t="shared" si="47"/>
        <v>5</v>
      </c>
      <c r="G254">
        <f t="shared" si="48"/>
        <v>5</v>
      </c>
      <c r="H254">
        <f t="shared" si="44"/>
        <v>4.4300963851969252E-7</v>
      </c>
      <c r="I254">
        <f t="shared" si="45"/>
        <v>0.27316690416431305</v>
      </c>
      <c r="J254">
        <f t="shared" si="46"/>
        <v>0</v>
      </c>
      <c r="K254">
        <f t="shared" si="49"/>
        <v>3.0042055029656446E-3</v>
      </c>
      <c r="L254">
        <f t="shared" si="50"/>
        <v>0</v>
      </c>
      <c r="M254" t="e">
        <f t="shared" si="51"/>
        <v>#NUM!</v>
      </c>
    </row>
    <row r="255" spans="2:13" x14ac:dyDescent="0.2">
      <c r="B255">
        <f t="shared" si="52"/>
        <v>8</v>
      </c>
      <c r="C255">
        <f t="shared" si="53"/>
        <v>10</v>
      </c>
      <c r="D255">
        <f t="shared" si="54"/>
        <v>2</v>
      </c>
      <c r="E255">
        <f t="shared" si="55"/>
        <v>2</v>
      </c>
      <c r="F255">
        <f t="shared" si="47"/>
        <v>4</v>
      </c>
      <c r="G255">
        <f t="shared" si="48"/>
        <v>6</v>
      </c>
      <c r="H255">
        <f t="shared" si="44"/>
        <v>4.4300963851969252E-7</v>
      </c>
      <c r="I255">
        <f t="shared" si="45"/>
        <v>0.27316690416431305</v>
      </c>
      <c r="J255">
        <f t="shared" si="46"/>
        <v>0.91669234600600846</v>
      </c>
      <c r="K255">
        <f t="shared" si="49"/>
        <v>2.7508072794428789E-4</v>
      </c>
      <c r="L255">
        <f t="shared" si="50"/>
        <v>3.0515818708873711E-11</v>
      </c>
      <c r="M255">
        <f t="shared" si="51"/>
        <v>-24.212775920573051</v>
      </c>
    </row>
    <row r="256" spans="2:13" x14ac:dyDescent="0.2">
      <c r="B256">
        <f t="shared" si="52"/>
        <v>8</v>
      </c>
      <c r="C256">
        <f t="shared" si="53"/>
        <v>10</v>
      </c>
      <c r="D256">
        <f t="shared" si="54"/>
        <v>2</v>
      </c>
      <c r="E256">
        <f t="shared" si="55"/>
        <v>1</v>
      </c>
      <c r="F256">
        <f t="shared" si="47"/>
        <v>3</v>
      </c>
      <c r="G256">
        <f t="shared" si="48"/>
        <v>7</v>
      </c>
      <c r="H256">
        <f t="shared" si="44"/>
        <v>4.4300963851969252E-7</v>
      </c>
      <c r="I256">
        <f t="shared" si="45"/>
        <v>0.27316690416431305</v>
      </c>
      <c r="J256">
        <f t="shared" si="46"/>
        <v>6.0979259092834394E-2</v>
      </c>
      <c r="K256">
        <f t="shared" si="49"/>
        <v>1.439304369665621E-5</v>
      </c>
      <c r="L256">
        <f t="shared" si="50"/>
        <v>1.0621260074897767E-13</v>
      </c>
      <c r="M256">
        <f t="shared" si="51"/>
        <v>-29.873333642021016</v>
      </c>
    </row>
    <row r="257" spans="2:13" x14ac:dyDescent="0.2">
      <c r="B257">
        <f t="shared" si="52"/>
        <v>8</v>
      </c>
      <c r="C257">
        <f t="shared" si="53"/>
        <v>10</v>
      </c>
      <c r="D257">
        <f t="shared" si="54"/>
        <v>2</v>
      </c>
      <c r="E257">
        <f t="shared" si="55"/>
        <v>0</v>
      </c>
      <c r="F257">
        <f t="shared" si="47"/>
        <v>2</v>
      </c>
      <c r="G257">
        <f t="shared" si="48"/>
        <v>8</v>
      </c>
      <c r="H257">
        <f t="shared" si="44"/>
        <v>4.4300963851969252E-7</v>
      </c>
      <c r="I257">
        <f t="shared" si="45"/>
        <v>0.27316690416431305</v>
      </c>
      <c r="J257">
        <f t="shared" si="46"/>
        <v>1.3760453657726366E-3</v>
      </c>
      <c r="K257">
        <f t="shared" si="49"/>
        <v>3.2947554132878911E-7</v>
      </c>
      <c r="L257">
        <f t="shared" si="50"/>
        <v>5.4865227993819021E-17</v>
      </c>
      <c r="M257">
        <f t="shared" si="51"/>
        <v>-37.441651895916564</v>
      </c>
    </row>
    <row r="258" spans="2:13" x14ac:dyDescent="0.2">
      <c r="B258">
        <f t="shared" si="52"/>
        <v>8</v>
      </c>
      <c r="C258">
        <f t="shared" si="53"/>
        <v>9</v>
      </c>
      <c r="D258">
        <f t="shared" si="54"/>
        <v>1</v>
      </c>
      <c r="E258">
        <f t="shared" si="55"/>
        <v>8</v>
      </c>
      <c r="F258">
        <f t="shared" si="47"/>
        <v>9</v>
      </c>
      <c r="G258">
        <f t="shared" si="48"/>
        <v>0</v>
      </c>
      <c r="H258">
        <f t="shared" si="44"/>
        <v>1.0690564776859794E-6</v>
      </c>
      <c r="I258">
        <f t="shared" si="45"/>
        <v>0.37028993681531402</v>
      </c>
      <c r="J258">
        <f t="shared" si="46"/>
        <v>0</v>
      </c>
      <c r="K258">
        <f t="shared" si="49"/>
        <v>0.26045877509060461</v>
      </c>
      <c r="L258">
        <f t="shared" si="50"/>
        <v>0</v>
      </c>
      <c r="M258" t="e">
        <f t="shared" si="51"/>
        <v>#NUM!</v>
      </c>
    </row>
    <row r="259" spans="2:13" x14ac:dyDescent="0.2">
      <c r="B259">
        <f t="shared" si="52"/>
        <v>8</v>
      </c>
      <c r="C259">
        <f t="shared" si="53"/>
        <v>9</v>
      </c>
      <c r="D259">
        <f t="shared" si="54"/>
        <v>1</v>
      </c>
      <c r="E259">
        <f t="shared" si="55"/>
        <v>7</v>
      </c>
      <c r="F259">
        <f t="shared" si="47"/>
        <v>8</v>
      </c>
      <c r="G259">
        <f t="shared" si="48"/>
        <v>1</v>
      </c>
      <c r="H259">
        <f t="shared" si="44"/>
        <v>1.0690564776859794E-6</v>
      </c>
      <c r="I259">
        <f t="shared" si="45"/>
        <v>0.37028993681531402</v>
      </c>
      <c r="J259">
        <f t="shared" si="46"/>
        <v>0</v>
      </c>
      <c r="K259">
        <f t="shared" si="49"/>
        <v>0.38158342699618125</v>
      </c>
      <c r="L259">
        <f t="shared" si="50"/>
        <v>0</v>
      </c>
      <c r="M259" t="e">
        <f t="shared" si="51"/>
        <v>#NUM!</v>
      </c>
    </row>
    <row r="260" spans="2:13" x14ac:dyDescent="0.2">
      <c r="B260">
        <f t="shared" si="52"/>
        <v>8</v>
      </c>
      <c r="C260">
        <f t="shared" si="53"/>
        <v>9</v>
      </c>
      <c r="D260">
        <f t="shared" si="54"/>
        <v>1</v>
      </c>
      <c r="E260">
        <f t="shared" si="55"/>
        <v>6</v>
      </c>
      <c r="F260">
        <f t="shared" si="47"/>
        <v>7</v>
      </c>
      <c r="G260">
        <f t="shared" si="48"/>
        <v>2</v>
      </c>
      <c r="H260">
        <f t="shared" si="44"/>
        <v>1.0690564776859794E-6</v>
      </c>
      <c r="I260">
        <f t="shared" si="45"/>
        <v>0.37028993681531402</v>
      </c>
      <c r="J260">
        <f t="shared" si="46"/>
        <v>0</v>
      </c>
      <c r="K260">
        <f t="shared" si="49"/>
        <v>0.24457838432216655</v>
      </c>
      <c r="L260">
        <f t="shared" si="50"/>
        <v>0</v>
      </c>
      <c r="M260" t="e">
        <f t="shared" si="51"/>
        <v>#NUM!</v>
      </c>
    </row>
    <row r="261" spans="2:13" x14ac:dyDescent="0.2">
      <c r="B261">
        <f t="shared" si="52"/>
        <v>8</v>
      </c>
      <c r="C261">
        <f t="shared" si="53"/>
        <v>9</v>
      </c>
      <c r="D261">
        <f t="shared" si="54"/>
        <v>1</v>
      </c>
      <c r="E261">
        <f t="shared" si="55"/>
        <v>5</v>
      </c>
      <c r="F261">
        <f t="shared" si="47"/>
        <v>6</v>
      </c>
      <c r="G261">
        <f t="shared" si="48"/>
        <v>3</v>
      </c>
      <c r="H261">
        <f t="shared" si="44"/>
        <v>1.0690564776859794E-6</v>
      </c>
      <c r="I261">
        <f t="shared" si="45"/>
        <v>0.37028993681531402</v>
      </c>
      <c r="J261">
        <f t="shared" si="46"/>
        <v>0</v>
      </c>
      <c r="K261">
        <f t="shared" si="49"/>
        <v>8.9579491059934707E-2</v>
      </c>
      <c r="L261">
        <f t="shared" si="50"/>
        <v>0</v>
      </c>
      <c r="M261" t="e">
        <f t="shared" si="51"/>
        <v>#NUM!</v>
      </c>
    </row>
    <row r="262" spans="2:13" x14ac:dyDescent="0.2">
      <c r="B262">
        <f t="shared" si="52"/>
        <v>8</v>
      </c>
      <c r="C262">
        <f t="shared" si="53"/>
        <v>9</v>
      </c>
      <c r="D262">
        <f t="shared" si="54"/>
        <v>1</v>
      </c>
      <c r="E262">
        <f t="shared" si="55"/>
        <v>4</v>
      </c>
      <c r="F262">
        <f t="shared" si="47"/>
        <v>5</v>
      </c>
      <c r="G262">
        <f t="shared" si="48"/>
        <v>4</v>
      </c>
      <c r="H262">
        <f t="shared" si="44"/>
        <v>1.0690564776859794E-6</v>
      </c>
      <c r="I262">
        <f t="shared" si="45"/>
        <v>0.37028993681531402</v>
      </c>
      <c r="J262">
        <f t="shared" si="46"/>
        <v>0</v>
      </c>
      <c r="K262">
        <f t="shared" si="49"/>
        <v>2.0505913780965012E-2</v>
      </c>
      <c r="L262">
        <f t="shared" si="50"/>
        <v>0</v>
      </c>
      <c r="M262" t="e">
        <f t="shared" si="51"/>
        <v>#NUM!</v>
      </c>
    </row>
    <row r="263" spans="2:13" x14ac:dyDescent="0.2">
      <c r="B263">
        <f t="shared" si="52"/>
        <v>8</v>
      </c>
      <c r="C263">
        <f t="shared" si="53"/>
        <v>9</v>
      </c>
      <c r="D263">
        <f t="shared" si="54"/>
        <v>1</v>
      </c>
      <c r="E263">
        <f t="shared" si="55"/>
        <v>3</v>
      </c>
      <c r="F263">
        <f t="shared" si="47"/>
        <v>4</v>
      </c>
      <c r="G263">
        <f t="shared" si="48"/>
        <v>5</v>
      </c>
      <c r="H263">
        <f t="shared" si="44"/>
        <v>1.0690564776859794E-6</v>
      </c>
      <c r="I263">
        <f t="shared" si="45"/>
        <v>0.37028993681531402</v>
      </c>
      <c r="J263">
        <f t="shared" si="46"/>
        <v>0.91669234600600846</v>
      </c>
      <c r="K263">
        <f t="shared" si="49"/>
        <v>3.0042055029656446E-3</v>
      </c>
      <c r="L263">
        <f t="shared" si="50"/>
        <v>1.0901739530845741E-9</v>
      </c>
      <c r="M263">
        <f t="shared" si="51"/>
        <v>-20.636928563452638</v>
      </c>
    </row>
    <row r="264" spans="2:13" x14ac:dyDescent="0.2">
      <c r="B264">
        <f t="shared" si="52"/>
        <v>8</v>
      </c>
      <c r="C264">
        <f t="shared" si="53"/>
        <v>9</v>
      </c>
      <c r="D264">
        <f t="shared" si="54"/>
        <v>1</v>
      </c>
      <c r="E264">
        <f t="shared" si="55"/>
        <v>2</v>
      </c>
      <c r="F264">
        <f t="shared" si="47"/>
        <v>3</v>
      </c>
      <c r="G264">
        <f t="shared" si="48"/>
        <v>6</v>
      </c>
      <c r="H264">
        <f t="shared" si="44"/>
        <v>1.0690564776859794E-6</v>
      </c>
      <c r="I264">
        <f t="shared" si="45"/>
        <v>0.37028993681531402</v>
      </c>
      <c r="J264">
        <f t="shared" si="46"/>
        <v>6.0979259092834394E-2</v>
      </c>
      <c r="K264">
        <f t="shared" si="49"/>
        <v>2.7508072794428789E-4</v>
      </c>
      <c r="L264">
        <f t="shared" si="50"/>
        <v>6.6402566773151326E-12</v>
      </c>
      <c r="M264">
        <f t="shared" si="51"/>
        <v>-25.737870496965179</v>
      </c>
    </row>
    <row r="265" spans="2:13" x14ac:dyDescent="0.2">
      <c r="B265">
        <f t="shared" si="52"/>
        <v>8</v>
      </c>
      <c r="C265">
        <f t="shared" si="53"/>
        <v>9</v>
      </c>
      <c r="D265">
        <f t="shared" si="54"/>
        <v>1</v>
      </c>
      <c r="E265">
        <f t="shared" si="55"/>
        <v>1</v>
      </c>
      <c r="F265">
        <f t="shared" si="47"/>
        <v>2</v>
      </c>
      <c r="G265">
        <f t="shared" si="48"/>
        <v>7</v>
      </c>
      <c r="H265">
        <f t="shared" si="44"/>
        <v>1.0690564776859794E-6</v>
      </c>
      <c r="I265">
        <f t="shared" si="45"/>
        <v>0.37028993681531402</v>
      </c>
      <c r="J265">
        <f t="shared" si="46"/>
        <v>1.3760453657726366E-3</v>
      </c>
      <c r="K265">
        <f t="shared" si="49"/>
        <v>1.439304369665621E-5</v>
      </c>
      <c r="L265">
        <f t="shared" si="50"/>
        <v>7.8402146846566779E-15</v>
      </c>
      <c r="M265">
        <f t="shared" si="51"/>
        <v>-32.479510177676261</v>
      </c>
    </row>
    <row r="266" spans="2:13" x14ac:dyDescent="0.2">
      <c r="B266">
        <f t="shared" si="52"/>
        <v>8</v>
      </c>
      <c r="C266">
        <f t="shared" si="53"/>
        <v>9</v>
      </c>
      <c r="D266">
        <f t="shared" si="54"/>
        <v>1</v>
      </c>
      <c r="E266">
        <f t="shared" si="55"/>
        <v>0</v>
      </c>
      <c r="F266">
        <f t="shared" si="47"/>
        <v>1</v>
      </c>
      <c r="G266">
        <f t="shared" si="48"/>
        <v>8</v>
      </c>
      <c r="H266">
        <f t="shared" si="44"/>
        <v>1.0690564776859794E-6</v>
      </c>
      <c r="I266">
        <f t="shared" si="45"/>
        <v>0.37028993681531402</v>
      </c>
      <c r="J266">
        <f t="shared" si="46"/>
        <v>1.0890118993939464E-5</v>
      </c>
      <c r="K266">
        <f t="shared" si="49"/>
        <v>3.2947554132878911E-7</v>
      </c>
      <c r="L266">
        <f t="shared" si="50"/>
        <v>1.4203597747880806E-18</v>
      </c>
      <c r="M266">
        <f t="shared" si="51"/>
        <v>-41.0956214718437</v>
      </c>
    </row>
    <row r="267" spans="2:13" x14ac:dyDescent="0.2">
      <c r="B267">
        <f t="shared" si="52"/>
        <v>8</v>
      </c>
      <c r="C267">
        <f t="shared" si="53"/>
        <v>8</v>
      </c>
      <c r="D267">
        <f t="shared" si="54"/>
        <v>0</v>
      </c>
      <c r="E267">
        <f t="shared" si="55"/>
        <v>8</v>
      </c>
      <c r="F267">
        <f t="shared" si="47"/>
        <v>8</v>
      </c>
      <c r="G267">
        <f t="shared" si="48"/>
        <v>0</v>
      </c>
      <c r="H267">
        <f t="shared" si="44"/>
        <v>2.54528423141989E-6</v>
      </c>
      <c r="I267">
        <f t="shared" si="45"/>
        <v>0.27885808032548565</v>
      </c>
      <c r="J267">
        <f t="shared" si="46"/>
        <v>0</v>
      </c>
      <c r="K267">
        <f t="shared" si="49"/>
        <v>0.26045877509060461</v>
      </c>
      <c r="L267">
        <f t="shared" si="50"/>
        <v>0</v>
      </c>
      <c r="M267" t="e">
        <f t="shared" si="51"/>
        <v>#NUM!</v>
      </c>
    </row>
    <row r="268" spans="2:13" x14ac:dyDescent="0.2">
      <c r="B268">
        <f t="shared" si="52"/>
        <v>8</v>
      </c>
      <c r="C268">
        <f t="shared" si="53"/>
        <v>8</v>
      </c>
      <c r="D268">
        <f t="shared" si="54"/>
        <v>0</v>
      </c>
      <c r="E268">
        <f t="shared" si="55"/>
        <v>7</v>
      </c>
      <c r="F268">
        <f t="shared" si="47"/>
        <v>7</v>
      </c>
      <c r="G268">
        <f t="shared" si="48"/>
        <v>1</v>
      </c>
      <c r="H268">
        <f t="shared" si="44"/>
        <v>2.54528423141989E-6</v>
      </c>
      <c r="I268">
        <f t="shared" si="45"/>
        <v>0.27885808032548565</v>
      </c>
      <c r="J268">
        <f t="shared" si="46"/>
        <v>0</v>
      </c>
      <c r="K268">
        <f t="shared" si="49"/>
        <v>0.38158342699618125</v>
      </c>
      <c r="L268">
        <f t="shared" si="50"/>
        <v>0</v>
      </c>
      <c r="M268" t="e">
        <f t="shared" si="51"/>
        <v>#NUM!</v>
      </c>
    </row>
    <row r="269" spans="2:13" x14ac:dyDescent="0.2">
      <c r="B269">
        <f t="shared" si="52"/>
        <v>8</v>
      </c>
      <c r="C269">
        <f t="shared" si="53"/>
        <v>8</v>
      </c>
      <c r="D269">
        <f t="shared" si="54"/>
        <v>0</v>
      </c>
      <c r="E269">
        <f t="shared" si="55"/>
        <v>6</v>
      </c>
      <c r="F269">
        <f t="shared" si="47"/>
        <v>6</v>
      </c>
      <c r="G269">
        <f t="shared" si="48"/>
        <v>2</v>
      </c>
      <c r="H269">
        <f t="shared" si="44"/>
        <v>2.54528423141989E-6</v>
      </c>
      <c r="I269">
        <f t="shared" si="45"/>
        <v>0.27885808032548565</v>
      </c>
      <c r="J269">
        <f t="shared" si="46"/>
        <v>0</v>
      </c>
      <c r="K269">
        <f t="shared" si="49"/>
        <v>0.24457838432216655</v>
      </c>
      <c r="L269">
        <f t="shared" si="50"/>
        <v>0</v>
      </c>
      <c r="M269" t="e">
        <f t="shared" si="51"/>
        <v>#NUM!</v>
      </c>
    </row>
    <row r="270" spans="2:13" x14ac:dyDescent="0.2">
      <c r="B270">
        <f t="shared" si="52"/>
        <v>8</v>
      </c>
      <c r="C270">
        <f t="shared" si="53"/>
        <v>8</v>
      </c>
      <c r="D270">
        <f t="shared" si="54"/>
        <v>0</v>
      </c>
      <c r="E270">
        <f t="shared" si="55"/>
        <v>5</v>
      </c>
      <c r="F270">
        <f t="shared" si="47"/>
        <v>5</v>
      </c>
      <c r="G270">
        <f t="shared" si="48"/>
        <v>3</v>
      </c>
      <c r="H270">
        <f t="shared" si="44"/>
        <v>2.54528423141989E-6</v>
      </c>
      <c r="I270">
        <f t="shared" si="45"/>
        <v>0.27885808032548565</v>
      </c>
      <c r="J270">
        <f t="shared" si="46"/>
        <v>0</v>
      </c>
      <c r="K270">
        <f t="shared" si="49"/>
        <v>8.9579491059934707E-2</v>
      </c>
      <c r="L270">
        <f t="shared" si="50"/>
        <v>0</v>
      </c>
      <c r="M270" t="e">
        <f t="shared" si="51"/>
        <v>#NUM!</v>
      </c>
    </row>
    <row r="271" spans="2:13" x14ac:dyDescent="0.2">
      <c r="B271">
        <f t="shared" si="52"/>
        <v>8</v>
      </c>
      <c r="C271">
        <f t="shared" si="53"/>
        <v>8</v>
      </c>
      <c r="D271">
        <f t="shared" si="54"/>
        <v>0</v>
      </c>
      <c r="E271">
        <f t="shared" si="55"/>
        <v>4</v>
      </c>
      <c r="F271">
        <f t="shared" si="47"/>
        <v>4</v>
      </c>
      <c r="G271">
        <f t="shared" si="48"/>
        <v>4</v>
      </c>
      <c r="H271">
        <f t="shared" si="44"/>
        <v>2.54528423141989E-6</v>
      </c>
      <c r="I271">
        <f t="shared" si="45"/>
        <v>0.27885808032548565</v>
      </c>
      <c r="J271">
        <f t="shared" si="46"/>
        <v>0.91669234600600846</v>
      </c>
      <c r="K271">
        <f t="shared" si="49"/>
        <v>2.0505913780965012E-2</v>
      </c>
      <c r="L271">
        <f t="shared" si="50"/>
        <v>1.3342040434655363E-8</v>
      </c>
      <c r="M271">
        <f t="shared" si="51"/>
        <v>-18.132345852034437</v>
      </c>
    </row>
    <row r="272" spans="2:13" x14ac:dyDescent="0.2">
      <c r="B272">
        <f t="shared" si="52"/>
        <v>8</v>
      </c>
      <c r="C272">
        <f t="shared" si="53"/>
        <v>8</v>
      </c>
      <c r="D272">
        <f t="shared" si="54"/>
        <v>0</v>
      </c>
      <c r="E272">
        <f t="shared" si="55"/>
        <v>3</v>
      </c>
      <c r="F272">
        <f t="shared" si="47"/>
        <v>3</v>
      </c>
      <c r="G272">
        <f t="shared" si="48"/>
        <v>5</v>
      </c>
      <c r="H272">
        <f t="shared" si="44"/>
        <v>2.54528423141989E-6</v>
      </c>
      <c r="I272">
        <f t="shared" si="45"/>
        <v>0.27885808032548565</v>
      </c>
      <c r="J272">
        <f t="shared" si="46"/>
        <v>6.0979259092834394E-2</v>
      </c>
      <c r="K272">
        <f t="shared" si="49"/>
        <v>3.0042055029656446E-3</v>
      </c>
      <c r="L272">
        <f t="shared" si="50"/>
        <v>1.3002632885815174E-10</v>
      </c>
      <c r="M272">
        <f t="shared" si="51"/>
        <v>-22.763284156301243</v>
      </c>
    </row>
    <row r="273" spans="2:13" x14ac:dyDescent="0.2">
      <c r="B273">
        <f t="shared" si="52"/>
        <v>8</v>
      </c>
      <c r="C273">
        <f t="shared" si="53"/>
        <v>8</v>
      </c>
      <c r="D273">
        <f t="shared" si="54"/>
        <v>0</v>
      </c>
      <c r="E273">
        <f t="shared" si="55"/>
        <v>2</v>
      </c>
      <c r="F273">
        <f t="shared" si="47"/>
        <v>2</v>
      </c>
      <c r="G273">
        <f t="shared" si="48"/>
        <v>6</v>
      </c>
      <c r="H273">
        <f t="shared" si="44"/>
        <v>2.54528423141989E-6</v>
      </c>
      <c r="I273">
        <f t="shared" si="45"/>
        <v>0.27885808032548565</v>
      </c>
      <c r="J273">
        <f t="shared" si="46"/>
        <v>1.3760453657726366E-3</v>
      </c>
      <c r="K273">
        <f t="shared" si="49"/>
        <v>2.7508072794428789E-4</v>
      </c>
      <c r="L273">
        <f t="shared" si="50"/>
        <v>2.686658316506935E-13</v>
      </c>
      <c r="M273">
        <f t="shared" si="51"/>
        <v>-28.945308049076896</v>
      </c>
    </row>
    <row r="274" spans="2:13" x14ac:dyDescent="0.2">
      <c r="B274">
        <f t="shared" si="52"/>
        <v>8</v>
      </c>
      <c r="C274">
        <f t="shared" si="53"/>
        <v>8</v>
      </c>
      <c r="D274">
        <f t="shared" si="54"/>
        <v>0</v>
      </c>
      <c r="E274">
        <f t="shared" si="55"/>
        <v>1</v>
      </c>
      <c r="F274">
        <f t="shared" si="47"/>
        <v>1</v>
      </c>
      <c r="G274">
        <f t="shared" si="48"/>
        <v>7</v>
      </c>
      <c r="H274">
        <f t="shared" si="44"/>
        <v>2.54528423141989E-6</v>
      </c>
      <c r="I274">
        <f t="shared" si="45"/>
        <v>0.27885808032548565</v>
      </c>
      <c r="J274">
        <f t="shared" si="46"/>
        <v>1.0890118993939464E-5</v>
      </c>
      <c r="K274">
        <f t="shared" si="49"/>
        <v>1.439304369665621E-5</v>
      </c>
      <c r="L274">
        <f t="shared" si="50"/>
        <v>1.11251221841719E-16</v>
      </c>
      <c r="M274">
        <f t="shared" si="51"/>
        <v>-36.734740770059872</v>
      </c>
    </row>
    <row r="275" spans="2:13" x14ac:dyDescent="0.2">
      <c r="B275">
        <f t="shared" si="52"/>
        <v>8</v>
      </c>
      <c r="C275">
        <f t="shared" si="53"/>
        <v>8</v>
      </c>
      <c r="D275">
        <f t="shared" si="54"/>
        <v>0</v>
      </c>
      <c r="E275">
        <f t="shared" si="55"/>
        <v>0</v>
      </c>
      <c r="F275">
        <f t="shared" si="47"/>
        <v>0</v>
      </c>
      <c r="G275">
        <f t="shared" si="48"/>
        <v>8</v>
      </c>
      <c r="H275">
        <f t="shared" si="44"/>
        <v>2.54528423141989E-6</v>
      </c>
      <c r="I275">
        <f t="shared" si="45"/>
        <v>0.27885808032548565</v>
      </c>
      <c r="J275">
        <f t="shared" si="46"/>
        <v>6.4056538748382271E-9</v>
      </c>
      <c r="K275">
        <f t="shared" si="49"/>
        <v>3.2947554132878911E-7</v>
      </c>
      <c r="L275">
        <f t="shared" si="50"/>
        <v>1.4979805300016663E-21</v>
      </c>
      <c r="M275">
        <f t="shared" si="51"/>
        <v>-47.950169065193059</v>
      </c>
    </row>
    <row r="276" spans="2:13" x14ac:dyDescent="0.2">
      <c r="B276">
        <f t="shared" si="52"/>
        <v>9</v>
      </c>
      <c r="C276">
        <f t="shared" si="53"/>
        <v>10</v>
      </c>
      <c r="D276">
        <f t="shared" si="54"/>
        <v>1</v>
      </c>
      <c r="E276">
        <f t="shared" si="55"/>
        <v>9</v>
      </c>
      <c r="F276">
        <f t="shared" si="47"/>
        <v>10</v>
      </c>
      <c r="G276">
        <f t="shared" si="48"/>
        <v>0</v>
      </c>
      <c r="H276">
        <f t="shared" si="44"/>
        <v>4.4300963851969252E-7</v>
      </c>
      <c r="I276">
        <f t="shared" si="45"/>
        <v>0.35072950664716818</v>
      </c>
      <c r="J276">
        <f t="shared" si="46"/>
        <v>0</v>
      </c>
      <c r="K276">
        <f t="shared" si="49"/>
        <v>0.22014375400201272</v>
      </c>
      <c r="L276">
        <f t="shared" si="50"/>
        <v>0</v>
      </c>
      <c r="M276" t="e">
        <f t="shared" si="51"/>
        <v>#NUM!</v>
      </c>
    </row>
    <row r="277" spans="2:13" x14ac:dyDescent="0.2">
      <c r="B277">
        <f t="shared" si="52"/>
        <v>9</v>
      </c>
      <c r="C277">
        <f t="shared" si="53"/>
        <v>10</v>
      </c>
      <c r="D277">
        <f t="shared" si="54"/>
        <v>1</v>
      </c>
      <c r="E277">
        <f t="shared" si="55"/>
        <v>8</v>
      </c>
      <c r="F277">
        <f t="shared" si="47"/>
        <v>9</v>
      </c>
      <c r="G277">
        <f t="shared" si="48"/>
        <v>1</v>
      </c>
      <c r="H277">
        <f t="shared" ref="H277:H306" si="56">VLOOKUP(C277,K$6:M$16,2)</f>
        <v>4.4300963851969252E-7</v>
      </c>
      <c r="I277">
        <f t="shared" ref="I277:I306" si="57">_xlfn.BINOM.DIST(B277,C277,$H$2,FALSE)</f>
        <v>0.35072950664716818</v>
      </c>
      <c r="J277">
        <f t="shared" ref="J277:J306" si="58">VLOOKUP(F277,K$6:M$16,3)</f>
        <v>0</v>
      </c>
      <c r="K277">
        <f t="shared" si="49"/>
        <v>0.3628351897973271</v>
      </c>
      <c r="L277">
        <f t="shared" si="50"/>
        <v>0</v>
      </c>
      <c r="M277" t="e">
        <f t="shared" si="51"/>
        <v>#NUM!</v>
      </c>
    </row>
    <row r="278" spans="2:13" x14ac:dyDescent="0.2">
      <c r="B278">
        <f t="shared" si="52"/>
        <v>9</v>
      </c>
      <c r="C278">
        <f t="shared" si="53"/>
        <v>10</v>
      </c>
      <c r="D278">
        <f t="shared" si="54"/>
        <v>1</v>
      </c>
      <c r="E278">
        <f t="shared" si="55"/>
        <v>7</v>
      </c>
      <c r="F278">
        <f t="shared" ref="F278:F306" si="59">D278+E278</f>
        <v>8</v>
      </c>
      <c r="G278">
        <f t="shared" ref="G278:G306" si="60">B278-E278</f>
        <v>2</v>
      </c>
      <c r="H278">
        <f t="shared" si="56"/>
        <v>4.4300963851969252E-7</v>
      </c>
      <c r="I278">
        <f t="shared" si="57"/>
        <v>0.35072950664716818</v>
      </c>
      <c r="J278">
        <f t="shared" si="58"/>
        <v>0</v>
      </c>
      <c r="K278">
        <f t="shared" ref="K278:K306" si="61">_xlfn.BINOM.DIST(G278,B278,$F$2,FALSE)</f>
        <v>0.2657846622935075</v>
      </c>
      <c r="L278">
        <f t="shared" ref="L278:L306" si="62">H278*I278*J278*K278</f>
        <v>0</v>
      </c>
      <c r="M278" t="e">
        <f t="shared" ref="M278:M306" si="63">LN(L278)</f>
        <v>#NUM!</v>
      </c>
    </row>
    <row r="279" spans="2:13" x14ac:dyDescent="0.2">
      <c r="B279">
        <f t="shared" ref="B279:B306" si="64">IF(E278=0,IF(C278=B278,B278+1,B278), B278)</f>
        <v>9</v>
      </c>
      <c r="C279">
        <f t="shared" ref="C279:C306" si="65">IF(E278=0,IF(C278=B278,10,C278-1),C278)</f>
        <v>10</v>
      </c>
      <c r="D279">
        <f t="shared" ref="D279:D306" si="66">C279-B279</f>
        <v>1</v>
      </c>
      <c r="E279">
        <f t="shared" ref="E279:E306" si="67">IF(E278=0,B279,E278-1)</f>
        <v>6</v>
      </c>
      <c r="F279">
        <f t="shared" si="59"/>
        <v>7</v>
      </c>
      <c r="G279">
        <f t="shared" si="60"/>
        <v>3</v>
      </c>
      <c r="H279">
        <f t="shared" si="56"/>
        <v>4.4300963851969252E-7</v>
      </c>
      <c r="I279">
        <f t="shared" si="57"/>
        <v>0.35072950664716818</v>
      </c>
      <c r="J279">
        <f t="shared" si="58"/>
        <v>0</v>
      </c>
      <c r="K279">
        <f t="shared" si="61"/>
        <v>0.11357094094831546</v>
      </c>
      <c r="L279">
        <f t="shared" si="62"/>
        <v>0</v>
      </c>
      <c r="M279" t="e">
        <f t="shared" si="63"/>
        <v>#NUM!</v>
      </c>
    </row>
    <row r="280" spans="2:13" x14ac:dyDescent="0.2">
      <c r="B280">
        <f t="shared" si="64"/>
        <v>9</v>
      </c>
      <c r="C280">
        <f t="shared" si="65"/>
        <v>10</v>
      </c>
      <c r="D280">
        <f t="shared" si="66"/>
        <v>1</v>
      </c>
      <c r="E280">
        <f t="shared" si="67"/>
        <v>5</v>
      </c>
      <c r="F280">
        <f t="shared" si="59"/>
        <v>6</v>
      </c>
      <c r="G280">
        <f t="shared" si="60"/>
        <v>4</v>
      </c>
      <c r="H280">
        <f t="shared" si="56"/>
        <v>4.4300963851969252E-7</v>
      </c>
      <c r="I280">
        <f t="shared" si="57"/>
        <v>0.35072950664716818</v>
      </c>
      <c r="J280">
        <f t="shared" si="58"/>
        <v>0</v>
      </c>
      <c r="K280">
        <f t="shared" si="61"/>
        <v>3.1197443462379855E-2</v>
      </c>
      <c r="L280">
        <f t="shared" si="62"/>
        <v>0</v>
      </c>
      <c r="M280" t="e">
        <f t="shared" si="63"/>
        <v>#NUM!</v>
      </c>
    </row>
    <row r="281" spans="2:13" x14ac:dyDescent="0.2">
      <c r="B281">
        <f t="shared" si="64"/>
        <v>9</v>
      </c>
      <c r="C281">
        <f t="shared" si="65"/>
        <v>10</v>
      </c>
      <c r="D281">
        <f t="shared" si="66"/>
        <v>1</v>
      </c>
      <c r="E281">
        <f t="shared" si="67"/>
        <v>4</v>
      </c>
      <c r="F281">
        <f t="shared" si="59"/>
        <v>5</v>
      </c>
      <c r="G281">
        <f t="shared" si="60"/>
        <v>5</v>
      </c>
      <c r="H281">
        <f t="shared" si="56"/>
        <v>4.4300963851969252E-7</v>
      </c>
      <c r="I281">
        <f t="shared" si="57"/>
        <v>0.35072950664716818</v>
      </c>
      <c r="J281">
        <f t="shared" si="58"/>
        <v>0</v>
      </c>
      <c r="K281">
        <f t="shared" si="61"/>
        <v>5.7132013433572005E-3</v>
      </c>
      <c r="L281">
        <f t="shared" si="62"/>
        <v>0</v>
      </c>
      <c r="M281" t="e">
        <f t="shared" si="63"/>
        <v>#NUM!</v>
      </c>
    </row>
    <row r="282" spans="2:13" x14ac:dyDescent="0.2">
      <c r="B282">
        <f t="shared" si="64"/>
        <v>9</v>
      </c>
      <c r="C282">
        <f t="shared" si="65"/>
        <v>10</v>
      </c>
      <c r="D282">
        <f t="shared" si="66"/>
        <v>1</v>
      </c>
      <c r="E282">
        <f t="shared" si="67"/>
        <v>3</v>
      </c>
      <c r="F282">
        <f t="shared" si="59"/>
        <v>4</v>
      </c>
      <c r="G282">
        <f t="shared" si="60"/>
        <v>6</v>
      </c>
      <c r="H282">
        <f t="shared" si="56"/>
        <v>4.4300963851969252E-7</v>
      </c>
      <c r="I282">
        <f t="shared" si="57"/>
        <v>0.35072950664716818</v>
      </c>
      <c r="J282">
        <f t="shared" si="58"/>
        <v>0.91669234600600846</v>
      </c>
      <c r="K282">
        <f t="shared" si="61"/>
        <v>6.9750735887699723E-4</v>
      </c>
      <c r="L282">
        <f t="shared" si="62"/>
        <v>9.9347714053457979E-11</v>
      </c>
      <c r="M282">
        <f t="shared" si="63"/>
        <v>-23.032395156219511</v>
      </c>
    </row>
    <row r="283" spans="2:13" x14ac:dyDescent="0.2">
      <c r="B283">
        <f t="shared" si="64"/>
        <v>9</v>
      </c>
      <c r="C283">
        <f t="shared" si="65"/>
        <v>10</v>
      </c>
      <c r="D283">
        <f t="shared" si="66"/>
        <v>1</v>
      </c>
      <c r="E283">
        <f t="shared" si="67"/>
        <v>2</v>
      </c>
      <c r="F283">
        <f t="shared" si="59"/>
        <v>3</v>
      </c>
      <c r="G283">
        <f t="shared" si="60"/>
        <v>7</v>
      </c>
      <c r="H283">
        <f t="shared" si="56"/>
        <v>4.4300963851969252E-7</v>
      </c>
      <c r="I283">
        <f t="shared" si="57"/>
        <v>0.35072950664716818</v>
      </c>
      <c r="J283">
        <f t="shared" si="58"/>
        <v>6.0979259092834394E-2</v>
      </c>
      <c r="K283">
        <f t="shared" si="61"/>
        <v>5.4743496409656559E-5</v>
      </c>
      <c r="L283">
        <f t="shared" si="62"/>
        <v>5.1868077940581942E-13</v>
      </c>
      <c r="M283">
        <f t="shared" si="63"/>
        <v>-28.287487769559313</v>
      </c>
    </row>
    <row r="284" spans="2:13" x14ac:dyDescent="0.2">
      <c r="B284">
        <f t="shared" si="64"/>
        <v>9</v>
      </c>
      <c r="C284">
        <f t="shared" si="65"/>
        <v>10</v>
      </c>
      <c r="D284">
        <f t="shared" si="66"/>
        <v>1</v>
      </c>
      <c r="E284">
        <f t="shared" si="67"/>
        <v>1</v>
      </c>
      <c r="F284">
        <f t="shared" si="59"/>
        <v>2</v>
      </c>
      <c r="G284">
        <f t="shared" si="60"/>
        <v>8</v>
      </c>
      <c r="H284">
        <f t="shared" si="56"/>
        <v>4.4300963851969252E-7</v>
      </c>
      <c r="I284">
        <f t="shared" si="57"/>
        <v>0.35072950664716818</v>
      </c>
      <c r="J284">
        <f t="shared" si="58"/>
        <v>1.3760453657726366E-3</v>
      </c>
      <c r="K284">
        <f t="shared" si="61"/>
        <v>2.5063000563240878E-6</v>
      </c>
      <c r="L284">
        <f t="shared" si="62"/>
        <v>5.358599453819703E-16</v>
      </c>
      <c r="M284">
        <f t="shared" si="63"/>
        <v>-35.162658842894906</v>
      </c>
    </row>
    <row r="285" spans="2:13" x14ac:dyDescent="0.2">
      <c r="B285">
        <f t="shared" si="64"/>
        <v>9</v>
      </c>
      <c r="C285">
        <f t="shared" si="65"/>
        <v>10</v>
      </c>
      <c r="D285">
        <f t="shared" si="66"/>
        <v>1</v>
      </c>
      <c r="E285">
        <f t="shared" si="67"/>
        <v>0</v>
      </c>
      <c r="F285">
        <f t="shared" si="59"/>
        <v>1</v>
      </c>
      <c r="G285">
        <f t="shared" si="60"/>
        <v>9</v>
      </c>
      <c r="H285">
        <f t="shared" si="56"/>
        <v>4.4300963851969252E-7</v>
      </c>
      <c r="I285">
        <f t="shared" si="57"/>
        <v>0.35072950664716818</v>
      </c>
      <c r="J285">
        <f t="shared" si="58"/>
        <v>1.0890118993939464E-5</v>
      </c>
      <c r="K285">
        <f t="shared" si="61"/>
        <v>5.0997757292779668E-8</v>
      </c>
      <c r="L285">
        <f t="shared" si="62"/>
        <v>8.6291731308519022E-20</v>
      </c>
      <c r="M285">
        <f t="shared" si="63"/>
        <v>-43.89655317271874</v>
      </c>
    </row>
    <row r="286" spans="2:13" x14ac:dyDescent="0.2">
      <c r="B286">
        <f t="shared" si="64"/>
        <v>9</v>
      </c>
      <c r="C286">
        <f t="shared" si="65"/>
        <v>9</v>
      </c>
      <c r="D286">
        <f t="shared" si="66"/>
        <v>0</v>
      </c>
      <c r="E286">
        <f t="shared" si="67"/>
        <v>9</v>
      </c>
      <c r="F286">
        <f t="shared" si="59"/>
        <v>9</v>
      </c>
      <c r="G286">
        <f t="shared" si="60"/>
        <v>0</v>
      </c>
      <c r="H286">
        <f t="shared" si="56"/>
        <v>1.0690564776859794E-6</v>
      </c>
      <c r="I286">
        <f t="shared" si="57"/>
        <v>0.23771475401267295</v>
      </c>
      <c r="J286">
        <f t="shared" si="58"/>
        <v>0</v>
      </c>
      <c r="K286">
        <f t="shared" si="61"/>
        <v>0.22014375400201272</v>
      </c>
      <c r="L286">
        <f t="shared" si="62"/>
        <v>0</v>
      </c>
      <c r="M286" t="e">
        <f t="shared" si="63"/>
        <v>#NUM!</v>
      </c>
    </row>
    <row r="287" spans="2:13" x14ac:dyDescent="0.2">
      <c r="B287">
        <f t="shared" si="64"/>
        <v>9</v>
      </c>
      <c r="C287">
        <f t="shared" si="65"/>
        <v>9</v>
      </c>
      <c r="D287">
        <f t="shared" si="66"/>
        <v>0</v>
      </c>
      <c r="E287">
        <f t="shared" si="67"/>
        <v>8</v>
      </c>
      <c r="F287">
        <f t="shared" si="59"/>
        <v>8</v>
      </c>
      <c r="G287">
        <f t="shared" si="60"/>
        <v>1</v>
      </c>
      <c r="H287">
        <f t="shared" si="56"/>
        <v>1.0690564776859794E-6</v>
      </c>
      <c r="I287">
        <f t="shared" si="57"/>
        <v>0.23771475401267295</v>
      </c>
      <c r="J287">
        <f t="shared" si="58"/>
        <v>0</v>
      </c>
      <c r="K287">
        <f t="shared" si="61"/>
        <v>0.3628351897973271</v>
      </c>
      <c r="L287">
        <f t="shared" si="62"/>
        <v>0</v>
      </c>
      <c r="M287" t="e">
        <f t="shared" si="63"/>
        <v>#NUM!</v>
      </c>
    </row>
    <row r="288" spans="2:13" x14ac:dyDescent="0.2">
      <c r="B288">
        <f t="shared" si="64"/>
        <v>9</v>
      </c>
      <c r="C288">
        <f t="shared" si="65"/>
        <v>9</v>
      </c>
      <c r="D288">
        <f t="shared" si="66"/>
        <v>0</v>
      </c>
      <c r="E288">
        <f t="shared" si="67"/>
        <v>7</v>
      </c>
      <c r="F288">
        <f t="shared" si="59"/>
        <v>7</v>
      </c>
      <c r="G288">
        <f t="shared" si="60"/>
        <v>2</v>
      </c>
      <c r="H288">
        <f t="shared" si="56"/>
        <v>1.0690564776859794E-6</v>
      </c>
      <c r="I288">
        <f t="shared" si="57"/>
        <v>0.23771475401267295</v>
      </c>
      <c r="J288">
        <f t="shared" si="58"/>
        <v>0</v>
      </c>
      <c r="K288">
        <f t="shared" si="61"/>
        <v>0.2657846622935075</v>
      </c>
      <c r="L288">
        <f t="shared" si="62"/>
        <v>0</v>
      </c>
      <c r="M288" t="e">
        <f t="shared" si="63"/>
        <v>#NUM!</v>
      </c>
    </row>
    <row r="289" spans="2:13" x14ac:dyDescent="0.2">
      <c r="B289">
        <f t="shared" si="64"/>
        <v>9</v>
      </c>
      <c r="C289">
        <f t="shared" si="65"/>
        <v>9</v>
      </c>
      <c r="D289">
        <f t="shared" si="66"/>
        <v>0</v>
      </c>
      <c r="E289">
        <f t="shared" si="67"/>
        <v>6</v>
      </c>
      <c r="F289">
        <f t="shared" si="59"/>
        <v>6</v>
      </c>
      <c r="G289">
        <f t="shared" si="60"/>
        <v>3</v>
      </c>
      <c r="H289">
        <f t="shared" si="56"/>
        <v>1.0690564776859794E-6</v>
      </c>
      <c r="I289">
        <f t="shared" si="57"/>
        <v>0.23771475401267295</v>
      </c>
      <c r="J289">
        <f t="shared" si="58"/>
        <v>0</v>
      </c>
      <c r="K289">
        <f t="shared" si="61"/>
        <v>0.11357094094831546</v>
      </c>
      <c r="L289">
        <f t="shared" si="62"/>
        <v>0</v>
      </c>
      <c r="M289" t="e">
        <f t="shared" si="63"/>
        <v>#NUM!</v>
      </c>
    </row>
    <row r="290" spans="2:13" x14ac:dyDescent="0.2">
      <c r="B290">
        <f t="shared" si="64"/>
        <v>9</v>
      </c>
      <c r="C290">
        <f t="shared" si="65"/>
        <v>9</v>
      </c>
      <c r="D290">
        <f t="shared" si="66"/>
        <v>0</v>
      </c>
      <c r="E290">
        <f t="shared" si="67"/>
        <v>5</v>
      </c>
      <c r="F290">
        <f t="shared" si="59"/>
        <v>5</v>
      </c>
      <c r="G290">
        <f t="shared" si="60"/>
        <v>4</v>
      </c>
      <c r="H290">
        <f t="shared" si="56"/>
        <v>1.0690564776859794E-6</v>
      </c>
      <c r="I290">
        <f t="shared" si="57"/>
        <v>0.23771475401267295</v>
      </c>
      <c r="J290">
        <f t="shared" si="58"/>
        <v>0</v>
      </c>
      <c r="K290">
        <f t="shared" si="61"/>
        <v>3.1197443462379855E-2</v>
      </c>
      <c r="L290">
        <f t="shared" si="62"/>
        <v>0</v>
      </c>
      <c r="M290" t="e">
        <f t="shared" si="63"/>
        <v>#NUM!</v>
      </c>
    </row>
    <row r="291" spans="2:13" x14ac:dyDescent="0.2">
      <c r="B291">
        <f t="shared" si="64"/>
        <v>9</v>
      </c>
      <c r="C291">
        <f t="shared" si="65"/>
        <v>9</v>
      </c>
      <c r="D291">
        <f t="shared" si="66"/>
        <v>0</v>
      </c>
      <c r="E291">
        <f t="shared" si="67"/>
        <v>4</v>
      </c>
      <c r="F291">
        <f t="shared" si="59"/>
        <v>4</v>
      </c>
      <c r="G291">
        <f t="shared" si="60"/>
        <v>5</v>
      </c>
      <c r="H291">
        <f t="shared" si="56"/>
        <v>1.0690564776859794E-6</v>
      </c>
      <c r="I291">
        <f t="shared" si="57"/>
        <v>0.23771475401267295</v>
      </c>
      <c r="J291">
        <f t="shared" si="58"/>
        <v>0.91669234600600846</v>
      </c>
      <c r="K291">
        <f t="shared" si="61"/>
        <v>5.7132013433572005E-3</v>
      </c>
      <c r="L291">
        <f t="shared" si="62"/>
        <v>1.3309444258177459E-9</v>
      </c>
      <c r="M291">
        <f t="shared" si="63"/>
        <v>-20.437377052110822</v>
      </c>
    </row>
    <row r="292" spans="2:13" x14ac:dyDescent="0.2">
      <c r="B292">
        <f t="shared" si="64"/>
        <v>9</v>
      </c>
      <c r="C292">
        <f t="shared" si="65"/>
        <v>9</v>
      </c>
      <c r="D292">
        <f t="shared" si="66"/>
        <v>0</v>
      </c>
      <c r="E292">
        <f t="shared" si="67"/>
        <v>3</v>
      </c>
      <c r="F292">
        <f t="shared" si="59"/>
        <v>3</v>
      </c>
      <c r="G292">
        <f t="shared" si="60"/>
        <v>6</v>
      </c>
      <c r="H292">
        <f t="shared" si="56"/>
        <v>1.0690564776859794E-6</v>
      </c>
      <c r="I292">
        <f t="shared" si="57"/>
        <v>0.23771475401267295</v>
      </c>
      <c r="J292">
        <f t="shared" si="58"/>
        <v>6.0979259092834394E-2</v>
      </c>
      <c r="K292">
        <f t="shared" si="61"/>
        <v>6.9750735887699723E-4</v>
      </c>
      <c r="L292">
        <f t="shared" si="62"/>
        <v>1.0809054934967811E-11</v>
      </c>
      <c r="M292">
        <f t="shared" si="63"/>
        <v>-25.250636913171583</v>
      </c>
    </row>
    <row r="293" spans="2:13" x14ac:dyDescent="0.2">
      <c r="B293">
        <f t="shared" si="64"/>
        <v>9</v>
      </c>
      <c r="C293">
        <f t="shared" si="65"/>
        <v>9</v>
      </c>
      <c r="D293">
        <f t="shared" si="66"/>
        <v>0</v>
      </c>
      <c r="E293">
        <f t="shared" si="67"/>
        <v>2</v>
      </c>
      <c r="F293">
        <f t="shared" si="59"/>
        <v>2</v>
      </c>
      <c r="G293">
        <f t="shared" si="60"/>
        <v>7</v>
      </c>
      <c r="H293">
        <f t="shared" si="56"/>
        <v>1.0690564776859794E-6</v>
      </c>
      <c r="I293">
        <f t="shared" si="57"/>
        <v>0.23771475401267295</v>
      </c>
      <c r="J293">
        <f t="shared" si="58"/>
        <v>1.3760453657726366E-3</v>
      </c>
      <c r="K293">
        <f t="shared" si="61"/>
        <v>5.4743496409656559E-5</v>
      </c>
      <c r="L293">
        <f t="shared" si="62"/>
        <v>1.9143532098218669E-14</v>
      </c>
      <c r="M293">
        <f t="shared" si="63"/>
        <v>-31.586811485774497</v>
      </c>
    </row>
    <row r="294" spans="2:13" x14ac:dyDescent="0.2">
      <c r="B294">
        <f t="shared" si="64"/>
        <v>9</v>
      </c>
      <c r="C294">
        <f t="shared" si="65"/>
        <v>9</v>
      </c>
      <c r="D294">
        <f t="shared" si="66"/>
        <v>0</v>
      </c>
      <c r="E294">
        <f t="shared" si="67"/>
        <v>1</v>
      </c>
      <c r="F294">
        <f t="shared" si="59"/>
        <v>1</v>
      </c>
      <c r="G294">
        <f t="shared" si="60"/>
        <v>8</v>
      </c>
      <c r="H294">
        <f t="shared" si="56"/>
        <v>1.0690564776859794E-6</v>
      </c>
      <c r="I294">
        <f t="shared" si="57"/>
        <v>0.23771475401267295</v>
      </c>
      <c r="J294">
        <f t="shared" si="58"/>
        <v>1.0890118993939464E-5</v>
      </c>
      <c r="K294">
        <f t="shared" si="61"/>
        <v>2.5063000563240878E-6</v>
      </c>
      <c r="L294">
        <f t="shared" si="62"/>
        <v>6.9362138750834475E-18</v>
      </c>
      <c r="M294">
        <f t="shared" si="63"/>
        <v>-39.509775599381989</v>
      </c>
    </row>
    <row r="295" spans="2:13" x14ac:dyDescent="0.2">
      <c r="B295">
        <f t="shared" si="64"/>
        <v>9</v>
      </c>
      <c r="C295">
        <f t="shared" si="65"/>
        <v>9</v>
      </c>
      <c r="D295">
        <f t="shared" si="66"/>
        <v>0</v>
      </c>
      <c r="E295">
        <f t="shared" si="67"/>
        <v>0</v>
      </c>
      <c r="F295">
        <f t="shared" si="59"/>
        <v>0</v>
      </c>
      <c r="G295">
        <f t="shared" si="60"/>
        <v>9</v>
      </c>
      <c r="H295">
        <f t="shared" si="56"/>
        <v>1.0690564776859794E-6</v>
      </c>
      <c r="I295">
        <f t="shared" si="57"/>
        <v>0.23771475401267295</v>
      </c>
      <c r="J295">
        <f t="shared" si="58"/>
        <v>6.4056538748382271E-9</v>
      </c>
      <c r="K295">
        <f t="shared" si="61"/>
        <v>5.0997757292779668E-8</v>
      </c>
      <c r="L295">
        <f t="shared" si="62"/>
        <v>8.3017821505797227E-23</v>
      </c>
      <c r="M295">
        <f t="shared" si="63"/>
        <v>-50.842986930171563</v>
      </c>
    </row>
    <row r="296" spans="2:13" x14ac:dyDescent="0.2">
      <c r="B296">
        <f t="shared" si="64"/>
        <v>10</v>
      </c>
      <c r="C296">
        <f t="shared" si="65"/>
        <v>10</v>
      </c>
      <c r="D296">
        <f t="shared" si="66"/>
        <v>0</v>
      </c>
      <c r="E296">
        <f t="shared" si="67"/>
        <v>10</v>
      </c>
      <c r="F296">
        <f t="shared" si="59"/>
        <v>10</v>
      </c>
      <c r="G296">
        <f t="shared" si="60"/>
        <v>0</v>
      </c>
      <c r="H296">
        <f t="shared" si="56"/>
        <v>4.4300963851969252E-7</v>
      </c>
      <c r="I296">
        <f t="shared" si="57"/>
        <v>0.20264180334795617</v>
      </c>
      <c r="J296">
        <f t="shared" si="58"/>
        <v>0</v>
      </c>
      <c r="K296">
        <f t="shared" si="61"/>
        <v>0.18606887945794873</v>
      </c>
      <c r="L296">
        <f t="shared" si="62"/>
        <v>0</v>
      </c>
      <c r="M296" t="e">
        <f t="shared" si="63"/>
        <v>#NUM!</v>
      </c>
    </row>
    <row r="297" spans="2:13" x14ac:dyDescent="0.2">
      <c r="B297">
        <f t="shared" si="64"/>
        <v>10</v>
      </c>
      <c r="C297">
        <f t="shared" si="65"/>
        <v>10</v>
      </c>
      <c r="D297">
        <f t="shared" si="66"/>
        <v>0</v>
      </c>
      <c r="E297">
        <f t="shared" si="67"/>
        <v>9</v>
      </c>
      <c r="F297">
        <f t="shared" si="59"/>
        <v>9</v>
      </c>
      <c r="G297">
        <f t="shared" si="60"/>
        <v>1</v>
      </c>
      <c r="H297">
        <f t="shared" si="56"/>
        <v>4.4300963851969252E-7</v>
      </c>
      <c r="I297">
        <f t="shared" si="57"/>
        <v>0.20264180334795617</v>
      </c>
      <c r="J297">
        <f t="shared" si="58"/>
        <v>0</v>
      </c>
      <c r="K297">
        <f t="shared" si="61"/>
        <v>0.34074874544063988</v>
      </c>
      <c r="L297">
        <f t="shared" si="62"/>
        <v>0</v>
      </c>
      <c r="M297" t="e">
        <f t="shared" si="63"/>
        <v>#NUM!</v>
      </c>
    </row>
    <row r="298" spans="2:13" x14ac:dyDescent="0.2">
      <c r="B298">
        <f t="shared" si="64"/>
        <v>10</v>
      </c>
      <c r="C298">
        <f t="shared" si="65"/>
        <v>10</v>
      </c>
      <c r="D298">
        <f t="shared" si="66"/>
        <v>0</v>
      </c>
      <c r="E298">
        <f t="shared" si="67"/>
        <v>8</v>
      </c>
      <c r="F298">
        <f t="shared" si="59"/>
        <v>8</v>
      </c>
      <c r="G298">
        <f t="shared" si="60"/>
        <v>2</v>
      </c>
      <c r="H298">
        <f t="shared" si="56"/>
        <v>4.4300963851969252E-7</v>
      </c>
      <c r="I298">
        <f t="shared" si="57"/>
        <v>0.20264180334795617</v>
      </c>
      <c r="J298">
        <f t="shared" si="58"/>
        <v>0</v>
      </c>
      <c r="K298">
        <f t="shared" si="61"/>
        <v>0.28080659450375617</v>
      </c>
      <c r="L298">
        <f t="shared" si="62"/>
        <v>0</v>
      </c>
      <c r="M298" t="e">
        <f t="shared" si="63"/>
        <v>#NUM!</v>
      </c>
    </row>
    <row r="299" spans="2:13" x14ac:dyDescent="0.2">
      <c r="B299">
        <f t="shared" si="64"/>
        <v>10</v>
      </c>
      <c r="C299">
        <f t="shared" si="65"/>
        <v>10</v>
      </c>
      <c r="D299">
        <f t="shared" si="66"/>
        <v>0</v>
      </c>
      <c r="E299">
        <f t="shared" si="67"/>
        <v>7</v>
      </c>
      <c r="F299">
        <f t="shared" si="59"/>
        <v>7</v>
      </c>
      <c r="G299">
        <f t="shared" si="60"/>
        <v>3</v>
      </c>
      <c r="H299">
        <f t="shared" si="56"/>
        <v>4.4300963851969252E-7</v>
      </c>
      <c r="I299">
        <f t="shared" si="57"/>
        <v>0.20264180334795617</v>
      </c>
      <c r="J299">
        <f t="shared" si="58"/>
        <v>0</v>
      </c>
      <c r="K299">
        <f t="shared" si="61"/>
        <v>0.13713128896834198</v>
      </c>
      <c r="L299">
        <f t="shared" si="62"/>
        <v>0</v>
      </c>
      <c r="M299" t="e">
        <f t="shared" si="63"/>
        <v>#NUM!</v>
      </c>
    </row>
    <row r="300" spans="2:13" x14ac:dyDescent="0.2">
      <c r="B300">
        <f t="shared" si="64"/>
        <v>10</v>
      </c>
      <c r="C300">
        <f t="shared" si="65"/>
        <v>10</v>
      </c>
      <c r="D300">
        <f t="shared" si="66"/>
        <v>0</v>
      </c>
      <c r="E300">
        <f t="shared" si="67"/>
        <v>6</v>
      </c>
      <c r="F300">
        <f t="shared" si="59"/>
        <v>6</v>
      </c>
      <c r="G300">
        <f t="shared" si="60"/>
        <v>4</v>
      </c>
      <c r="H300">
        <f t="shared" si="56"/>
        <v>4.4300963851969252E-7</v>
      </c>
      <c r="I300">
        <f t="shared" si="57"/>
        <v>0.20264180334795617</v>
      </c>
      <c r="J300">
        <f t="shared" si="58"/>
        <v>0</v>
      </c>
      <c r="K300">
        <f t="shared" si="61"/>
        <v>4.3947596676190123E-2</v>
      </c>
      <c r="L300">
        <f t="shared" si="62"/>
        <v>0</v>
      </c>
      <c r="M300" t="e">
        <f t="shared" si="63"/>
        <v>#NUM!</v>
      </c>
    </row>
    <row r="301" spans="2:13" x14ac:dyDescent="0.2">
      <c r="B301">
        <f t="shared" si="64"/>
        <v>10</v>
      </c>
      <c r="C301">
        <f t="shared" si="65"/>
        <v>10</v>
      </c>
      <c r="D301">
        <f t="shared" si="66"/>
        <v>0</v>
      </c>
      <c r="E301">
        <f t="shared" si="67"/>
        <v>5</v>
      </c>
      <c r="F301">
        <f t="shared" si="59"/>
        <v>5</v>
      </c>
      <c r="G301">
        <f t="shared" si="60"/>
        <v>5</v>
      </c>
      <c r="H301">
        <f t="shared" si="56"/>
        <v>4.4300963851969252E-7</v>
      </c>
      <c r="I301">
        <f t="shared" si="57"/>
        <v>0.20264180334795617</v>
      </c>
      <c r="J301">
        <f t="shared" si="58"/>
        <v>0</v>
      </c>
      <c r="K301">
        <f t="shared" si="61"/>
        <v>9.6577709133314985E-3</v>
      </c>
      <c r="L301">
        <f t="shared" si="62"/>
        <v>0</v>
      </c>
      <c r="M301" t="e">
        <f t="shared" si="63"/>
        <v>#NUM!</v>
      </c>
    </row>
    <row r="302" spans="2:13" x14ac:dyDescent="0.2">
      <c r="B302">
        <f t="shared" si="64"/>
        <v>10</v>
      </c>
      <c r="C302">
        <f t="shared" si="65"/>
        <v>10</v>
      </c>
      <c r="D302">
        <f t="shared" si="66"/>
        <v>0</v>
      </c>
      <c r="E302">
        <f t="shared" si="67"/>
        <v>4</v>
      </c>
      <c r="F302">
        <f t="shared" si="59"/>
        <v>4</v>
      </c>
      <c r="G302">
        <f t="shared" si="60"/>
        <v>6</v>
      </c>
      <c r="H302">
        <f t="shared" si="56"/>
        <v>4.4300963851969252E-7</v>
      </c>
      <c r="I302">
        <f t="shared" si="57"/>
        <v>0.20264180334795617</v>
      </c>
      <c r="J302">
        <f t="shared" si="58"/>
        <v>0.91669234600600846</v>
      </c>
      <c r="K302">
        <f t="shared" si="61"/>
        <v>1.4738598111524173E-3</v>
      </c>
      <c r="L302">
        <f t="shared" si="62"/>
        <v>1.2128916294785804E-10</v>
      </c>
      <c r="M302">
        <f t="shared" si="63"/>
        <v>-22.832843644877695</v>
      </c>
    </row>
    <row r="303" spans="2:13" x14ac:dyDescent="0.2">
      <c r="B303">
        <f t="shared" si="64"/>
        <v>10</v>
      </c>
      <c r="C303">
        <f t="shared" si="65"/>
        <v>10</v>
      </c>
      <c r="D303">
        <f t="shared" si="66"/>
        <v>0</v>
      </c>
      <c r="E303">
        <f t="shared" si="67"/>
        <v>3</v>
      </c>
      <c r="F303">
        <f t="shared" si="59"/>
        <v>3</v>
      </c>
      <c r="G303">
        <f t="shared" si="60"/>
        <v>7</v>
      </c>
      <c r="H303">
        <f t="shared" si="56"/>
        <v>4.4300963851969252E-7</v>
      </c>
      <c r="I303">
        <f t="shared" si="57"/>
        <v>0.20264180334795617</v>
      </c>
      <c r="J303">
        <f t="shared" si="58"/>
        <v>6.0979259092834394E-2</v>
      </c>
      <c r="K303">
        <f t="shared" si="61"/>
        <v>1.5423347773718687E-4</v>
      </c>
      <c r="L303">
        <f t="shared" si="62"/>
        <v>8.4431209676917295E-13</v>
      </c>
      <c r="M303">
        <f t="shared" si="63"/>
        <v>-27.800254185765713</v>
      </c>
    </row>
    <row r="304" spans="2:13" x14ac:dyDescent="0.2">
      <c r="B304">
        <f t="shared" si="64"/>
        <v>10</v>
      </c>
      <c r="C304">
        <f t="shared" si="65"/>
        <v>10</v>
      </c>
      <c r="D304">
        <f t="shared" si="66"/>
        <v>0</v>
      </c>
      <c r="E304">
        <f t="shared" si="67"/>
        <v>2</v>
      </c>
      <c r="F304">
        <f t="shared" si="59"/>
        <v>2</v>
      </c>
      <c r="G304">
        <f t="shared" si="60"/>
        <v>8</v>
      </c>
      <c r="H304">
        <f t="shared" si="56"/>
        <v>4.4300963851969252E-7</v>
      </c>
      <c r="I304">
        <f t="shared" si="57"/>
        <v>0.20264180334795617</v>
      </c>
      <c r="J304">
        <f t="shared" si="58"/>
        <v>1.3760453657726366E-3</v>
      </c>
      <c r="K304">
        <f t="shared" si="61"/>
        <v>1.0591816360625732E-5</v>
      </c>
      <c r="L304">
        <f t="shared" si="62"/>
        <v>1.308414689797321E-15</v>
      </c>
      <c r="M304">
        <f t="shared" si="63"/>
        <v>-34.26996015099315</v>
      </c>
    </row>
    <row r="305" spans="2:13" x14ac:dyDescent="0.2">
      <c r="B305">
        <f t="shared" si="64"/>
        <v>10</v>
      </c>
      <c r="C305">
        <f t="shared" si="65"/>
        <v>10</v>
      </c>
      <c r="D305">
        <f t="shared" si="66"/>
        <v>0</v>
      </c>
      <c r="E305">
        <f t="shared" si="67"/>
        <v>1</v>
      </c>
      <c r="F305">
        <f t="shared" si="59"/>
        <v>1</v>
      </c>
      <c r="G305">
        <f t="shared" si="60"/>
        <v>9</v>
      </c>
      <c r="H305">
        <f t="shared" si="56"/>
        <v>4.4300963851969252E-7</v>
      </c>
      <c r="I305">
        <f t="shared" si="57"/>
        <v>0.20264180334795617</v>
      </c>
      <c r="J305">
        <f t="shared" si="58"/>
        <v>1.0890118993939464E-5</v>
      </c>
      <c r="K305">
        <f t="shared" si="61"/>
        <v>4.3104087133215673E-7</v>
      </c>
      <c r="L305">
        <f t="shared" si="62"/>
        <v>4.2139879953755016E-19</v>
      </c>
      <c r="M305">
        <f t="shared" si="63"/>
        <v>-42.310707300257029</v>
      </c>
    </row>
    <row r="306" spans="2:13" x14ac:dyDescent="0.2">
      <c r="B306">
        <f t="shared" si="64"/>
        <v>10</v>
      </c>
      <c r="C306">
        <f t="shared" si="65"/>
        <v>10</v>
      </c>
      <c r="D306">
        <f t="shared" si="66"/>
        <v>0</v>
      </c>
      <c r="E306">
        <f t="shared" si="67"/>
        <v>0</v>
      </c>
      <c r="F306">
        <f t="shared" si="59"/>
        <v>0</v>
      </c>
      <c r="G306">
        <f t="shared" si="60"/>
        <v>10</v>
      </c>
      <c r="H306">
        <f t="shared" si="56"/>
        <v>4.4300963851969252E-7</v>
      </c>
      <c r="I306">
        <f t="shared" si="57"/>
        <v>0.20264180334795617</v>
      </c>
      <c r="J306">
        <f t="shared" si="58"/>
        <v>6.4056538748382271E-9</v>
      </c>
      <c r="K306">
        <f t="shared" si="61"/>
        <v>7.8936701595640253E-9</v>
      </c>
      <c r="L306">
        <f t="shared" si="62"/>
        <v>4.5392558328675088E-24</v>
      </c>
      <c r="M306">
        <f t="shared" si="63"/>
        <v>-53.749279146704424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F662-B286-D049-BF74-618948AC40A1}">
  <dimension ref="A1:P85"/>
  <sheetViews>
    <sheetView workbookViewId="0">
      <selection activeCell="Q22" sqref="Q22"/>
    </sheetView>
  </sheetViews>
  <sheetFormatPr baseColWidth="10" defaultRowHeight="16" x14ac:dyDescent="0.2"/>
  <cols>
    <col min="2" max="2" width="12.1640625" bestFit="1" customWidth="1"/>
    <col min="4" max="4" width="11.1640625" bestFit="1" customWidth="1"/>
    <col min="9" max="9" width="12.1640625" bestFit="1" customWidth="1"/>
    <col min="11" max="11" width="12.1640625" bestFit="1" customWidth="1"/>
  </cols>
  <sheetData>
    <row r="1" spans="1:16" x14ac:dyDescent="0.2">
      <c r="B1" s="17" t="s">
        <v>17</v>
      </c>
      <c r="C1" s="23" t="s">
        <v>21</v>
      </c>
      <c r="D1" s="18" t="s">
        <v>20</v>
      </c>
      <c r="E1" s="19" t="s">
        <v>26</v>
      </c>
      <c r="F1" s="19" t="s">
        <v>25</v>
      </c>
      <c r="G1" s="19" t="s">
        <v>27</v>
      </c>
    </row>
    <row r="2" spans="1:16" x14ac:dyDescent="0.2">
      <c r="B2" s="20">
        <f>L!A3</f>
        <v>0</v>
      </c>
      <c r="C2" s="24">
        <f>L!Q3</f>
        <v>0.19</v>
      </c>
      <c r="D2" s="21">
        <f>L!P3</f>
        <v>0.13002640474898314</v>
      </c>
      <c r="E2" s="48">
        <f>LN(D2)</f>
        <v>-2.040017735697583</v>
      </c>
      <c r="F2" s="48">
        <f>LN(1-D2)</f>
        <v>-0.13929241808027448</v>
      </c>
      <c r="G2" s="48">
        <f>LN(C2)</f>
        <v>-1.6607312068216509</v>
      </c>
    </row>
    <row r="3" spans="1:16" x14ac:dyDescent="0.2">
      <c r="N3" s="58"/>
      <c r="O3" s="59" t="s">
        <v>28</v>
      </c>
      <c r="P3" s="58"/>
    </row>
    <row r="4" spans="1:16" x14ac:dyDescent="0.2">
      <c r="F4" s="19">
        <f>SUM(F6:F16)</f>
        <v>2</v>
      </c>
      <c r="N4" s="58"/>
      <c r="O4" s="58">
        <f>C2</f>
        <v>0.19</v>
      </c>
      <c r="P4" s="58">
        <v>1</v>
      </c>
    </row>
    <row r="5" spans="1:16" x14ac:dyDescent="0.2">
      <c r="A5" s="44" t="s">
        <v>18</v>
      </c>
      <c r="B5" s="45" t="s">
        <v>76</v>
      </c>
      <c r="C5" t="s">
        <v>77</v>
      </c>
      <c r="D5" s="44" t="s">
        <v>78</v>
      </c>
      <c r="E5" s="45" t="s">
        <v>79</v>
      </c>
      <c r="F5" s="66" t="s">
        <v>94</v>
      </c>
      <c r="G5" s="66" t="s">
        <v>95</v>
      </c>
      <c r="J5" s="19" t="s">
        <v>18</v>
      </c>
      <c r="K5" s="19" t="s">
        <v>19</v>
      </c>
      <c r="L5" s="52" t="s">
        <v>22</v>
      </c>
      <c r="M5" s="52" t="s">
        <v>74</v>
      </c>
      <c r="N5" s="58" t="s">
        <v>66</v>
      </c>
      <c r="O5" s="58">
        <v>1</v>
      </c>
      <c r="P5" s="58" t="s">
        <v>67</v>
      </c>
    </row>
    <row r="6" spans="1:16" x14ac:dyDescent="0.2">
      <c r="A6" s="46">
        <v>0</v>
      </c>
      <c r="B6" s="47">
        <f>H20</f>
        <v>5.9546265752423653E-8</v>
      </c>
      <c r="C6">
        <f>LN(B6)</f>
        <v>-16.636512250879182</v>
      </c>
      <c r="D6" s="46">
        <f t="shared" ref="D6:D16" si="0">B6*K6</f>
        <v>0</v>
      </c>
      <c r="E6" s="47">
        <f t="shared" ref="E6:E16" si="1">D6/D$17</f>
        <v>0</v>
      </c>
      <c r="F6">
        <f>E6*A6</f>
        <v>0</v>
      </c>
      <c r="G6" s="19">
        <f t="shared" ref="G6:G15" si="2">G7+E7</f>
        <v>1</v>
      </c>
      <c r="J6" s="19">
        <f>L6</f>
        <v>0</v>
      </c>
      <c r="K6" s="19">
        <f>C0!B6</f>
        <v>0</v>
      </c>
      <c r="L6" s="49">
        <v>0</v>
      </c>
      <c r="M6" s="49">
        <f>J0!B6</f>
        <v>6.1143230052812538E-8</v>
      </c>
      <c r="N6" s="58">
        <v>0</v>
      </c>
      <c r="O6" s="58">
        <v>1</v>
      </c>
      <c r="P6" s="58">
        <v>1</v>
      </c>
    </row>
    <row r="7" spans="1:16" x14ac:dyDescent="0.2">
      <c r="A7" s="46">
        <f>A6+1</f>
        <v>1</v>
      </c>
      <c r="B7" s="47">
        <f>SUM(H21:H22)</f>
        <v>8.5728782901318431E-7</v>
      </c>
      <c r="C7">
        <f t="shared" ref="C7:C17" si="3">LN(B7)</f>
        <v>-13.969492118244334</v>
      </c>
      <c r="D7" s="46">
        <f t="shared" si="0"/>
        <v>0</v>
      </c>
      <c r="E7" s="47">
        <f t="shared" si="1"/>
        <v>0</v>
      </c>
      <c r="F7">
        <f t="shared" ref="F7:F16" si="4">E7*A7</f>
        <v>0</v>
      </c>
      <c r="G7" s="19">
        <f t="shared" si="2"/>
        <v>1</v>
      </c>
      <c r="J7" s="19">
        <f t="shared" ref="J7:J16" si="5">L7</f>
        <v>1</v>
      </c>
      <c r="K7" s="19">
        <f>C0!B7</f>
        <v>0</v>
      </c>
      <c r="L7" s="49">
        <f>L6+1</f>
        <v>1</v>
      </c>
      <c r="M7" s="49">
        <f>J0!B7</f>
        <v>1.0101097214601173E-6</v>
      </c>
      <c r="N7" s="58">
        <v>1</v>
      </c>
      <c r="O7" s="58">
        <f t="shared" ref="O7:O16" si="6">O6*(O$4+($N7-1))</f>
        <v>0.19</v>
      </c>
      <c r="P7" s="58">
        <f t="shared" ref="P7:P16" si="7">P6*(P$4+($N7-1))</f>
        <v>1</v>
      </c>
    </row>
    <row r="8" spans="1:16" x14ac:dyDescent="0.2">
      <c r="A8" s="46">
        <f t="shared" ref="A8:A15" si="8">A7+1</f>
        <v>2</v>
      </c>
      <c r="B8" s="47">
        <f>SUM(H23:H25)</f>
        <v>4.7724839425276753E-6</v>
      </c>
      <c r="C8">
        <f t="shared" si="3"/>
        <v>-12.25264364593516</v>
      </c>
      <c r="D8" s="46">
        <f t="shared" si="0"/>
        <v>4.7724839425276753E-6</v>
      </c>
      <c r="E8" s="47">
        <f t="shared" si="1"/>
        <v>1</v>
      </c>
      <c r="F8">
        <f t="shared" si="4"/>
        <v>2</v>
      </c>
      <c r="G8" s="19">
        <f t="shared" si="2"/>
        <v>0</v>
      </c>
      <c r="J8" s="19">
        <f t="shared" si="5"/>
        <v>2</v>
      </c>
      <c r="K8" s="19">
        <f>C0!B8</f>
        <v>1</v>
      </c>
      <c r="L8" s="49">
        <f t="shared" ref="L8:L16" si="9">L7+1</f>
        <v>2</v>
      </c>
      <c r="M8" s="49">
        <f>J0!B8</f>
        <v>6.294987230197824E-6</v>
      </c>
      <c r="N8" s="58">
        <v>2</v>
      </c>
      <c r="O8" s="58">
        <f t="shared" si="6"/>
        <v>0.2261</v>
      </c>
      <c r="P8" s="58">
        <f t="shared" si="7"/>
        <v>2</v>
      </c>
    </row>
    <row r="9" spans="1:16" x14ac:dyDescent="0.2">
      <c r="A9" s="46">
        <f t="shared" si="8"/>
        <v>3</v>
      </c>
      <c r="B9" s="47">
        <f>SUM(H26:H29)</f>
        <v>1.2793922079273273E-5</v>
      </c>
      <c r="C9">
        <f t="shared" si="3"/>
        <v>-11.26654033736653</v>
      </c>
      <c r="D9" s="46">
        <f t="shared" si="0"/>
        <v>0</v>
      </c>
      <c r="E9" s="47">
        <f t="shared" si="1"/>
        <v>0</v>
      </c>
      <c r="F9">
        <f t="shared" si="4"/>
        <v>0</v>
      </c>
      <c r="G9" s="19">
        <f t="shared" si="2"/>
        <v>0</v>
      </c>
      <c r="J9" s="19">
        <f t="shared" si="5"/>
        <v>3</v>
      </c>
      <c r="K9" s="19">
        <f>C0!B9</f>
        <v>0</v>
      </c>
      <c r="L9" s="49">
        <f t="shared" si="9"/>
        <v>3</v>
      </c>
      <c r="M9" s="49">
        <f>J0!B9</f>
        <v>1.7861793346206919E-5</v>
      </c>
      <c r="N9" s="58">
        <v>3</v>
      </c>
      <c r="O9" s="58">
        <f t="shared" si="6"/>
        <v>0.49515899999999996</v>
      </c>
      <c r="P9" s="58">
        <f t="shared" si="7"/>
        <v>6</v>
      </c>
    </row>
    <row r="10" spans="1:16" x14ac:dyDescent="0.2">
      <c r="A10" s="46">
        <f t="shared" si="8"/>
        <v>4</v>
      </c>
      <c r="B10" s="47">
        <f>SUM(H30:H34)</f>
        <v>1.6810321389550142E-5</v>
      </c>
      <c r="C10">
        <f t="shared" si="3"/>
        <v>-10.993517491776476</v>
      </c>
      <c r="D10" s="46">
        <f t="shared" si="0"/>
        <v>0</v>
      </c>
      <c r="E10" s="47">
        <f t="shared" si="1"/>
        <v>0</v>
      </c>
      <c r="F10">
        <f t="shared" si="4"/>
        <v>0</v>
      </c>
      <c r="G10" s="19">
        <f t="shared" si="2"/>
        <v>0</v>
      </c>
      <c r="J10" s="19">
        <f t="shared" si="5"/>
        <v>4</v>
      </c>
      <c r="K10" s="19">
        <f>C0!B10</f>
        <v>0</v>
      </c>
      <c r="L10" s="49">
        <f t="shared" si="9"/>
        <v>4</v>
      </c>
      <c r="M10" s="49">
        <f>J0!B10</f>
        <v>2.1121247085466762E-5</v>
      </c>
      <c r="N10" s="58">
        <v>4</v>
      </c>
      <c r="O10" s="58">
        <f t="shared" si="6"/>
        <v>1.5795572099999999</v>
      </c>
      <c r="P10" s="58">
        <f t="shared" si="7"/>
        <v>24</v>
      </c>
    </row>
    <row r="11" spans="1:16" x14ac:dyDescent="0.2">
      <c r="A11" s="46">
        <f t="shared" si="8"/>
        <v>5</v>
      </c>
      <c r="B11" s="47">
        <f>SUM(H35:H40)</f>
        <v>1.0590673790764467E-5</v>
      </c>
      <c r="C11">
        <f t="shared" si="3"/>
        <v>-11.455536775184733</v>
      </c>
      <c r="D11" s="46">
        <f t="shared" si="0"/>
        <v>0</v>
      </c>
      <c r="E11" s="47">
        <f t="shared" si="1"/>
        <v>0</v>
      </c>
      <c r="F11">
        <f t="shared" si="4"/>
        <v>0</v>
      </c>
      <c r="G11" s="19">
        <f t="shared" si="2"/>
        <v>0</v>
      </c>
      <c r="J11" s="19">
        <f t="shared" si="5"/>
        <v>5</v>
      </c>
      <c r="K11" s="19">
        <f>C0!B11</f>
        <v>0</v>
      </c>
      <c r="L11" s="49">
        <f t="shared" si="9"/>
        <v>5</v>
      </c>
      <c r="M11" s="49">
        <f>J0!B11</f>
        <v>5.8248721453665874E-6</v>
      </c>
      <c r="N11" s="58">
        <v>5</v>
      </c>
      <c r="O11" s="58">
        <f t="shared" si="6"/>
        <v>6.6183447099000006</v>
      </c>
      <c r="P11" s="58">
        <f t="shared" si="7"/>
        <v>120</v>
      </c>
    </row>
    <row r="12" spans="1:16" x14ac:dyDescent="0.2">
      <c r="A12" s="46">
        <f t="shared" si="8"/>
        <v>6</v>
      </c>
      <c r="B12" s="47">
        <f>SUM(H41:H47)</f>
        <v>4.7937774357678669E-6</v>
      </c>
      <c r="C12">
        <f t="shared" si="3"/>
        <v>-12.248191848610119</v>
      </c>
      <c r="D12" s="46">
        <f t="shared" si="0"/>
        <v>0</v>
      </c>
      <c r="E12" s="47">
        <f t="shared" si="1"/>
        <v>0</v>
      </c>
      <c r="F12">
        <f t="shared" si="4"/>
        <v>0</v>
      </c>
      <c r="G12" s="19">
        <f t="shared" si="2"/>
        <v>0</v>
      </c>
      <c r="J12" s="19">
        <f t="shared" si="5"/>
        <v>6</v>
      </c>
      <c r="K12" s="19">
        <f>C0!B12</f>
        <v>0</v>
      </c>
      <c r="L12" s="49">
        <f t="shared" si="9"/>
        <v>6</v>
      </c>
      <c r="M12" s="49">
        <f>J0!B12</f>
        <v>9.957687499122334E-7</v>
      </c>
      <c r="N12" s="58">
        <v>6</v>
      </c>
      <c r="O12" s="58">
        <f t="shared" si="6"/>
        <v>34.349209044381006</v>
      </c>
      <c r="P12" s="58">
        <f t="shared" si="7"/>
        <v>720</v>
      </c>
    </row>
    <row r="13" spans="1:16" x14ac:dyDescent="0.2">
      <c r="A13" s="46">
        <f t="shared" si="8"/>
        <v>7</v>
      </c>
      <c r="B13" s="47">
        <f>SUM(H48:H55)</f>
        <v>1.7953589331022271E-6</v>
      </c>
      <c r="C13">
        <f t="shared" si="3"/>
        <v>-13.230305593282868</v>
      </c>
      <c r="D13" s="46">
        <f t="shared" si="0"/>
        <v>0</v>
      </c>
      <c r="E13" s="47">
        <f t="shared" si="1"/>
        <v>0</v>
      </c>
      <c r="F13">
        <f t="shared" si="4"/>
        <v>0</v>
      </c>
      <c r="G13" s="19">
        <f t="shared" si="2"/>
        <v>0</v>
      </c>
      <c r="J13" s="19">
        <f t="shared" si="5"/>
        <v>7</v>
      </c>
      <c r="K13" s="19">
        <f>C0!B13</f>
        <v>0</v>
      </c>
      <c r="L13" s="49">
        <f t="shared" si="9"/>
        <v>7</v>
      </c>
      <c r="M13" s="49">
        <f>J0!B13</f>
        <v>1.3113875469540767E-7</v>
      </c>
      <c r="N13" s="58">
        <v>7</v>
      </c>
      <c r="O13" s="58">
        <f t="shared" si="6"/>
        <v>212.62160398471843</v>
      </c>
      <c r="P13" s="58">
        <f t="shared" si="7"/>
        <v>5040</v>
      </c>
    </row>
    <row r="14" spans="1:16" x14ac:dyDescent="0.2">
      <c r="A14" s="46">
        <f t="shared" si="8"/>
        <v>8</v>
      </c>
      <c r="B14" s="47">
        <f>SUM(H56:H64)</f>
        <v>5.9411569711454875E-7</v>
      </c>
      <c r="C14">
        <f t="shared" si="3"/>
        <v>-14.336191760263086</v>
      </c>
      <c r="D14" s="46">
        <f t="shared" si="0"/>
        <v>0</v>
      </c>
      <c r="E14" s="47">
        <f t="shared" si="1"/>
        <v>0</v>
      </c>
      <c r="F14">
        <f t="shared" si="4"/>
        <v>0</v>
      </c>
      <c r="G14" s="19">
        <f t="shared" si="2"/>
        <v>0</v>
      </c>
      <c r="J14" s="19">
        <f t="shared" si="5"/>
        <v>8</v>
      </c>
      <c r="K14" s="19">
        <f>C0!B14</f>
        <v>0</v>
      </c>
      <c r="L14" s="49">
        <f t="shared" si="9"/>
        <v>8</v>
      </c>
      <c r="M14" s="49">
        <f>J0!B14</f>
        <v>1.4599779678169667E-8</v>
      </c>
      <c r="N14" s="58">
        <v>8</v>
      </c>
      <c r="O14" s="58">
        <f t="shared" si="6"/>
        <v>1528.7493326501256</v>
      </c>
      <c r="P14" s="58">
        <f t="shared" si="7"/>
        <v>40320</v>
      </c>
    </row>
    <row r="15" spans="1:16" x14ac:dyDescent="0.2">
      <c r="A15" s="46">
        <f t="shared" si="8"/>
        <v>9</v>
      </c>
      <c r="B15" s="47">
        <f>SUM(H65:H74)</f>
        <v>1.8009675561372525E-7</v>
      </c>
      <c r="C15">
        <f t="shared" si="3"/>
        <v>-15.529771599286976</v>
      </c>
      <c r="D15" s="46">
        <f t="shared" si="0"/>
        <v>0</v>
      </c>
      <c r="E15" s="47">
        <f t="shared" si="1"/>
        <v>0</v>
      </c>
      <c r="F15">
        <f t="shared" si="4"/>
        <v>0</v>
      </c>
      <c r="G15" s="19">
        <f t="shared" si="2"/>
        <v>0</v>
      </c>
      <c r="J15" s="19">
        <f t="shared" si="5"/>
        <v>9</v>
      </c>
      <c r="K15" s="19">
        <f>C0!B15</f>
        <v>0</v>
      </c>
      <c r="L15" s="49">
        <f t="shared" si="9"/>
        <v>9</v>
      </c>
      <c r="M15" s="49">
        <f>J0!B15</f>
        <v>1.4416395620002097E-9</v>
      </c>
      <c r="N15" s="58">
        <v>9</v>
      </c>
      <c r="O15" s="58">
        <f t="shared" si="6"/>
        <v>12520.457034404528</v>
      </c>
      <c r="P15" s="58">
        <f t="shared" si="7"/>
        <v>362880</v>
      </c>
    </row>
    <row r="16" spans="1:16" x14ac:dyDescent="0.2">
      <c r="A16" s="20">
        <f>A15+1</f>
        <v>10</v>
      </c>
      <c r="B16" s="21">
        <f>SUM(H75:H85)</f>
        <v>5.1122187658049067E-8</v>
      </c>
      <c r="C16">
        <f t="shared" si="3"/>
        <v>-16.789047233230018</v>
      </c>
      <c r="D16" s="20">
        <f t="shared" si="0"/>
        <v>0</v>
      </c>
      <c r="E16" s="21">
        <f t="shared" si="1"/>
        <v>0</v>
      </c>
      <c r="F16">
        <f t="shared" si="4"/>
        <v>0</v>
      </c>
      <c r="G16" s="19">
        <v>0</v>
      </c>
      <c r="J16" s="19">
        <f t="shared" si="5"/>
        <v>10</v>
      </c>
      <c r="K16" s="19">
        <f>C0!B16</f>
        <v>0</v>
      </c>
      <c r="L16" s="49">
        <f t="shared" si="9"/>
        <v>10</v>
      </c>
      <c r="M16" s="49">
        <f>J0!B16</f>
        <v>1.2213478388072034E-10</v>
      </c>
      <c r="N16" s="58">
        <v>10</v>
      </c>
      <c r="O16" s="58">
        <f t="shared" si="6"/>
        <v>115063.0001461776</v>
      </c>
      <c r="P16" s="58">
        <f t="shared" si="7"/>
        <v>3628800</v>
      </c>
    </row>
    <row r="17" spans="1:15" x14ac:dyDescent="0.2">
      <c r="A17" s="19" t="s">
        <v>56</v>
      </c>
      <c r="B17" s="19">
        <f>D17</f>
        <v>4.7724839425276753E-6</v>
      </c>
      <c r="C17">
        <f t="shared" si="3"/>
        <v>-12.25264364593516</v>
      </c>
      <c r="D17">
        <f>SUM(D6:D16)</f>
        <v>4.7724839425276753E-6</v>
      </c>
      <c r="E17">
        <f>SUM(E6:E16)</f>
        <v>1</v>
      </c>
    </row>
    <row r="19" spans="1:15" x14ac:dyDescent="0.2">
      <c r="B19" t="s">
        <v>18</v>
      </c>
      <c r="C19" t="s">
        <v>22</v>
      </c>
      <c r="D19" t="s">
        <v>23</v>
      </c>
      <c r="E19" t="s">
        <v>74</v>
      </c>
      <c r="F19" t="s">
        <v>65</v>
      </c>
      <c r="G19" t="s">
        <v>75</v>
      </c>
      <c r="H19" t="s">
        <v>36</v>
      </c>
      <c r="I19" t="s">
        <v>63</v>
      </c>
      <c r="K19" s="17" t="s">
        <v>96</v>
      </c>
      <c r="L19" s="18"/>
      <c r="M19" s="49" t="s">
        <v>102</v>
      </c>
      <c r="N19" s="49" t="s">
        <v>100</v>
      </c>
      <c r="O19" s="56" t="s">
        <v>101</v>
      </c>
    </row>
    <row r="20" spans="1:15" x14ac:dyDescent="0.2">
      <c r="B20">
        <v>0</v>
      </c>
      <c r="C20">
        <v>0</v>
      </c>
      <c r="D20">
        <f>B20-C20</f>
        <v>0</v>
      </c>
      <c r="E20">
        <f t="shared" ref="E20:E51" si="10">VLOOKUP(C20,L$6:M$16,2)</f>
        <v>6.1143230052812538E-8</v>
      </c>
      <c r="F20">
        <f t="shared" ref="F20:F51" si="11">IF($D$2&gt;0,VLOOKUP(B20,$N$5:$P$16,2)/VLOOKUP(C20,$N$5:$P$16,2)/VLOOKUP(D20,$N$5:$P$16,3),EXP(-$C$2)/VLOOKUP(D20,$N$5:$P$16,3))</f>
        <v>1</v>
      </c>
      <c r="G20">
        <f>IF($D$2&gt;0, EXP(($C$2+C20)*$F$2+D20*$E$2), EXP($E$2*D20))</f>
        <v>0.97388158428971605</v>
      </c>
      <c r="H20">
        <f t="shared" ref="H20:H51" si="12">E20*F20*G20</f>
        <v>5.9546265752423653E-8</v>
      </c>
      <c r="I20">
        <f>LN(H20)</f>
        <v>-16.636512250879182</v>
      </c>
      <c r="K20" s="46" t="s">
        <v>98</v>
      </c>
      <c r="L20" s="47">
        <f>IF(D2=0,0,($F$4-$N$20)/$D$2-($N$20+$C$2/(1-$O$20))/(1-$D$2))</f>
        <v>-2.4709775091515689</v>
      </c>
      <c r="M20" s="49">
        <f>J0!G6</f>
        <v>0.99997615245203475</v>
      </c>
      <c r="N20" s="49">
        <f>J0!F4</f>
        <v>1.9722053827430372</v>
      </c>
      <c r="O20" s="56">
        <f>L!$B$13</f>
        <v>0.47722707270232739</v>
      </c>
    </row>
    <row r="21" spans="1:15" x14ac:dyDescent="0.2">
      <c r="B21">
        <f>IF(C20=0,B20+1,B20)</f>
        <v>1</v>
      </c>
      <c r="C21">
        <f>IF(C20=0,B21,C20-1)</f>
        <v>1</v>
      </c>
      <c r="D21">
        <f t="shared" ref="D21:D84" si="13">B21-C21</f>
        <v>0</v>
      </c>
      <c r="E21">
        <f t="shared" si="10"/>
        <v>1.0101097214601173E-6</v>
      </c>
      <c r="F21">
        <f t="shared" si="11"/>
        <v>1</v>
      </c>
      <c r="G21">
        <f t="shared" ref="G21:G84" si="14">IF($D$2&gt;0, EXP(($C$2+C21)*$F$2+D21*$E$2), EXP($E$2*D21))</f>
        <v>0.84725126323328048</v>
      </c>
      <c r="H21">
        <f t="shared" si="12"/>
        <v>8.5581673751130145E-7</v>
      </c>
      <c r="I21">
        <f t="shared" ref="I21:I84" si="15">LN(H21)</f>
        <v>-13.971209575417971</v>
      </c>
      <c r="K21" s="20" t="s">
        <v>99</v>
      </c>
      <c r="L21" s="21">
        <f>IF(D2&gt;0,SUM(L23:L33)+F2/(1-O20), (F4-N20)/C2-1/(1-O20))</f>
        <v>-0.24298688584879921</v>
      </c>
      <c r="M21" s="49">
        <f>J0!G7</f>
        <v>0.97222923029100239</v>
      </c>
    </row>
    <row r="22" spans="1:15" x14ac:dyDescent="0.2">
      <c r="B22">
        <f t="shared" ref="B22:B60" si="16">IF(C21=0,B21+1,B21)</f>
        <v>1</v>
      </c>
      <c r="C22">
        <f t="shared" ref="C22:C60" si="17">IF(C21=0,B22,C21-1)</f>
        <v>0</v>
      </c>
      <c r="D22">
        <f t="shared" si="13"/>
        <v>1</v>
      </c>
      <c r="E22">
        <f t="shared" si="10"/>
        <v>6.1143230052812538E-8</v>
      </c>
      <c r="F22">
        <f t="shared" si="11"/>
        <v>0.19</v>
      </c>
      <c r="G22">
        <f t="shared" si="14"/>
        <v>0.12663032105643554</v>
      </c>
      <c r="H22">
        <f t="shared" si="12"/>
        <v>1.4710915018828783E-9</v>
      </c>
      <c r="I22">
        <f t="shared" si="15"/>
        <v>-20.337261193398415</v>
      </c>
      <c r="M22" s="49">
        <f>J0!G8</f>
        <v>0</v>
      </c>
    </row>
    <row r="23" spans="1:15" x14ac:dyDescent="0.2">
      <c r="B23">
        <f t="shared" si="16"/>
        <v>2</v>
      </c>
      <c r="C23">
        <f t="shared" si="17"/>
        <v>2</v>
      </c>
      <c r="D23">
        <f t="shared" si="13"/>
        <v>0</v>
      </c>
      <c r="E23">
        <f t="shared" si="10"/>
        <v>6.294987230197824E-6</v>
      </c>
      <c r="F23">
        <f t="shared" si="11"/>
        <v>1</v>
      </c>
      <c r="G23">
        <f t="shared" si="14"/>
        <v>0.73708622755602271</v>
      </c>
      <c r="H23">
        <f t="shared" si="12"/>
        <v>4.63994839001985E-6</v>
      </c>
      <c r="I23">
        <f t="shared" si="15"/>
        <v>-12.280807314628518</v>
      </c>
      <c r="K23">
        <v>0</v>
      </c>
      <c r="L23">
        <f>(G6-$M20)/($C$2+K23)</f>
        <v>1.2551341034342114E-4</v>
      </c>
      <c r="M23" s="49">
        <f>J0!G9</f>
        <v>0</v>
      </c>
    </row>
    <row r="24" spans="1:15" x14ac:dyDescent="0.2">
      <c r="B24">
        <f t="shared" si="16"/>
        <v>2</v>
      </c>
      <c r="C24">
        <f t="shared" si="17"/>
        <v>1</v>
      </c>
      <c r="D24">
        <f t="shared" si="13"/>
        <v>1</v>
      </c>
      <c r="E24">
        <f t="shared" si="10"/>
        <v>1.0101097214601173E-6</v>
      </c>
      <c r="F24">
        <f t="shared" si="11"/>
        <v>1.19</v>
      </c>
      <c r="G24">
        <f t="shared" si="14"/>
        <v>0.1101650356772578</v>
      </c>
      <c r="H24">
        <f t="shared" si="12"/>
        <v>1.3242174046809251E-7</v>
      </c>
      <c r="I24">
        <f t="shared" si="15"/>
        <v>-15.837274003992116</v>
      </c>
      <c r="K24">
        <f>K23+1</f>
        <v>1</v>
      </c>
      <c r="L24">
        <f>(G7-$M21)/($C$2+K24)</f>
        <v>2.333678126806522E-2</v>
      </c>
      <c r="M24" s="49">
        <f>J0!G10</f>
        <v>0</v>
      </c>
    </row>
    <row r="25" spans="1:15" x14ac:dyDescent="0.2">
      <c r="B25">
        <f t="shared" si="16"/>
        <v>2</v>
      </c>
      <c r="C25">
        <f t="shared" si="17"/>
        <v>0</v>
      </c>
      <c r="D25">
        <f t="shared" si="13"/>
        <v>2</v>
      </c>
      <c r="E25">
        <f t="shared" si="10"/>
        <v>6.1143230052812538E-8</v>
      </c>
      <c r="F25">
        <f t="shared" si="11"/>
        <v>0.11305</v>
      </c>
      <c r="G25">
        <f t="shared" si="14"/>
        <v>1.6465285379177776E-2</v>
      </c>
      <c r="H25">
        <f t="shared" si="12"/>
        <v>1.1381203973273456E-10</v>
      </c>
      <c r="I25">
        <f t="shared" si="15"/>
        <v>-22.896472802532504</v>
      </c>
      <c r="K25">
        <f t="shared" ref="K25:K33" si="18">K24+1</f>
        <v>2</v>
      </c>
      <c r="L25">
        <f t="shared" ref="L25:L33" si="19">(G8-$M22)/($C$2+K25)</f>
        <v>0</v>
      </c>
      <c r="M25" s="49">
        <f>J0!G11</f>
        <v>0</v>
      </c>
    </row>
    <row r="26" spans="1:15" x14ac:dyDescent="0.2">
      <c r="B26">
        <f t="shared" si="16"/>
        <v>3</v>
      </c>
      <c r="C26">
        <f t="shared" si="17"/>
        <v>3</v>
      </c>
      <c r="D26">
        <f t="shared" si="13"/>
        <v>0</v>
      </c>
      <c r="E26">
        <f t="shared" si="10"/>
        <v>1.7861793346206919E-5</v>
      </c>
      <c r="F26">
        <f t="shared" si="11"/>
        <v>1</v>
      </c>
      <c r="G26">
        <f t="shared" si="14"/>
        <v>0.64124555539692218</v>
      </c>
      <c r="H26">
        <f t="shared" si="12"/>
        <v>1.1453795594673506E-5</v>
      </c>
      <c r="I26">
        <f t="shared" si="15"/>
        <v>-11.3771893899111</v>
      </c>
      <c r="K26">
        <f t="shared" si="18"/>
        <v>3</v>
      </c>
      <c r="L26">
        <f t="shared" si="19"/>
        <v>0</v>
      </c>
      <c r="M26" s="49">
        <f>J0!G12</f>
        <v>0</v>
      </c>
    </row>
    <row r="27" spans="1:15" x14ac:dyDescent="0.2">
      <c r="B27">
        <f t="shared" si="16"/>
        <v>3</v>
      </c>
      <c r="C27">
        <f t="shared" si="17"/>
        <v>2</v>
      </c>
      <c r="D27">
        <f t="shared" si="13"/>
        <v>1</v>
      </c>
      <c r="E27">
        <f t="shared" si="10"/>
        <v>6.294987230197824E-6</v>
      </c>
      <c r="F27">
        <f t="shared" si="11"/>
        <v>2.19</v>
      </c>
      <c r="G27">
        <f t="shared" si="14"/>
        <v>9.5840672159100498E-2</v>
      </c>
      <c r="H27">
        <f t="shared" si="12"/>
        <v>1.3212616181514991E-6</v>
      </c>
      <c r="I27">
        <f t="shared" si="15"/>
        <v>-13.536923506497692</v>
      </c>
      <c r="K27">
        <f t="shared" si="18"/>
        <v>4</v>
      </c>
      <c r="L27">
        <f t="shared" si="19"/>
        <v>0</v>
      </c>
      <c r="M27" s="49">
        <f>J0!G13</f>
        <v>0</v>
      </c>
    </row>
    <row r="28" spans="1:15" x14ac:dyDescent="0.2">
      <c r="B28">
        <f t="shared" si="16"/>
        <v>3</v>
      </c>
      <c r="C28">
        <f t="shared" si="17"/>
        <v>1</v>
      </c>
      <c r="D28">
        <f t="shared" si="13"/>
        <v>2</v>
      </c>
      <c r="E28">
        <f t="shared" si="10"/>
        <v>1.0101097214601173E-6</v>
      </c>
      <c r="F28">
        <f t="shared" si="11"/>
        <v>1.3030499999999998</v>
      </c>
      <c r="G28">
        <f t="shared" si="14"/>
        <v>1.4324363518157289E-2</v>
      </c>
      <c r="H28">
        <f t="shared" si="12"/>
        <v>1.8854063491917549E-8</v>
      </c>
      <c r="I28">
        <f t="shared" si="15"/>
        <v>-17.786537376421236</v>
      </c>
      <c r="K28">
        <f t="shared" si="18"/>
        <v>5</v>
      </c>
      <c r="L28">
        <f t="shared" si="19"/>
        <v>0</v>
      </c>
      <c r="M28" s="49">
        <f>J0!G14</f>
        <v>0</v>
      </c>
    </row>
    <row r="29" spans="1:15" x14ac:dyDescent="0.2">
      <c r="B29">
        <f t="shared" si="16"/>
        <v>3</v>
      </c>
      <c r="C29">
        <f t="shared" si="17"/>
        <v>0</v>
      </c>
      <c r="D29">
        <f t="shared" si="13"/>
        <v>3</v>
      </c>
      <c r="E29">
        <f t="shared" si="10"/>
        <v>6.1143230052812538E-8</v>
      </c>
      <c r="F29">
        <f t="shared" si="11"/>
        <v>8.2526499999999989E-2</v>
      </c>
      <c r="G29">
        <f t="shared" si="14"/>
        <v>2.1409218610204846E-3</v>
      </c>
      <c r="H29">
        <f t="shared" si="12"/>
        <v>1.0802956350825006E-11</v>
      </c>
      <c r="I29">
        <f t="shared" si="15"/>
        <v>-25.25120128306979</v>
      </c>
      <c r="K29">
        <f t="shared" si="18"/>
        <v>6</v>
      </c>
      <c r="L29">
        <f t="shared" si="19"/>
        <v>0</v>
      </c>
      <c r="M29" s="49">
        <f>J0!G15</f>
        <v>0</v>
      </c>
    </row>
    <row r="30" spans="1:15" x14ac:dyDescent="0.2">
      <c r="B30">
        <f t="shared" si="16"/>
        <v>4</v>
      </c>
      <c r="C30">
        <f t="shared" si="17"/>
        <v>4</v>
      </c>
      <c r="D30">
        <f t="shared" si="13"/>
        <v>0</v>
      </c>
      <c r="E30">
        <f t="shared" si="10"/>
        <v>2.1121247085466762E-5</v>
      </c>
      <c r="F30">
        <f t="shared" si="11"/>
        <v>1</v>
      </c>
      <c r="G30">
        <f t="shared" si="14"/>
        <v>0.55786670126739535</v>
      </c>
      <c r="H30">
        <f t="shared" si="12"/>
        <v>1.178284043822293E-5</v>
      </c>
      <c r="I30">
        <f t="shared" si="15"/>
        <v>-11.348866285018477</v>
      </c>
      <c r="K30">
        <f t="shared" si="18"/>
        <v>7</v>
      </c>
      <c r="L30">
        <f t="shared" si="19"/>
        <v>0</v>
      </c>
      <c r="M30" s="49">
        <f>J0!G16</f>
        <v>0</v>
      </c>
    </row>
    <row r="31" spans="1:15" x14ac:dyDescent="0.2">
      <c r="B31">
        <f t="shared" si="16"/>
        <v>4</v>
      </c>
      <c r="C31">
        <f t="shared" si="17"/>
        <v>3</v>
      </c>
      <c r="D31">
        <f t="shared" si="13"/>
        <v>1</v>
      </c>
      <c r="E31">
        <f t="shared" si="10"/>
        <v>1.7861793346206919E-5</v>
      </c>
      <c r="F31">
        <f t="shared" si="11"/>
        <v>3.19</v>
      </c>
      <c r="G31">
        <f t="shared" si="14"/>
        <v>8.3378854129526683E-2</v>
      </c>
      <c r="H31">
        <f t="shared" si="12"/>
        <v>4.7508537994773864E-6</v>
      </c>
      <c r="I31">
        <f t="shared" si="15"/>
        <v>-12.25718620881193</v>
      </c>
      <c r="K31">
        <f t="shared" si="18"/>
        <v>8</v>
      </c>
      <c r="L31">
        <f t="shared" si="19"/>
        <v>0</v>
      </c>
    </row>
    <row r="32" spans="1:15" x14ac:dyDescent="0.2">
      <c r="B32">
        <f t="shared" si="16"/>
        <v>4</v>
      </c>
      <c r="C32">
        <f t="shared" si="17"/>
        <v>2</v>
      </c>
      <c r="D32">
        <f t="shared" si="13"/>
        <v>2</v>
      </c>
      <c r="E32">
        <f t="shared" si="10"/>
        <v>6.294987230197824E-6</v>
      </c>
      <c r="F32">
        <f t="shared" si="11"/>
        <v>3.4930499999999998</v>
      </c>
      <c r="G32">
        <f t="shared" si="14"/>
        <v>1.24618180295738E-2</v>
      </c>
      <c r="H32">
        <f t="shared" si="12"/>
        <v>2.740192422159958E-7</v>
      </c>
      <c r="I32">
        <f t="shared" si="15"/>
        <v>-15.110067505958467</v>
      </c>
      <c r="K32">
        <f t="shared" si="18"/>
        <v>9</v>
      </c>
      <c r="L32">
        <f t="shared" si="19"/>
        <v>0</v>
      </c>
    </row>
    <row r="33" spans="2:12" x14ac:dyDescent="0.2">
      <c r="B33">
        <f t="shared" si="16"/>
        <v>4</v>
      </c>
      <c r="C33">
        <f t="shared" si="17"/>
        <v>1</v>
      </c>
      <c r="D33">
        <f t="shared" si="13"/>
        <v>3</v>
      </c>
      <c r="E33">
        <f t="shared" si="10"/>
        <v>1.0101097214601173E-6</v>
      </c>
      <c r="F33">
        <f t="shared" si="11"/>
        <v>1.3855765</v>
      </c>
      <c r="G33">
        <f t="shared" si="14"/>
        <v>1.8625454885834885E-3</v>
      </c>
      <c r="H33">
        <f t="shared" si="12"/>
        <v>2.6067894098447617E-9</v>
      </c>
      <c r="I33">
        <f t="shared" si="15"/>
        <v>-19.765146483990176</v>
      </c>
      <c r="K33">
        <f t="shared" si="18"/>
        <v>10</v>
      </c>
      <c r="L33">
        <f t="shared" si="19"/>
        <v>0</v>
      </c>
    </row>
    <row r="34" spans="2:12" x14ac:dyDescent="0.2">
      <c r="B34">
        <f t="shared" si="16"/>
        <v>4</v>
      </c>
      <c r="C34">
        <f t="shared" si="17"/>
        <v>0</v>
      </c>
      <c r="D34">
        <f t="shared" si="13"/>
        <v>4</v>
      </c>
      <c r="E34">
        <f t="shared" si="10"/>
        <v>6.1143230052812538E-8</v>
      </c>
      <c r="F34">
        <f t="shared" si="11"/>
        <v>6.5814883749999997E-2</v>
      </c>
      <c r="G34">
        <f t="shared" si="14"/>
        <v>2.7837637243699562E-4</v>
      </c>
      <c r="H34">
        <f t="shared" si="12"/>
        <v>1.1202239860289808E-12</v>
      </c>
      <c r="I34">
        <f t="shared" si="15"/>
        <v>-27.517492463090509</v>
      </c>
    </row>
    <row r="35" spans="2:12" x14ac:dyDescent="0.2">
      <c r="B35">
        <f t="shared" si="16"/>
        <v>5</v>
      </c>
      <c r="C35">
        <f t="shared" si="17"/>
        <v>5</v>
      </c>
      <c r="D35">
        <f t="shared" si="13"/>
        <v>0</v>
      </c>
      <c r="E35">
        <f t="shared" si="10"/>
        <v>5.8248721453665874E-6</v>
      </c>
      <c r="F35">
        <f t="shared" si="11"/>
        <v>1</v>
      </c>
      <c r="G35">
        <f t="shared" si="14"/>
        <v>0.48532929977242095</v>
      </c>
      <c r="H35">
        <f t="shared" si="12"/>
        <v>2.8269811195746454E-6</v>
      </c>
      <c r="I35">
        <f t="shared" si="15"/>
        <v>-12.776301157883314</v>
      </c>
    </row>
    <row r="36" spans="2:12" x14ac:dyDescent="0.2">
      <c r="B36">
        <f t="shared" si="16"/>
        <v>5</v>
      </c>
      <c r="C36">
        <f t="shared" si="17"/>
        <v>4</v>
      </c>
      <c r="D36">
        <f t="shared" si="13"/>
        <v>1</v>
      </c>
      <c r="E36">
        <f t="shared" si="10"/>
        <v>2.1121247085466762E-5</v>
      </c>
      <c r="F36">
        <f t="shared" si="11"/>
        <v>4.1900000000000004</v>
      </c>
      <c r="G36">
        <f t="shared" si="14"/>
        <v>7.253740149497441E-2</v>
      </c>
      <c r="H36">
        <f t="shared" si="12"/>
        <v>6.4194167918357237E-6</v>
      </c>
      <c r="I36">
        <f t="shared" si="15"/>
        <v>-11.956183286782014</v>
      </c>
    </row>
    <row r="37" spans="2:12" x14ac:dyDescent="0.2">
      <c r="B37">
        <f t="shared" si="16"/>
        <v>5</v>
      </c>
      <c r="C37">
        <f t="shared" si="17"/>
        <v>3</v>
      </c>
      <c r="D37">
        <f t="shared" si="13"/>
        <v>2</v>
      </c>
      <c r="E37">
        <f t="shared" si="10"/>
        <v>1.7861793346206919E-5</v>
      </c>
      <c r="F37">
        <f t="shared" si="11"/>
        <v>6.6830500000000015</v>
      </c>
      <c r="G37">
        <f t="shared" si="14"/>
        <v>1.0841452634552259E-2</v>
      </c>
      <c r="H37">
        <f t="shared" si="12"/>
        <v>1.294157839776421E-6</v>
      </c>
      <c r="I37">
        <f t="shared" si="15"/>
        <v>-13.557650391135411</v>
      </c>
    </row>
    <row r="38" spans="2:12" x14ac:dyDescent="0.2">
      <c r="B38">
        <f t="shared" si="16"/>
        <v>5</v>
      </c>
      <c r="C38">
        <f t="shared" si="17"/>
        <v>2</v>
      </c>
      <c r="D38">
        <f t="shared" si="13"/>
        <v>3</v>
      </c>
      <c r="E38">
        <f t="shared" si="10"/>
        <v>6.294987230197824E-6</v>
      </c>
      <c r="F38">
        <f t="shared" si="11"/>
        <v>4.8786265000000002</v>
      </c>
      <c r="G38">
        <f t="shared" si="14"/>
        <v>1.620365395021539E-3</v>
      </c>
      <c r="H38">
        <f t="shared" si="12"/>
        <v>4.9762865866683477E-8</v>
      </c>
      <c r="I38">
        <f t="shared" si="15"/>
        <v>-16.815996796390113</v>
      </c>
    </row>
    <row r="39" spans="2:12" x14ac:dyDescent="0.2">
      <c r="B39">
        <f t="shared" si="16"/>
        <v>5</v>
      </c>
      <c r="C39">
        <f t="shared" si="17"/>
        <v>1</v>
      </c>
      <c r="D39">
        <f t="shared" si="13"/>
        <v>4</v>
      </c>
      <c r="E39">
        <f t="shared" si="10"/>
        <v>1.0101097214601173E-6</v>
      </c>
      <c r="F39">
        <f t="shared" si="11"/>
        <v>1.4513913837500001</v>
      </c>
      <c r="G39">
        <f t="shared" si="14"/>
        <v>2.4218009356194889E-4</v>
      </c>
      <c r="H39">
        <f t="shared" si="12"/>
        <v>3.5505164900757976E-10</v>
      </c>
      <c r="I39">
        <f t="shared" si="15"/>
        <v>-21.758757846873603</v>
      </c>
    </row>
    <row r="40" spans="2:12" x14ac:dyDescent="0.2">
      <c r="B40">
        <f t="shared" si="16"/>
        <v>5</v>
      </c>
      <c r="C40">
        <f t="shared" si="17"/>
        <v>0</v>
      </c>
      <c r="D40">
        <f t="shared" si="13"/>
        <v>5</v>
      </c>
      <c r="E40">
        <f t="shared" si="10"/>
        <v>6.1143230052812538E-8</v>
      </c>
      <c r="F40">
        <f t="shared" si="11"/>
        <v>5.5152872582500005E-2</v>
      </c>
      <c r="G40">
        <f t="shared" si="14"/>
        <v>3.6196278875046452E-5</v>
      </c>
      <c r="H40">
        <f t="shared" si="12"/>
        <v>1.2206198843538186E-13</v>
      </c>
      <c r="I40">
        <f t="shared" si="15"/>
        <v>-29.734247377288145</v>
      </c>
    </row>
    <row r="41" spans="2:12" x14ac:dyDescent="0.2">
      <c r="B41">
        <f t="shared" si="16"/>
        <v>6</v>
      </c>
      <c r="C41">
        <f t="shared" si="17"/>
        <v>6</v>
      </c>
      <c r="D41">
        <f t="shared" si="13"/>
        <v>0</v>
      </c>
      <c r="E41">
        <f t="shared" si="10"/>
        <v>9.957687499122334E-7</v>
      </c>
      <c r="F41">
        <f t="shared" si="11"/>
        <v>1</v>
      </c>
      <c r="G41">
        <f t="shared" si="14"/>
        <v>0.42222367580367154</v>
      </c>
      <c r="H41">
        <f t="shared" si="12"/>
        <v>4.2043714183837011E-7</v>
      </c>
      <c r="I41">
        <f t="shared" si="15"/>
        <v>-14.681970853039362</v>
      </c>
    </row>
    <row r="42" spans="2:12" x14ac:dyDescent="0.2">
      <c r="B42">
        <f t="shared" si="16"/>
        <v>6</v>
      </c>
      <c r="C42">
        <f t="shared" si="17"/>
        <v>5</v>
      </c>
      <c r="D42">
        <f t="shared" si="13"/>
        <v>1</v>
      </c>
      <c r="E42">
        <f t="shared" si="10"/>
        <v>5.8248721453665874E-6</v>
      </c>
      <c r="F42">
        <f t="shared" si="11"/>
        <v>5.19</v>
      </c>
      <c r="G42">
        <f t="shared" si="14"/>
        <v>6.3105623968749386E-2</v>
      </c>
      <c r="H42">
        <f t="shared" si="12"/>
        <v>1.9077515726993259E-6</v>
      </c>
      <c r="I42">
        <f t="shared" si="15"/>
        <v>-13.1695851964031</v>
      </c>
    </row>
    <row r="43" spans="2:12" x14ac:dyDescent="0.2">
      <c r="B43">
        <f t="shared" si="16"/>
        <v>6</v>
      </c>
      <c r="C43">
        <f t="shared" si="17"/>
        <v>4</v>
      </c>
      <c r="D43">
        <f t="shared" si="13"/>
        <v>2</v>
      </c>
      <c r="E43">
        <f t="shared" si="10"/>
        <v>2.1121247085466762E-5</v>
      </c>
      <c r="F43">
        <f t="shared" si="11"/>
        <v>10.873050000000003</v>
      </c>
      <c r="G43">
        <f t="shared" si="14"/>
        <v>9.4317775262250363E-3</v>
      </c>
      <c r="H43">
        <f t="shared" si="12"/>
        <v>2.166030115241754E-6</v>
      </c>
      <c r="I43">
        <f t="shared" si="15"/>
        <v>-13.042614505861744</v>
      </c>
    </row>
    <row r="44" spans="2:12" x14ac:dyDescent="0.2">
      <c r="B44">
        <f t="shared" si="16"/>
        <v>6</v>
      </c>
      <c r="C44">
        <f t="shared" si="17"/>
        <v>3</v>
      </c>
      <c r="D44">
        <f t="shared" si="13"/>
        <v>3</v>
      </c>
      <c r="E44">
        <f t="shared" si="10"/>
        <v>1.7861793346206919E-5</v>
      </c>
      <c r="F44">
        <f t="shared" si="11"/>
        <v>11.561676500000003</v>
      </c>
      <c r="G44">
        <f t="shared" si="14"/>
        <v>1.4096751083272222E-3</v>
      </c>
      <c r="H44">
        <f t="shared" si="12"/>
        <v>2.9111521557504086E-7</v>
      </c>
      <c r="I44">
        <f t="shared" si="15"/>
        <v>-15.049546718323306</v>
      </c>
    </row>
    <row r="45" spans="2:12" x14ac:dyDescent="0.2">
      <c r="B45">
        <f t="shared" si="16"/>
        <v>6</v>
      </c>
      <c r="C45">
        <f t="shared" si="17"/>
        <v>2</v>
      </c>
      <c r="D45">
        <f t="shared" si="13"/>
        <v>4</v>
      </c>
      <c r="E45">
        <f t="shared" si="10"/>
        <v>6.294987230197824E-6</v>
      </c>
      <c r="F45">
        <f t="shared" si="11"/>
        <v>6.3300178837500019</v>
      </c>
      <c r="G45">
        <f t="shared" si="14"/>
        <v>2.1069028669431648E-4</v>
      </c>
      <c r="H45">
        <f t="shared" si="12"/>
        <v>8.3954562838993363E-9</v>
      </c>
      <c r="I45">
        <f t="shared" si="15"/>
        <v>-18.595575196029792</v>
      </c>
    </row>
    <row r="46" spans="2:12" x14ac:dyDescent="0.2">
      <c r="B46">
        <f t="shared" si="16"/>
        <v>6</v>
      </c>
      <c r="C46">
        <f t="shared" si="17"/>
        <v>1</v>
      </c>
      <c r="D46">
        <f t="shared" si="13"/>
        <v>5</v>
      </c>
      <c r="E46">
        <f t="shared" si="10"/>
        <v>1.0101097214601173E-6</v>
      </c>
      <c r="F46">
        <f t="shared" si="11"/>
        <v>1.5065442563325002</v>
      </c>
      <c r="G46">
        <f t="shared" si="14"/>
        <v>3.1489806867632559E-5</v>
      </c>
      <c r="H46">
        <f t="shared" si="12"/>
        <v>4.7920400818638272E-11</v>
      </c>
      <c r="I46">
        <f t="shared" si="15"/>
        <v>-23.761479797827491</v>
      </c>
    </row>
    <row r="47" spans="2:12" x14ac:dyDescent="0.2">
      <c r="B47">
        <f t="shared" si="16"/>
        <v>6</v>
      </c>
      <c r="C47">
        <f t="shared" si="17"/>
        <v>0</v>
      </c>
      <c r="D47">
        <f t="shared" si="13"/>
        <v>6</v>
      </c>
      <c r="E47">
        <f t="shared" si="10"/>
        <v>6.1143230052812538E-8</v>
      </c>
      <c r="F47">
        <f t="shared" si="11"/>
        <v>4.7707234783862511E-2</v>
      </c>
      <c r="G47">
        <f t="shared" si="14"/>
        <v>4.7064720074138641E-6</v>
      </c>
      <c r="H47">
        <f t="shared" si="12"/>
        <v>1.372865850854145E-14</v>
      </c>
      <c r="I47">
        <f t="shared" si="15"/>
        <v>-31.919290885035984</v>
      </c>
    </row>
    <row r="48" spans="2:12" x14ac:dyDescent="0.2">
      <c r="B48">
        <f t="shared" si="16"/>
        <v>7</v>
      </c>
      <c r="C48">
        <f t="shared" si="17"/>
        <v>7</v>
      </c>
      <c r="D48">
        <f t="shared" si="13"/>
        <v>0</v>
      </c>
      <c r="E48">
        <f t="shared" si="10"/>
        <v>1.3113875469540767E-7</v>
      </c>
      <c r="F48">
        <f t="shared" si="11"/>
        <v>1</v>
      </c>
      <c r="G48">
        <f t="shared" si="14"/>
        <v>0.36732344923901988</v>
      </c>
      <c r="H48">
        <f t="shared" si="12"/>
        <v>4.8170339703626861E-8</v>
      </c>
      <c r="I48">
        <f t="shared" si="15"/>
        <v>-16.848522364146735</v>
      </c>
    </row>
    <row r="49" spans="2:9" x14ac:dyDescent="0.2">
      <c r="B49">
        <f t="shared" si="16"/>
        <v>7</v>
      </c>
      <c r="C49">
        <f t="shared" si="17"/>
        <v>6</v>
      </c>
      <c r="D49">
        <f t="shared" si="13"/>
        <v>1</v>
      </c>
      <c r="E49">
        <f t="shared" si="10"/>
        <v>9.957687499122334E-7</v>
      </c>
      <c r="F49">
        <f t="shared" si="11"/>
        <v>6.19</v>
      </c>
      <c r="G49">
        <f t="shared" si="14"/>
        <v>5.4900226564651634E-2</v>
      </c>
      <c r="H49">
        <f t="shared" si="12"/>
        <v>3.3839448655256376E-7</v>
      </c>
      <c r="I49">
        <f t="shared" si="15"/>
        <v>-14.89905350204044</v>
      </c>
    </row>
    <row r="50" spans="2:9" x14ac:dyDescent="0.2">
      <c r="B50">
        <f t="shared" si="16"/>
        <v>7</v>
      </c>
      <c r="C50">
        <f t="shared" si="17"/>
        <v>5</v>
      </c>
      <c r="D50">
        <f t="shared" si="13"/>
        <v>2</v>
      </c>
      <c r="E50">
        <f t="shared" si="10"/>
        <v>5.8248721453665874E-6</v>
      </c>
      <c r="F50">
        <f t="shared" si="11"/>
        <v>16.06305</v>
      </c>
      <c r="G50">
        <f t="shared" si="14"/>
        <v>8.2053974040977359E-3</v>
      </c>
      <c r="H50">
        <f t="shared" si="12"/>
        <v>7.6773975188140424E-7</v>
      </c>
      <c r="I50">
        <f t="shared" si="15"/>
        <v>-14.079815025964123</v>
      </c>
    </row>
    <row r="51" spans="2:9" x14ac:dyDescent="0.2">
      <c r="B51">
        <f t="shared" si="16"/>
        <v>7</v>
      </c>
      <c r="C51">
        <f t="shared" si="17"/>
        <v>4</v>
      </c>
      <c r="D51">
        <f t="shared" si="13"/>
        <v>3</v>
      </c>
      <c r="E51">
        <f t="shared" si="10"/>
        <v>2.1121247085466762E-5</v>
      </c>
      <c r="F51">
        <f t="shared" si="11"/>
        <v>22.434726500000007</v>
      </c>
      <c r="G51">
        <f t="shared" si="14"/>
        <v>1.2263801221273E-3</v>
      </c>
      <c r="H51">
        <f t="shared" si="12"/>
        <v>5.8111948712847308E-7</v>
      </c>
      <c r="I51">
        <f t="shared" si="15"/>
        <v>-14.358309443530931</v>
      </c>
    </row>
    <row r="52" spans="2:9" x14ac:dyDescent="0.2">
      <c r="B52">
        <f t="shared" si="16"/>
        <v>7</v>
      </c>
      <c r="C52">
        <f t="shared" si="17"/>
        <v>3</v>
      </c>
      <c r="D52">
        <f t="shared" si="13"/>
        <v>4</v>
      </c>
      <c r="E52">
        <f t="shared" ref="E52:E85" si="20">VLOOKUP(C52,L$6:M$16,2)</f>
        <v>1.7861793346206919E-5</v>
      </c>
      <c r="F52">
        <f t="shared" ref="F52:F85" si="21">IF($D$2&gt;0,VLOOKUP(B52,$N$5:$P$16,2)/VLOOKUP(C52,$N$5:$P$16,2)/VLOOKUP(D52,$N$5:$P$16,3),EXP(-$C$2)/VLOOKUP(D52,$N$5:$P$16,3))</f>
        <v>17.891694383750004</v>
      </c>
      <c r="G52">
        <f t="shared" si="14"/>
        <v>1.8329498619992212E-4</v>
      </c>
      <c r="H52">
        <f t="shared" ref="H52:H83" si="22">E52*F52*G52</f>
        <v>5.8576998853746664E-8</v>
      </c>
      <c r="I52">
        <f t="shared" si="15"/>
        <v>-16.652923728444275</v>
      </c>
    </row>
    <row r="53" spans="2:9" x14ac:dyDescent="0.2">
      <c r="B53">
        <f t="shared" si="16"/>
        <v>7</v>
      </c>
      <c r="C53">
        <f t="shared" si="17"/>
        <v>2</v>
      </c>
      <c r="D53">
        <f t="shared" si="13"/>
        <v>5</v>
      </c>
      <c r="E53">
        <f t="shared" si="20"/>
        <v>6.294987230197824E-6</v>
      </c>
      <c r="F53">
        <f t="shared" si="21"/>
        <v>7.8365621400825018</v>
      </c>
      <c r="G53">
        <f t="shared" si="14"/>
        <v>2.7395300494394478E-5</v>
      </c>
      <c r="H53">
        <f t="shared" si="22"/>
        <v>1.3514391740664884E-9</v>
      </c>
      <c r="I53">
        <f t="shared" si="15"/>
        <v>-20.42209575746497</v>
      </c>
    </row>
    <row r="54" spans="2:9" x14ac:dyDescent="0.2">
      <c r="B54">
        <f t="shared" si="16"/>
        <v>7</v>
      </c>
      <c r="C54">
        <f t="shared" si="17"/>
        <v>1</v>
      </c>
      <c r="D54">
        <f t="shared" si="13"/>
        <v>6</v>
      </c>
      <c r="E54">
        <f t="shared" si="20"/>
        <v>1.0101097214601173E-6</v>
      </c>
      <c r="F54">
        <f t="shared" si="21"/>
        <v>1.554251491116363</v>
      </c>
      <c r="G54">
        <f t="shared" si="14"/>
        <v>4.0945063732381048E-6</v>
      </c>
      <c r="H54">
        <f t="shared" si="22"/>
        <v>6.4282298179427348E-12</v>
      </c>
      <c r="I54">
        <f t="shared" si="15"/>
        <v>-25.77032191605662</v>
      </c>
    </row>
    <row r="55" spans="2:9" x14ac:dyDescent="0.2">
      <c r="B55">
        <f t="shared" si="16"/>
        <v>7</v>
      </c>
      <c r="C55">
        <f t="shared" si="17"/>
        <v>0</v>
      </c>
      <c r="D55">
        <f t="shared" si="13"/>
        <v>7</v>
      </c>
      <c r="E55">
        <f t="shared" si="20"/>
        <v>6.1143230052812538E-8</v>
      </c>
      <c r="F55">
        <f t="shared" si="21"/>
        <v>4.2186826187444133E-2</v>
      </c>
      <c r="G55">
        <f t="shared" si="14"/>
        <v>6.1196563417575392E-7</v>
      </c>
      <c r="H55">
        <f t="shared" si="22"/>
        <v>1.5785279125503712E-15</v>
      </c>
      <c r="I55">
        <f t="shared" si="15"/>
        <v>-34.082283683092378</v>
      </c>
    </row>
    <row r="56" spans="2:9" x14ac:dyDescent="0.2">
      <c r="B56">
        <f t="shared" si="16"/>
        <v>8</v>
      </c>
      <c r="C56">
        <f t="shared" si="17"/>
        <v>8</v>
      </c>
      <c r="D56">
        <f t="shared" si="13"/>
        <v>0</v>
      </c>
      <c r="E56">
        <f t="shared" si="20"/>
        <v>1.4599779678169667E-8</v>
      </c>
      <c r="F56">
        <f t="shared" si="21"/>
        <v>1</v>
      </c>
      <c r="G56">
        <f t="shared" si="14"/>
        <v>0.31956170175447451</v>
      </c>
      <c r="H56">
        <f t="shared" si="22"/>
        <v>4.6655304391962927E-9</v>
      </c>
      <c r="I56">
        <f t="shared" si="15"/>
        <v>-19.183064302959757</v>
      </c>
    </row>
    <row r="57" spans="2:9" x14ac:dyDescent="0.2">
      <c r="B57">
        <f t="shared" si="16"/>
        <v>8</v>
      </c>
      <c r="C57">
        <f t="shared" si="17"/>
        <v>7</v>
      </c>
      <c r="D57">
        <f t="shared" si="13"/>
        <v>1</v>
      </c>
      <c r="E57">
        <f t="shared" si="20"/>
        <v>1.3113875469540767E-7</v>
      </c>
      <c r="F57">
        <f t="shared" si="21"/>
        <v>7.19</v>
      </c>
      <c r="G57">
        <f t="shared" si="14"/>
        <v>4.7761747484545355E-2</v>
      </c>
      <c r="H57">
        <f t="shared" si="22"/>
        <v>4.503396166696655E-8</v>
      </c>
      <c r="I57">
        <f t="shared" si="15"/>
        <v>-16.915848928111362</v>
      </c>
    </row>
    <row r="58" spans="2:9" x14ac:dyDescent="0.2">
      <c r="B58">
        <f t="shared" si="16"/>
        <v>8</v>
      </c>
      <c r="C58">
        <f t="shared" si="17"/>
        <v>6</v>
      </c>
      <c r="D58">
        <f t="shared" si="13"/>
        <v>2</v>
      </c>
      <c r="E58">
        <f t="shared" si="20"/>
        <v>9.957687499122334E-7</v>
      </c>
      <c r="F58">
        <f t="shared" si="21"/>
        <v>22.253050000000002</v>
      </c>
      <c r="G58">
        <f t="shared" si="14"/>
        <v>7.1384790801062659E-3</v>
      </c>
      <c r="H58">
        <f t="shared" si="22"/>
        <v>1.5818078541154215E-7</v>
      </c>
      <c r="I58">
        <f t="shared" si="15"/>
        <v>-15.659527246565013</v>
      </c>
    </row>
    <row r="59" spans="2:9" x14ac:dyDescent="0.2">
      <c r="B59">
        <f t="shared" si="16"/>
        <v>8</v>
      </c>
      <c r="C59">
        <f t="shared" si="17"/>
        <v>5</v>
      </c>
      <c r="D59">
        <f t="shared" si="13"/>
        <v>3</v>
      </c>
      <c r="E59">
        <f t="shared" si="20"/>
        <v>5.8248721453665874E-6</v>
      </c>
      <c r="F59">
        <f t="shared" si="21"/>
        <v>38.497776500000008</v>
      </c>
      <c r="G59">
        <f t="shared" si="14"/>
        <v>1.066918323991468E-3</v>
      </c>
      <c r="H59">
        <f t="shared" si="22"/>
        <v>2.3925070052897025E-7</v>
      </c>
      <c r="I59">
        <f t="shared" si="15"/>
        <v>-15.24575387859686</v>
      </c>
    </row>
    <row r="60" spans="2:9" x14ac:dyDescent="0.2">
      <c r="B60">
        <f t="shared" si="16"/>
        <v>8</v>
      </c>
      <c r="C60">
        <f t="shared" si="17"/>
        <v>4</v>
      </c>
      <c r="D60">
        <f t="shared" si="13"/>
        <v>4</v>
      </c>
      <c r="E60">
        <f t="shared" si="20"/>
        <v>2.1121247085466762E-5</v>
      </c>
      <c r="F60">
        <f t="shared" si="21"/>
        <v>40.326420883750011</v>
      </c>
      <c r="G60">
        <f t="shared" si="14"/>
        <v>1.5946179813583161E-4</v>
      </c>
      <c r="H60">
        <f t="shared" si="22"/>
        <v>1.3582067755949671E-7</v>
      </c>
      <c r="I60">
        <f t="shared" si="15"/>
        <v>-15.811930368615451</v>
      </c>
    </row>
    <row r="61" spans="2:9" x14ac:dyDescent="0.2">
      <c r="B61">
        <f>IF(C60=0,B60+1,B60)</f>
        <v>8</v>
      </c>
      <c r="C61">
        <f>IF(C60=0,B61,C60-1)</f>
        <v>3</v>
      </c>
      <c r="D61">
        <f t="shared" si="13"/>
        <v>5</v>
      </c>
      <c r="E61">
        <f t="shared" si="20"/>
        <v>1.7861793346206919E-5</v>
      </c>
      <c r="F61">
        <f t="shared" si="21"/>
        <v>25.728256523832506</v>
      </c>
      <c r="G61">
        <f t="shared" si="14"/>
        <v>2.3833188064090339E-5</v>
      </c>
      <c r="H61">
        <f t="shared" si="22"/>
        <v>1.0952608336066817E-8</v>
      </c>
      <c r="I61">
        <f t="shared" si="15"/>
        <v>-18.329688204843002</v>
      </c>
    </row>
    <row r="62" spans="2:9" x14ac:dyDescent="0.2">
      <c r="B62">
        <f t="shared" ref="B62:B85" si="23">IF(C61=0,B61+1,B61)</f>
        <v>8</v>
      </c>
      <c r="C62">
        <f t="shared" ref="C62:C85" si="24">IF(C61=0,B62,C61-1)</f>
        <v>2</v>
      </c>
      <c r="D62">
        <f t="shared" si="13"/>
        <v>6</v>
      </c>
      <c r="E62">
        <f t="shared" si="20"/>
        <v>6.294987230197824E-6</v>
      </c>
      <c r="F62">
        <f t="shared" si="21"/>
        <v>9.3908136311988635</v>
      </c>
      <c r="G62">
        <f t="shared" si="14"/>
        <v>3.5621124303041587E-6</v>
      </c>
      <c r="H62">
        <f t="shared" si="22"/>
        <v>2.1057446115389306E-10</v>
      </c>
      <c r="I62">
        <f t="shared" si="15"/>
        <v>-22.281181790657651</v>
      </c>
    </row>
    <row r="63" spans="2:9" x14ac:dyDescent="0.2">
      <c r="B63">
        <f t="shared" si="23"/>
        <v>8</v>
      </c>
      <c r="C63">
        <f t="shared" si="24"/>
        <v>1</v>
      </c>
      <c r="D63">
        <f t="shared" si="13"/>
        <v>7</v>
      </c>
      <c r="E63">
        <f t="shared" si="20"/>
        <v>1.0101097214601173E-6</v>
      </c>
      <c r="F63">
        <f t="shared" si="21"/>
        <v>1.5964383173038068</v>
      </c>
      <c r="G63">
        <f t="shared" si="14"/>
        <v>5.3239394293394861E-7</v>
      </c>
      <c r="H63">
        <f t="shared" si="22"/>
        <v>8.5852668731361616E-13</v>
      </c>
      <c r="I63">
        <f t="shared" si="15"/>
        <v>-27.783558629076563</v>
      </c>
    </row>
    <row r="64" spans="2:9" x14ac:dyDescent="0.2">
      <c r="B64">
        <f t="shared" si="23"/>
        <v>8</v>
      </c>
      <c r="C64">
        <f t="shared" si="24"/>
        <v>0</v>
      </c>
      <c r="D64">
        <f t="shared" si="13"/>
        <v>8</v>
      </c>
      <c r="E64">
        <f t="shared" si="20"/>
        <v>6.1143230052812538E-8</v>
      </c>
      <c r="F64">
        <f t="shared" si="21"/>
        <v>3.7915410035965415E-2</v>
      </c>
      <c r="G64">
        <f t="shared" si="14"/>
        <v>7.9571691241804689E-8</v>
      </c>
      <c r="H64">
        <f t="shared" si="22"/>
        <v>1.844687154517767E-16</v>
      </c>
      <c r="I64">
        <f t="shared" si="15"/>
        <v>-36.22905178873684</v>
      </c>
    </row>
    <row r="65" spans="2:9" x14ac:dyDescent="0.2">
      <c r="B65">
        <f t="shared" si="23"/>
        <v>9</v>
      </c>
      <c r="C65">
        <f t="shared" si="24"/>
        <v>9</v>
      </c>
      <c r="D65">
        <f t="shared" si="13"/>
        <v>0</v>
      </c>
      <c r="E65">
        <f t="shared" si="20"/>
        <v>1.4416395620002097E-9</v>
      </c>
      <c r="F65">
        <f t="shared" si="21"/>
        <v>1</v>
      </c>
      <c r="G65">
        <f t="shared" si="14"/>
        <v>0.27801024257987339</v>
      </c>
      <c r="H65">
        <f t="shared" si="22"/>
        <v>4.007905643444207E-10</v>
      </c>
      <c r="I65">
        <f t="shared" si="15"/>
        <v>-21.637582108489852</v>
      </c>
    </row>
    <row r="66" spans="2:9" x14ac:dyDescent="0.2">
      <c r="B66">
        <f t="shared" si="23"/>
        <v>9</v>
      </c>
      <c r="C66">
        <f t="shared" si="24"/>
        <v>8</v>
      </c>
      <c r="D66">
        <f t="shared" si="13"/>
        <v>1</v>
      </c>
      <c r="E66">
        <f t="shared" si="20"/>
        <v>1.4599779678169667E-8</v>
      </c>
      <c r="F66">
        <f t="shared" si="21"/>
        <v>8.19</v>
      </c>
      <c r="G66">
        <f t="shared" si="14"/>
        <v>4.1551459174601131E-2</v>
      </c>
      <c r="H66">
        <f t="shared" si="22"/>
        <v>4.9683992024036761E-9</v>
      </c>
      <c r="I66">
        <f t="shared" si="15"/>
        <v>-19.120168140792362</v>
      </c>
    </row>
    <row r="67" spans="2:9" x14ac:dyDescent="0.2">
      <c r="B67">
        <f t="shared" si="23"/>
        <v>9</v>
      </c>
      <c r="C67">
        <f t="shared" si="24"/>
        <v>7</v>
      </c>
      <c r="D67">
        <f t="shared" si="13"/>
        <v>2</v>
      </c>
      <c r="E67">
        <f t="shared" si="20"/>
        <v>1.3113875469540767E-7</v>
      </c>
      <c r="F67">
        <f t="shared" si="21"/>
        <v>29.443049999999999</v>
      </c>
      <c r="G67">
        <f t="shared" si="14"/>
        <v>6.2102883099442192E-3</v>
      </c>
      <c r="H67">
        <f t="shared" si="22"/>
        <v>2.3978698900716849E-8</v>
      </c>
      <c r="I67">
        <f t="shared" si="15"/>
        <v>-17.546099946503912</v>
      </c>
    </row>
    <row r="68" spans="2:9" x14ac:dyDescent="0.2">
      <c r="B68">
        <f t="shared" si="23"/>
        <v>9</v>
      </c>
      <c r="C68">
        <f t="shared" si="24"/>
        <v>6</v>
      </c>
      <c r="D68">
        <f t="shared" si="13"/>
        <v>3</v>
      </c>
      <c r="E68">
        <f t="shared" si="20"/>
        <v>9.957687499122334E-7</v>
      </c>
      <c r="F68">
        <f t="shared" si="21"/>
        <v>60.750826499999995</v>
      </c>
      <c r="G68">
        <f t="shared" si="14"/>
        <v>9.2819077016204662E-4</v>
      </c>
      <c r="H68">
        <f t="shared" si="22"/>
        <v>5.614976319889273E-8</v>
      </c>
      <c r="I68">
        <f t="shared" si="15"/>
        <v>-16.695243373065729</v>
      </c>
    </row>
    <row r="69" spans="2:9" x14ac:dyDescent="0.2">
      <c r="B69">
        <f t="shared" si="23"/>
        <v>9</v>
      </c>
      <c r="C69">
        <f t="shared" si="24"/>
        <v>5</v>
      </c>
      <c r="D69">
        <f t="shared" si="13"/>
        <v>4</v>
      </c>
      <c r="E69">
        <f t="shared" si="20"/>
        <v>5.8248721453665874E-6</v>
      </c>
      <c r="F69">
        <f t="shared" si="21"/>
        <v>78.824197383750004</v>
      </c>
      <c r="G69">
        <f t="shared" si="14"/>
        <v>1.387275538294214E-4</v>
      </c>
      <c r="H69">
        <f t="shared" si="22"/>
        <v>6.3695489997029528E-8</v>
      </c>
      <c r="I69">
        <f t="shared" si="15"/>
        <v>-16.569152077549354</v>
      </c>
    </row>
    <row r="70" spans="2:9" x14ac:dyDescent="0.2">
      <c r="B70">
        <f t="shared" si="23"/>
        <v>9</v>
      </c>
      <c r="C70">
        <f t="shared" si="24"/>
        <v>4</v>
      </c>
      <c r="D70">
        <f t="shared" si="13"/>
        <v>5</v>
      </c>
      <c r="E70">
        <f t="shared" si="20"/>
        <v>2.1121247085466762E-5</v>
      </c>
      <c r="F70">
        <f t="shared" si="21"/>
        <v>66.054677407582517</v>
      </c>
      <c r="G70">
        <f t="shared" si="14"/>
        <v>2.0734244306410275E-5</v>
      </c>
      <c r="H70">
        <f t="shared" si="22"/>
        <v>2.8927529456769609E-8</v>
      </c>
      <c r="I70">
        <f t="shared" si="15"/>
        <v>-17.358472118882158</v>
      </c>
    </row>
    <row r="71" spans="2:9" x14ac:dyDescent="0.2">
      <c r="B71">
        <f t="shared" si="23"/>
        <v>9</v>
      </c>
      <c r="C71">
        <f t="shared" si="24"/>
        <v>3</v>
      </c>
      <c r="D71">
        <f t="shared" si="13"/>
        <v>6</v>
      </c>
      <c r="E71">
        <f t="shared" si="20"/>
        <v>1.7861793346206919E-5</v>
      </c>
      <c r="F71">
        <f t="shared" si="21"/>
        <v>35.119070155031373</v>
      </c>
      <c r="G71">
        <f t="shared" si="14"/>
        <v>3.0989437576800483E-6</v>
      </c>
      <c r="H71">
        <f t="shared" si="22"/>
        <v>1.9439351084278297E-9</v>
      </c>
      <c r="I71">
        <f t="shared" si="15"/>
        <v>-20.058551511903662</v>
      </c>
    </row>
    <row r="72" spans="2:9" x14ac:dyDescent="0.2">
      <c r="B72">
        <f t="shared" si="23"/>
        <v>9</v>
      </c>
      <c r="C72">
        <f t="shared" si="24"/>
        <v>2</v>
      </c>
      <c r="D72">
        <f t="shared" si="13"/>
        <v>7</v>
      </c>
      <c r="E72">
        <f t="shared" si="20"/>
        <v>6.294987230197824E-6</v>
      </c>
      <c r="F72">
        <f t="shared" si="21"/>
        <v>10.987251948502671</v>
      </c>
      <c r="G72">
        <f t="shared" si="14"/>
        <v>4.6316867262411228E-7</v>
      </c>
      <c r="H72">
        <f t="shared" si="22"/>
        <v>3.2034880935480279E-11</v>
      </c>
      <c r="I72">
        <f t="shared" si="15"/>
        <v>-24.164195777545569</v>
      </c>
    </row>
    <row r="73" spans="2:9" x14ac:dyDescent="0.2">
      <c r="B73">
        <f t="shared" si="23"/>
        <v>9</v>
      </c>
      <c r="C73">
        <f t="shared" si="24"/>
        <v>1</v>
      </c>
      <c r="D73">
        <f t="shared" si="13"/>
        <v>8</v>
      </c>
      <c r="E73">
        <f t="shared" si="20"/>
        <v>1.0101097214601173E-6</v>
      </c>
      <c r="F73">
        <f t="shared" si="21"/>
        <v>1.6343537273397721</v>
      </c>
      <c r="G73">
        <f t="shared" si="14"/>
        <v>6.9225270309836724E-8</v>
      </c>
      <c r="H73">
        <f t="shared" si="22"/>
        <v>1.1428237807258962E-13</v>
      </c>
      <c r="I73">
        <f t="shared" si="15"/>
        <v>-29.800104008589003</v>
      </c>
    </row>
    <row r="74" spans="2:9" x14ac:dyDescent="0.2">
      <c r="B74">
        <f t="shared" si="23"/>
        <v>9</v>
      </c>
      <c r="C74">
        <f t="shared" si="24"/>
        <v>0</v>
      </c>
      <c r="D74">
        <f t="shared" si="13"/>
        <v>9</v>
      </c>
      <c r="E74">
        <f t="shared" si="20"/>
        <v>6.1143230052812538E-8</v>
      </c>
      <c r="F74">
        <f t="shared" si="21"/>
        <v>3.4503023132728523E-2</v>
      </c>
      <c r="G74">
        <f t="shared" si="14"/>
        <v>1.0346420931968027E-8</v>
      </c>
      <c r="H74">
        <f t="shared" si="22"/>
        <v>2.1827081511560546E-17</v>
      </c>
      <c r="I74">
        <f t="shared" si="15"/>
        <v>-38.363380203905663</v>
      </c>
    </row>
    <row r="75" spans="2:9" x14ac:dyDescent="0.2">
      <c r="B75">
        <f t="shared" si="23"/>
        <v>10</v>
      </c>
      <c r="C75">
        <f t="shared" si="24"/>
        <v>10</v>
      </c>
      <c r="D75">
        <f t="shared" si="13"/>
        <v>0</v>
      </c>
      <c r="E75">
        <f t="shared" si="20"/>
        <v>1.2213478388072034E-10</v>
      </c>
      <c r="F75">
        <f t="shared" si="21"/>
        <v>1</v>
      </c>
      <c r="G75">
        <f t="shared" si="14"/>
        <v>0.24186157025381977</v>
      </c>
      <c r="H75">
        <f t="shared" si="22"/>
        <v>2.9539710612001935E-11</v>
      </c>
      <c r="I75">
        <f t="shared" si="15"/>
        <v>-24.245285635352584</v>
      </c>
    </row>
    <row r="76" spans="2:9" x14ac:dyDescent="0.2">
      <c r="B76">
        <f t="shared" si="23"/>
        <v>10</v>
      </c>
      <c r="C76">
        <f t="shared" si="24"/>
        <v>9</v>
      </c>
      <c r="D76">
        <f t="shared" si="13"/>
        <v>1</v>
      </c>
      <c r="E76">
        <f t="shared" si="20"/>
        <v>1.4416395620002097E-9</v>
      </c>
      <c r="F76">
        <f t="shared" si="21"/>
        <v>9.19</v>
      </c>
      <c r="G76">
        <f t="shared" si="14"/>
        <v>3.6148672326053601E-2</v>
      </c>
      <c r="H76">
        <f t="shared" si="22"/>
        <v>4.7892174291760306E-10</v>
      </c>
      <c r="I76">
        <f t="shared" si="15"/>
        <v>-21.459483907819838</v>
      </c>
    </row>
    <row r="77" spans="2:9" x14ac:dyDescent="0.2">
      <c r="B77">
        <f t="shared" si="23"/>
        <v>10</v>
      </c>
      <c r="C77">
        <f t="shared" si="24"/>
        <v>8</v>
      </c>
      <c r="D77">
        <f t="shared" si="13"/>
        <v>2</v>
      </c>
      <c r="E77">
        <f t="shared" si="20"/>
        <v>1.4599779678169667E-8</v>
      </c>
      <c r="F77">
        <f t="shared" si="21"/>
        <v>37.633049999999997</v>
      </c>
      <c r="G77">
        <f t="shared" si="14"/>
        <v>5.4027868485475375E-3</v>
      </c>
      <c r="H77">
        <f t="shared" si="22"/>
        <v>2.9684760785445902E-9</v>
      </c>
      <c r="I77">
        <f t="shared" si="15"/>
        <v>-19.635217120682295</v>
      </c>
    </row>
    <row r="78" spans="2:9" x14ac:dyDescent="0.2">
      <c r="B78">
        <f t="shared" si="23"/>
        <v>10</v>
      </c>
      <c r="C78">
        <f t="shared" si="24"/>
        <v>7</v>
      </c>
      <c r="D78">
        <f t="shared" si="13"/>
        <v>3</v>
      </c>
      <c r="E78">
        <f t="shared" si="20"/>
        <v>1.3113875469540767E-7</v>
      </c>
      <c r="F78">
        <f t="shared" si="21"/>
        <v>90.193876499999988</v>
      </c>
      <c r="G78">
        <f t="shared" si="14"/>
        <v>8.0750146139668645E-4</v>
      </c>
      <c r="H78">
        <f t="shared" si="22"/>
        <v>9.5510567464016714E-9</v>
      </c>
      <c r="I78">
        <f t="shared" si="15"/>
        <v>-18.466614034502008</v>
      </c>
    </row>
    <row r="79" spans="2:9" x14ac:dyDescent="0.2">
      <c r="B79">
        <f t="shared" si="23"/>
        <v>10</v>
      </c>
      <c r="C79">
        <f t="shared" si="24"/>
        <v>6</v>
      </c>
      <c r="D79">
        <f t="shared" si="13"/>
        <v>4</v>
      </c>
      <c r="E79">
        <f t="shared" si="20"/>
        <v>9.957687499122334E-7</v>
      </c>
      <c r="F79">
        <f t="shared" si="21"/>
        <v>139.57502388374999</v>
      </c>
      <c r="G79">
        <f t="shared" si="14"/>
        <v>1.2068930876536059E-4</v>
      </c>
      <c r="H79">
        <f t="shared" si="22"/>
        <v>1.6773936843804549E-8</v>
      </c>
      <c r="I79">
        <f t="shared" si="15"/>
        <v>-17.903439533515606</v>
      </c>
    </row>
    <row r="80" spans="2:9" x14ac:dyDescent="0.2">
      <c r="B80">
        <f t="shared" si="23"/>
        <v>10</v>
      </c>
      <c r="C80">
        <f t="shared" si="24"/>
        <v>5</v>
      </c>
      <c r="D80">
        <f t="shared" si="13"/>
        <v>5</v>
      </c>
      <c r="E80">
        <f t="shared" si="20"/>
        <v>5.8248721453665874E-6</v>
      </c>
      <c r="F80">
        <f t="shared" si="21"/>
        <v>144.87887479133252</v>
      </c>
      <c r="G80">
        <f t="shared" si="14"/>
        <v>1.8038245064060684E-5</v>
      </c>
      <c r="H80">
        <f t="shared" si="22"/>
        <v>1.5222491644864884E-8</v>
      </c>
      <c r="I80">
        <f t="shared" si="15"/>
        <v>-18.000491789313443</v>
      </c>
    </row>
    <row r="81" spans="2:9" x14ac:dyDescent="0.2">
      <c r="B81">
        <f t="shared" si="23"/>
        <v>10</v>
      </c>
      <c r="C81">
        <f t="shared" si="24"/>
        <v>4</v>
      </c>
      <c r="D81">
        <f t="shared" si="13"/>
        <v>6</v>
      </c>
      <c r="E81">
        <f t="shared" si="20"/>
        <v>2.1121247085466762E-5</v>
      </c>
      <c r="F81">
        <f t="shared" si="21"/>
        <v>101.17374756261387</v>
      </c>
      <c r="G81">
        <f t="shared" si="14"/>
        <v>2.6959992423496049E-6</v>
      </c>
      <c r="H81">
        <f t="shared" si="22"/>
        <v>5.7611231643296714E-9</v>
      </c>
      <c r="I81">
        <f t="shared" si="15"/>
        <v>-18.972133387440199</v>
      </c>
    </row>
    <row r="82" spans="2:9" x14ac:dyDescent="0.2">
      <c r="B82">
        <f t="shared" si="23"/>
        <v>10</v>
      </c>
      <c r="C82">
        <f t="shared" si="24"/>
        <v>3</v>
      </c>
      <c r="D82">
        <f t="shared" si="13"/>
        <v>7</v>
      </c>
      <c r="E82">
        <f t="shared" si="20"/>
        <v>1.7861793346206919E-5</v>
      </c>
      <c r="F82">
        <f t="shared" si="21"/>
        <v>46.106322103534033</v>
      </c>
      <c r="G82">
        <f t="shared" si="14"/>
        <v>4.0294451533044052E-7</v>
      </c>
      <c r="H82">
        <f t="shared" si="22"/>
        <v>3.3184156980549342E-10</v>
      </c>
      <c r="I82">
        <f t="shared" si="15"/>
        <v>-21.826363460288963</v>
      </c>
    </row>
    <row r="83" spans="2:9" x14ac:dyDescent="0.2">
      <c r="B83">
        <f t="shared" si="23"/>
        <v>10</v>
      </c>
      <c r="C83">
        <f t="shared" si="24"/>
        <v>2</v>
      </c>
      <c r="D83">
        <f t="shared" si="13"/>
        <v>8</v>
      </c>
      <c r="E83">
        <f t="shared" si="20"/>
        <v>6.294987230197824E-6</v>
      </c>
      <c r="F83">
        <f t="shared" si="21"/>
        <v>12.621605675842442</v>
      </c>
      <c r="G83">
        <f t="shared" si="14"/>
        <v>6.0224157293671958E-8</v>
      </c>
      <c r="H83">
        <f t="shared" si="22"/>
        <v>4.7849807282993162E-12</v>
      </c>
      <c r="I83">
        <f t="shared" si="15"/>
        <v>-26.065539118555396</v>
      </c>
    </row>
    <row r="84" spans="2:9" x14ac:dyDescent="0.2">
      <c r="B84">
        <f t="shared" si="23"/>
        <v>10</v>
      </c>
      <c r="C84">
        <f t="shared" si="24"/>
        <v>1</v>
      </c>
      <c r="D84">
        <f t="shared" si="13"/>
        <v>9</v>
      </c>
      <c r="E84">
        <f t="shared" si="20"/>
        <v>1.0101097214601173E-6</v>
      </c>
      <c r="F84">
        <f t="shared" si="21"/>
        <v>1.6688567504725007</v>
      </c>
      <c r="G84">
        <f t="shared" si="14"/>
        <v>9.0011130161646067E-9</v>
      </c>
      <c r="H84">
        <f t="shared" ref="H84:H85" si="25">E84*F84*G84</f>
        <v>1.5173432089378332E-14</v>
      </c>
      <c r="I84">
        <f t="shared" si="15"/>
        <v>-31.81923038525521</v>
      </c>
    </row>
    <row r="85" spans="2:9" x14ac:dyDescent="0.2">
      <c r="B85">
        <f t="shared" si="23"/>
        <v>10</v>
      </c>
      <c r="C85">
        <f t="shared" si="24"/>
        <v>0</v>
      </c>
      <c r="D85">
        <f t="shared" ref="D85" si="26">B85-C85</f>
        <v>10</v>
      </c>
      <c r="E85">
        <f t="shared" si="20"/>
        <v>6.1143230052812538E-8</v>
      </c>
      <c r="F85">
        <f t="shared" si="21"/>
        <v>3.1708278258977513E-2</v>
      </c>
      <c r="G85">
        <f t="shared" ref="G85" si="27">IF($D$2&gt;0, EXP(($C$2+C85)*$F$2+D85*$E$2), EXP($E$2*D85))</f>
        <v>1.3453079158034228E-9</v>
      </c>
      <c r="H85">
        <f t="shared" si="25"/>
        <v>2.6082110833672035E-18</v>
      </c>
      <c r="I85">
        <f t="shared" ref="I85" si="28">LN(H85)</f>
        <v>-40.487867096229699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</vt:lpstr>
      <vt:lpstr>Gradient</vt:lpstr>
      <vt:lpstr>C0</vt:lpstr>
      <vt:lpstr>K0</vt:lpstr>
      <vt:lpstr>C1</vt:lpstr>
      <vt:lpstr>K1</vt:lpstr>
      <vt:lpstr>C2</vt:lpstr>
      <vt:lpstr>K2</vt:lpstr>
      <vt:lpstr>C3</vt:lpstr>
      <vt:lpstr>K3</vt:lpstr>
      <vt:lpstr>C4</vt:lpstr>
      <vt:lpstr>K4</vt:lpstr>
      <vt:lpstr>C5</vt:lpstr>
      <vt:lpstr>K5</vt:lpstr>
      <vt:lpstr>C6</vt:lpstr>
      <vt:lpstr>K6</vt:lpstr>
      <vt:lpstr>J6</vt:lpstr>
      <vt:lpstr>B6</vt:lpstr>
      <vt:lpstr>J5</vt:lpstr>
      <vt:lpstr>B5</vt:lpstr>
      <vt:lpstr>J4</vt:lpstr>
      <vt:lpstr>B4</vt:lpstr>
      <vt:lpstr>J3</vt:lpstr>
      <vt:lpstr>B3</vt:lpstr>
      <vt:lpstr>J2</vt:lpstr>
      <vt:lpstr>B2</vt:lpstr>
      <vt:lpstr>J1</vt:lpstr>
      <vt:lpstr>B1</vt:lpstr>
      <vt:lpstr>J0</vt:lpstr>
      <vt:lpstr>B0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2021-07-26T14:50:26Z</dcterms:created>
  <dcterms:modified xsi:type="dcterms:W3CDTF">2022-03-12T22:52:05Z</dcterms:modified>
</cp:coreProperties>
</file>