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6835" windowHeight="14385"/>
  </bookViews>
  <sheets>
    <sheet name="Munka1" sheetId="1" r:id="rId1"/>
    <sheet name="Munka2" sheetId="2" r:id="rId2"/>
    <sheet name="Munka3" sheetId="3" r:id="rId3"/>
  </sheets>
  <calcPr calcId="145621"/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6" i="1"/>
  <c r="K4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6" i="1"/>
  <c r="AI43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6" i="1"/>
</calcChain>
</file>

<file path=xl/sharedStrings.xml><?xml version="1.0" encoding="utf-8"?>
<sst xmlns="http://schemas.openxmlformats.org/spreadsheetml/2006/main" count="491" uniqueCount="123">
  <si>
    <t>10007652280</t>
  </si>
  <si>
    <t>BÚTORFOGANTYÚ E064-96 ACÉL</t>
  </si>
  <si>
    <t/>
  </si>
  <si>
    <t>db</t>
  </si>
  <si>
    <t>Áru</t>
  </si>
  <si>
    <t>Készlete lehet</t>
  </si>
  <si>
    <t>USD</t>
  </si>
  <si>
    <t>HANSTAR</t>
  </si>
  <si>
    <t>FOB</t>
  </si>
  <si>
    <t>10007652290</t>
  </si>
  <si>
    <t>BÚTORFOGANTYÚ E064-128 ACÉL</t>
  </si>
  <si>
    <t>10007652300</t>
  </si>
  <si>
    <t>BÚTORFOGANTYÚ E064-160 ACÉL</t>
  </si>
  <si>
    <t>10007652310</t>
  </si>
  <si>
    <t>BÚTORFOGANTYÚ E064-192 ACÉL</t>
  </si>
  <si>
    <t>10007652320</t>
  </si>
  <si>
    <t>BÚTORFOGANTYÚ E064-224 ACÉL</t>
  </si>
  <si>
    <t>10007652330</t>
  </si>
  <si>
    <t>BÚTORFOGANTYÚ E064-256 ACÉL</t>
  </si>
  <si>
    <t>10007652340</t>
  </si>
  <si>
    <t>BÚTORFOGANTYÚ E064-320 ACÉL</t>
  </si>
  <si>
    <t>10007652350</t>
  </si>
  <si>
    <t>BÚTORFOGANTYÚ E065-160 ACÉL</t>
  </si>
  <si>
    <t>10007652360</t>
  </si>
  <si>
    <t>BÚTORFOGANTYÚ E066-160 ACÉL</t>
  </si>
  <si>
    <t>10007652370</t>
  </si>
  <si>
    <t>BÚTORFOGANTYÚ E067-128 ACÉL</t>
  </si>
  <si>
    <t>10007652380</t>
  </si>
  <si>
    <t>BÚTORFOGANTYÚ E067-160 ACÉL</t>
  </si>
  <si>
    <t>10007652390</t>
  </si>
  <si>
    <t>BÚTORFOGANTYÚ E068-160 ACÉL</t>
  </si>
  <si>
    <t>10007652391</t>
  </si>
  <si>
    <t>BÚTORFOGANTYÚ E068-160 FEHÉR</t>
  </si>
  <si>
    <t>10007652392</t>
  </si>
  <si>
    <t>BÚTORFOGANTYÚ E068-160 FEKETE</t>
  </si>
  <si>
    <t>10007652400</t>
  </si>
  <si>
    <t>BÚTORFOGANTYÚ E069-160 ACÉL</t>
  </si>
  <si>
    <t>10007652410</t>
  </si>
  <si>
    <t>BÚTORFOGANTYÚ E070-160 ACÉL</t>
  </si>
  <si>
    <t>10007652411</t>
  </si>
  <si>
    <t>BÚTORFOGANTYÚ E070-160 FEHÉR</t>
  </si>
  <si>
    <t>10007652412</t>
  </si>
  <si>
    <t>BÚTORFOGANTYÚ E070-160 FEKETE</t>
  </si>
  <si>
    <t>10007652420</t>
  </si>
  <si>
    <t>BÚTORFOGANTYÚ E070-320 ACÉL</t>
  </si>
  <si>
    <t>10007652421</t>
  </si>
  <si>
    <t>BÚTORFOGANTYÚ E070-320 FEHÉR</t>
  </si>
  <si>
    <t>10007652422</t>
  </si>
  <si>
    <t>BÚTORFOGANTYÚ E070-320 FEKETE</t>
  </si>
  <si>
    <t>10007652430</t>
  </si>
  <si>
    <t>BÚTORFOGANTYÚ E071-128 ACÉL</t>
  </si>
  <si>
    <t>10007652440</t>
  </si>
  <si>
    <t>BÚTORFOGANTYÚ E072-128 ACÉL</t>
  </si>
  <si>
    <t>10007652441</t>
  </si>
  <si>
    <t>BÚTORFOGANTYÚ E072-128 FEHÉR</t>
  </si>
  <si>
    <t>10007652442</t>
  </si>
  <si>
    <t>BÚTORFOGANTYÚ E072-128 FEKETE</t>
  </si>
  <si>
    <t>10007652450</t>
  </si>
  <si>
    <t>BÚTORFOGANTYÚ E072-160 ACÉL</t>
  </si>
  <si>
    <t>10007652451</t>
  </si>
  <si>
    <t>BÚTORFOGANTYÚ E072-160 FEHÉR</t>
  </si>
  <si>
    <t>10007652452</t>
  </si>
  <si>
    <t>BÚTORFOGANTYÚ E072-160 FEKETE</t>
  </si>
  <si>
    <t>10007652460</t>
  </si>
  <si>
    <t>BÚTORFOGANTYÚ E073-160 ACÉL</t>
  </si>
  <si>
    <t>10007652470</t>
  </si>
  <si>
    <t>BÚTORFOGANTYÚ E074-160 ACÉL</t>
  </si>
  <si>
    <t>10007652480</t>
  </si>
  <si>
    <t>BÚTORFOGANTYÚ E075-160 ACÉL</t>
  </si>
  <si>
    <t>10007652490</t>
  </si>
  <si>
    <t>BÚTORFOGANTYÚ E076-160 ACÉL</t>
  </si>
  <si>
    <t>10007652500</t>
  </si>
  <si>
    <t>BÚTORFOGANTYÚ E077-128 ANTIKOLT BRONZ</t>
  </si>
  <si>
    <t>10007652510</t>
  </si>
  <si>
    <t>BÚTORFOGANTYÚ E078-96 FEKETE</t>
  </si>
  <si>
    <t>10007652511</t>
  </si>
  <si>
    <t>BÚTORFOGANTYÚ E078-96 FEHÉR</t>
  </si>
  <si>
    <t>10007652520</t>
  </si>
  <si>
    <t>BÚTORFOGANTYÚ E078-128 FEKETE</t>
  </si>
  <si>
    <t>10007652521</t>
  </si>
  <si>
    <t>BÚTORFOGANTYÚ E078-128 FEHÉR</t>
  </si>
  <si>
    <t>Cikkszám</t>
  </si>
  <si>
    <t>Cikknév</t>
  </si>
  <si>
    <t>Régi cikkszám</t>
  </si>
  <si>
    <t>Nyilvántartási mennyiségi egység</t>
  </si>
  <si>
    <t>Beszerzési mennyiségi egység</t>
  </si>
  <si>
    <t>Státusz</t>
  </si>
  <si>
    <t>Kategória</t>
  </si>
  <si>
    <t>Információ</t>
  </si>
  <si>
    <t>Weben látszik</t>
  </si>
  <si>
    <t>Listaár (EUR)</t>
  </si>
  <si>
    <t>Listaár (Ft)</t>
  </si>
  <si>
    <t>Agram konfek. lista ár (HRK)</t>
  </si>
  <si>
    <t>Agram konfek. transf. ár (EUR)</t>
  </si>
  <si>
    <t>Agram lista ár (HRK)</t>
  </si>
  <si>
    <t>Agram transfer ár (EUR)</t>
  </si>
  <si>
    <t>Okovi konfek. lista ár (SRD)</t>
  </si>
  <si>
    <t>Okovi konfek. transf. ár (EUR)</t>
  </si>
  <si>
    <t>Okovi lista ár (SRD)</t>
  </si>
  <si>
    <t>Okovi transfer ár (EUR)</t>
  </si>
  <si>
    <t>Konfekcionált ár (EUR)</t>
  </si>
  <si>
    <t>Konfekcionált ár (Ft)</t>
  </si>
  <si>
    <t>Szállítói utolsó szerződéses ár</t>
  </si>
  <si>
    <t>Rabat</t>
  </si>
  <si>
    <t>Szállítói utolsó szerződéses ár pénznem</t>
  </si>
  <si>
    <t>Szállító</t>
  </si>
  <si>
    <t>Szállítói paritás</t>
  </si>
  <si>
    <t>K00001;0;Fuvar %</t>
  </si>
  <si>
    <t>K00002;0;Vám %</t>
  </si>
  <si>
    <t>K00003;0;Engedmény %</t>
  </si>
  <si>
    <t>K00004;0;Egyéb %</t>
  </si>
  <si>
    <t>K00005;0;Hulladék / selejt %</t>
  </si>
  <si>
    <t>K00006;0;Szélesség %</t>
  </si>
  <si>
    <t>K00007;1;Fix költség</t>
  </si>
  <si>
    <t>Szélesség</t>
  </si>
  <si>
    <t>10008820160</t>
  </si>
  <si>
    <t>FOGAS 1229 32 ANTIKOLT EZÜST</t>
  </si>
  <si>
    <t>00008820160</t>
  </si>
  <si>
    <t>Egyedi</t>
  </si>
  <si>
    <t>EUR</t>
  </si>
  <si>
    <t>SIRO AUSTRIA</t>
  </si>
  <si>
    <t>EXW</t>
  </si>
  <si>
    <t>beszár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</si>
</sst>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#,##0.0000;\-###,###,###,##0.0000;#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49" fontId="0" fillId="0" borderId="0" xfId="0" applyNumberFormat="1"/>
    <xf numFmtId="49" fontId="0" fillId="0" borderId="1" xfId="0" applyNumberFormat="1" applyFill="1" applyBorder="1" applyAlignment="1"/>
    <xf numFmtId="0" fontId="0" fillId="0" borderId="1" xfId="0" applyFill="1" applyBorder="1" applyAlignment="1"/>
    <xf numFmtId="164" fontId="0" fillId="0" borderId="1" xfId="0" applyNumberFormat="1" applyFill="1" applyBorder="1" applyAlignment="1"/>
    <xf numFmtId="49" fontId="0" fillId="0" borderId="2" xfId="0" applyNumberFormat="1" applyFill="1" applyBorder="1" applyAlignment="1"/>
    <xf numFmtId="0" fontId="0" fillId="0" borderId="2" xfId="0" applyFill="1" applyBorder="1" applyAlignment="1"/>
    <xf numFmtId="164" fontId="0" fillId="0" borderId="2" xfId="0" applyNumberFormat="1" applyFill="1" applyBorder="1" applyAlignment="1"/>
    <xf numFmtId="49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49" fontId="1" fillId="0" borderId="4" xfId="0" applyNumberFormat="1" applyFont="1" applyFill="1" applyBorder="1" applyAlignment="1">
      <alignment horizontal="center"/>
    </xf>
    <xf numFmtId="49" fontId="0" fillId="0" borderId="5" xfId="0" applyNumberFormat="1" applyFill="1" applyBorder="1" applyAlignment="1"/>
    <xf numFmtId="49" fontId="0" fillId="0" borderId="6" xfId="0" applyNumberFormat="1" applyFill="1" applyBorder="1" applyAlignment="1"/>
    <xf numFmtId="49" fontId="1" fillId="0" borderId="7" xfId="0" applyNumberFormat="1" applyFont="1" applyFill="1" applyBorder="1" applyAlignment="1">
      <alignment horizontal="center"/>
    </xf>
    <xf numFmtId="49" fontId="0" fillId="0" borderId="8" xfId="0" applyNumberFormat="1" applyFill="1" applyBorder="1" applyAlignment="1"/>
    <xf numFmtId="49" fontId="0" fillId="0" borderId="9" xfId="0" applyNumberFormat="1" applyFill="1" applyBorder="1" applyAlignment="1"/>
    <xf numFmtId="164" fontId="1" fillId="0" borderId="13" xfId="0" applyNumberFormat="1" applyFont="1" applyFill="1" applyBorder="1" applyAlignment="1">
      <alignment horizontal="center"/>
    </xf>
    <xf numFmtId="0" fontId="0" fillId="0" borderId="0" xfId="0"/>
    <xf numFmtId="49" fontId="0" fillId="0" borderId="10" xfId="0" applyNumberFormat="1" applyFill="1" applyBorder="1" applyAlignment="1"/>
    <xf numFmtId="0" fontId="0" fillId="0" borderId="10" xfId="0" applyFill="1" applyBorder="1" applyAlignment="1"/>
    <xf numFmtId="164" fontId="0" fillId="0" borderId="10" xfId="0" applyNumberFormat="1" applyFill="1" applyBorder="1" applyAlignment="1"/>
    <xf numFmtId="49" fontId="0" fillId="0" borderId="11" xfId="0" applyNumberFormat="1" applyFill="1" applyBorder="1" applyAlignment="1"/>
    <xf numFmtId="49" fontId="0" fillId="0" borderId="12" xfId="0" applyNumberFormat="1" applyFill="1" applyBorder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"/>
  <sheetViews>
    <sheetView tabSelected="1" workbookViewId="0">
      <pane ySplit="5" topLeftCell="A6" activePane="bottomLeft" state="frozen"/>
      <selection pane="bottomLeft" activeCell="A5" sqref="A5"/>
    </sheetView>
  </sheetViews>
  <sheetFormatPr defaultRowHeight="15" x14ac:dyDescent="0.25"/>
  <cols>
    <col min="1" max="1" width="12" bestFit="1" customWidth="1"/>
    <col min="2" max="2" width="41.5703125" bestFit="1" customWidth="1"/>
    <col min="3" max="3" width="13.28515625" bestFit="1" customWidth="1"/>
    <col min="4" max="4" width="31.28515625" bestFit="1" customWidth="1"/>
    <col min="5" max="5" width="28.140625" bestFit="1" customWidth="1"/>
    <col min="6" max="6" width="7.28515625" customWidth="1"/>
    <col min="7" max="7" width="13.85546875" bestFit="1" customWidth="1"/>
    <col min="8" max="8" width="10.5703125" bestFit="1" customWidth="1"/>
    <col min="9" max="9" width="13.7109375" bestFit="1" customWidth="1"/>
    <col min="10" max="10" width="12.140625" bestFit="1" customWidth="1"/>
    <col min="11" max="11" width="10.28515625" bestFit="1" customWidth="1"/>
    <col min="12" max="12" width="26.140625" bestFit="1" customWidth="1"/>
    <col min="13" max="13" width="28.140625" bestFit="1" customWidth="1"/>
    <col min="14" max="14" width="18.7109375" bestFit="1" customWidth="1"/>
    <col min="15" max="15" width="22.140625" bestFit="1" customWidth="1"/>
    <col min="16" max="16" width="25.28515625" bestFit="1" customWidth="1"/>
    <col min="17" max="17" width="27.5703125" bestFit="1" customWidth="1"/>
    <col min="18" max="18" width="18" bestFit="1" customWidth="1"/>
    <col min="19" max="19" width="21.5703125" bestFit="1" customWidth="1"/>
    <col min="20" max="20" width="21.140625" bestFit="1" customWidth="1"/>
    <col min="21" max="21" width="19.28515625" bestFit="1" customWidth="1"/>
    <col min="22" max="22" width="27.85546875" bestFit="1" customWidth="1"/>
    <col min="23" max="23" width="6" customWidth="1"/>
    <col min="24" max="24" width="36.85546875" bestFit="1" customWidth="1"/>
    <col min="25" max="25" width="9.42578125" bestFit="1" customWidth="1"/>
    <col min="26" max="26" width="14.5703125" bestFit="1" customWidth="1"/>
    <col min="27" max="27" width="16.28515625" bestFit="1" customWidth="1"/>
    <col min="28" max="28" width="15.42578125" bestFit="1" customWidth="1"/>
    <col min="29" max="29" width="22.140625" bestFit="1" customWidth="1"/>
    <col min="30" max="30" width="16.7109375" bestFit="1" customWidth="1"/>
    <col min="31" max="31" width="26.42578125" bestFit="1" customWidth="1"/>
    <col min="32" max="32" width="20.140625" bestFit="1" customWidth="1"/>
    <col min="33" max="33" width="19" bestFit="1" customWidth="1"/>
    <col min="34" max="34" width="9.5703125" bestFit="1" customWidth="1"/>
  </cols>
  <sheetData>
    <row r="1" spans="1:35" x14ac:dyDescent="0.25">
      <c r="A1" s="2"/>
      <c r="B1" s="2"/>
      <c r="C1" s="2"/>
      <c r="D1" s="2"/>
      <c r="E1" s="2"/>
      <c r="F1" s="2"/>
      <c r="G1" s="2"/>
      <c r="H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  <c r="AA1" s="1"/>
      <c r="AB1" s="1"/>
      <c r="AC1" s="1"/>
      <c r="AD1" s="1"/>
      <c r="AE1" s="1"/>
      <c r="AF1" s="1"/>
      <c r="AG1" s="1"/>
      <c r="AH1" s="2"/>
    </row>
    <row r="2" spans="1:35" x14ac:dyDescent="0.25">
      <c r="A2" s="2"/>
      <c r="B2" s="2"/>
      <c r="C2" s="2"/>
      <c r="D2" s="2"/>
      <c r="E2" s="2"/>
      <c r="F2" s="2"/>
      <c r="G2" s="2"/>
      <c r="H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"/>
      <c r="Y2" s="2"/>
      <c r="Z2" s="2"/>
      <c r="AA2" s="1"/>
      <c r="AB2" s="1"/>
      <c r="AC2" s="1"/>
      <c r="AD2" s="1"/>
      <c r="AE2" s="1"/>
      <c r="AF2" s="1"/>
      <c r="AG2" s="1"/>
      <c r="AH2" s="2"/>
    </row>
    <row r="3" spans="1:35" x14ac:dyDescent="0.25">
      <c r="A3" s="2"/>
      <c r="B3" s="2"/>
      <c r="C3" s="2"/>
      <c r="D3" s="2"/>
      <c r="E3" s="2"/>
      <c r="F3" s="2"/>
      <c r="G3" s="2"/>
      <c r="H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"/>
      <c r="Y3" s="2"/>
      <c r="Z3" s="2"/>
      <c r="AA3" s="1"/>
      <c r="AB3" s="1"/>
      <c r="AC3" s="1"/>
      <c r="AD3" s="1"/>
      <c r="AE3" s="1"/>
      <c r="AF3" s="1"/>
      <c r="AG3" s="1"/>
      <c r="AH3" s="2"/>
    </row>
    <row r="4" spans="1:35" x14ac:dyDescent="0.25">
      <c r="A4" s="2"/>
      <c r="B4" s="2"/>
      <c r="C4" s="2"/>
      <c r="D4" s="2"/>
      <c r="E4" s="2"/>
      <c r="F4" s="2"/>
      <c r="G4" s="2"/>
      <c r="H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2"/>
      <c r="Y4" s="2"/>
      <c r="Z4" s="2"/>
      <c r="AA4" s="1"/>
      <c r="AB4" s="1"/>
      <c r="AC4" s="1"/>
      <c r="AD4" s="1"/>
      <c r="AE4" s="1"/>
      <c r="AF4" s="1"/>
      <c r="AG4" s="1"/>
      <c r="AH4" s="2"/>
    </row>
    <row r="5" spans="1:35" x14ac:dyDescent="0.25">
      <c r="A5" s="15" t="s">
        <v>81</v>
      </c>
      <c r="B5" s="9" t="s">
        <v>82</v>
      </c>
      <c r="C5" s="9" t="s">
        <v>83</v>
      </c>
      <c r="D5" s="9" t="s">
        <v>84</v>
      </c>
      <c r="E5" s="9" t="s">
        <v>85</v>
      </c>
      <c r="F5" s="9" t="s">
        <v>86</v>
      </c>
      <c r="G5" s="9" t="s">
        <v>87</v>
      </c>
      <c r="H5" s="9" t="s">
        <v>88</v>
      </c>
      <c r="I5" s="10" t="s">
        <v>89</v>
      </c>
      <c r="J5" s="11" t="s">
        <v>90</v>
      </c>
      <c r="K5" s="11" t="s">
        <v>91</v>
      </c>
      <c r="L5" s="11" t="s">
        <v>92</v>
      </c>
      <c r="M5" s="11" t="s">
        <v>93</v>
      </c>
      <c r="N5" s="11" t="s">
        <v>94</v>
      </c>
      <c r="O5" s="11" t="s">
        <v>95</v>
      </c>
      <c r="P5" s="11" t="s">
        <v>96</v>
      </c>
      <c r="Q5" s="11" t="s">
        <v>97</v>
      </c>
      <c r="R5" s="11" t="s">
        <v>98</v>
      </c>
      <c r="S5" s="11" t="s">
        <v>99</v>
      </c>
      <c r="T5" s="11" t="s">
        <v>100</v>
      </c>
      <c r="U5" s="11" t="s">
        <v>101</v>
      </c>
      <c r="V5" s="11" t="s">
        <v>102</v>
      </c>
      <c r="W5" s="11" t="s">
        <v>103</v>
      </c>
      <c r="X5" s="9" t="s">
        <v>104</v>
      </c>
      <c r="Y5" s="9" t="s">
        <v>105</v>
      </c>
      <c r="Z5" s="9" t="s">
        <v>106</v>
      </c>
      <c r="AA5" s="11" t="s">
        <v>107</v>
      </c>
      <c r="AB5" s="11" t="s">
        <v>108</v>
      </c>
      <c r="AC5" s="11" t="s">
        <v>109</v>
      </c>
      <c r="AD5" s="11" t="s">
        <v>110</v>
      </c>
      <c r="AE5" s="11" t="s">
        <v>111</v>
      </c>
      <c r="AF5" s="11" t="s">
        <v>112</v>
      </c>
      <c r="AG5" s="11" t="s">
        <v>113</v>
      </c>
      <c r="AH5" s="12" t="s">
        <v>114</v>
      </c>
      <c r="AI5" s="18" t="s">
        <v>122</v>
      </c>
    </row>
    <row r="6" spans="1:35" x14ac:dyDescent="0.25">
      <c r="A6" s="16" t="s">
        <v>0</v>
      </c>
      <c r="B6" s="3" t="s">
        <v>1</v>
      </c>
      <c r="C6" s="3" t="s">
        <v>2</v>
      </c>
      <c r="D6" s="3" t="s">
        <v>3</v>
      </c>
      <c r="E6" s="3" t="s">
        <v>3</v>
      </c>
      <c r="F6" s="3" t="s">
        <v>4</v>
      </c>
      <c r="G6" s="3" t="s">
        <v>5</v>
      </c>
      <c r="H6" s="3" t="s">
        <v>2</v>
      </c>
      <c r="I6" s="4">
        <v>1</v>
      </c>
      <c r="J6" s="5">
        <v>0</v>
      </c>
      <c r="K6" s="5">
        <f>ROUND(AI6*1.9/0.96/0.915,4)</f>
        <v>1.4323999999999999</v>
      </c>
      <c r="L6" s="5">
        <v>0</v>
      </c>
      <c r="M6" s="5">
        <v>0</v>
      </c>
      <c r="N6" s="5">
        <f>ROUND(O6/1.15*1.1*7.8*2*1.03,2)</f>
        <v>11.7</v>
      </c>
      <c r="O6" s="5">
        <f>ROUND(AI6*1.15,4)</f>
        <v>0.76149999999999995</v>
      </c>
      <c r="P6" s="5">
        <v>0</v>
      </c>
      <c r="Q6" s="5">
        <v>0</v>
      </c>
      <c r="R6" s="5">
        <f>ROUND(S6*123*2.15,2)</f>
        <v>192.63</v>
      </c>
      <c r="S6" s="5">
        <f>ROUND(AI6*1.1,4)</f>
        <v>0.72840000000000005</v>
      </c>
      <c r="T6" s="5">
        <v>0</v>
      </c>
      <c r="U6" s="5">
        <v>0</v>
      </c>
      <c r="V6" s="5">
        <v>0.64480000000000004</v>
      </c>
      <c r="W6" s="5">
        <v>0</v>
      </c>
      <c r="X6" s="3" t="s">
        <v>6</v>
      </c>
      <c r="Y6" s="3" t="s">
        <v>7</v>
      </c>
      <c r="Z6" s="3" t="s">
        <v>8</v>
      </c>
      <c r="AA6" s="5">
        <v>15</v>
      </c>
      <c r="AB6" s="5">
        <v>2.7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13" t="s">
        <v>2</v>
      </c>
      <c r="AI6">
        <f>ROUND(V6*(1+AA6/100)*(1+AB6/100)/1.15,4)</f>
        <v>0.66220000000000001</v>
      </c>
    </row>
    <row r="7" spans="1:35" x14ac:dyDescent="0.25">
      <c r="A7" s="16" t="s">
        <v>9</v>
      </c>
      <c r="B7" s="3" t="s">
        <v>10</v>
      </c>
      <c r="C7" s="3" t="s">
        <v>2</v>
      </c>
      <c r="D7" s="3" t="s">
        <v>3</v>
      </c>
      <c r="E7" s="3" t="s">
        <v>3</v>
      </c>
      <c r="F7" s="3" t="s">
        <v>4</v>
      </c>
      <c r="G7" s="3" t="s">
        <v>5</v>
      </c>
      <c r="H7" s="3" t="s">
        <v>2</v>
      </c>
      <c r="I7" s="4">
        <v>1</v>
      </c>
      <c r="J7" s="5">
        <v>0</v>
      </c>
      <c r="K7" s="5">
        <f t="shared" ref="K7:K43" si="0">ROUND(AI7*1.9/0.96/0.915,4)</f>
        <v>1.5485</v>
      </c>
      <c r="L7" s="5">
        <v>0</v>
      </c>
      <c r="M7" s="5">
        <v>0</v>
      </c>
      <c r="N7" s="5">
        <f t="shared" ref="N7:N43" si="1">ROUND(O7/1.15*1.1*7.8*2*1.03,2)</f>
        <v>12.65</v>
      </c>
      <c r="O7" s="5">
        <f t="shared" ref="O7:O43" si="2">ROUND(AI7*1.15,4)</f>
        <v>0.82330000000000003</v>
      </c>
      <c r="P7" s="5">
        <v>0</v>
      </c>
      <c r="Q7" s="5">
        <v>0</v>
      </c>
      <c r="R7" s="5">
        <f t="shared" ref="R7:R43" si="3">ROUND(S7*123*2.15,2)</f>
        <v>208.25</v>
      </c>
      <c r="S7" s="5">
        <f t="shared" ref="S7:S43" si="4">ROUND(AI7*1.1,4)</f>
        <v>0.78749999999999998</v>
      </c>
      <c r="T7" s="5">
        <v>0</v>
      </c>
      <c r="U7" s="5">
        <v>0</v>
      </c>
      <c r="V7" s="5">
        <v>0.69710000000000005</v>
      </c>
      <c r="W7" s="5">
        <v>0</v>
      </c>
      <c r="X7" s="3" t="s">
        <v>6</v>
      </c>
      <c r="Y7" s="3" t="s">
        <v>7</v>
      </c>
      <c r="Z7" s="3" t="s">
        <v>8</v>
      </c>
      <c r="AA7" s="5">
        <v>15</v>
      </c>
      <c r="AB7" s="5">
        <v>2.7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13" t="s">
        <v>2</v>
      </c>
      <c r="AI7" s="19">
        <f t="shared" ref="AI7:AI43" si="5">ROUND(V7*(1+AA7/100)*(1+AB7/100)/1.15,4)</f>
        <v>0.71589999999999998</v>
      </c>
    </row>
    <row r="8" spans="1:35" x14ac:dyDescent="0.25">
      <c r="A8" s="16" t="s">
        <v>11</v>
      </c>
      <c r="B8" s="3" t="s">
        <v>12</v>
      </c>
      <c r="C8" s="3" t="s">
        <v>2</v>
      </c>
      <c r="D8" s="3" t="s">
        <v>3</v>
      </c>
      <c r="E8" s="3" t="s">
        <v>3</v>
      </c>
      <c r="F8" s="3" t="s">
        <v>4</v>
      </c>
      <c r="G8" s="3" t="s">
        <v>5</v>
      </c>
      <c r="H8" s="3" t="s">
        <v>2</v>
      </c>
      <c r="I8" s="4">
        <v>1</v>
      </c>
      <c r="J8" s="5">
        <v>0</v>
      </c>
      <c r="K8" s="5">
        <f t="shared" si="0"/>
        <v>1.6647000000000001</v>
      </c>
      <c r="L8" s="5">
        <v>0</v>
      </c>
      <c r="M8" s="5">
        <v>0</v>
      </c>
      <c r="N8" s="5">
        <f t="shared" si="1"/>
        <v>13.6</v>
      </c>
      <c r="O8" s="5">
        <f t="shared" si="2"/>
        <v>0.88500000000000001</v>
      </c>
      <c r="P8" s="5">
        <v>0</v>
      </c>
      <c r="Q8" s="5">
        <v>0</v>
      </c>
      <c r="R8" s="5">
        <f t="shared" si="3"/>
        <v>223.88</v>
      </c>
      <c r="S8" s="5">
        <f t="shared" si="4"/>
        <v>0.84660000000000002</v>
      </c>
      <c r="T8" s="5">
        <v>0</v>
      </c>
      <c r="U8" s="5">
        <v>0</v>
      </c>
      <c r="V8" s="5">
        <v>0.74939999999999996</v>
      </c>
      <c r="W8" s="5">
        <v>0</v>
      </c>
      <c r="X8" s="3" t="s">
        <v>6</v>
      </c>
      <c r="Y8" s="3" t="s">
        <v>7</v>
      </c>
      <c r="Z8" s="3" t="s">
        <v>8</v>
      </c>
      <c r="AA8" s="5">
        <v>15</v>
      </c>
      <c r="AB8" s="5">
        <v>2.7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13" t="s">
        <v>2</v>
      </c>
      <c r="AI8" s="19">
        <f t="shared" si="5"/>
        <v>0.76959999999999995</v>
      </c>
    </row>
    <row r="9" spans="1:35" x14ac:dyDescent="0.25">
      <c r="A9" s="16" t="s">
        <v>13</v>
      </c>
      <c r="B9" s="3" t="s">
        <v>14</v>
      </c>
      <c r="C9" s="3" t="s">
        <v>2</v>
      </c>
      <c r="D9" s="3" t="s">
        <v>3</v>
      </c>
      <c r="E9" s="3" t="s">
        <v>3</v>
      </c>
      <c r="F9" s="3" t="s">
        <v>4</v>
      </c>
      <c r="G9" s="3" t="s">
        <v>5</v>
      </c>
      <c r="H9" s="3" t="s">
        <v>2</v>
      </c>
      <c r="I9" s="4">
        <v>1</v>
      </c>
      <c r="J9" s="5">
        <v>0</v>
      </c>
      <c r="K9" s="5">
        <f t="shared" si="0"/>
        <v>1.7979000000000001</v>
      </c>
      <c r="L9" s="5">
        <v>0</v>
      </c>
      <c r="M9" s="5">
        <v>0</v>
      </c>
      <c r="N9" s="5">
        <f t="shared" si="1"/>
        <v>14.69</v>
      </c>
      <c r="O9" s="5">
        <f t="shared" si="2"/>
        <v>0.95589999999999997</v>
      </c>
      <c r="P9" s="5">
        <v>0</v>
      </c>
      <c r="Q9" s="5">
        <v>0</v>
      </c>
      <c r="R9" s="5">
        <f t="shared" si="3"/>
        <v>241.79</v>
      </c>
      <c r="S9" s="5">
        <f t="shared" si="4"/>
        <v>0.9143</v>
      </c>
      <c r="T9" s="5">
        <v>0</v>
      </c>
      <c r="U9" s="5">
        <v>0</v>
      </c>
      <c r="V9" s="5">
        <v>0.80930000000000002</v>
      </c>
      <c r="W9" s="5">
        <v>0</v>
      </c>
      <c r="X9" s="3" t="s">
        <v>6</v>
      </c>
      <c r="Y9" s="3" t="s">
        <v>7</v>
      </c>
      <c r="Z9" s="3" t="s">
        <v>8</v>
      </c>
      <c r="AA9" s="5">
        <v>15</v>
      </c>
      <c r="AB9" s="5">
        <v>2.7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13" t="s">
        <v>2</v>
      </c>
      <c r="AI9" s="19">
        <f t="shared" si="5"/>
        <v>0.83120000000000005</v>
      </c>
    </row>
    <row r="10" spans="1:35" x14ac:dyDescent="0.25">
      <c r="A10" s="16" t="s">
        <v>15</v>
      </c>
      <c r="B10" s="3" t="s">
        <v>16</v>
      </c>
      <c r="C10" s="3" t="s">
        <v>2</v>
      </c>
      <c r="D10" s="3" t="s">
        <v>3</v>
      </c>
      <c r="E10" s="3" t="s">
        <v>3</v>
      </c>
      <c r="F10" s="3" t="s">
        <v>4</v>
      </c>
      <c r="G10" s="3" t="s">
        <v>5</v>
      </c>
      <c r="H10" s="3" t="s">
        <v>2</v>
      </c>
      <c r="I10" s="4">
        <v>1</v>
      </c>
      <c r="J10" s="5">
        <v>0</v>
      </c>
      <c r="K10" s="5">
        <f t="shared" si="0"/>
        <v>1.8593</v>
      </c>
      <c r="L10" s="5">
        <v>0</v>
      </c>
      <c r="M10" s="5">
        <v>0</v>
      </c>
      <c r="N10" s="5">
        <f t="shared" si="1"/>
        <v>15.19</v>
      </c>
      <c r="O10" s="5">
        <f t="shared" si="2"/>
        <v>0.98850000000000005</v>
      </c>
      <c r="P10" s="5">
        <v>0</v>
      </c>
      <c r="Q10" s="5">
        <v>0</v>
      </c>
      <c r="R10" s="5">
        <f t="shared" si="3"/>
        <v>250.06</v>
      </c>
      <c r="S10" s="5">
        <f t="shared" si="4"/>
        <v>0.9456</v>
      </c>
      <c r="T10" s="5">
        <v>0</v>
      </c>
      <c r="U10" s="5">
        <v>0</v>
      </c>
      <c r="V10" s="5">
        <v>0.83699999999999997</v>
      </c>
      <c r="W10" s="5">
        <v>0</v>
      </c>
      <c r="X10" s="3" t="s">
        <v>6</v>
      </c>
      <c r="Y10" s="3" t="s">
        <v>7</v>
      </c>
      <c r="Z10" s="3" t="s">
        <v>8</v>
      </c>
      <c r="AA10" s="5">
        <v>15</v>
      </c>
      <c r="AB10" s="5">
        <v>2.7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13" t="s">
        <v>2</v>
      </c>
      <c r="AI10" s="19">
        <f t="shared" si="5"/>
        <v>0.85960000000000003</v>
      </c>
    </row>
    <row r="11" spans="1:35" x14ac:dyDescent="0.25">
      <c r="A11" s="16" t="s">
        <v>17</v>
      </c>
      <c r="B11" s="3" t="s">
        <v>18</v>
      </c>
      <c r="C11" s="3" t="s">
        <v>2</v>
      </c>
      <c r="D11" s="3" t="s">
        <v>3</v>
      </c>
      <c r="E11" s="3" t="s">
        <v>3</v>
      </c>
      <c r="F11" s="3" t="s">
        <v>4</v>
      </c>
      <c r="G11" s="3" t="s">
        <v>5</v>
      </c>
      <c r="H11" s="3" t="s">
        <v>2</v>
      </c>
      <c r="I11" s="4">
        <v>1</v>
      </c>
      <c r="J11" s="5">
        <v>0</v>
      </c>
      <c r="K11" s="5">
        <f t="shared" si="0"/>
        <v>1.9733000000000001</v>
      </c>
      <c r="L11" s="5">
        <v>0</v>
      </c>
      <c r="M11" s="5">
        <v>0</v>
      </c>
      <c r="N11" s="5">
        <f t="shared" si="1"/>
        <v>16.12</v>
      </c>
      <c r="O11" s="5">
        <f t="shared" si="2"/>
        <v>1.0490999999999999</v>
      </c>
      <c r="P11" s="5">
        <v>0</v>
      </c>
      <c r="Q11" s="5">
        <v>0</v>
      </c>
      <c r="R11" s="5">
        <f t="shared" si="3"/>
        <v>265.38</v>
      </c>
      <c r="S11" s="5">
        <f t="shared" si="4"/>
        <v>1.0035000000000001</v>
      </c>
      <c r="T11" s="5">
        <v>0</v>
      </c>
      <c r="U11" s="5">
        <v>0</v>
      </c>
      <c r="V11" s="5">
        <v>0.88829999999999998</v>
      </c>
      <c r="W11" s="5">
        <v>0</v>
      </c>
      <c r="X11" s="3" t="s">
        <v>6</v>
      </c>
      <c r="Y11" s="3" t="s">
        <v>7</v>
      </c>
      <c r="Z11" s="3" t="s">
        <v>8</v>
      </c>
      <c r="AA11" s="5">
        <v>15</v>
      </c>
      <c r="AB11" s="5">
        <v>2.7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13" t="s">
        <v>2</v>
      </c>
      <c r="AI11" s="19">
        <f t="shared" si="5"/>
        <v>0.9123</v>
      </c>
    </row>
    <row r="12" spans="1:35" x14ac:dyDescent="0.25">
      <c r="A12" s="16" t="s">
        <v>19</v>
      </c>
      <c r="B12" s="3" t="s">
        <v>20</v>
      </c>
      <c r="C12" s="3" t="s">
        <v>2</v>
      </c>
      <c r="D12" s="3" t="s">
        <v>3</v>
      </c>
      <c r="E12" s="3" t="s">
        <v>3</v>
      </c>
      <c r="F12" s="3" t="s">
        <v>4</v>
      </c>
      <c r="G12" s="3" t="s">
        <v>5</v>
      </c>
      <c r="H12" s="3" t="s">
        <v>2</v>
      </c>
      <c r="I12" s="4">
        <v>1</v>
      </c>
      <c r="J12" s="5">
        <v>0</v>
      </c>
      <c r="K12" s="5">
        <f t="shared" si="0"/>
        <v>2.2199</v>
      </c>
      <c r="L12" s="5">
        <v>0</v>
      </c>
      <c r="M12" s="5">
        <v>0</v>
      </c>
      <c r="N12" s="5">
        <f t="shared" si="1"/>
        <v>18.14</v>
      </c>
      <c r="O12" s="5">
        <f t="shared" si="2"/>
        <v>1.1801999999999999</v>
      </c>
      <c r="P12" s="5">
        <v>0</v>
      </c>
      <c r="Q12" s="5">
        <v>0</v>
      </c>
      <c r="R12" s="5">
        <f t="shared" si="3"/>
        <v>298.54000000000002</v>
      </c>
      <c r="S12" s="5">
        <f t="shared" si="4"/>
        <v>1.1289</v>
      </c>
      <c r="T12" s="5">
        <v>0</v>
      </c>
      <c r="U12" s="5">
        <v>0</v>
      </c>
      <c r="V12" s="5">
        <v>0.99929999999999997</v>
      </c>
      <c r="W12" s="5">
        <v>0</v>
      </c>
      <c r="X12" s="3" t="s">
        <v>6</v>
      </c>
      <c r="Y12" s="3" t="s">
        <v>7</v>
      </c>
      <c r="Z12" s="3" t="s">
        <v>8</v>
      </c>
      <c r="AA12" s="5">
        <v>15</v>
      </c>
      <c r="AB12" s="5">
        <v>2.7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13" t="s">
        <v>2</v>
      </c>
      <c r="AI12" s="19">
        <f t="shared" si="5"/>
        <v>1.0263</v>
      </c>
    </row>
    <row r="13" spans="1:35" x14ac:dyDescent="0.25">
      <c r="A13" s="16" t="s">
        <v>21</v>
      </c>
      <c r="B13" s="3" t="s">
        <v>22</v>
      </c>
      <c r="C13" s="3" t="s">
        <v>2</v>
      </c>
      <c r="D13" s="3" t="s">
        <v>3</v>
      </c>
      <c r="E13" s="3" t="s">
        <v>3</v>
      </c>
      <c r="F13" s="3" t="s">
        <v>4</v>
      </c>
      <c r="G13" s="3" t="s">
        <v>5</v>
      </c>
      <c r="H13" s="3" t="s">
        <v>2</v>
      </c>
      <c r="I13" s="4">
        <v>1</v>
      </c>
      <c r="J13" s="5">
        <v>0</v>
      </c>
      <c r="K13" s="5">
        <f t="shared" si="0"/>
        <v>1.4306000000000001</v>
      </c>
      <c r="L13" s="5">
        <v>0</v>
      </c>
      <c r="M13" s="5">
        <v>0</v>
      </c>
      <c r="N13" s="5">
        <f t="shared" si="1"/>
        <v>11.69</v>
      </c>
      <c r="O13" s="5">
        <f t="shared" si="2"/>
        <v>0.76060000000000005</v>
      </c>
      <c r="P13" s="5">
        <v>0</v>
      </c>
      <c r="Q13" s="5">
        <v>0</v>
      </c>
      <c r="R13" s="5">
        <f t="shared" si="3"/>
        <v>192.39</v>
      </c>
      <c r="S13" s="5">
        <f t="shared" si="4"/>
        <v>0.72750000000000004</v>
      </c>
      <c r="T13" s="5">
        <v>0</v>
      </c>
      <c r="U13" s="5">
        <v>0</v>
      </c>
      <c r="V13" s="5">
        <v>0.64400000000000002</v>
      </c>
      <c r="W13" s="5">
        <v>0</v>
      </c>
      <c r="X13" s="3" t="s">
        <v>6</v>
      </c>
      <c r="Y13" s="3" t="s">
        <v>7</v>
      </c>
      <c r="Z13" s="3" t="s">
        <v>8</v>
      </c>
      <c r="AA13" s="5">
        <v>15</v>
      </c>
      <c r="AB13" s="5">
        <v>2.7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13" t="s">
        <v>2</v>
      </c>
      <c r="AI13" s="19">
        <f t="shared" si="5"/>
        <v>0.66139999999999999</v>
      </c>
    </row>
    <row r="14" spans="1:35" x14ac:dyDescent="0.25">
      <c r="A14" s="16" t="s">
        <v>23</v>
      </c>
      <c r="B14" s="3" t="s">
        <v>24</v>
      </c>
      <c r="C14" s="3" t="s">
        <v>2</v>
      </c>
      <c r="D14" s="3" t="s">
        <v>3</v>
      </c>
      <c r="E14" s="3" t="s">
        <v>3</v>
      </c>
      <c r="F14" s="3" t="s">
        <v>4</v>
      </c>
      <c r="G14" s="3" t="s">
        <v>5</v>
      </c>
      <c r="H14" s="3" t="s">
        <v>2</v>
      </c>
      <c r="I14" s="4">
        <v>1</v>
      </c>
      <c r="J14" s="5">
        <v>0</v>
      </c>
      <c r="K14" s="5">
        <f t="shared" si="0"/>
        <v>1.3365</v>
      </c>
      <c r="L14" s="5">
        <v>0</v>
      </c>
      <c r="M14" s="5">
        <v>0</v>
      </c>
      <c r="N14" s="5">
        <f t="shared" si="1"/>
        <v>10.92</v>
      </c>
      <c r="O14" s="5">
        <f t="shared" si="2"/>
        <v>0.71060000000000001</v>
      </c>
      <c r="P14" s="5">
        <v>0</v>
      </c>
      <c r="Q14" s="5">
        <v>0</v>
      </c>
      <c r="R14" s="5">
        <f t="shared" si="3"/>
        <v>179.75</v>
      </c>
      <c r="S14" s="5">
        <f t="shared" si="4"/>
        <v>0.67969999999999997</v>
      </c>
      <c r="T14" s="5">
        <v>0</v>
      </c>
      <c r="U14" s="5">
        <v>0</v>
      </c>
      <c r="V14" s="5">
        <v>0.60170000000000001</v>
      </c>
      <c r="W14" s="5">
        <v>0</v>
      </c>
      <c r="X14" s="3" t="s">
        <v>6</v>
      </c>
      <c r="Y14" s="3" t="s">
        <v>7</v>
      </c>
      <c r="Z14" s="3" t="s">
        <v>8</v>
      </c>
      <c r="AA14" s="5">
        <v>15</v>
      </c>
      <c r="AB14" s="5">
        <v>2.7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13" t="s">
        <v>2</v>
      </c>
      <c r="AI14" s="19">
        <f t="shared" si="5"/>
        <v>0.6179</v>
      </c>
    </row>
    <row r="15" spans="1:35" x14ac:dyDescent="0.25">
      <c r="A15" s="16" t="s">
        <v>25</v>
      </c>
      <c r="B15" s="3" t="s">
        <v>26</v>
      </c>
      <c r="C15" s="3" t="s">
        <v>2</v>
      </c>
      <c r="D15" s="3" t="s">
        <v>3</v>
      </c>
      <c r="E15" s="3" t="s">
        <v>3</v>
      </c>
      <c r="F15" s="3" t="s">
        <v>4</v>
      </c>
      <c r="G15" s="3" t="s">
        <v>5</v>
      </c>
      <c r="H15" s="3" t="s">
        <v>2</v>
      </c>
      <c r="I15" s="4">
        <v>1</v>
      </c>
      <c r="J15" s="5">
        <v>0</v>
      </c>
      <c r="K15" s="5">
        <f t="shared" si="0"/>
        <v>1.0729</v>
      </c>
      <c r="L15" s="5">
        <v>0</v>
      </c>
      <c r="M15" s="5">
        <v>0</v>
      </c>
      <c r="N15" s="5">
        <f t="shared" si="1"/>
        <v>8.77</v>
      </c>
      <c r="O15" s="5">
        <f t="shared" si="2"/>
        <v>0.57040000000000002</v>
      </c>
      <c r="P15" s="5">
        <v>0</v>
      </c>
      <c r="Q15" s="5">
        <v>0</v>
      </c>
      <c r="R15" s="5">
        <f t="shared" si="3"/>
        <v>144.28</v>
      </c>
      <c r="S15" s="5">
        <f t="shared" si="4"/>
        <v>0.54559999999999997</v>
      </c>
      <c r="T15" s="5">
        <v>0</v>
      </c>
      <c r="U15" s="5">
        <v>0</v>
      </c>
      <c r="V15" s="5">
        <v>0.48299999999999998</v>
      </c>
      <c r="W15" s="5">
        <v>0</v>
      </c>
      <c r="X15" s="3" t="s">
        <v>6</v>
      </c>
      <c r="Y15" s="3" t="s">
        <v>7</v>
      </c>
      <c r="Z15" s="3" t="s">
        <v>8</v>
      </c>
      <c r="AA15" s="5">
        <v>15</v>
      </c>
      <c r="AB15" s="5">
        <v>2.7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13" t="s">
        <v>2</v>
      </c>
      <c r="AI15" s="19">
        <f t="shared" si="5"/>
        <v>0.496</v>
      </c>
    </row>
    <row r="16" spans="1:35" x14ac:dyDescent="0.25">
      <c r="A16" s="16" t="s">
        <v>27</v>
      </c>
      <c r="B16" s="3" t="s">
        <v>28</v>
      </c>
      <c r="C16" s="3" t="s">
        <v>2</v>
      </c>
      <c r="D16" s="3" t="s">
        <v>3</v>
      </c>
      <c r="E16" s="3" t="s">
        <v>3</v>
      </c>
      <c r="F16" s="3" t="s">
        <v>4</v>
      </c>
      <c r="G16" s="3" t="s">
        <v>5</v>
      </c>
      <c r="H16" s="3" t="s">
        <v>2</v>
      </c>
      <c r="I16" s="4">
        <v>1</v>
      </c>
      <c r="J16" s="5">
        <v>0</v>
      </c>
      <c r="K16" s="5">
        <f t="shared" si="0"/>
        <v>1.2613000000000001</v>
      </c>
      <c r="L16" s="5">
        <v>0</v>
      </c>
      <c r="M16" s="5">
        <v>0</v>
      </c>
      <c r="N16" s="5">
        <f t="shared" si="1"/>
        <v>10.31</v>
      </c>
      <c r="O16" s="5">
        <f t="shared" si="2"/>
        <v>0.67059999999999997</v>
      </c>
      <c r="P16" s="5">
        <v>0</v>
      </c>
      <c r="Q16" s="5">
        <v>0</v>
      </c>
      <c r="R16" s="5">
        <f t="shared" si="3"/>
        <v>169.62</v>
      </c>
      <c r="S16" s="5">
        <f t="shared" si="4"/>
        <v>0.64139999999999997</v>
      </c>
      <c r="T16" s="5">
        <v>0</v>
      </c>
      <c r="U16" s="5">
        <v>0</v>
      </c>
      <c r="V16" s="5">
        <v>0.56779999999999997</v>
      </c>
      <c r="W16" s="5">
        <v>0</v>
      </c>
      <c r="X16" s="3" t="s">
        <v>6</v>
      </c>
      <c r="Y16" s="3" t="s">
        <v>7</v>
      </c>
      <c r="Z16" s="3" t="s">
        <v>8</v>
      </c>
      <c r="AA16" s="5">
        <v>15</v>
      </c>
      <c r="AB16" s="5">
        <v>2.7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13" t="s">
        <v>2</v>
      </c>
      <c r="AI16" s="19">
        <f t="shared" si="5"/>
        <v>0.58309999999999995</v>
      </c>
    </row>
    <row r="17" spans="1:35" x14ac:dyDescent="0.25">
      <c r="A17" s="16" t="s">
        <v>29</v>
      </c>
      <c r="B17" s="3" t="s">
        <v>30</v>
      </c>
      <c r="C17" s="3" t="s">
        <v>2</v>
      </c>
      <c r="D17" s="3" t="s">
        <v>3</v>
      </c>
      <c r="E17" s="3" t="s">
        <v>3</v>
      </c>
      <c r="F17" s="3" t="s">
        <v>4</v>
      </c>
      <c r="G17" s="3" t="s">
        <v>5</v>
      </c>
      <c r="H17" s="3" t="s">
        <v>2</v>
      </c>
      <c r="I17" s="4">
        <v>1</v>
      </c>
      <c r="J17" s="5">
        <v>0</v>
      </c>
      <c r="K17" s="5">
        <f t="shared" si="0"/>
        <v>1.4873000000000001</v>
      </c>
      <c r="L17" s="5">
        <v>0</v>
      </c>
      <c r="M17" s="5">
        <v>0</v>
      </c>
      <c r="N17" s="5">
        <f t="shared" si="1"/>
        <v>12.15</v>
      </c>
      <c r="O17" s="5">
        <f t="shared" si="2"/>
        <v>0.79069999999999996</v>
      </c>
      <c r="P17" s="5">
        <v>0</v>
      </c>
      <c r="Q17" s="5">
        <v>0</v>
      </c>
      <c r="R17" s="5">
        <f t="shared" si="3"/>
        <v>200.03</v>
      </c>
      <c r="S17" s="5">
        <f t="shared" si="4"/>
        <v>0.75639999999999996</v>
      </c>
      <c r="T17" s="5">
        <v>0</v>
      </c>
      <c r="U17" s="5">
        <v>0</v>
      </c>
      <c r="V17" s="5">
        <v>0.66949999999999998</v>
      </c>
      <c r="W17" s="5">
        <v>0</v>
      </c>
      <c r="X17" s="3" t="s">
        <v>6</v>
      </c>
      <c r="Y17" s="3" t="s">
        <v>7</v>
      </c>
      <c r="Z17" s="3" t="s">
        <v>8</v>
      </c>
      <c r="AA17" s="5">
        <v>15</v>
      </c>
      <c r="AB17" s="5">
        <v>2.7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13" t="s">
        <v>2</v>
      </c>
      <c r="AI17" s="19">
        <f t="shared" si="5"/>
        <v>0.68759999999999999</v>
      </c>
    </row>
    <row r="18" spans="1:35" x14ac:dyDescent="0.25">
      <c r="A18" s="16" t="s">
        <v>31</v>
      </c>
      <c r="B18" s="3" t="s">
        <v>32</v>
      </c>
      <c r="C18" s="3" t="s">
        <v>2</v>
      </c>
      <c r="D18" s="3" t="s">
        <v>3</v>
      </c>
      <c r="E18" s="3" t="s">
        <v>3</v>
      </c>
      <c r="F18" s="3" t="s">
        <v>4</v>
      </c>
      <c r="G18" s="3" t="s">
        <v>5</v>
      </c>
      <c r="H18" s="3" t="s">
        <v>2</v>
      </c>
      <c r="I18" s="4">
        <v>1</v>
      </c>
      <c r="J18" s="5">
        <v>0</v>
      </c>
      <c r="K18" s="5">
        <f t="shared" si="0"/>
        <v>1.3354999999999999</v>
      </c>
      <c r="L18" s="5">
        <v>0</v>
      </c>
      <c r="M18" s="5">
        <v>0</v>
      </c>
      <c r="N18" s="5">
        <f t="shared" si="1"/>
        <v>10.91</v>
      </c>
      <c r="O18" s="5">
        <f t="shared" si="2"/>
        <v>0.71</v>
      </c>
      <c r="P18" s="5">
        <v>0</v>
      </c>
      <c r="Q18" s="5">
        <v>0</v>
      </c>
      <c r="R18" s="5">
        <f t="shared" si="3"/>
        <v>179.59</v>
      </c>
      <c r="S18" s="5">
        <f t="shared" si="4"/>
        <v>0.67910000000000004</v>
      </c>
      <c r="T18" s="5">
        <v>0</v>
      </c>
      <c r="U18" s="5">
        <v>0</v>
      </c>
      <c r="V18" s="5">
        <v>0.60119999999999996</v>
      </c>
      <c r="W18" s="5">
        <v>0</v>
      </c>
      <c r="X18" s="3" t="s">
        <v>6</v>
      </c>
      <c r="Y18" s="3" t="s">
        <v>7</v>
      </c>
      <c r="Z18" s="3" t="s">
        <v>8</v>
      </c>
      <c r="AA18" s="5">
        <v>15</v>
      </c>
      <c r="AB18" s="5">
        <v>2.7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13" t="s">
        <v>2</v>
      </c>
      <c r="AI18" s="19">
        <f t="shared" si="5"/>
        <v>0.61739999999999995</v>
      </c>
    </row>
    <row r="19" spans="1:35" x14ac:dyDescent="0.25">
      <c r="A19" s="16" t="s">
        <v>33</v>
      </c>
      <c r="B19" s="3" t="s">
        <v>34</v>
      </c>
      <c r="C19" s="3" t="s">
        <v>2</v>
      </c>
      <c r="D19" s="3" t="s">
        <v>3</v>
      </c>
      <c r="E19" s="3" t="s">
        <v>3</v>
      </c>
      <c r="F19" s="3" t="s">
        <v>4</v>
      </c>
      <c r="G19" s="3" t="s">
        <v>5</v>
      </c>
      <c r="H19" s="3" t="s">
        <v>2</v>
      </c>
      <c r="I19" s="4">
        <v>1</v>
      </c>
      <c r="J19" s="5">
        <v>0</v>
      </c>
      <c r="K19" s="5">
        <f t="shared" si="0"/>
        <v>1.3354999999999999</v>
      </c>
      <c r="L19" s="5">
        <v>0</v>
      </c>
      <c r="M19" s="5">
        <v>0</v>
      </c>
      <c r="N19" s="5">
        <f t="shared" si="1"/>
        <v>10.91</v>
      </c>
      <c r="O19" s="5">
        <f t="shared" si="2"/>
        <v>0.71</v>
      </c>
      <c r="P19" s="5">
        <v>0</v>
      </c>
      <c r="Q19" s="5">
        <v>0</v>
      </c>
      <c r="R19" s="5">
        <f t="shared" si="3"/>
        <v>179.59</v>
      </c>
      <c r="S19" s="5">
        <f t="shared" si="4"/>
        <v>0.67910000000000004</v>
      </c>
      <c r="T19" s="5">
        <v>0</v>
      </c>
      <c r="U19" s="5">
        <v>0</v>
      </c>
      <c r="V19" s="5">
        <v>0.60119999999999996</v>
      </c>
      <c r="W19" s="5">
        <v>0</v>
      </c>
      <c r="X19" s="3" t="s">
        <v>6</v>
      </c>
      <c r="Y19" s="3" t="s">
        <v>7</v>
      </c>
      <c r="Z19" s="3" t="s">
        <v>8</v>
      </c>
      <c r="AA19" s="5">
        <v>15</v>
      </c>
      <c r="AB19" s="5">
        <v>2.7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13" t="s">
        <v>2</v>
      </c>
      <c r="AI19" s="19">
        <f t="shared" si="5"/>
        <v>0.61739999999999995</v>
      </c>
    </row>
    <row r="20" spans="1:35" x14ac:dyDescent="0.25">
      <c r="A20" s="16" t="s">
        <v>35</v>
      </c>
      <c r="B20" s="3" t="s">
        <v>36</v>
      </c>
      <c r="C20" s="3" t="s">
        <v>2</v>
      </c>
      <c r="D20" s="3" t="s">
        <v>3</v>
      </c>
      <c r="E20" s="3" t="s">
        <v>3</v>
      </c>
      <c r="F20" s="3" t="s">
        <v>4</v>
      </c>
      <c r="G20" s="3" t="s">
        <v>5</v>
      </c>
      <c r="H20" s="3" t="s">
        <v>2</v>
      </c>
      <c r="I20" s="4">
        <v>1</v>
      </c>
      <c r="J20" s="5">
        <v>0</v>
      </c>
      <c r="K20" s="5">
        <f t="shared" si="0"/>
        <v>1.2988999999999999</v>
      </c>
      <c r="L20" s="5">
        <v>0</v>
      </c>
      <c r="M20" s="5">
        <v>0</v>
      </c>
      <c r="N20" s="5">
        <f t="shared" si="1"/>
        <v>10.61</v>
      </c>
      <c r="O20" s="5">
        <f t="shared" si="2"/>
        <v>0.69059999999999999</v>
      </c>
      <c r="P20" s="5">
        <v>0</v>
      </c>
      <c r="Q20" s="5">
        <v>0</v>
      </c>
      <c r="R20" s="5">
        <f t="shared" si="3"/>
        <v>174.7</v>
      </c>
      <c r="S20" s="5">
        <f t="shared" si="4"/>
        <v>0.66059999999999997</v>
      </c>
      <c r="T20" s="5">
        <v>0</v>
      </c>
      <c r="U20" s="5">
        <v>0</v>
      </c>
      <c r="V20" s="5">
        <v>0.5847</v>
      </c>
      <c r="W20" s="5">
        <v>0</v>
      </c>
      <c r="X20" s="3" t="s">
        <v>6</v>
      </c>
      <c r="Y20" s="3" t="s">
        <v>7</v>
      </c>
      <c r="Z20" s="3" t="s">
        <v>8</v>
      </c>
      <c r="AA20" s="5">
        <v>15</v>
      </c>
      <c r="AB20" s="5">
        <v>2.7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13" t="s">
        <v>2</v>
      </c>
      <c r="AI20" s="19">
        <f t="shared" si="5"/>
        <v>0.60050000000000003</v>
      </c>
    </row>
    <row r="21" spans="1:35" x14ac:dyDescent="0.25">
      <c r="A21" s="16" t="s">
        <v>37</v>
      </c>
      <c r="B21" s="3" t="s">
        <v>38</v>
      </c>
      <c r="C21" s="3" t="s">
        <v>2</v>
      </c>
      <c r="D21" s="3" t="s">
        <v>3</v>
      </c>
      <c r="E21" s="3" t="s">
        <v>3</v>
      </c>
      <c r="F21" s="3" t="s">
        <v>4</v>
      </c>
      <c r="G21" s="3" t="s">
        <v>5</v>
      </c>
      <c r="H21" s="3" t="s">
        <v>2</v>
      </c>
      <c r="I21" s="4">
        <v>1</v>
      </c>
      <c r="J21" s="5">
        <v>0</v>
      </c>
      <c r="K21" s="5">
        <f t="shared" si="0"/>
        <v>2.0707</v>
      </c>
      <c r="L21" s="5">
        <v>0</v>
      </c>
      <c r="M21" s="5">
        <v>0</v>
      </c>
      <c r="N21" s="5">
        <f t="shared" si="1"/>
        <v>16.920000000000002</v>
      </c>
      <c r="O21" s="5">
        <f t="shared" si="2"/>
        <v>1.1009</v>
      </c>
      <c r="P21" s="5">
        <v>0</v>
      </c>
      <c r="Q21" s="5">
        <v>0</v>
      </c>
      <c r="R21" s="5">
        <f t="shared" si="3"/>
        <v>278.47000000000003</v>
      </c>
      <c r="S21" s="5">
        <f t="shared" si="4"/>
        <v>1.0529999999999999</v>
      </c>
      <c r="T21" s="5">
        <v>0</v>
      </c>
      <c r="U21" s="5">
        <v>0</v>
      </c>
      <c r="V21" s="5">
        <v>0.93210000000000004</v>
      </c>
      <c r="W21" s="5">
        <v>0</v>
      </c>
      <c r="X21" s="3" t="s">
        <v>6</v>
      </c>
      <c r="Y21" s="3" t="s">
        <v>7</v>
      </c>
      <c r="Z21" s="3" t="s">
        <v>8</v>
      </c>
      <c r="AA21" s="5">
        <v>15</v>
      </c>
      <c r="AB21" s="5">
        <v>2.7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13" t="s">
        <v>2</v>
      </c>
      <c r="AI21" s="19">
        <f t="shared" si="5"/>
        <v>0.95730000000000004</v>
      </c>
    </row>
    <row r="22" spans="1:35" x14ac:dyDescent="0.25">
      <c r="A22" s="16" t="s">
        <v>39</v>
      </c>
      <c r="B22" s="3" t="s">
        <v>40</v>
      </c>
      <c r="C22" s="3" t="s">
        <v>2</v>
      </c>
      <c r="D22" s="3" t="s">
        <v>3</v>
      </c>
      <c r="E22" s="3" t="s">
        <v>3</v>
      </c>
      <c r="F22" s="3" t="s">
        <v>4</v>
      </c>
      <c r="G22" s="3" t="s">
        <v>5</v>
      </c>
      <c r="H22" s="3" t="s">
        <v>2</v>
      </c>
      <c r="I22" s="4">
        <v>1</v>
      </c>
      <c r="J22" s="5">
        <v>0</v>
      </c>
      <c r="K22" s="5">
        <f t="shared" si="0"/>
        <v>2.0234999999999999</v>
      </c>
      <c r="L22" s="5">
        <v>0</v>
      </c>
      <c r="M22" s="5">
        <v>0</v>
      </c>
      <c r="N22" s="5">
        <f t="shared" si="1"/>
        <v>16.53</v>
      </c>
      <c r="O22" s="5">
        <f t="shared" si="2"/>
        <v>1.0758000000000001</v>
      </c>
      <c r="P22" s="5">
        <v>0</v>
      </c>
      <c r="Q22" s="5">
        <v>0</v>
      </c>
      <c r="R22" s="5">
        <f t="shared" si="3"/>
        <v>272.14999999999998</v>
      </c>
      <c r="S22" s="5">
        <f t="shared" si="4"/>
        <v>1.0290999999999999</v>
      </c>
      <c r="T22" s="5">
        <v>0</v>
      </c>
      <c r="U22" s="5">
        <v>0</v>
      </c>
      <c r="V22" s="5">
        <v>0.91090000000000004</v>
      </c>
      <c r="W22" s="5">
        <v>0</v>
      </c>
      <c r="X22" s="3" t="s">
        <v>6</v>
      </c>
      <c r="Y22" s="3" t="s">
        <v>7</v>
      </c>
      <c r="Z22" s="3" t="s">
        <v>8</v>
      </c>
      <c r="AA22" s="5">
        <v>15</v>
      </c>
      <c r="AB22" s="5">
        <v>2.7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13" t="s">
        <v>2</v>
      </c>
      <c r="AI22" s="19">
        <f t="shared" si="5"/>
        <v>0.9355</v>
      </c>
    </row>
    <row r="23" spans="1:35" x14ac:dyDescent="0.25">
      <c r="A23" s="16" t="s">
        <v>41</v>
      </c>
      <c r="B23" s="3" t="s">
        <v>42</v>
      </c>
      <c r="C23" s="3" t="s">
        <v>2</v>
      </c>
      <c r="D23" s="3" t="s">
        <v>3</v>
      </c>
      <c r="E23" s="3" t="s">
        <v>3</v>
      </c>
      <c r="F23" s="3" t="s">
        <v>4</v>
      </c>
      <c r="G23" s="3" t="s">
        <v>5</v>
      </c>
      <c r="H23" s="3" t="s">
        <v>2</v>
      </c>
      <c r="I23" s="4">
        <v>1</v>
      </c>
      <c r="J23" s="5">
        <v>0</v>
      </c>
      <c r="K23" s="5">
        <f t="shared" si="0"/>
        <v>2.0234999999999999</v>
      </c>
      <c r="L23" s="5">
        <v>0</v>
      </c>
      <c r="M23" s="5">
        <v>0</v>
      </c>
      <c r="N23" s="5">
        <f t="shared" si="1"/>
        <v>16.53</v>
      </c>
      <c r="O23" s="5">
        <f t="shared" si="2"/>
        <v>1.0758000000000001</v>
      </c>
      <c r="P23" s="5">
        <v>0</v>
      </c>
      <c r="Q23" s="5">
        <v>0</v>
      </c>
      <c r="R23" s="5">
        <f t="shared" si="3"/>
        <v>272.14999999999998</v>
      </c>
      <c r="S23" s="5">
        <f t="shared" si="4"/>
        <v>1.0290999999999999</v>
      </c>
      <c r="T23" s="5">
        <v>0</v>
      </c>
      <c r="U23" s="5">
        <v>0</v>
      </c>
      <c r="V23" s="5">
        <v>0.91090000000000004</v>
      </c>
      <c r="W23" s="5">
        <v>0</v>
      </c>
      <c r="X23" s="3" t="s">
        <v>6</v>
      </c>
      <c r="Y23" s="3" t="s">
        <v>7</v>
      </c>
      <c r="Z23" s="3" t="s">
        <v>8</v>
      </c>
      <c r="AA23" s="5">
        <v>15</v>
      </c>
      <c r="AB23" s="5">
        <v>2.7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13" t="s">
        <v>2</v>
      </c>
      <c r="AI23" s="19">
        <f t="shared" si="5"/>
        <v>0.9355</v>
      </c>
    </row>
    <row r="24" spans="1:35" x14ac:dyDescent="0.25">
      <c r="A24" s="16" t="s">
        <v>43</v>
      </c>
      <c r="B24" s="3" t="s">
        <v>44</v>
      </c>
      <c r="C24" s="3" t="s">
        <v>2</v>
      </c>
      <c r="D24" s="3" t="s">
        <v>3</v>
      </c>
      <c r="E24" s="3" t="s">
        <v>3</v>
      </c>
      <c r="F24" s="3" t="s">
        <v>4</v>
      </c>
      <c r="G24" s="3" t="s">
        <v>5</v>
      </c>
      <c r="H24" s="3" t="s">
        <v>2</v>
      </c>
      <c r="I24" s="4">
        <v>1</v>
      </c>
      <c r="J24" s="5">
        <v>0</v>
      </c>
      <c r="K24" s="5">
        <f t="shared" si="0"/>
        <v>3.8401999999999998</v>
      </c>
      <c r="L24" s="5">
        <v>0</v>
      </c>
      <c r="M24" s="5">
        <v>0</v>
      </c>
      <c r="N24" s="5">
        <f t="shared" si="1"/>
        <v>31.38</v>
      </c>
      <c r="O24" s="5">
        <f t="shared" si="2"/>
        <v>2.0417000000000001</v>
      </c>
      <c r="P24" s="5">
        <v>0</v>
      </c>
      <c r="Q24" s="5">
        <v>0</v>
      </c>
      <c r="R24" s="5">
        <f t="shared" si="3"/>
        <v>516.44000000000005</v>
      </c>
      <c r="S24" s="5">
        <f t="shared" si="4"/>
        <v>1.9529000000000001</v>
      </c>
      <c r="T24" s="5">
        <v>0</v>
      </c>
      <c r="U24" s="5">
        <v>0</v>
      </c>
      <c r="V24" s="5">
        <v>1.7286999999999999</v>
      </c>
      <c r="W24" s="5">
        <v>0</v>
      </c>
      <c r="X24" s="3" t="s">
        <v>6</v>
      </c>
      <c r="Y24" s="3" t="s">
        <v>7</v>
      </c>
      <c r="Z24" s="3" t="s">
        <v>8</v>
      </c>
      <c r="AA24" s="5">
        <v>15</v>
      </c>
      <c r="AB24" s="5">
        <v>2.7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13" t="s">
        <v>2</v>
      </c>
      <c r="AI24" s="19">
        <f t="shared" si="5"/>
        <v>1.7754000000000001</v>
      </c>
    </row>
    <row r="25" spans="1:35" x14ac:dyDescent="0.25">
      <c r="A25" s="16" t="s">
        <v>45</v>
      </c>
      <c r="B25" s="3" t="s">
        <v>46</v>
      </c>
      <c r="C25" s="3" t="s">
        <v>2</v>
      </c>
      <c r="D25" s="3" t="s">
        <v>3</v>
      </c>
      <c r="E25" s="3" t="s">
        <v>3</v>
      </c>
      <c r="F25" s="3" t="s">
        <v>4</v>
      </c>
      <c r="G25" s="3" t="s">
        <v>5</v>
      </c>
      <c r="H25" s="3" t="s">
        <v>2</v>
      </c>
      <c r="I25" s="4">
        <v>1</v>
      </c>
      <c r="J25" s="5">
        <v>0</v>
      </c>
      <c r="K25" s="5">
        <f t="shared" si="0"/>
        <v>3.7637</v>
      </c>
      <c r="L25" s="5">
        <v>0</v>
      </c>
      <c r="M25" s="5">
        <v>0</v>
      </c>
      <c r="N25" s="5">
        <f t="shared" si="1"/>
        <v>30.75</v>
      </c>
      <c r="O25" s="5">
        <f t="shared" si="2"/>
        <v>2.0009999999999999</v>
      </c>
      <c r="P25" s="5">
        <v>0</v>
      </c>
      <c r="Q25" s="5">
        <v>0</v>
      </c>
      <c r="R25" s="5">
        <f t="shared" si="3"/>
        <v>506.16</v>
      </c>
      <c r="S25" s="5">
        <f t="shared" si="4"/>
        <v>1.9139999999999999</v>
      </c>
      <c r="T25" s="5">
        <v>0</v>
      </c>
      <c r="U25" s="5">
        <v>0</v>
      </c>
      <c r="V25" s="5">
        <v>1.6942999999999999</v>
      </c>
      <c r="W25" s="5">
        <v>0</v>
      </c>
      <c r="X25" s="3" t="s">
        <v>6</v>
      </c>
      <c r="Y25" s="3" t="s">
        <v>7</v>
      </c>
      <c r="Z25" s="3" t="s">
        <v>8</v>
      </c>
      <c r="AA25" s="5">
        <v>15</v>
      </c>
      <c r="AB25" s="5">
        <v>2.7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13" t="s">
        <v>2</v>
      </c>
      <c r="AI25" s="19">
        <f t="shared" si="5"/>
        <v>1.74</v>
      </c>
    </row>
    <row r="26" spans="1:35" x14ac:dyDescent="0.25">
      <c r="A26" s="16" t="s">
        <v>47</v>
      </c>
      <c r="B26" s="3" t="s">
        <v>48</v>
      </c>
      <c r="C26" s="3" t="s">
        <v>2</v>
      </c>
      <c r="D26" s="3" t="s">
        <v>3</v>
      </c>
      <c r="E26" s="3" t="s">
        <v>3</v>
      </c>
      <c r="F26" s="3" t="s">
        <v>4</v>
      </c>
      <c r="G26" s="3" t="s">
        <v>5</v>
      </c>
      <c r="H26" s="3" t="s">
        <v>2</v>
      </c>
      <c r="I26" s="4">
        <v>1</v>
      </c>
      <c r="J26" s="5">
        <v>0</v>
      </c>
      <c r="K26" s="5">
        <f t="shared" si="0"/>
        <v>3.7637</v>
      </c>
      <c r="L26" s="5">
        <v>0</v>
      </c>
      <c r="M26" s="5">
        <v>0</v>
      </c>
      <c r="N26" s="5">
        <f t="shared" si="1"/>
        <v>30.75</v>
      </c>
      <c r="O26" s="5">
        <f t="shared" si="2"/>
        <v>2.0009999999999999</v>
      </c>
      <c r="P26" s="5">
        <v>0</v>
      </c>
      <c r="Q26" s="5">
        <v>0</v>
      </c>
      <c r="R26" s="5">
        <f t="shared" si="3"/>
        <v>506.16</v>
      </c>
      <c r="S26" s="5">
        <f t="shared" si="4"/>
        <v>1.9139999999999999</v>
      </c>
      <c r="T26" s="5">
        <v>0</v>
      </c>
      <c r="U26" s="5">
        <v>0</v>
      </c>
      <c r="V26" s="5">
        <v>1.6942999999999999</v>
      </c>
      <c r="W26" s="5">
        <v>0</v>
      </c>
      <c r="X26" s="3" t="s">
        <v>6</v>
      </c>
      <c r="Y26" s="3" t="s">
        <v>7</v>
      </c>
      <c r="Z26" s="3" t="s">
        <v>8</v>
      </c>
      <c r="AA26" s="5">
        <v>15</v>
      </c>
      <c r="AB26" s="5">
        <v>2.7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13" t="s">
        <v>2</v>
      </c>
      <c r="AI26" s="19">
        <f t="shared" si="5"/>
        <v>1.74</v>
      </c>
    </row>
    <row r="27" spans="1:35" x14ac:dyDescent="0.25">
      <c r="A27" s="16" t="s">
        <v>49</v>
      </c>
      <c r="B27" s="3" t="s">
        <v>50</v>
      </c>
      <c r="C27" s="3" t="s">
        <v>2</v>
      </c>
      <c r="D27" s="3" t="s">
        <v>3</v>
      </c>
      <c r="E27" s="3" t="s">
        <v>3</v>
      </c>
      <c r="F27" s="3" t="s">
        <v>4</v>
      </c>
      <c r="G27" s="3" t="s">
        <v>5</v>
      </c>
      <c r="H27" s="3" t="s">
        <v>2</v>
      </c>
      <c r="I27" s="4">
        <v>1</v>
      </c>
      <c r="J27" s="5">
        <v>0</v>
      </c>
      <c r="K27" s="5">
        <f t="shared" si="0"/>
        <v>1.3177000000000001</v>
      </c>
      <c r="L27" s="5">
        <v>0</v>
      </c>
      <c r="M27" s="5">
        <v>0</v>
      </c>
      <c r="N27" s="5">
        <f t="shared" si="1"/>
        <v>10.77</v>
      </c>
      <c r="O27" s="5">
        <f t="shared" si="2"/>
        <v>0.7006</v>
      </c>
      <c r="P27" s="5">
        <v>0</v>
      </c>
      <c r="Q27" s="5">
        <v>0</v>
      </c>
      <c r="R27" s="5">
        <f t="shared" si="3"/>
        <v>177.21</v>
      </c>
      <c r="S27" s="5">
        <f t="shared" si="4"/>
        <v>0.67010000000000003</v>
      </c>
      <c r="T27" s="5">
        <v>0</v>
      </c>
      <c r="U27" s="5">
        <v>0</v>
      </c>
      <c r="V27" s="5">
        <v>0.59319999999999995</v>
      </c>
      <c r="W27" s="5">
        <v>0</v>
      </c>
      <c r="X27" s="3" t="s">
        <v>6</v>
      </c>
      <c r="Y27" s="3" t="s">
        <v>7</v>
      </c>
      <c r="Z27" s="3" t="s">
        <v>8</v>
      </c>
      <c r="AA27" s="5">
        <v>15</v>
      </c>
      <c r="AB27" s="5">
        <v>2.7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13" t="s">
        <v>2</v>
      </c>
      <c r="AI27" s="19">
        <f t="shared" si="5"/>
        <v>0.60919999999999996</v>
      </c>
    </row>
    <row r="28" spans="1:35" x14ac:dyDescent="0.25">
      <c r="A28" s="16" t="s">
        <v>51</v>
      </c>
      <c r="B28" s="3" t="s">
        <v>52</v>
      </c>
      <c r="C28" s="3" t="s">
        <v>2</v>
      </c>
      <c r="D28" s="3" t="s">
        <v>3</v>
      </c>
      <c r="E28" s="3" t="s">
        <v>3</v>
      </c>
      <c r="F28" s="3" t="s">
        <v>4</v>
      </c>
      <c r="G28" s="3" t="s">
        <v>5</v>
      </c>
      <c r="H28" s="3" t="s">
        <v>2</v>
      </c>
      <c r="I28" s="4">
        <v>1</v>
      </c>
      <c r="J28" s="5">
        <v>0</v>
      </c>
      <c r="K28" s="5">
        <f t="shared" si="0"/>
        <v>1.4873000000000001</v>
      </c>
      <c r="L28" s="5">
        <v>0</v>
      </c>
      <c r="M28" s="5">
        <v>0</v>
      </c>
      <c r="N28" s="5">
        <f t="shared" si="1"/>
        <v>12.15</v>
      </c>
      <c r="O28" s="5">
        <f t="shared" si="2"/>
        <v>0.79069999999999996</v>
      </c>
      <c r="P28" s="5">
        <v>0</v>
      </c>
      <c r="Q28" s="5">
        <v>0</v>
      </c>
      <c r="R28" s="5">
        <f t="shared" si="3"/>
        <v>200.03</v>
      </c>
      <c r="S28" s="5">
        <f t="shared" si="4"/>
        <v>0.75639999999999996</v>
      </c>
      <c r="T28" s="5">
        <v>0</v>
      </c>
      <c r="U28" s="5">
        <v>0</v>
      </c>
      <c r="V28" s="5">
        <v>0.66949999999999998</v>
      </c>
      <c r="W28" s="5">
        <v>0</v>
      </c>
      <c r="X28" s="3" t="s">
        <v>6</v>
      </c>
      <c r="Y28" s="3" t="s">
        <v>7</v>
      </c>
      <c r="Z28" s="3" t="s">
        <v>8</v>
      </c>
      <c r="AA28" s="5">
        <v>15</v>
      </c>
      <c r="AB28" s="5">
        <v>2.7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13" t="s">
        <v>2</v>
      </c>
      <c r="AI28" s="19">
        <f t="shared" si="5"/>
        <v>0.68759999999999999</v>
      </c>
    </row>
    <row r="29" spans="1:35" x14ac:dyDescent="0.25">
      <c r="A29" s="16" t="s">
        <v>53</v>
      </c>
      <c r="B29" s="3" t="s">
        <v>54</v>
      </c>
      <c r="C29" s="3" t="s">
        <v>2</v>
      </c>
      <c r="D29" s="3" t="s">
        <v>3</v>
      </c>
      <c r="E29" s="3" t="s">
        <v>3</v>
      </c>
      <c r="F29" s="3" t="s">
        <v>4</v>
      </c>
      <c r="G29" s="3" t="s">
        <v>5</v>
      </c>
      <c r="H29" s="3" t="s">
        <v>2</v>
      </c>
      <c r="I29" s="4">
        <v>1</v>
      </c>
      <c r="J29" s="5">
        <v>0</v>
      </c>
      <c r="K29" s="5">
        <f t="shared" si="0"/>
        <v>1.3758999999999999</v>
      </c>
      <c r="L29" s="5">
        <v>0</v>
      </c>
      <c r="M29" s="5">
        <v>0</v>
      </c>
      <c r="N29" s="5">
        <f t="shared" si="1"/>
        <v>11.24</v>
      </c>
      <c r="O29" s="5">
        <f t="shared" si="2"/>
        <v>0.73150000000000004</v>
      </c>
      <c r="P29" s="5">
        <v>0</v>
      </c>
      <c r="Q29" s="5">
        <v>0</v>
      </c>
      <c r="R29" s="5">
        <f t="shared" si="3"/>
        <v>185.04</v>
      </c>
      <c r="S29" s="5">
        <f t="shared" si="4"/>
        <v>0.69969999999999999</v>
      </c>
      <c r="T29" s="5">
        <v>0</v>
      </c>
      <c r="U29" s="5">
        <v>0</v>
      </c>
      <c r="V29" s="5">
        <v>0.61939999999999995</v>
      </c>
      <c r="W29" s="5">
        <v>0</v>
      </c>
      <c r="X29" s="3" t="s">
        <v>6</v>
      </c>
      <c r="Y29" s="3" t="s">
        <v>7</v>
      </c>
      <c r="Z29" s="3" t="s">
        <v>8</v>
      </c>
      <c r="AA29" s="5">
        <v>15</v>
      </c>
      <c r="AB29" s="5">
        <v>2.7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13" t="s">
        <v>2</v>
      </c>
      <c r="AI29" s="19">
        <f t="shared" si="5"/>
        <v>0.6361</v>
      </c>
    </row>
    <row r="30" spans="1:35" x14ac:dyDescent="0.25">
      <c r="A30" s="16" t="s">
        <v>55</v>
      </c>
      <c r="B30" s="3" t="s">
        <v>56</v>
      </c>
      <c r="C30" s="3" t="s">
        <v>2</v>
      </c>
      <c r="D30" s="3" t="s">
        <v>3</v>
      </c>
      <c r="E30" s="3" t="s">
        <v>3</v>
      </c>
      <c r="F30" s="3" t="s">
        <v>4</v>
      </c>
      <c r="G30" s="3" t="s">
        <v>5</v>
      </c>
      <c r="H30" s="3" t="s">
        <v>2</v>
      </c>
      <c r="I30" s="4">
        <v>1</v>
      </c>
      <c r="J30" s="5">
        <v>0</v>
      </c>
      <c r="K30" s="5">
        <f t="shared" si="0"/>
        <v>1.3758999999999999</v>
      </c>
      <c r="L30" s="5">
        <v>0</v>
      </c>
      <c r="M30" s="5">
        <v>0</v>
      </c>
      <c r="N30" s="5">
        <f t="shared" si="1"/>
        <v>11.24</v>
      </c>
      <c r="O30" s="5">
        <f t="shared" si="2"/>
        <v>0.73150000000000004</v>
      </c>
      <c r="P30" s="5">
        <v>0</v>
      </c>
      <c r="Q30" s="5">
        <v>0</v>
      </c>
      <c r="R30" s="5">
        <f t="shared" si="3"/>
        <v>185.04</v>
      </c>
      <c r="S30" s="5">
        <f t="shared" si="4"/>
        <v>0.69969999999999999</v>
      </c>
      <c r="T30" s="5">
        <v>0</v>
      </c>
      <c r="U30" s="5">
        <v>0</v>
      </c>
      <c r="V30" s="5">
        <v>0.61939999999999995</v>
      </c>
      <c r="W30" s="5">
        <v>0</v>
      </c>
      <c r="X30" s="3" t="s">
        <v>6</v>
      </c>
      <c r="Y30" s="3" t="s">
        <v>7</v>
      </c>
      <c r="Z30" s="3" t="s">
        <v>8</v>
      </c>
      <c r="AA30" s="5">
        <v>15</v>
      </c>
      <c r="AB30" s="5">
        <v>2.7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13" t="s">
        <v>2</v>
      </c>
      <c r="AI30" s="19">
        <f t="shared" si="5"/>
        <v>0.6361</v>
      </c>
    </row>
    <row r="31" spans="1:35" x14ac:dyDescent="0.25">
      <c r="A31" s="16" t="s">
        <v>57</v>
      </c>
      <c r="B31" s="3" t="s">
        <v>58</v>
      </c>
      <c r="C31" s="3" t="s">
        <v>2</v>
      </c>
      <c r="D31" s="3" t="s">
        <v>3</v>
      </c>
      <c r="E31" s="3" t="s">
        <v>3</v>
      </c>
      <c r="F31" s="3" t="s">
        <v>4</v>
      </c>
      <c r="G31" s="3" t="s">
        <v>5</v>
      </c>
      <c r="H31" s="3" t="s">
        <v>2</v>
      </c>
      <c r="I31" s="4">
        <v>1</v>
      </c>
      <c r="J31" s="5">
        <v>0</v>
      </c>
      <c r="K31" s="5">
        <f t="shared" si="0"/>
        <v>1.7317</v>
      </c>
      <c r="L31" s="5">
        <v>0</v>
      </c>
      <c r="M31" s="5">
        <v>0</v>
      </c>
      <c r="N31" s="5">
        <f t="shared" si="1"/>
        <v>14.15</v>
      </c>
      <c r="O31" s="5">
        <f t="shared" si="2"/>
        <v>0.92069999999999996</v>
      </c>
      <c r="P31" s="5">
        <v>0</v>
      </c>
      <c r="Q31" s="5">
        <v>0</v>
      </c>
      <c r="R31" s="5">
        <f t="shared" si="3"/>
        <v>232.9</v>
      </c>
      <c r="S31" s="5">
        <f t="shared" si="4"/>
        <v>0.88070000000000004</v>
      </c>
      <c r="T31" s="5">
        <v>0</v>
      </c>
      <c r="U31" s="5">
        <v>0</v>
      </c>
      <c r="V31" s="5">
        <v>0.77959999999999996</v>
      </c>
      <c r="W31" s="5">
        <v>0</v>
      </c>
      <c r="X31" s="3" t="s">
        <v>6</v>
      </c>
      <c r="Y31" s="3" t="s">
        <v>7</v>
      </c>
      <c r="Z31" s="3" t="s">
        <v>8</v>
      </c>
      <c r="AA31" s="5">
        <v>15</v>
      </c>
      <c r="AB31" s="5">
        <v>2.7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13" t="s">
        <v>2</v>
      </c>
      <c r="AI31" s="19">
        <f t="shared" si="5"/>
        <v>0.80059999999999998</v>
      </c>
    </row>
    <row r="32" spans="1:35" x14ac:dyDescent="0.25">
      <c r="A32" s="16" t="s">
        <v>59</v>
      </c>
      <c r="B32" s="3" t="s">
        <v>60</v>
      </c>
      <c r="C32" s="3" t="s">
        <v>2</v>
      </c>
      <c r="D32" s="3" t="s">
        <v>3</v>
      </c>
      <c r="E32" s="3" t="s">
        <v>3</v>
      </c>
      <c r="F32" s="3" t="s">
        <v>4</v>
      </c>
      <c r="G32" s="3" t="s">
        <v>5</v>
      </c>
      <c r="H32" s="3" t="s">
        <v>2</v>
      </c>
      <c r="I32" s="4">
        <v>1</v>
      </c>
      <c r="J32" s="5">
        <v>0</v>
      </c>
      <c r="K32" s="5">
        <f t="shared" si="0"/>
        <v>1.5985</v>
      </c>
      <c r="L32" s="5">
        <v>0</v>
      </c>
      <c r="M32" s="5">
        <v>0</v>
      </c>
      <c r="N32" s="5">
        <f t="shared" si="1"/>
        <v>13.06</v>
      </c>
      <c r="O32" s="5">
        <f t="shared" si="2"/>
        <v>0.84989999999999999</v>
      </c>
      <c r="P32" s="5">
        <v>0</v>
      </c>
      <c r="Q32" s="5">
        <v>0</v>
      </c>
      <c r="R32" s="5">
        <f t="shared" si="3"/>
        <v>214.97</v>
      </c>
      <c r="S32" s="5">
        <f t="shared" si="4"/>
        <v>0.81289999999999996</v>
      </c>
      <c r="T32" s="5">
        <v>0</v>
      </c>
      <c r="U32" s="5">
        <v>0</v>
      </c>
      <c r="V32" s="5">
        <v>0.71960000000000002</v>
      </c>
      <c r="W32" s="5">
        <v>0</v>
      </c>
      <c r="X32" s="3" t="s">
        <v>6</v>
      </c>
      <c r="Y32" s="3" t="s">
        <v>7</v>
      </c>
      <c r="Z32" s="3" t="s">
        <v>8</v>
      </c>
      <c r="AA32" s="5">
        <v>15</v>
      </c>
      <c r="AB32" s="5">
        <v>2.7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13" t="s">
        <v>2</v>
      </c>
      <c r="AI32" s="19">
        <f t="shared" si="5"/>
        <v>0.73899999999999999</v>
      </c>
    </row>
    <row r="33" spans="1:35" x14ac:dyDescent="0.25">
      <c r="A33" s="16" t="s">
        <v>61</v>
      </c>
      <c r="B33" s="3" t="s">
        <v>62</v>
      </c>
      <c r="C33" s="3" t="s">
        <v>2</v>
      </c>
      <c r="D33" s="3" t="s">
        <v>3</v>
      </c>
      <c r="E33" s="3" t="s">
        <v>3</v>
      </c>
      <c r="F33" s="3" t="s">
        <v>4</v>
      </c>
      <c r="G33" s="3" t="s">
        <v>5</v>
      </c>
      <c r="H33" s="3" t="s">
        <v>2</v>
      </c>
      <c r="I33" s="4">
        <v>1</v>
      </c>
      <c r="J33" s="5">
        <v>0</v>
      </c>
      <c r="K33" s="5">
        <f t="shared" si="0"/>
        <v>1.5985</v>
      </c>
      <c r="L33" s="5">
        <v>0</v>
      </c>
      <c r="M33" s="5">
        <v>0</v>
      </c>
      <c r="N33" s="5">
        <f t="shared" si="1"/>
        <v>13.06</v>
      </c>
      <c r="O33" s="5">
        <f t="shared" si="2"/>
        <v>0.84989999999999999</v>
      </c>
      <c r="P33" s="5">
        <v>0</v>
      </c>
      <c r="Q33" s="5">
        <v>0</v>
      </c>
      <c r="R33" s="5">
        <f t="shared" si="3"/>
        <v>214.97</v>
      </c>
      <c r="S33" s="5">
        <f t="shared" si="4"/>
        <v>0.81289999999999996</v>
      </c>
      <c r="T33" s="5">
        <v>0</v>
      </c>
      <c r="U33" s="5">
        <v>0</v>
      </c>
      <c r="V33" s="5">
        <v>0.71960000000000002</v>
      </c>
      <c r="W33" s="5">
        <v>0</v>
      </c>
      <c r="X33" s="3" t="s">
        <v>6</v>
      </c>
      <c r="Y33" s="3" t="s">
        <v>7</v>
      </c>
      <c r="Z33" s="3" t="s">
        <v>8</v>
      </c>
      <c r="AA33" s="5">
        <v>15</v>
      </c>
      <c r="AB33" s="5">
        <v>2.7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13" t="s">
        <v>2</v>
      </c>
      <c r="AI33" s="19">
        <f t="shared" si="5"/>
        <v>0.73899999999999999</v>
      </c>
    </row>
    <row r="34" spans="1:35" x14ac:dyDescent="0.25">
      <c r="A34" s="16" t="s">
        <v>63</v>
      </c>
      <c r="B34" s="3" t="s">
        <v>64</v>
      </c>
      <c r="C34" s="3" t="s">
        <v>2</v>
      </c>
      <c r="D34" s="3" t="s">
        <v>3</v>
      </c>
      <c r="E34" s="3" t="s">
        <v>3</v>
      </c>
      <c r="F34" s="3" t="s">
        <v>4</v>
      </c>
      <c r="G34" s="3" t="s">
        <v>5</v>
      </c>
      <c r="H34" s="3" t="s">
        <v>2</v>
      </c>
      <c r="I34" s="4">
        <v>1</v>
      </c>
      <c r="J34" s="5">
        <v>0</v>
      </c>
      <c r="K34" s="5">
        <f t="shared" si="0"/>
        <v>1.7243999999999999</v>
      </c>
      <c r="L34" s="5">
        <v>0</v>
      </c>
      <c r="M34" s="5">
        <v>0</v>
      </c>
      <c r="N34" s="5">
        <f t="shared" si="1"/>
        <v>14.09</v>
      </c>
      <c r="O34" s="5">
        <f t="shared" si="2"/>
        <v>0.91679999999999995</v>
      </c>
      <c r="P34" s="5">
        <v>0</v>
      </c>
      <c r="Q34" s="5">
        <v>0</v>
      </c>
      <c r="R34" s="5">
        <f t="shared" si="3"/>
        <v>231.9</v>
      </c>
      <c r="S34" s="5">
        <f t="shared" si="4"/>
        <v>0.87690000000000001</v>
      </c>
      <c r="T34" s="5">
        <v>0</v>
      </c>
      <c r="U34" s="5">
        <v>0</v>
      </c>
      <c r="V34" s="5">
        <v>0.7762</v>
      </c>
      <c r="W34" s="5">
        <v>0</v>
      </c>
      <c r="X34" s="3" t="s">
        <v>6</v>
      </c>
      <c r="Y34" s="3" t="s">
        <v>7</v>
      </c>
      <c r="Z34" s="3" t="s">
        <v>8</v>
      </c>
      <c r="AA34" s="5">
        <v>15</v>
      </c>
      <c r="AB34" s="5">
        <v>2.7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13" t="s">
        <v>2</v>
      </c>
      <c r="AI34" s="19">
        <f t="shared" si="5"/>
        <v>0.79720000000000002</v>
      </c>
    </row>
    <row r="35" spans="1:35" x14ac:dyDescent="0.25">
      <c r="A35" s="16" t="s">
        <v>65</v>
      </c>
      <c r="B35" s="3" t="s">
        <v>66</v>
      </c>
      <c r="C35" s="3" t="s">
        <v>2</v>
      </c>
      <c r="D35" s="3" t="s">
        <v>3</v>
      </c>
      <c r="E35" s="3" t="s">
        <v>3</v>
      </c>
      <c r="F35" s="3" t="s">
        <v>4</v>
      </c>
      <c r="G35" s="3" t="s">
        <v>5</v>
      </c>
      <c r="H35" s="3" t="s">
        <v>2</v>
      </c>
      <c r="I35" s="4">
        <v>1</v>
      </c>
      <c r="J35" s="5">
        <v>0</v>
      </c>
      <c r="K35" s="5">
        <f t="shared" si="0"/>
        <v>1.9578</v>
      </c>
      <c r="L35" s="5">
        <v>0</v>
      </c>
      <c r="M35" s="5">
        <v>0</v>
      </c>
      <c r="N35" s="5">
        <f t="shared" si="1"/>
        <v>16</v>
      </c>
      <c r="O35" s="5">
        <f t="shared" si="2"/>
        <v>1.0408999999999999</v>
      </c>
      <c r="P35" s="5">
        <v>0</v>
      </c>
      <c r="Q35" s="5">
        <v>0</v>
      </c>
      <c r="R35" s="5">
        <f t="shared" si="3"/>
        <v>263.29000000000002</v>
      </c>
      <c r="S35" s="5">
        <f t="shared" si="4"/>
        <v>0.99560000000000004</v>
      </c>
      <c r="T35" s="5">
        <v>0</v>
      </c>
      <c r="U35" s="5">
        <v>0</v>
      </c>
      <c r="V35" s="5">
        <v>0.88129999999999997</v>
      </c>
      <c r="W35" s="5">
        <v>0</v>
      </c>
      <c r="X35" s="3" t="s">
        <v>6</v>
      </c>
      <c r="Y35" s="3" t="s">
        <v>7</v>
      </c>
      <c r="Z35" s="3" t="s">
        <v>8</v>
      </c>
      <c r="AA35" s="5">
        <v>15</v>
      </c>
      <c r="AB35" s="5">
        <v>2.7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13" t="s">
        <v>2</v>
      </c>
      <c r="AI35" s="19">
        <f t="shared" si="5"/>
        <v>0.90510000000000002</v>
      </c>
    </row>
    <row r="36" spans="1:35" x14ac:dyDescent="0.25">
      <c r="A36" s="16" t="s">
        <v>67</v>
      </c>
      <c r="B36" s="3" t="s">
        <v>68</v>
      </c>
      <c r="C36" s="3" t="s">
        <v>2</v>
      </c>
      <c r="D36" s="3" t="s">
        <v>3</v>
      </c>
      <c r="E36" s="3" t="s">
        <v>3</v>
      </c>
      <c r="F36" s="3" t="s">
        <v>4</v>
      </c>
      <c r="G36" s="3" t="s">
        <v>5</v>
      </c>
      <c r="H36" s="3" t="s">
        <v>2</v>
      </c>
      <c r="I36" s="4">
        <v>1</v>
      </c>
      <c r="J36" s="5">
        <v>0</v>
      </c>
      <c r="K36" s="5">
        <f t="shared" si="0"/>
        <v>1.5624</v>
      </c>
      <c r="L36" s="5">
        <v>0</v>
      </c>
      <c r="M36" s="5">
        <v>0</v>
      </c>
      <c r="N36" s="5">
        <f t="shared" si="1"/>
        <v>12.77</v>
      </c>
      <c r="O36" s="5">
        <f t="shared" si="2"/>
        <v>0.8306</v>
      </c>
      <c r="P36" s="5">
        <v>0</v>
      </c>
      <c r="Q36" s="5">
        <v>0</v>
      </c>
      <c r="R36" s="5">
        <f t="shared" si="3"/>
        <v>210.11</v>
      </c>
      <c r="S36" s="5">
        <f t="shared" si="4"/>
        <v>0.79449999999999998</v>
      </c>
      <c r="T36" s="5">
        <v>0</v>
      </c>
      <c r="U36" s="5">
        <v>0</v>
      </c>
      <c r="V36" s="5">
        <v>0.70330000000000004</v>
      </c>
      <c r="W36" s="5">
        <v>0</v>
      </c>
      <c r="X36" s="3" t="s">
        <v>6</v>
      </c>
      <c r="Y36" s="3" t="s">
        <v>7</v>
      </c>
      <c r="Z36" s="3" t="s">
        <v>8</v>
      </c>
      <c r="AA36" s="5">
        <v>15</v>
      </c>
      <c r="AB36" s="5">
        <v>2.7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13" t="s">
        <v>2</v>
      </c>
      <c r="AI36" s="19">
        <f t="shared" si="5"/>
        <v>0.72230000000000005</v>
      </c>
    </row>
    <row r="37" spans="1:35" x14ac:dyDescent="0.25">
      <c r="A37" s="16" t="s">
        <v>69</v>
      </c>
      <c r="B37" s="3" t="s">
        <v>70</v>
      </c>
      <c r="C37" s="3" t="s">
        <v>2</v>
      </c>
      <c r="D37" s="3" t="s">
        <v>3</v>
      </c>
      <c r="E37" s="3" t="s">
        <v>3</v>
      </c>
      <c r="F37" s="3" t="s">
        <v>4</v>
      </c>
      <c r="G37" s="3" t="s">
        <v>5</v>
      </c>
      <c r="H37" s="3" t="s">
        <v>2</v>
      </c>
      <c r="I37" s="4">
        <v>1</v>
      </c>
      <c r="J37" s="5">
        <v>0</v>
      </c>
      <c r="K37" s="5">
        <f t="shared" si="0"/>
        <v>1.5059</v>
      </c>
      <c r="L37" s="5">
        <v>0</v>
      </c>
      <c r="M37" s="5">
        <v>0</v>
      </c>
      <c r="N37" s="5">
        <f t="shared" si="1"/>
        <v>12.3</v>
      </c>
      <c r="O37" s="5">
        <f t="shared" si="2"/>
        <v>0.80059999999999998</v>
      </c>
      <c r="P37" s="5">
        <v>0</v>
      </c>
      <c r="Q37" s="5">
        <v>0</v>
      </c>
      <c r="R37" s="5">
        <f t="shared" si="3"/>
        <v>202.52</v>
      </c>
      <c r="S37" s="5">
        <f t="shared" si="4"/>
        <v>0.76580000000000004</v>
      </c>
      <c r="T37" s="5">
        <v>0</v>
      </c>
      <c r="U37" s="5">
        <v>0</v>
      </c>
      <c r="V37" s="5">
        <v>0.67789999999999995</v>
      </c>
      <c r="W37" s="5">
        <v>0</v>
      </c>
      <c r="X37" s="3" t="s">
        <v>6</v>
      </c>
      <c r="Y37" s="3" t="s">
        <v>7</v>
      </c>
      <c r="Z37" s="3" t="s">
        <v>8</v>
      </c>
      <c r="AA37" s="5">
        <v>15</v>
      </c>
      <c r="AB37" s="5">
        <v>2.7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13" t="s">
        <v>2</v>
      </c>
      <c r="AI37" s="19">
        <f t="shared" si="5"/>
        <v>0.69620000000000004</v>
      </c>
    </row>
    <row r="38" spans="1:35" x14ac:dyDescent="0.25">
      <c r="A38" s="16" t="s">
        <v>71</v>
      </c>
      <c r="B38" s="3" t="s">
        <v>72</v>
      </c>
      <c r="C38" s="3" t="s">
        <v>2</v>
      </c>
      <c r="D38" s="3" t="s">
        <v>3</v>
      </c>
      <c r="E38" s="3" t="s">
        <v>3</v>
      </c>
      <c r="F38" s="3" t="s">
        <v>4</v>
      </c>
      <c r="G38" s="3" t="s">
        <v>5</v>
      </c>
      <c r="H38" s="3" t="s">
        <v>2</v>
      </c>
      <c r="I38" s="4">
        <v>1</v>
      </c>
      <c r="J38" s="5">
        <v>0</v>
      </c>
      <c r="K38" s="5">
        <f t="shared" si="0"/>
        <v>1.1483000000000001</v>
      </c>
      <c r="L38" s="5">
        <v>0</v>
      </c>
      <c r="M38" s="5">
        <v>0</v>
      </c>
      <c r="N38" s="5">
        <f t="shared" si="1"/>
        <v>9.3800000000000008</v>
      </c>
      <c r="O38" s="5">
        <f t="shared" si="2"/>
        <v>0.61050000000000004</v>
      </c>
      <c r="P38" s="5">
        <v>0</v>
      </c>
      <c r="Q38" s="5">
        <v>0</v>
      </c>
      <c r="R38" s="5">
        <f t="shared" si="3"/>
        <v>154.44</v>
      </c>
      <c r="S38" s="5">
        <f t="shared" si="4"/>
        <v>0.58399999999999996</v>
      </c>
      <c r="T38" s="5">
        <v>0</v>
      </c>
      <c r="U38" s="5">
        <v>0</v>
      </c>
      <c r="V38" s="5">
        <v>0.51690000000000003</v>
      </c>
      <c r="W38" s="5">
        <v>0</v>
      </c>
      <c r="X38" s="3" t="s">
        <v>6</v>
      </c>
      <c r="Y38" s="3" t="s">
        <v>7</v>
      </c>
      <c r="Z38" s="3" t="s">
        <v>8</v>
      </c>
      <c r="AA38" s="5">
        <v>15</v>
      </c>
      <c r="AB38" s="5">
        <v>2.7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13" t="s">
        <v>2</v>
      </c>
      <c r="AI38" s="19">
        <f t="shared" si="5"/>
        <v>0.53090000000000004</v>
      </c>
    </row>
    <row r="39" spans="1:35" x14ac:dyDescent="0.25">
      <c r="A39" s="16" t="s">
        <v>73</v>
      </c>
      <c r="B39" s="3" t="s">
        <v>74</v>
      </c>
      <c r="C39" s="3" t="s">
        <v>2</v>
      </c>
      <c r="D39" s="3" t="s">
        <v>3</v>
      </c>
      <c r="E39" s="3" t="s">
        <v>3</v>
      </c>
      <c r="F39" s="3" t="s">
        <v>4</v>
      </c>
      <c r="G39" s="3" t="s">
        <v>5</v>
      </c>
      <c r="H39" s="3" t="s">
        <v>2</v>
      </c>
      <c r="I39" s="4">
        <v>1</v>
      </c>
      <c r="J39" s="5">
        <v>0</v>
      </c>
      <c r="K39" s="5">
        <f t="shared" si="0"/>
        <v>1.5258</v>
      </c>
      <c r="L39" s="5">
        <v>0</v>
      </c>
      <c r="M39" s="5">
        <v>0</v>
      </c>
      <c r="N39" s="5">
        <f t="shared" si="1"/>
        <v>12.47</v>
      </c>
      <c r="O39" s="5">
        <f t="shared" si="2"/>
        <v>0.81120000000000003</v>
      </c>
      <c r="P39" s="5">
        <v>0</v>
      </c>
      <c r="Q39" s="5">
        <v>0</v>
      </c>
      <c r="R39" s="5">
        <f t="shared" si="3"/>
        <v>205.19</v>
      </c>
      <c r="S39" s="5">
        <f t="shared" si="4"/>
        <v>0.77590000000000003</v>
      </c>
      <c r="T39" s="5">
        <v>0</v>
      </c>
      <c r="U39" s="5">
        <v>0</v>
      </c>
      <c r="V39" s="5">
        <v>0.68689999999999996</v>
      </c>
      <c r="W39" s="5">
        <v>0</v>
      </c>
      <c r="X39" s="3" t="s">
        <v>6</v>
      </c>
      <c r="Y39" s="3" t="s">
        <v>7</v>
      </c>
      <c r="Z39" s="3" t="s">
        <v>8</v>
      </c>
      <c r="AA39" s="5">
        <v>15</v>
      </c>
      <c r="AB39" s="5">
        <v>2.7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13" t="s">
        <v>2</v>
      </c>
      <c r="AI39" s="19">
        <f t="shared" si="5"/>
        <v>0.70540000000000003</v>
      </c>
    </row>
    <row r="40" spans="1:35" x14ac:dyDescent="0.25">
      <c r="A40" s="16" t="s">
        <v>75</v>
      </c>
      <c r="B40" s="3" t="s">
        <v>76</v>
      </c>
      <c r="C40" s="3" t="s">
        <v>2</v>
      </c>
      <c r="D40" s="3" t="s">
        <v>3</v>
      </c>
      <c r="E40" s="3" t="s">
        <v>3</v>
      </c>
      <c r="F40" s="3" t="s">
        <v>4</v>
      </c>
      <c r="G40" s="3" t="s">
        <v>5</v>
      </c>
      <c r="H40" s="3" t="s">
        <v>2</v>
      </c>
      <c r="I40" s="4">
        <v>1</v>
      </c>
      <c r="J40" s="5">
        <v>0</v>
      </c>
      <c r="K40" s="5">
        <f t="shared" si="0"/>
        <v>1.6465000000000001</v>
      </c>
      <c r="L40" s="5">
        <v>0</v>
      </c>
      <c r="M40" s="5">
        <v>0</v>
      </c>
      <c r="N40" s="5">
        <f t="shared" si="1"/>
        <v>13.45</v>
      </c>
      <c r="O40" s="5">
        <f t="shared" si="2"/>
        <v>0.87539999999999996</v>
      </c>
      <c r="P40" s="5">
        <v>0</v>
      </c>
      <c r="Q40" s="5">
        <v>0</v>
      </c>
      <c r="R40" s="5">
        <f t="shared" si="3"/>
        <v>221.42</v>
      </c>
      <c r="S40" s="5">
        <f t="shared" si="4"/>
        <v>0.83730000000000004</v>
      </c>
      <c r="T40" s="5">
        <v>0</v>
      </c>
      <c r="U40" s="5">
        <v>0</v>
      </c>
      <c r="V40" s="5">
        <v>0.74119999999999997</v>
      </c>
      <c r="W40" s="5">
        <v>0</v>
      </c>
      <c r="X40" s="3" t="s">
        <v>6</v>
      </c>
      <c r="Y40" s="3" t="s">
        <v>7</v>
      </c>
      <c r="Z40" s="3" t="s">
        <v>8</v>
      </c>
      <c r="AA40" s="5">
        <v>15</v>
      </c>
      <c r="AB40" s="5">
        <v>2.7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13" t="s">
        <v>2</v>
      </c>
      <c r="AI40" s="19">
        <f t="shared" si="5"/>
        <v>0.76119999999999999</v>
      </c>
    </row>
    <row r="41" spans="1:35" x14ac:dyDescent="0.25">
      <c r="A41" s="16" t="s">
        <v>77</v>
      </c>
      <c r="B41" s="3" t="s">
        <v>78</v>
      </c>
      <c r="C41" s="3" t="s">
        <v>2</v>
      </c>
      <c r="D41" s="3" t="s">
        <v>3</v>
      </c>
      <c r="E41" s="3" t="s">
        <v>3</v>
      </c>
      <c r="F41" s="3" t="s">
        <v>4</v>
      </c>
      <c r="G41" s="3" t="s">
        <v>5</v>
      </c>
      <c r="H41" s="3" t="s">
        <v>2</v>
      </c>
      <c r="I41" s="4">
        <v>1</v>
      </c>
      <c r="J41" s="5">
        <v>0</v>
      </c>
      <c r="K41" s="5">
        <f t="shared" si="0"/>
        <v>1.6465000000000001</v>
      </c>
      <c r="L41" s="5">
        <v>0</v>
      </c>
      <c r="M41" s="5">
        <v>0</v>
      </c>
      <c r="N41" s="5">
        <f t="shared" si="1"/>
        <v>13.45</v>
      </c>
      <c r="O41" s="5">
        <f t="shared" si="2"/>
        <v>0.87539999999999996</v>
      </c>
      <c r="P41" s="5">
        <v>0</v>
      </c>
      <c r="Q41" s="5">
        <v>0</v>
      </c>
      <c r="R41" s="5">
        <f t="shared" si="3"/>
        <v>221.42</v>
      </c>
      <c r="S41" s="5">
        <f t="shared" si="4"/>
        <v>0.83730000000000004</v>
      </c>
      <c r="T41" s="5">
        <v>0</v>
      </c>
      <c r="U41" s="5">
        <v>0</v>
      </c>
      <c r="V41" s="5">
        <v>0.74119999999999997</v>
      </c>
      <c r="W41" s="5">
        <v>0</v>
      </c>
      <c r="X41" s="3" t="s">
        <v>6</v>
      </c>
      <c r="Y41" s="3" t="s">
        <v>7</v>
      </c>
      <c r="Z41" s="3" t="s">
        <v>8</v>
      </c>
      <c r="AA41" s="5">
        <v>15</v>
      </c>
      <c r="AB41" s="5">
        <v>2.7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13" t="s">
        <v>2</v>
      </c>
      <c r="AI41" s="19">
        <f t="shared" si="5"/>
        <v>0.76119999999999999</v>
      </c>
    </row>
    <row r="42" spans="1:35" x14ac:dyDescent="0.25">
      <c r="A42" s="17" t="s">
        <v>79</v>
      </c>
      <c r="B42" s="6" t="s">
        <v>80</v>
      </c>
      <c r="C42" s="6" t="s">
        <v>2</v>
      </c>
      <c r="D42" s="6" t="s">
        <v>3</v>
      </c>
      <c r="E42" s="6" t="s">
        <v>3</v>
      </c>
      <c r="F42" s="6" t="s">
        <v>4</v>
      </c>
      <c r="G42" s="6" t="s">
        <v>5</v>
      </c>
      <c r="H42" s="6" t="s">
        <v>2</v>
      </c>
      <c r="I42" s="7">
        <v>1</v>
      </c>
      <c r="J42" s="8">
        <v>0</v>
      </c>
      <c r="K42" s="5">
        <f t="shared" si="0"/>
        <v>1.7669999999999999</v>
      </c>
      <c r="L42" s="8">
        <v>0</v>
      </c>
      <c r="M42" s="8">
        <v>0</v>
      </c>
      <c r="N42" s="5">
        <f t="shared" si="1"/>
        <v>14.44</v>
      </c>
      <c r="O42" s="5">
        <f t="shared" si="2"/>
        <v>0.93940000000000001</v>
      </c>
      <c r="P42" s="8">
        <v>0</v>
      </c>
      <c r="Q42" s="8">
        <v>0</v>
      </c>
      <c r="R42" s="5">
        <f t="shared" si="3"/>
        <v>237.63</v>
      </c>
      <c r="S42" s="5">
        <f t="shared" si="4"/>
        <v>0.89859999999999995</v>
      </c>
      <c r="T42" s="8">
        <v>0</v>
      </c>
      <c r="U42" s="8">
        <v>0</v>
      </c>
      <c r="V42" s="8">
        <v>0.7954</v>
      </c>
      <c r="W42" s="8">
        <v>0</v>
      </c>
      <c r="X42" s="6" t="s">
        <v>6</v>
      </c>
      <c r="Y42" s="6" t="s">
        <v>7</v>
      </c>
      <c r="Z42" s="6" t="s">
        <v>8</v>
      </c>
      <c r="AA42" s="5">
        <v>15</v>
      </c>
      <c r="AB42" s="5">
        <v>2.7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14" t="s">
        <v>2</v>
      </c>
      <c r="AI42" s="19">
        <f t="shared" si="5"/>
        <v>0.81689999999999996</v>
      </c>
    </row>
    <row r="43" spans="1:35" x14ac:dyDescent="0.25">
      <c r="A43" s="24" t="s">
        <v>115</v>
      </c>
      <c r="B43" s="20" t="s">
        <v>116</v>
      </c>
      <c r="C43" s="20" t="s">
        <v>117</v>
      </c>
      <c r="D43" s="20" t="s">
        <v>3</v>
      </c>
      <c r="E43" s="20" t="s">
        <v>3</v>
      </c>
      <c r="F43" s="20" t="s">
        <v>4</v>
      </c>
      <c r="G43" s="20" t="s">
        <v>5</v>
      </c>
      <c r="H43" s="20" t="s">
        <v>118</v>
      </c>
      <c r="I43" s="21">
        <v>0</v>
      </c>
      <c r="J43" s="22">
        <v>0</v>
      </c>
      <c r="K43" s="5">
        <f>ROUND(AI43*1.75/0.96/0.915,4)</f>
        <v>4.8428000000000004</v>
      </c>
      <c r="L43" s="22">
        <v>0</v>
      </c>
      <c r="M43" s="22">
        <v>0</v>
      </c>
      <c r="N43" s="5">
        <v>43.38</v>
      </c>
      <c r="O43" s="5">
        <f t="shared" si="2"/>
        <v>2.7953999999999999</v>
      </c>
      <c r="P43" s="22">
        <v>0</v>
      </c>
      <c r="Q43" s="22">
        <v>0</v>
      </c>
      <c r="R43" s="5">
        <v>708.11</v>
      </c>
      <c r="S43" s="5">
        <f t="shared" si="4"/>
        <v>2.6739000000000002</v>
      </c>
      <c r="T43" s="22">
        <v>0</v>
      </c>
      <c r="U43" s="22">
        <v>0</v>
      </c>
      <c r="V43" s="22">
        <v>2.36</v>
      </c>
      <c r="W43" s="22">
        <v>0</v>
      </c>
      <c r="X43" s="20" t="s">
        <v>119</v>
      </c>
      <c r="Y43" s="20" t="s">
        <v>120</v>
      </c>
      <c r="Z43" s="20" t="s">
        <v>121</v>
      </c>
      <c r="AA43" s="22">
        <v>3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3" t="s">
        <v>2</v>
      </c>
      <c r="AI43" s="19">
        <f>ROUND(V43*(1+AA43/100)*(1+AB43/100),4)</f>
        <v>2.4308000000000001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Vojnovits Csaba</dc:creator>
  <cp:lastModifiedBy>Vojnovits Csaba</cp:lastModifiedBy>
  <dcterms:created xsi:type="dcterms:W3CDTF">2018-01-26T10:48:06Z</dcterms:created>
  <dcterms:modified xsi:type="dcterms:W3CDTF">2018-01-26T12:52:25Z</dcterms:modified>
</cp:coreProperties>
</file>