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ques Joubert\Desktop\"/>
    </mc:Choice>
  </mc:AlternateContent>
  <bookViews>
    <workbookView xWindow="0" yWindow="0" windowWidth="28800" windowHeight="11610"/>
  </bookViews>
  <sheets>
    <sheet name="Backtesting Example" sheetId="1" r:id="rId1"/>
  </sheets>
  <calcPr calcId="171027"/>
</workbook>
</file>

<file path=xl/calcChain.xml><?xml version="1.0" encoding="utf-8"?>
<calcChain xmlns="http://schemas.openxmlformats.org/spreadsheetml/2006/main">
  <c r="L33" i="1" l="1"/>
  <c r="J26" i="1"/>
  <c r="I26" i="1"/>
  <c r="Q41" i="1"/>
  <c r="K41" i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/>
  <c r="K105" i="1" s="1"/>
  <c r="K106" i="1" s="1"/>
  <c r="K107" i="1" s="1"/>
  <c r="K108" i="1" s="1"/>
  <c r="K109" i="1" s="1"/>
  <c r="K110" i="1" s="1"/>
  <c r="K111" i="1"/>
  <c r="K112" i="1" s="1"/>
  <c r="K113" i="1" s="1"/>
  <c r="K114" i="1"/>
  <c r="K115" i="1" s="1"/>
  <c r="K116" i="1" s="1"/>
  <c r="K117" i="1" s="1"/>
  <c r="K118" i="1" s="1"/>
  <c r="K119" i="1" s="1"/>
  <c r="K120" i="1" s="1"/>
  <c r="K121" i="1" s="1"/>
  <c r="K122" i="1" s="1"/>
  <c r="K123" i="1"/>
  <c r="K124" i="1"/>
  <c r="K125" i="1" s="1"/>
  <c r="K126" i="1" s="1"/>
  <c r="K127" i="1" s="1"/>
  <c r="K128" i="1" s="1"/>
  <c r="K129" i="1" s="1"/>
  <c r="K130" i="1" s="1"/>
  <c r="K131" i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/>
  <c r="K195" i="1" s="1"/>
  <c r="K196" i="1" s="1"/>
  <c r="K197" i="1" s="1"/>
  <c r="K198" i="1" s="1"/>
  <c r="K199" i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/>
  <c r="K248" i="1"/>
  <c r="K249" i="1" s="1"/>
  <c r="K250" i="1" s="1"/>
  <c r="K251" i="1" s="1"/>
  <c r="K252" i="1" s="1"/>
  <c r="K253" i="1" s="1"/>
  <c r="K254" i="1" s="1"/>
  <c r="K255" i="1" s="1"/>
  <c r="K256" i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/>
  <c r="K276" i="1" s="1"/>
  <c r="K277" i="1" s="1"/>
  <c r="K278" i="1" s="1"/>
  <c r="K279" i="1" s="1"/>
  <c r="K280" i="1" s="1"/>
  <c r="K281" i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/>
  <c r="K301" i="1" s="1"/>
  <c r="K302" i="1" s="1"/>
  <c r="K303" i="1" s="1"/>
  <c r="K304" i="1" s="1"/>
  <c r="K305" i="1"/>
  <c r="K306" i="1" s="1"/>
  <c r="K307" i="1" s="1"/>
  <c r="K308" i="1" s="1"/>
  <c r="K309" i="1" s="1"/>
  <c r="K310" i="1" s="1"/>
  <c r="K311" i="1" s="1"/>
  <c r="K312" i="1" s="1"/>
  <c r="K313" i="1" s="1"/>
  <c r="K314" i="1" s="1"/>
  <c r="K315" i="1"/>
  <c r="K316" i="1" s="1"/>
  <c r="K317" i="1" s="1"/>
  <c r="K318" i="1" s="1"/>
  <c r="K319" i="1"/>
  <c r="K320" i="1" s="1"/>
  <c r="K321" i="1" s="1"/>
  <c r="K322" i="1" s="1"/>
  <c r="K323" i="1" s="1"/>
  <c r="K324" i="1" s="1"/>
  <c r="K325" i="1" s="1"/>
  <c r="K326" i="1" s="1"/>
  <c r="K327" i="1" s="1"/>
  <c r="K328" i="1" s="1"/>
  <c r="K329" i="1"/>
  <c r="K330" i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/>
  <c r="K375" i="1" s="1"/>
  <c r="K376" i="1" s="1"/>
  <c r="K377" i="1" s="1"/>
  <c r="K378" i="1" s="1"/>
  <c r="K379" i="1" s="1"/>
  <c r="K380" i="1" s="1"/>
  <c r="K381" i="1" s="1"/>
  <c r="K382" i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W27" i="1" s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" i="1"/>
  <c r="H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S30" i="1" s="1"/>
  <c r="H30" i="1"/>
  <c r="H31" i="1"/>
  <c r="H32" i="1"/>
  <c r="H33" i="1"/>
  <c r="S34" i="1" s="1"/>
  <c r="H34" i="1"/>
  <c r="H35" i="1"/>
  <c r="H36" i="1"/>
  <c r="H37" i="1"/>
  <c r="S38" i="1" s="1"/>
  <c r="H38" i="1"/>
  <c r="H39" i="1"/>
  <c r="H40" i="1"/>
  <c r="H41" i="1"/>
  <c r="S42" i="1" s="1"/>
  <c r="H42" i="1"/>
  <c r="H43" i="1"/>
  <c r="H44" i="1"/>
  <c r="H45" i="1"/>
  <c r="S46" i="1" s="1"/>
  <c r="H46" i="1"/>
  <c r="H47" i="1"/>
  <c r="H48" i="1"/>
  <c r="H49" i="1"/>
  <c r="S50" i="1" s="1"/>
  <c r="H50" i="1"/>
  <c r="H51" i="1"/>
  <c r="H52" i="1"/>
  <c r="H53" i="1"/>
  <c r="S54" i="1" s="1"/>
  <c r="H54" i="1"/>
  <c r="H55" i="1"/>
  <c r="H56" i="1"/>
  <c r="H57" i="1"/>
  <c r="S58" i="1" s="1"/>
  <c r="H58" i="1"/>
  <c r="H59" i="1"/>
  <c r="H60" i="1"/>
  <c r="H61" i="1"/>
  <c r="S62" i="1" s="1"/>
  <c r="H62" i="1"/>
  <c r="H63" i="1"/>
  <c r="H64" i="1"/>
  <c r="H65" i="1"/>
  <c r="S66" i="1" s="1"/>
  <c r="H66" i="1"/>
  <c r="H67" i="1"/>
  <c r="H68" i="1"/>
  <c r="H69" i="1"/>
  <c r="S70" i="1" s="1"/>
  <c r="H70" i="1"/>
  <c r="H71" i="1"/>
  <c r="H72" i="1"/>
  <c r="H73" i="1"/>
  <c r="S74" i="1" s="1"/>
  <c r="H74" i="1"/>
  <c r="H75" i="1"/>
  <c r="H76" i="1"/>
  <c r="H77" i="1"/>
  <c r="S78" i="1" s="1"/>
  <c r="H78" i="1"/>
  <c r="H79" i="1"/>
  <c r="H80" i="1"/>
  <c r="H81" i="1"/>
  <c r="S82" i="1" s="1"/>
  <c r="H82" i="1"/>
  <c r="H83" i="1"/>
  <c r="H84" i="1"/>
  <c r="H85" i="1"/>
  <c r="S86" i="1" s="1"/>
  <c r="H86" i="1"/>
  <c r="H87" i="1"/>
  <c r="H88" i="1"/>
  <c r="H89" i="1"/>
  <c r="S90" i="1" s="1"/>
  <c r="H90" i="1"/>
  <c r="H91" i="1"/>
  <c r="H92" i="1"/>
  <c r="H93" i="1"/>
  <c r="S94" i="1" s="1"/>
  <c r="H94" i="1"/>
  <c r="H95" i="1"/>
  <c r="H96" i="1"/>
  <c r="H97" i="1"/>
  <c r="S98" i="1" s="1"/>
  <c r="H98" i="1"/>
  <c r="H99" i="1"/>
  <c r="H100" i="1"/>
  <c r="H101" i="1"/>
  <c r="S102" i="1" s="1"/>
  <c r="H102" i="1"/>
  <c r="H103" i="1"/>
  <c r="H104" i="1"/>
  <c r="H105" i="1"/>
  <c r="S106" i="1" s="1"/>
  <c r="H106" i="1"/>
  <c r="H107" i="1"/>
  <c r="H108" i="1"/>
  <c r="H109" i="1"/>
  <c r="S110" i="1" s="1"/>
  <c r="H110" i="1"/>
  <c r="H111" i="1"/>
  <c r="H112" i="1"/>
  <c r="H113" i="1"/>
  <c r="S114" i="1" s="1"/>
  <c r="H114" i="1"/>
  <c r="H115" i="1"/>
  <c r="H116" i="1"/>
  <c r="H117" i="1"/>
  <c r="S118" i="1" s="1"/>
  <c r="H118" i="1"/>
  <c r="H119" i="1"/>
  <c r="H120" i="1"/>
  <c r="H121" i="1"/>
  <c r="S122" i="1" s="1"/>
  <c r="H122" i="1"/>
  <c r="H123" i="1"/>
  <c r="H124" i="1"/>
  <c r="H125" i="1"/>
  <c r="S126" i="1" s="1"/>
  <c r="H126" i="1"/>
  <c r="H127" i="1"/>
  <c r="H128" i="1"/>
  <c r="H129" i="1"/>
  <c r="S130" i="1" s="1"/>
  <c r="H130" i="1"/>
  <c r="H131" i="1"/>
  <c r="H132" i="1"/>
  <c r="H133" i="1"/>
  <c r="S134" i="1" s="1"/>
  <c r="H134" i="1"/>
  <c r="H135" i="1"/>
  <c r="H136" i="1"/>
  <c r="H137" i="1"/>
  <c r="S138" i="1" s="1"/>
  <c r="H138" i="1"/>
  <c r="H139" i="1"/>
  <c r="H140" i="1"/>
  <c r="H141" i="1"/>
  <c r="S142" i="1" s="1"/>
  <c r="H142" i="1"/>
  <c r="H143" i="1"/>
  <c r="H144" i="1"/>
  <c r="H145" i="1"/>
  <c r="S146" i="1" s="1"/>
  <c r="H146" i="1"/>
  <c r="H147" i="1"/>
  <c r="H148" i="1"/>
  <c r="H149" i="1"/>
  <c r="S150" i="1" s="1"/>
  <c r="H150" i="1"/>
  <c r="H151" i="1"/>
  <c r="H152" i="1"/>
  <c r="H153" i="1"/>
  <c r="S154" i="1" s="1"/>
  <c r="H154" i="1"/>
  <c r="H155" i="1"/>
  <c r="H156" i="1"/>
  <c r="H157" i="1"/>
  <c r="S158" i="1" s="1"/>
  <c r="H158" i="1"/>
  <c r="H159" i="1"/>
  <c r="H160" i="1"/>
  <c r="H161" i="1"/>
  <c r="S162" i="1" s="1"/>
  <c r="H162" i="1"/>
  <c r="H163" i="1"/>
  <c r="H164" i="1"/>
  <c r="H165" i="1"/>
  <c r="S166" i="1" s="1"/>
  <c r="H166" i="1"/>
  <c r="H167" i="1"/>
  <c r="H168" i="1"/>
  <c r="H169" i="1"/>
  <c r="S170" i="1" s="1"/>
  <c r="H170" i="1"/>
  <c r="H171" i="1"/>
  <c r="H172" i="1"/>
  <c r="H173" i="1"/>
  <c r="S174" i="1" s="1"/>
  <c r="H174" i="1"/>
  <c r="H175" i="1"/>
  <c r="H176" i="1"/>
  <c r="H177" i="1"/>
  <c r="S178" i="1" s="1"/>
  <c r="H178" i="1"/>
  <c r="H179" i="1"/>
  <c r="H180" i="1"/>
  <c r="H181" i="1"/>
  <c r="S182" i="1" s="1"/>
  <c r="H182" i="1"/>
  <c r="H183" i="1"/>
  <c r="H184" i="1"/>
  <c r="H185" i="1"/>
  <c r="S186" i="1" s="1"/>
  <c r="H186" i="1"/>
  <c r="H187" i="1"/>
  <c r="H188" i="1"/>
  <c r="H189" i="1"/>
  <c r="S190" i="1" s="1"/>
  <c r="H190" i="1"/>
  <c r="H191" i="1"/>
  <c r="H192" i="1"/>
  <c r="H193" i="1"/>
  <c r="S194" i="1" s="1"/>
  <c r="H194" i="1"/>
  <c r="H195" i="1"/>
  <c r="H196" i="1"/>
  <c r="H197" i="1"/>
  <c r="S198" i="1" s="1"/>
  <c r="H198" i="1"/>
  <c r="H199" i="1"/>
  <c r="H200" i="1"/>
  <c r="H201" i="1"/>
  <c r="S202" i="1" s="1"/>
  <c r="H202" i="1"/>
  <c r="H203" i="1"/>
  <c r="H204" i="1"/>
  <c r="H205" i="1"/>
  <c r="S206" i="1" s="1"/>
  <c r="H206" i="1"/>
  <c r="H207" i="1"/>
  <c r="H208" i="1"/>
  <c r="H209" i="1"/>
  <c r="S210" i="1" s="1"/>
  <c r="H210" i="1"/>
  <c r="H211" i="1"/>
  <c r="H212" i="1"/>
  <c r="H213" i="1"/>
  <c r="S214" i="1" s="1"/>
  <c r="H214" i="1"/>
  <c r="H215" i="1"/>
  <c r="H216" i="1"/>
  <c r="H217" i="1"/>
  <c r="S218" i="1" s="1"/>
  <c r="H218" i="1"/>
  <c r="H219" i="1"/>
  <c r="H220" i="1"/>
  <c r="H221" i="1"/>
  <c r="S222" i="1" s="1"/>
  <c r="H222" i="1"/>
  <c r="H223" i="1"/>
  <c r="H224" i="1"/>
  <c r="H225" i="1"/>
  <c r="S226" i="1" s="1"/>
  <c r="H226" i="1"/>
  <c r="H227" i="1"/>
  <c r="H228" i="1"/>
  <c r="H229" i="1"/>
  <c r="S230" i="1" s="1"/>
  <c r="H230" i="1"/>
  <c r="H231" i="1"/>
  <c r="H232" i="1"/>
  <c r="H233" i="1"/>
  <c r="S234" i="1" s="1"/>
  <c r="H234" i="1"/>
  <c r="H235" i="1"/>
  <c r="H236" i="1"/>
  <c r="H237" i="1"/>
  <c r="S238" i="1" s="1"/>
  <c r="H238" i="1"/>
  <c r="H239" i="1"/>
  <c r="H240" i="1"/>
  <c r="H241" i="1"/>
  <c r="S242" i="1" s="1"/>
  <c r="H242" i="1"/>
  <c r="H243" i="1"/>
  <c r="H244" i="1"/>
  <c r="H245" i="1"/>
  <c r="S246" i="1" s="1"/>
  <c r="H246" i="1"/>
  <c r="H247" i="1"/>
  <c r="H248" i="1"/>
  <c r="H249" i="1"/>
  <c r="S250" i="1" s="1"/>
  <c r="H250" i="1"/>
  <c r="H251" i="1"/>
  <c r="H252" i="1"/>
  <c r="H253" i="1"/>
  <c r="S254" i="1" s="1"/>
  <c r="H254" i="1"/>
  <c r="H255" i="1"/>
  <c r="H256" i="1"/>
  <c r="H257" i="1"/>
  <c r="S258" i="1" s="1"/>
  <c r="H258" i="1"/>
  <c r="H259" i="1"/>
  <c r="H260" i="1"/>
  <c r="H261" i="1"/>
  <c r="S262" i="1" s="1"/>
  <c r="H262" i="1"/>
  <c r="H263" i="1"/>
  <c r="H264" i="1"/>
  <c r="H265" i="1"/>
  <c r="H266" i="1"/>
  <c r="H267" i="1"/>
  <c r="H268" i="1"/>
  <c r="H269" i="1"/>
  <c r="S270" i="1" s="1"/>
  <c r="H270" i="1"/>
  <c r="H271" i="1"/>
  <c r="H272" i="1"/>
  <c r="H273" i="1"/>
  <c r="S274" i="1" s="1"/>
  <c r="H274" i="1"/>
  <c r="H275" i="1"/>
  <c r="H276" i="1"/>
  <c r="H277" i="1"/>
  <c r="S278" i="1" s="1"/>
  <c r="H278" i="1"/>
  <c r="H279" i="1"/>
  <c r="H280" i="1"/>
  <c r="H281" i="1"/>
  <c r="H282" i="1"/>
  <c r="H283" i="1"/>
  <c r="H284" i="1"/>
  <c r="H285" i="1"/>
  <c r="S286" i="1" s="1"/>
  <c r="H286" i="1"/>
  <c r="H287" i="1"/>
  <c r="H288" i="1"/>
  <c r="H289" i="1"/>
  <c r="S290" i="1" s="1"/>
  <c r="H290" i="1"/>
  <c r="H291" i="1"/>
  <c r="H292" i="1"/>
  <c r="H293" i="1"/>
  <c r="S294" i="1" s="1"/>
  <c r="H294" i="1"/>
  <c r="H295" i="1"/>
  <c r="H296" i="1"/>
  <c r="H297" i="1"/>
  <c r="H298" i="1"/>
  <c r="H299" i="1"/>
  <c r="H300" i="1"/>
  <c r="H301" i="1"/>
  <c r="S302" i="1" s="1"/>
  <c r="H302" i="1"/>
  <c r="H303" i="1"/>
  <c r="H304" i="1"/>
  <c r="H305" i="1"/>
  <c r="S306" i="1" s="1"/>
  <c r="H306" i="1"/>
  <c r="H307" i="1"/>
  <c r="H308" i="1"/>
  <c r="H309" i="1"/>
  <c r="S310" i="1" s="1"/>
  <c r="H310" i="1"/>
  <c r="H311" i="1"/>
  <c r="H312" i="1"/>
  <c r="H313" i="1"/>
  <c r="H314" i="1"/>
  <c r="H315" i="1"/>
  <c r="H316" i="1"/>
  <c r="H317" i="1"/>
  <c r="S318" i="1" s="1"/>
  <c r="H318" i="1"/>
  <c r="H319" i="1"/>
  <c r="H320" i="1"/>
  <c r="H321" i="1"/>
  <c r="S322" i="1" s="1"/>
  <c r="H322" i="1"/>
  <c r="H323" i="1"/>
  <c r="H324" i="1"/>
  <c r="H325" i="1"/>
  <c r="S326" i="1" s="1"/>
  <c r="H326" i="1"/>
  <c r="H327" i="1"/>
  <c r="H328" i="1"/>
  <c r="H329" i="1"/>
  <c r="H330" i="1"/>
  <c r="H331" i="1"/>
  <c r="H332" i="1"/>
  <c r="H333" i="1"/>
  <c r="S334" i="1" s="1"/>
  <c r="H334" i="1"/>
  <c r="H335" i="1"/>
  <c r="H336" i="1"/>
  <c r="H337" i="1"/>
  <c r="S338" i="1" s="1"/>
  <c r="H338" i="1"/>
  <c r="H339" i="1"/>
  <c r="H340" i="1"/>
  <c r="H341" i="1"/>
  <c r="S342" i="1" s="1"/>
  <c r="H342" i="1"/>
  <c r="H343" i="1"/>
  <c r="H344" i="1"/>
  <c r="H345" i="1"/>
  <c r="H346" i="1"/>
  <c r="H347" i="1"/>
  <c r="H348" i="1"/>
  <c r="H349" i="1"/>
  <c r="S350" i="1" s="1"/>
  <c r="H350" i="1"/>
  <c r="H351" i="1"/>
  <c r="H352" i="1"/>
  <c r="H353" i="1"/>
  <c r="S354" i="1" s="1"/>
  <c r="H354" i="1"/>
  <c r="H355" i="1"/>
  <c r="H356" i="1"/>
  <c r="H357" i="1"/>
  <c r="S358" i="1" s="1"/>
  <c r="H358" i="1"/>
  <c r="H359" i="1"/>
  <c r="H360" i="1"/>
  <c r="H361" i="1"/>
  <c r="H362" i="1"/>
  <c r="H363" i="1"/>
  <c r="H364" i="1"/>
  <c r="H365" i="1"/>
  <c r="S366" i="1" s="1"/>
  <c r="H366" i="1"/>
  <c r="H367" i="1"/>
  <c r="H368" i="1"/>
  <c r="H369" i="1"/>
  <c r="S370" i="1" s="1"/>
  <c r="H370" i="1"/>
  <c r="H371" i="1"/>
  <c r="H372" i="1"/>
  <c r="H373" i="1"/>
  <c r="S374" i="1" s="1"/>
  <c r="H374" i="1"/>
  <c r="H375" i="1"/>
  <c r="H376" i="1"/>
  <c r="H377" i="1"/>
  <c r="H378" i="1"/>
  <c r="H379" i="1"/>
  <c r="H380" i="1"/>
  <c r="H381" i="1"/>
  <c r="S382" i="1" s="1"/>
  <c r="H382" i="1"/>
  <c r="H383" i="1"/>
  <c r="H384" i="1"/>
  <c r="H385" i="1"/>
  <c r="W28" i="1" l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W255" i="1" s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W271" i="1" s="1"/>
  <c r="W272" i="1" s="1"/>
  <c r="W273" i="1" s="1"/>
  <c r="W274" i="1" s="1"/>
  <c r="W275" i="1" s="1"/>
  <c r="W276" i="1" s="1"/>
  <c r="W277" i="1" s="1"/>
  <c r="W278" i="1" s="1"/>
  <c r="W279" i="1" s="1"/>
  <c r="W280" i="1" s="1"/>
  <c r="W281" i="1" s="1"/>
  <c r="W282" i="1" s="1"/>
  <c r="W283" i="1" s="1"/>
  <c r="W284" i="1" s="1"/>
  <c r="W285" i="1" s="1"/>
  <c r="W286" i="1" s="1"/>
  <c r="W287" i="1" s="1"/>
  <c r="W288" i="1" s="1"/>
  <c r="W289" i="1" s="1"/>
  <c r="W290" i="1" s="1"/>
  <c r="W291" i="1" s="1"/>
  <c r="W292" i="1" s="1"/>
  <c r="W293" i="1" s="1"/>
  <c r="W294" i="1" s="1"/>
  <c r="W295" i="1" s="1"/>
  <c r="W296" i="1" s="1"/>
  <c r="W297" i="1" s="1"/>
  <c r="W298" i="1" s="1"/>
  <c r="W299" i="1" s="1"/>
  <c r="W300" i="1" s="1"/>
  <c r="W301" i="1" s="1"/>
  <c r="W302" i="1" s="1"/>
  <c r="W303" i="1" s="1"/>
  <c r="W304" i="1" s="1"/>
  <c r="W305" i="1" s="1"/>
  <c r="W306" i="1" s="1"/>
  <c r="W307" i="1" s="1"/>
  <c r="W308" i="1" s="1"/>
  <c r="W309" i="1" s="1"/>
  <c r="W310" i="1" s="1"/>
  <c r="W311" i="1" s="1"/>
  <c r="W312" i="1" s="1"/>
  <c r="W313" i="1" s="1"/>
  <c r="W314" i="1" s="1"/>
  <c r="W315" i="1" s="1"/>
  <c r="W316" i="1" s="1"/>
  <c r="W317" i="1" s="1"/>
  <c r="W318" i="1" s="1"/>
  <c r="W319" i="1" s="1"/>
  <c r="W320" i="1" s="1"/>
  <c r="W321" i="1" s="1"/>
  <c r="W322" i="1" s="1"/>
  <c r="W323" i="1" s="1"/>
  <c r="W324" i="1" s="1"/>
  <c r="W325" i="1" s="1"/>
  <c r="W326" i="1" s="1"/>
  <c r="W327" i="1" s="1"/>
  <c r="W328" i="1" s="1"/>
  <c r="W329" i="1" s="1"/>
  <c r="W330" i="1" s="1"/>
  <c r="W331" i="1" s="1"/>
  <c r="W332" i="1" s="1"/>
  <c r="W333" i="1" s="1"/>
  <c r="W334" i="1" s="1"/>
  <c r="W335" i="1" s="1"/>
  <c r="W336" i="1" s="1"/>
  <c r="W337" i="1" s="1"/>
  <c r="W338" i="1" s="1"/>
  <c r="W339" i="1" s="1"/>
  <c r="W340" i="1" s="1"/>
  <c r="W341" i="1" s="1"/>
  <c r="W342" i="1" s="1"/>
  <c r="W343" i="1" s="1"/>
  <c r="W344" i="1" s="1"/>
  <c r="W345" i="1" s="1"/>
  <c r="W346" i="1" s="1"/>
  <c r="W347" i="1" s="1"/>
  <c r="W348" i="1" s="1"/>
  <c r="W349" i="1" s="1"/>
  <c r="W350" i="1" s="1"/>
  <c r="W351" i="1" s="1"/>
  <c r="W352" i="1" s="1"/>
  <c r="W353" i="1" s="1"/>
  <c r="W354" i="1" s="1"/>
  <c r="W355" i="1" s="1"/>
  <c r="W356" i="1" s="1"/>
  <c r="W357" i="1" s="1"/>
  <c r="W358" i="1" s="1"/>
  <c r="W359" i="1" s="1"/>
  <c r="W360" i="1" s="1"/>
  <c r="W361" i="1" s="1"/>
  <c r="W362" i="1" s="1"/>
  <c r="W363" i="1" s="1"/>
  <c r="W364" i="1" s="1"/>
  <c r="W365" i="1" s="1"/>
  <c r="W366" i="1" s="1"/>
  <c r="W367" i="1" s="1"/>
  <c r="W368" i="1" s="1"/>
  <c r="W369" i="1" s="1"/>
  <c r="W370" i="1" s="1"/>
  <c r="W371" i="1" s="1"/>
  <c r="W372" i="1" s="1"/>
  <c r="W373" i="1" s="1"/>
  <c r="W374" i="1" s="1"/>
  <c r="W375" i="1" s="1"/>
  <c r="W376" i="1" s="1"/>
  <c r="W377" i="1" s="1"/>
  <c r="W378" i="1" s="1"/>
  <c r="W379" i="1" s="1"/>
  <c r="W380" i="1" s="1"/>
  <c r="W381" i="1" s="1"/>
  <c r="W382" i="1" s="1"/>
  <c r="W383" i="1" s="1"/>
  <c r="W384" i="1" s="1"/>
  <c r="W385" i="1" s="1"/>
  <c r="S384" i="1"/>
  <c r="S380" i="1"/>
  <c r="T380" i="1" s="1"/>
  <c r="S376" i="1"/>
  <c r="T376" i="1" s="1"/>
  <c r="S372" i="1"/>
  <c r="S368" i="1"/>
  <c r="S364" i="1"/>
  <c r="T364" i="1" s="1"/>
  <c r="S360" i="1"/>
  <c r="S356" i="1"/>
  <c r="S352" i="1"/>
  <c r="S348" i="1"/>
  <c r="T348" i="1" s="1"/>
  <c r="S344" i="1"/>
  <c r="S340" i="1"/>
  <c r="S336" i="1"/>
  <c r="S332" i="1"/>
  <c r="T332" i="1" s="1"/>
  <c r="S328" i="1"/>
  <c r="T328" i="1" s="1"/>
  <c r="S324" i="1"/>
  <c r="S320" i="1"/>
  <c r="S316" i="1"/>
  <c r="T316" i="1" s="1"/>
  <c r="S312" i="1"/>
  <c r="T312" i="1" s="1"/>
  <c r="S308" i="1"/>
  <c r="S304" i="1"/>
  <c r="S300" i="1"/>
  <c r="T300" i="1" s="1"/>
  <c r="S296" i="1"/>
  <c r="S292" i="1"/>
  <c r="S288" i="1"/>
  <c r="S284" i="1"/>
  <c r="T284" i="1" s="1"/>
  <c r="S280" i="1"/>
  <c r="T280" i="1" s="1"/>
  <c r="S276" i="1"/>
  <c r="S272" i="1"/>
  <c r="S268" i="1"/>
  <c r="T268" i="1" s="1"/>
  <c r="S264" i="1"/>
  <c r="S260" i="1"/>
  <c r="S256" i="1"/>
  <c r="S252" i="1"/>
  <c r="T252" i="1" s="1"/>
  <c r="S248" i="1"/>
  <c r="T248" i="1" s="1"/>
  <c r="S244" i="1"/>
  <c r="S240" i="1"/>
  <c r="S236" i="1"/>
  <c r="T236" i="1" s="1"/>
  <c r="S232" i="1"/>
  <c r="T232" i="1" s="1"/>
  <c r="S228" i="1"/>
  <c r="S224" i="1"/>
  <c r="S220" i="1"/>
  <c r="T220" i="1" s="1"/>
  <c r="S216" i="1"/>
  <c r="T216" i="1" s="1"/>
  <c r="S212" i="1"/>
  <c r="S208" i="1"/>
  <c r="S204" i="1"/>
  <c r="T204" i="1" s="1"/>
  <c r="S200" i="1"/>
  <c r="S196" i="1"/>
  <c r="S192" i="1"/>
  <c r="S188" i="1"/>
  <c r="T188" i="1" s="1"/>
  <c r="S184" i="1"/>
  <c r="T184" i="1" s="1"/>
  <c r="S180" i="1"/>
  <c r="S176" i="1"/>
  <c r="S172" i="1"/>
  <c r="T172" i="1" s="1"/>
  <c r="S168" i="1"/>
  <c r="S164" i="1"/>
  <c r="S160" i="1"/>
  <c r="S156" i="1"/>
  <c r="T156" i="1" s="1"/>
  <c r="S152" i="1"/>
  <c r="S148" i="1"/>
  <c r="S144" i="1"/>
  <c r="S140" i="1"/>
  <c r="T140" i="1" s="1"/>
  <c r="S136" i="1"/>
  <c r="T136" i="1" s="1"/>
  <c r="S132" i="1"/>
  <c r="S128" i="1"/>
  <c r="S124" i="1"/>
  <c r="T124" i="1" s="1"/>
  <c r="S120" i="1"/>
  <c r="T120" i="1" s="1"/>
  <c r="S116" i="1"/>
  <c r="S112" i="1"/>
  <c r="S108" i="1"/>
  <c r="T108" i="1" s="1"/>
  <c r="S104" i="1"/>
  <c r="S100" i="1"/>
  <c r="S96" i="1"/>
  <c r="S92" i="1"/>
  <c r="T92" i="1" s="1"/>
  <c r="S88" i="1"/>
  <c r="T88" i="1" s="1"/>
  <c r="S84" i="1"/>
  <c r="S80" i="1"/>
  <c r="S76" i="1"/>
  <c r="T76" i="1" s="1"/>
  <c r="S72" i="1"/>
  <c r="T72" i="1" s="1"/>
  <c r="S68" i="1"/>
  <c r="S64" i="1"/>
  <c r="S60" i="1"/>
  <c r="T60" i="1" s="1"/>
  <c r="S56" i="1"/>
  <c r="T56" i="1" s="1"/>
  <c r="S52" i="1"/>
  <c r="S48" i="1"/>
  <c r="S44" i="1"/>
  <c r="T44" i="1" s="1"/>
  <c r="S40" i="1"/>
  <c r="S36" i="1"/>
  <c r="T36" i="1" s="1"/>
  <c r="S32" i="1"/>
  <c r="S28" i="1"/>
  <c r="T28" i="1" s="1"/>
  <c r="J28" i="1"/>
  <c r="L29" i="1" s="1"/>
  <c r="J329" i="1"/>
  <c r="L330" i="1" s="1"/>
  <c r="S330" i="1"/>
  <c r="J382" i="1"/>
  <c r="L383" i="1" s="1"/>
  <c r="S383" i="1"/>
  <c r="J374" i="1"/>
  <c r="L375" i="1" s="1"/>
  <c r="S375" i="1"/>
  <c r="J366" i="1"/>
  <c r="L367" i="1" s="1"/>
  <c r="S367" i="1"/>
  <c r="J362" i="1"/>
  <c r="L363" i="1" s="1"/>
  <c r="S363" i="1"/>
  <c r="J354" i="1"/>
  <c r="L355" i="1" s="1"/>
  <c r="S355" i="1"/>
  <c r="J346" i="1"/>
  <c r="L347" i="1" s="1"/>
  <c r="S347" i="1"/>
  <c r="J338" i="1"/>
  <c r="L339" i="1" s="1"/>
  <c r="S339" i="1"/>
  <c r="J330" i="1"/>
  <c r="L331" i="1" s="1"/>
  <c r="S331" i="1"/>
  <c r="J322" i="1"/>
  <c r="L323" i="1" s="1"/>
  <c r="S323" i="1"/>
  <c r="J314" i="1"/>
  <c r="S315" i="1"/>
  <c r="J306" i="1"/>
  <c r="L307" i="1" s="1"/>
  <c r="S307" i="1"/>
  <c r="J298" i="1"/>
  <c r="L299" i="1" s="1"/>
  <c r="S299" i="1"/>
  <c r="J282" i="1"/>
  <c r="L283" i="1" s="1"/>
  <c r="S283" i="1"/>
  <c r="T384" i="1"/>
  <c r="T372" i="1"/>
  <c r="T368" i="1"/>
  <c r="T360" i="1"/>
  <c r="T356" i="1"/>
  <c r="T352" i="1"/>
  <c r="T344" i="1"/>
  <c r="T340" i="1"/>
  <c r="T336" i="1"/>
  <c r="T324" i="1"/>
  <c r="T320" i="1"/>
  <c r="T308" i="1"/>
  <c r="T304" i="1"/>
  <c r="T296" i="1"/>
  <c r="T292" i="1"/>
  <c r="T288" i="1"/>
  <c r="T276" i="1"/>
  <c r="T272" i="1"/>
  <c r="T264" i="1"/>
  <c r="T260" i="1"/>
  <c r="T256" i="1"/>
  <c r="T244" i="1"/>
  <c r="T240" i="1"/>
  <c r="T228" i="1"/>
  <c r="T224" i="1"/>
  <c r="T212" i="1"/>
  <c r="T208" i="1"/>
  <c r="T200" i="1"/>
  <c r="T196" i="1"/>
  <c r="T192" i="1"/>
  <c r="T180" i="1"/>
  <c r="T176" i="1"/>
  <c r="T168" i="1"/>
  <c r="T164" i="1"/>
  <c r="T160" i="1"/>
  <c r="T152" i="1"/>
  <c r="T148" i="1"/>
  <c r="T144" i="1"/>
  <c r="T132" i="1"/>
  <c r="T128" i="1"/>
  <c r="T116" i="1"/>
  <c r="T112" i="1"/>
  <c r="T104" i="1"/>
  <c r="T100" i="1"/>
  <c r="T96" i="1"/>
  <c r="T84" i="1"/>
  <c r="T80" i="1"/>
  <c r="T68" i="1"/>
  <c r="T64" i="1"/>
  <c r="T52" i="1"/>
  <c r="T48" i="1"/>
  <c r="T40" i="1"/>
  <c r="T32" i="1"/>
  <c r="J361" i="1"/>
  <c r="L362" i="1" s="1"/>
  <c r="S362" i="1"/>
  <c r="J345" i="1"/>
  <c r="L346" i="1" s="1"/>
  <c r="S346" i="1"/>
  <c r="J384" i="1"/>
  <c r="L385" i="1" s="1"/>
  <c r="S385" i="1"/>
  <c r="J380" i="1"/>
  <c r="L381" i="1" s="1"/>
  <c r="S381" i="1"/>
  <c r="J376" i="1"/>
  <c r="L377" i="1" s="1"/>
  <c r="S377" i="1"/>
  <c r="J372" i="1"/>
  <c r="L373" i="1" s="1"/>
  <c r="S373" i="1"/>
  <c r="J368" i="1"/>
  <c r="L369" i="1" s="1"/>
  <c r="S369" i="1"/>
  <c r="J364" i="1"/>
  <c r="L365" i="1" s="1"/>
  <c r="S365" i="1"/>
  <c r="J360" i="1"/>
  <c r="L361" i="1" s="1"/>
  <c r="S361" i="1"/>
  <c r="J356" i="1"/>
  <c r="L357" i="1" s="1"/>
  <c r="S357" i="1"/>
  <c r="J352" i="1"/>
  <c r="L353" i="1" s="1"/>
  <c r="S353" i="1"/>
  <c r="J348" i="1"/>
  <c r="L349" i="1" s="1"/>
  <c r="S349" i="1"/>
  <c r="J344" i="1"/>
  <c r="L345" i="1" s="1"/>
  <c r="S345" i="1"/>
  <c r="J340" i="1"/>
  <c r="L341" i="1" s="1"/>
  <c r="S341" i="1"/>
  <c r="J336" i="1"/>
  <c r="L337" i="1" s="1"/>
  <c r="S337" i="1"/>
  <c r="J332" i="1"/>
  <c r="L333" i="1" s="1"/>
  <c r="S333" i="1"/>
  <c r="J328" i="1"/>
  <c r="S329" i="1"/>
  <c r="J324" i="1"/>
  <c r="L325" i="1" s="1"/>
  <c r="S325" i="1"/>
  <c r="J320" i="1"/>
  <c r="L321" i="1" s="1"/>
  <c r="S321" i="1"/>
  <c r="J316" i="1"/>
  <c r="L317" i="1" s="1"/>
  <c r="S317" i="1"/>
  <c r="J312" i="1"/>
  <c r="L313" i="1" s="1"/>
  <c r="S313" i="1"/>
  <c r="J308" i="1"/>
  <c r="L309" i="1" s="1"/>
  <c r="S309" i="1"/>
  <c r="J304" i="1"/>
  <c r="S305" i="1"/>
  <c r="J300" i="1"/>
  <c r="L301" i="1" s="1"/>
  <c r="S301" i="1"/>
  <c r="J296" i="1"/>
  <c r="L297" i="1" s="1"/>
  <c r="S297" i="1"/>
  <c r="J292" i="1"/>
  <c r="L293" i="1" s="1"/>
  <c r="S293" i="1"/>
  <c r="J288" i="1"/>
  <c r="L289" i="1" s="1"/>
  <c r="S289" i="1"/>
  <c r="J284" i="1"/>
  <c r="L285" i="1" s="1"/>
  <c r="S285" i="1"/>
  <c r="J280" i="1"/>
  <c r="S281" i="1"/>
  <c r="J276" i="1"/>
  <c r="L277" i="1" s="1"/>
  <c r="S277" i="1"/>
  <c r="T277" i="1" s="1"/>
  <c r="J272" i="1"/>
  <c r="L273" i="1" s="1"/>
  <c r="S273" i="1"/>
  <c r="T273" i="1" s="1"/>
  <c r="J268" i="1"/>
  <c r="L269" i="1" s="1"/>
  <c r="S269" i="1"/>
  <c r="J264" i="1"/>
  <c r="L265" i="1" s="1"/>
  <c r="S265" i="1"/>
  <c r="J260" i="1"/>
  <c r="L261" i="1" s="1"/>
  <c r="S261" i="1"/>
  <c r="T261" i="1" s="1"/>
  <c r="J256" i="1"/>
  <c r="L257" i="1" s="1"/>
  <c r="S257" i="1"/>
  <c r="J252" i="1"/>
  <c r="L253" i="1" s="1"/>
  <c r="S253" i="1"/>
  <c r="J248" i="1"/>
  <c r="L249" i="1" s="1"/>
  <c r="S249" i="1"/>
  <c r="J244" i="1"/>
  <c r="L245" i="1" s="1"/>
  <c r="S245" i="1"/>
  <c r="T245" i="1" s="1"/>
  <c r="J240" i="1"/>
  <c r="L241" i="1" s="1"/>
  <c r="S241" i="1"/>
  <c r="T241" i="1" s="1"/>
  <c r="J236" i="1"/>
  <c r="L237" i="1" s="1"/>
  <c r="S237" i="1"/>
  <c r="J232" i="1"/>
  <c r="L233" i="1" s="1"/>
  <c r="S233" i="1"/>
  <c r="J228" i="1"/>
  <c r="L229" i="1" s="1"/>
  <c r="S229" i="1"/>
  <c r="T229" i="1" s="1"/>
  <c r="J224" i="1"/>
  <c r="L225" i="1" s="1"/>
  <c r="S225" i="1"/>
  <c r="J220" i="1"/>
  <c r="L221" i="1" s="1"/>
  <c r="S221" i="1"/>
  <c r="J216" i="1"/>
  <c r="L217" i="1" s="1"/>
  <c r="S217" i="1"/>
  <c r="J212" i="1"/>
  <c r="L213" i="1" s="1"/>
  <c r="S213" i="1"/>
  <c r="T213" i="1" s="1"/>
  <c r="J208" i="1"/>
  <c r="L209" i="1" s="1"/>
  <c r="S209" i="1"/>
  <c r="J204" i="1"/>
  <c r="L205" i="1" s="1"/>
  <c r="S205" i="1"/>
  <c r="J200" i="1"/>
  <c r="L201" i="1" s="1"/>
  <c r="S201" i="1"/>
  <c r="J196" i="1"/>
  <c r="L197" i="1" s="1"/>
  <c r="S197" i="1"/>
  <c r="T197" i="1" s="1"/>
  <c r="J192" i="1"/>
  <c r="L193" i="1" s="1"/>
  <c r="S193" i="1"/>
  <c r="J188" i="1"/>
  <c r="L189" i="1" s="1"/>
  <c r="S189" i="1"/>
  <c r="T189" i="1" s="1"/>
  <c r="J184" i="1"/>
  <c r="L185" i="1" s="1"/>
  <c r="S185" i="1"/>
  <c r="J180" i="1"/>
  <c r="L181" i="1" s="1"/>
  <c r="S181" i="1"/>
  <c r="T181" i="1" s="1"/>
  <c r="J176" i="1"/>
  <c r="L177" i="1" s="1"/>
  <c r="S177" i="1"/>
  <c r="J172" i="1"/>
  <c r="L173" i="1" s="1"/>
  <c r="S173" i="1"/>
  <c r="J168" i="1"/>
  <c r="L169" i="1" s="1"/>
  <c r="S169" i="1"/>
  <c r="J164" i="1"/>
  <c r="L165" i="1" s="1"/>
  <c r="S165" i="1"/>
  <c r="T165" i="1" s="1"/>
  <c r="J160" i="1"/>
  <c r="L161" i="1" s="1"/>
  <c r="S161" i="1"/>
  <c r="J156" i="1"/>
  <c r="L157" i="1" s="1"/>
  <c r="S157" i="1"/>
  <c r="J152" i="1"/>
  <c r="L153" i="1" s="1"/>
  <c r="S153" i="1"/>
  <c r="J148" i="1"/>
  <c r="L149" i="1" s="1"/>
  <c r="S149" i="1"/>
  <c r="T149" i="1" s="1"/>
  <c r="J144" i="1"/>
  <c r="L145" i="1" s="1"/>
  <c r="S145" i="1"/>
  <c r="J140" i="1"/>
  <c r="L141" i="1" s="1"/>
  <c r="S141" i="1"/>
  <c r="J136" i="1"/>
  <c r="L137" i="1" s="1"/>
  <c r="S137" i="1"/>
  <c r="T137" i="1" s="1"/>
  <c r="J132" i="1"/>
  <c r="L133" i="1" s="1"/>
  <c r="S133" i="1"/>
  <c r="T133" i="1" s="1"/>
  <c r="J128" i="1"/>
  <c r="L129" i="1" s="1"/>
  <c r="S129" i="1"/>
  <c r="T129" i="1" s="1"/>
  <c r="J124" i="1"/>
  <c r="L125" i="1" s="1"/>
  <c r="S125" i="1"/>
  <c r="J120" i="1"/>
  <c r="L121" i="1" s="1"/>
  <c r="S121" i="1"/>
  <c r="J116" i="1"/>
  <c r="L117" i="1" s="1"/>
  <c r="S117" i="1"/>
  <c r="T117" i="1" s="1"/>
  <c r="J112" i="1"/>
  <c r="L113" i="1" s="1"/>
  <c r="S113" i="1"/>
  <c r="T113" i="1" s="1"/>
  <c r="J108" i="1"/>
  <c r="L109" i="1" s="1"/>
  <c r="S109" i="1"/>
  <c r="T109" i="1" s="1"/>
  <c r="J104" i="1"/>
  <c r="L105" i="1" s="1"/>
  <c r="S105" i="1"/>
  <c r="T105" i="1" s="1"/>
  <c r="J100" i="1"/>
  <c r="L101" i="1" s="1"/>
  <c r="S101" i="1"/>
  <c r="T101" i="1" s="1"/>
  <c r="J96" i="1"/>
  <c r="L97" i="1" s="1"/>
  <c r="S97" i="1"/>
  <c r="J92" i="1"/>
  <c r="L93" i="1" s="1"/>
  <c r="S93" i="1"/>
  <c r="T93" i="1" s="1"/>
  <c r="J88" i="1"/>
  <c r="L89" i="1" s="1"/>
  <c r="S89" i="1"/>
  <c r="J84" i="1"/>
  <c r="L85" i="1" s="1"/>
  <c r="S85" i="1"/>
  <c r="T85" i="1" s="1"/>
  <c r="J80" i="1"/>
  <c r="L81" i="1" s="1"/>
  <c r="S81" i="1"/>
  <c r="J76" i="1"/>
  <c r="L77" i="1" s="1"/>
  <c r="S77" i="1"/>
  <c r="T77" i="1" s="1"/>
  <c r="J72" i="1"/>
  <c r="L73" i="1" s="1"/>
  <c r="S73" i="1"/>
  <c r="T73" i="1" s="1"/>
  <c r="J68" i="1"/>
  <c r="L69" i="1" s="1"/>
  <c r="S69" i="1"/>
  <c r="T69" i="1" s="1"/>
  <c r="J64" i="1"/>
  <c r="L65" i="1" s="1"/>
  <c r="S65" i="1"/>
  <c r="T65" i="1" s="1"/>
  <c r="J60" i="1"/>
  <c r="L61" i="1" s="1"/>
  <c r="S61" i="1"/>
  <c r="J56" i="1"/>
  <c r="L57" i="1" s="1"/>
  <c r="S57" i="1"/>
  <c r="J52" i="1"/>
  <c r="L53" i="1" s="1"/>
  <c r="S53" i="1"/>
  <c r="T53" i="1" s="1"/>
  <c r="J48" i="1"/>
  <c r="L49" i="1" s="1"/>
  <c r="S49" i="1"/>
  <c r="T49" i="1" s="1"/>
  <c r="J44" i="1"/>
  <c r="L45" i="1" s="1"/>
  <c r="S45" i="1"/>
  <c r="T45" i="1" s="1"/>
  <c r="J40" i="1"/>
  <c r="S41" i="1"/>
  <c r="J36" i="1"/>
  <c r="L37" i="1" s="1"/>
  <c r="S37" i="1"/>
  <c r="T37" i="1" s="1"/>
  <c r="J32" i="1"/>
  <c r="S33" i="1"/>
  <c r="T33" i="1" s="1"/>
  <c r="T385" i="1"/>
  <c r="T381" i="1"/>
  <c r="T377" i="1"/>
  <c r="T373" i="1"/>
  <c r="T369" i="1"/>
  <c r="T365" i="1"/>
  <c r="T361" i="1"/>
  <c r="T357" i="1"/>
  <c r="T353" i="1"/>
  <c r="T349" i="1"/>
  <c r="T345" i="1"/>
  <c r="T341" i="1"/>
  <c r="T337" i="1"/>
  <c r="T333" i="1"/>
  <c r="T329" i="1"/>
  <c r="T325" i="1"/>
  <c r="T321" i="1"/>
  <c r="T317" i="1"/>
  <c r="T313" i="1"/>
  <c r="T309" i="1"/>
  <c r="T305" i="1"/>
  <c r="T301" i="1"/>
  <c r="T297" i="1"/>
  <c r="T293" i="1"/>
  <c r="T289" i="1"/>
  <c r="T285" i="1"/>
  <c r="T281" i="1"/>
  <c r="T269" i="1"/>
  <c r="T265" i="1"/>
  <c r="T257" i="1"/>
  <c r="T253" i="1"/>
  <c r="T249" i="1"/>
  <c r="T237" i="1"/>
  <c r="T233" i="1"/>
  <c r="T225" i="1"/>
  <c r="T221" i="1"/>
  <c r="T217" i="1"/>
  <c r="T209" i="1"/>
  <c r="T205" i="1"/>
  <c r="T201" i="1"/>
  <c r="T193" i="1"/>
  <c r="T185" i="1"/>
  <c r="T177" i="1"/>
  <c r="T173" i="1"/>
  <c r="T169" i="1"/>
  <c r="T161" i="1"/>
  <c r="T157" i="1"/>
  <c r="T153" i="1"/>
  <c r="T145" i="1"/>
  <c r="T141" i="1"/>
  <c r="T125" i="1"/>
  <c r="T121" i="1"/>
  <c r="T97" i="1"/>
  <c r="T89" i="1"/>
  <c r="T81" i="1"/>
  <c r="T61" i="1"/>
  <c r="T57" i="1"/>
  <c r="T41" i="1"/>
  <c r="S314" i="1"/>
  <c r="T314" i="1" s="1"/>
  <c r="J313" i="1"/>
  <c r="L314" i="1" s="1"/>
  <c r="J297" i="1"/>
  <c r="L298" i="1" s="1"/>
  <c r="S298" i="1"/>
  <c r="J281" i="1"/>
  <c r="L282" i="1" s="1"/>
  <c r="S282" i="1"/>
  <c r="T282" i="1" s="1"/>
  <c r="J265" i="1"/>
  <c r="L266" i="1" s="1"/>
  <c r="S266" i="1"/>
  <c r="T266" i="1" s="1"/>
  <c r="T382" i="1"/>
  <c r="T374" i="1"/>
  <c r="T370" i="1"/>
  <c r="T366" i="1"/>
  <c r="T362" i="1"/>
  <c r="T358" i="1"/>
  <c r="T354" i="1"/>
  <c r="T350" i="1"/>
  <c r="T346" i="1"/>
  <c r="T342" i="1"/>
  <c r="T338" i="1"/>
  <c r="T334" i="1"/>
  <c r="T330" i="1"/>
  <c r="T326" i="1"/>
  <c r="T322" i="1"/>
  <c r="T318" i="1"/>
  <c r="T310" i="1"/>
  <c r="T306" i="1"/>
  <c r="T302" i="1"/>
  <c r="T298" i="1"/>
  <c r="T294" i="1"/>
  <c r="T290" i="1"/>
  <c r="T286" i="1"/>
  <c r="T278" i="1"/>
  <c r="T274" i="1"/>
  <c r="T270" i="1"/>
  <c r="T262" i="1"/>
  <c r="T258" i="1"/>
  <c r="T254" i="1"/>
  <c r="T250" i="1"/>
  <c r="T246" i="1"/>
  <c r="T242" i="1"/>
  <c r="T238" i="1"/>
  <c r="T234" i="1"/>
  <c r="T230" i="1"/>
  <c r="T226" i="1"/>
  <c r="T222" i="1"/>
  <c r="T218" i="1"/>
  <c r="T214" i="1"/>
  <c r="T210" i="1"/>
  <c r="T206" i="1"/>
  <c r="T202" i="1"/>
  <c r="T198" i="1"/>
  <c r="T194" i="1"/>
  <c r="T190" i="1"/>
  <c r="T186" i="1"/>
  <c r="T182" i="1"/>
  <c r="T178" i="1"/>
  <c r="T174" i="1"/>
  <c r="T170" i="1"/>
  <c r="T166" i="1"/>
  <c r="T162" i="1"/>
  <c r="T158" i="1"/>
  <c r="T154" i="1"/>
  <c r="T150" i="1"/>
  <c r="T146" i="1"/>
  <c r="T142" i="1"/>
  <c r="T138" i="1"/>
  <c r="T134" i="1"/>
  <c r="T130" i="1"/>
  <c r="T126" i="1"/>
  <c r="T122" i="1"/>
  <c r="T118" i="1"/>
  <c r="T114" i="1"/>
  <c r="T110" i="1"/>
  <c r="T106" i="1"/>
  <c r="T102" i="1"/>
  <c r="T98" i="1"/>
  <c r="T94" i="1"/>
  <c r="T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S378" i="1"/>
  <c r="T378" i="1" s="1"/>
  <c r="J377" i="1"/>
  <c r="L378" i="1" s="1"/>
  <c r="J378" i="1"/>
  <c r="L379" i="1" s="1"/>
  <c r="S379" i="1"/>
  <c r="T379" i="1" s="1"/>
  <c r="J370" i="1"/>
  <c r="L371" i="1" s="1"/>
  <c r="S371" i="1"/>
  <c r="T371" i="1" s="1"/>
  <c r="J358" i="1"/>
  <c r="L359" i="1" s="1"/>
  <c r="S359" i="1"/>
  <c r="T359" i="1" s="1"/>
  <c r="J350" i="1"/>
  <c r="L351" i="1" s="1"/>
  <c r="S351" i="1"/>
  <c r="J342" i="1"/>
  <c r="L343" i="1" s="1"/>
  <c r="S343" i="1"/>
  <c r="T343" i="1" s="1"/>
  <c r="J334" i="1"/>
  <c r="L335" i="1" s="1"/>
  <c r="S335" i="1"/>
  <c r="J326" i="1"/>
  <c r="L327" i="1" s="1"/>
  <c r="S327" i="1"/>
  <c r="T327" i="1" s="1"/>
  <c r="J318" i="1"/>
  <c r="S319" i="1"/>
  <c r="J310" i="1"/>
  <c r="L311" i="1" s="1"/>
  <c r="S311" i="1"/>
  <c r="T311" i="1" s="1"/>
  <c r="J302" i="1"/>
  <c r="L303" i="1" s="1"/>
  <c r="S303" i="1"/>
  <c r="T303" i="1" s="1"/>
  <c r="J294" i="1"/>
  <c r="L295" i="1" s="1"/>
  <c r="S295" i="1"/>
  <c r="T295" i="1" s="1"/>
  <c r="J290" i="1"/>
  <c r="L291" i="1" s="1"/>
  <c r="S291" i="1"/>
  <c r="T291" i="1" s="1"/>
  <c r="J286" i="1"/>
  <c r="L287" i="1" s="1"/>
  <c r="S287" i="1"/>
  <c r="J278" i="1"/>
  <c r="L279" i="1" s="1"/>
  <c r="S279" i="1"/>
  <c r="T279" i="1" s="1"/>
  <c r="J274" i="1"/>
  <c r="S275" i="1"/>
  <c r="T275" i="1" s="1"/>
  <c r="J270" i="1"/>
  <c r="L271" i="1" s="1"/>
  <c r="S271" i="1"/>
  <c r="T271" i="1" s="1"/>
  <c r="J266" i="1"/>
  <c r="L267" i="1" s="1"/>
  <c r="S267" i="1"/>
  <c r="J262" i="1"/>
  <c r="L263" i="1" s="1"/>
  <c r="S263" i="1"/>
  <c r="T263" i="1" s="1"/>
  <c r="J258" i="1"/>
  <c r="L259" i="1" s="1"/>
  <c r="S259" i="1"/>
  <c r="T259" i="1" s="1"/>
  <c r="J254" i="1"/>
  <c r="L255" i="1" s="1"/>
  <c r="S255" i="1"/>
  <c r="J250" i="1"/>
  <c r="L251" i="1" s="1"/>
  <c r="S251" i="1"/>
  <c r="T251" i="1" s="1"/>
  <c r="J246" i="1"/>
  <c r="S247" i="1"/>
  <c r="T247" i="1" s="1"/>
  <c r="J242" i="1"/>
  <c r="L243" i="1" s="1"/>
  <c r="S243" i="1"/>
  <c r="T243" i="1" s="1"/>
  <c r="J238" i="1"/>
  <c r="L239" i="1" s="1"/>
  <c r="S239" i="1"/>
  <c r="J234" i="1"/>
  <c r="L235" i="1" s="1"/>
  <c r="S235" i="1"/>
  <c r="J230" i="1"/>
  <c r="L231" i="1" s="1"/>
  <c r="S231" i="1"/>
  <c r="T231" i="1" s="1"/>
  <c r="J226" i="1"/>
  <c r="L227" i="1" s="1"/>
  <c r="S227" i="1"/>
  <c r="T227" i="1" s="1"/>
  <c r="J222" i="1"/>
  <c r="L223" i="1" s="1"/>
  <c r="S223" i="1"/>
  <c r="J218" i="1"/>
  <c r="L219" i="1" s="1"/>
  <c r="S219" i="1"/>
  <c r="T219" i="1" s="1"/>
  <c r="J214" i="1"/>
  <c r="L215" i="1" s="1"/>
  <c r="S215" i="1"/>
  <c r="T215" i="1" s="1"/>
  <c r="J210" i="1"/>
  <c r="L211" i="1" s="1"/>
  <c r="S211" i="1"/>
  <c r="T211" i="1" s="1"/>
  <c r="J206" i="1"/>
  <c r="L207" i="1" s="1"/>
  <c r="S207" i="1"/>
  <c r="T207" i="1" s="1"/>
  <c r="J202" i="1"/>
  <c r="L203" i="1" s="1"/>
  <c r="S203" i="1"/>
  <c r="J198" i="1"/>
  <c r="S199" i="1"/>
  <c r="T199" i="1" s="1"/>
  <c r="J194" i="1"/>
  <c r="L195" i="1" s="1"/>
  <c r="S195" i="1"/>
  <c r="T195" i="1" s="1"/>
  <c r="J190" i="1"/>
  <c r="L191" i="1" s="1"/>
  <c r="S191" i="1"/>
  <c r="J186" i="1"/>
  <c r="L187" i="1" s="1"/>
  <c r="S187" i="1"/>
  <c r="T187" i="1" s="1"/>
  <c r="J182" i="1"/>
  <c r="L183" i="1" s="1"/>
  <c r="S183" i="1"/>
  <c r="T183" i="1" s="1"/>
  <c r="J178" i="1"/>
  <c r="L179" i="1" s="1"/>
  <c r="S179" i="1"/>
  <c r="T179" i="1" s="1"/>
  <c r="J174" i="1"/>
  <c r="L175" i="1" s="1"/>
  <c r="S175" i="1"/>
  <c r="J170" i="1"/>
  <c r="L171" i="1" s="1"/>
  <c r="S171" i="1"/>
  <c r="J166" i="1"/>
  <c r="L167" i="1" s="1"/>
  <c r="S167" i="1"/>
  <c r="T167" i="1" s="1"/>
  <c r="J162" i="1"/>
  <c r="L163" i="1" s="1"/>
  <c r="S163" i="1"/>
  <c r="T163" i="1" s="1"/>
  <c r="J158" i="1"/>
  <c r="L159" i="1" s="1"/>
  <c r="S159" i="1"/>
  <c r="J154" i="1"/>
  <c r="S155" i="1"/>
  <c r="T155" i="1" s="1"/>
  <c r="J150" i="1"/>
  <c r="L151" i="1" s="1"/>
  <c r="S151" i="1"/>
  <c r="T151" i="1" s="1"/>
  <c r="J146" i="1"/>
  <c r="L147" i="1" s="1"/>
  <c r="S147" i="1"/>
  <c r="T147" i="1" s="1"/>
  <c r="J142" i="1"/>
  <c r="L143" i="1" s="1"/>
  <c r="S143" i="1"/>
  <c r="T143" i="1" s="1"/>
  <c r="J138" i="1"/>
  <c r="L139" i="1" s="1"/>
  <c r="S139" i="1"/>
  <c r="J134" i="1"/>
  <c r="L135" i="1" s="1"/>
  <c r="S135" i="1"/>
  <c r="T135" i="1" s="1"/>
  <c r="J130" i="1"/>
  <c r="S131" i="1"/>
  <c r="T131" i="1" s="1"/>
  <c r="J126" i="1"/>
  <c r="L127" i="1" s="1"/>
  <c r="S127" i="1"/>
  <c r="J122" i="1"/>
  <c r="S123" i="1"/>
  <c r="T123" i="1" s="1"/>
  <c r="J118" i="1"/>
  <c r="L119" i="1" s="1"/>
  <c r="S119" i="1"/>
  <c r="T119" i="1" s="1"/>
  <c r="J114" i="1"/>
  <c r="L115" i="1" s="1"/>
  <c r="S115" i="1"/>
  <c r="T115" i="1" s="1"/>
  <c r="J110" i="1"/>
  <c r="S111" i="1"/>
  <c r="T111" i="1" s="1"/>
  <c r="J106" i="1"/>
  <c r="L107" i="1" s="1"/>
  <c r="S107" i="1"/>
  <c r="T107" i="1" s="1"/>
  <c r="J102" i="1"/>
  <c r="L103" i="1" s="1"/>
  <c r="S103" i="1"/>
  <c r="T103" i="1" s="1"/>
  <c r="J98" i="1"/>
  <c r="L99" i="1" s="1"/>
  <c r="S99" i="1"/>
  <c r="T99" i="1" s="1"/>
  <c r="J94" i="1"/>
  <c r="L95" i="1" s="1"/>
  <c r="S95" i="1"/>
  <c r="J90" i="1"/>
  <c r="S91" i="1"/>
  <c r="T91" i="1" s="1"/>
  <c r="J86" i="1"/>
  <c r="L87" i="1" s="1"/>
  <c r="S87" i="1"/>
  <c r="J82" i="1"/>
  <c r="L83" i="1" s="1"/>
  <c r="S83" i="1"/>
  <c r="T83" i="1" s="1"/>
  <c r="J78" i="1"/>
  <c r="L79" i="1" s="1"/>
  <c r="S79" i="1"/>
  <c r="T79" i="1" s="1"/>
  <c r="J74" i="1"/>
  <c r="L75" i="1" s="1"/>
  <c r="S75" i="1"/>
  <c r="J70" i="1"/>
  <c r="L71" i="1" s="1"/>
  <c r="S71" i="1"/>
  <c r="T71" i="1" s="1"/>
  <c r="J66" i="1"/>
  <c r="L67" i="1" s="1"/>
  <c r="S67" i="1"/>
  <c r="T67" i="1" s="1"/>
  <c r="J62" i="1"/>
  <c r="L63" i="1" s="1"/>
  <c r="S63" i="1"/>
  <c r="J58" i="1"/>
  <c r="L59" i="1" s="1"/>
  <c r="S59" i="1"/>
  <c r="T59" i="1" s="1"/>
  <c r="J54" i="1"/>
  <c r="L55" i="1" s="1"/>
  <c r="S55" i="1"/>
  <c r="J50" i="1"/>
  <c r="L51" i="1" s="1"/>
  <c r="S51" i="1"/>
  <c r="T51" i="1" s="1"/>
  <c r="J46" i="1"/>
  <c r="L47" i="1" s="1"/>
  <c r="S47" i="1"/>
  <c r="T47" i="1" s="1"/>
  <c r="J42" i="1"/>
  <c r="L43" i="1" s="1"/>
  <c r="S43" i="1"/>
  <c r="T43" i="1" s="1"/>
  <c r="J38" i="1"/>
  <c r="L39" i="1" s="1"/>
  <c r="S39" i="1"/>
  <c r="T39" i="1" s="1"/>
  <c r="J34" i="1"/>
  <c r="L35" i="1" s="1"/>
  <c r="S35" i="1"/>
  <c r="T35" i="1" s="1"/>
  <c r="J30" i="1"/>
  <c r="L31" i="1" s="1"/>
  <c r="S31" i="1"/>
  <c r="K27" i="1"/>
  <c r="S27" i="1"/>
  <c r="T27" i="1" s="1"/>
  <c r="U27" i="1" s="1"/>
  <c r="V27" i="1" s="1"/>
  <c r="J385" i="1"/>
  <c r="J381" i="1"/>
  <c r="J373" i="1"/>
  <c r="J369" i="1"/>
  <c r="L370" i="1" s="1"/>
  <c r="J365" i="1"/>
  <c r="L366" i="1" s="1"/>
  <c r="J357" i="1"/>
  <c r="J353" i="1"/>
  <c r="L354" i="1" s="1"/>
  <c r="J349" i="1"/>
  <c r="L350" i="1" s="1"/>
  <c r="J341" i="1"/>
  <c r="L342" i="1" s="1"/>
  <c r="T383" i="1"/>
  <c r="T375" i="1"/>
  <c r="T367" i="1"/>
  <c r="T363" i="1"/>
  <c r="T355" i="1"/>
  <c r="T351" i="1"/>
  <c r="T347" i="1"/>
  <c r="T339" i="1"/>
  <c r="T335" i="1"/>
  <c r="T331" i="1"/>
  <c r="T323" i="1"/>
  <c r="T319" i="1"/>
  <c r="T315" i="1"/>
  <c r="T307" i="1"/>
  <c r="T299" i="1"/>
  <c r="T287" i="1"/>
  <c r="T283" i="1"/>
  <c r="T267" i="1"/>
  <c r="T255" i="1"/>
  <c r="T239" i="1"/>
  <c r="T235" i="1"/>
  <c r="T223" i="1"/>
  <c r="T203" i="1"/>
  <c r="T191" i="1"/>
  <c r="T175" i="1"/>
  <c r="T171" i="1"/>
  <c r="T159" i="1"/>
  <c r="T139" i="1"/>
  <c r="T127" i="1"/>
  <c r="T95" i="1"/>
  <c r="T87" i="1"/>
  <c r="T75" i="1"/>
  <c r="T63" i="1"/>
  <c r="T55" i="1"/>
  <c r="J337" i="1"/>
  <c r="L338" i="1" s="1"/>
  <c r="J333" i="1"/>
  <c r="L334" i="1" s="1"/>
  <c r="J325" i="1"/>
  <c r="L326" i="1" s="1"/>
  <c r="J321" i="1"/>
  <c r="L322" i="1" s="1"/>
  <c r="J317" i="1"/>
  <c r="L318" i="1" s="1"/>
  <c r="J309" i="1"/>
  <c r="L310" i="1" s="1"/>
  <c r="J305" i="1"/>
  <c r="L306" i="1" s="1"/>
  <c r="J301" i="1"/>
  <c r="L302" i="1" s="1"/>
  <c r="J293" i="1"/>
  <c r="L294" i="1" s="1"/>
  <c r="J289" i="1"/>
  <c r="L290" i="1" s="1"/>
  <c r="J285" i="1"/>
  <c r="L286" i="1" s="1"/>
  <c r="J277" i="1"/>
  <c r="L278" i="1" s="1"/>
  <c r="J273" i="1"/>
  <c r="L274" i="1" s="1"/>
  <c r="J269" i="1"/>
  <c r="L270" i="1" s="1"/>
  <c r="J261" i="1"/>
  <c r="L262" i="1" s="1"/>
  <c r="J257" i="1"/>
  <c r="L258" i="1" s="1"/>
  <c r="J253" i="1"/>
  <c r="L254" i="1" s="1"/>
  <c r="J249" i="1"/>
  <c r="L250" i="1" s="1"/>
  <c r="J245" i="1"/>
  <c r="L246" i="1" s="1"/>
  <c r="J241" i="1"/>
  <c r="L242" i="1" s="1"/>
  <c r="J237" i="1"/>
  <c r="L238" i="1" s="1"/>
  <c r="J233" i="1"/>
  <c r="L234" i="1" s="1"/>
  <c r="J229" i="1"/>
  <c r="L230" i="1" s="1"/>
  <c r="J225" i="1"/>
  <c r="L226" i="1" s="1"/>
  <c r="J221" i="1"/>
  <c r="L222" i="1" s="1"/>
  <c r="J217" i="1"/>
  <c r="L218" i="1" s="1"/>
  <c r="J213" i="1"/>
  <c r="L214" i="1" s="1"/>
  <c r="J209" i="1"/>
  <c r="J205" i="1"/>
  <c r="L206" i="1" s="1"/>
  <c r="J201" i="1"/>
  <c r="L202" i="1" s="1"/>
  <c r="J197" i="1"/>
  <c r="L198" i="1" s="1"/>
  <c r="J193" i="1"/>
  <c r="J189" i="1"/>
  <c r="L190" i="1" s="1"/>
  <c r="J185" i="1"/>
  <c r="L186" i="1" s="1"/>
  <c r="J181" i="1"/>
  <c r="L182" i="1" s="1"/>
  <c r="J177" i="1"/>
  <c r="L178" i="1" s="1"/>
  <c r="J173" i="1"/>
  <c r="L174" i="1" s="1"/>
  <c r="J169" i="1"/>
  <c r="L170" i="1" s="1"/>
  <c r="J165" i="1"/>
  <c r="L166" i="1" s="1"/>
  <c r="J161" i="1"/>
  <c r="L162" i="1" s="1"/>
  <c r="J157" i="1"/>
  <c r="L158" i="1" s="1"/>
  <c r="J153" i="1"/>
  <c r="L154" i="1" s="1"/>
  <c r="J149" i="1"/>
  <c r="L150" i="1" s="1"/>
  <c r="J145" i="1"/>
  <c r="L146" i="1" s="1"/>
  <c r="J141" i="1"/>
  <c r="L142" i="1" s="1"/>
  <c r="J137" i="1"/>
  <c r="L138" i="1" s="1"/>
  <c r="J133" i="1"/>
  <c r="L134" i="1" s="1"/>
  <c r="J129" i="1"/>
  <c r="L130" i="1" s="1"/>
  <c r="J125" i="1"/>
  <c r="L126" i="1" s="1"/>
  <c r="J121" i="1"/>
  <c r="L122" i="1" s="1"/>
  <c r="J117" i="1"/>
  <c r="L118" i="1" s="1"/>
  <c r="J113" i="1"/>
  <c r="J109" i="1"/>
  <c r="L110" i="1" s="1"/>
  <c r="J105" i="1"/>
  <c r="L106" i="1" s="1"/>
  <c r="J101" i="1"/>
  <c r="L102" i="1" s="1"/>
  <c r="J97" i="1"/>
  <c r="L98" i="1" s="1"/>
  <c r="J93" i="1"/>
  <c r="L94" i="1" s="1"/>
  <c r="J89" i="1"/>
  <c r="L90" i="1" s="1"/>
  <c r="J85" i="1"/>
  <c r="L86" i="1" s="1"/>
  <c r="J81" i="1"/>
  <c r="L82" i="1" s="1"/>
  <c r="J77" i="1"/>
  <c r="L78" i="1" s="1"/>
  <c r="J73" i="1"/>
  <c r="L74" i="1" s="1"/>
  <c r="J69" i="1"/>
  <c r="L70" i="1" s="1"/>
  <c r="J65" i="1"/>
  <c r="L66" i="1" s="1"/>
  <c r="J61" i="1"/>
  <c r="L62" i="1" s="1"/>
  <c r="J57" i="1"/>
  <c r="L58" i="1" s="1"/>
  <c r="J53" i="1"/>
  <c r="L54" i="1" s="1"/>
  <c r="J49" i="1"/>
  <c r="L50" i="1" s="1"/>
  <c r="J45" i="1"/>
  <c r="L46" i="1" s="1"/>
  <c r="J41" i="1"/>
  <c r="L42" i="1" s="1"/>
  <c r="J37" i="1"/>
  <c r="L38" i="1" s="1"/>
  <c r="J33" i="1"/>
  <c r="L34" i="1" s="1"/>
  <c r="J29" i="1"/>
  <c r="L30" i="1" s="1"/>
  <c r="T30" i="1"/>
  <c r="T31" i="1"/>
  <c r="S29" i="1"/>
  <c r="T29" i="1" s="1"/>
  <c r="J383" i="1"/>
  <c r="L384" i="1" s="1"/>
  <c r="J379" i="1"/>
  <c r="L380" i="1" s="1"/>
  <c r="J375" i="1"/>
  <c r="L376" i="1" s="1"/>
  <c r="J371" i="1"/>
  <c r="L372" i="1" s="1"/>
  <c r="J367" i="1"/>
  <c r="L368" i="1" s="1"/>
  <c r="J363" i="1"/>
  <c r="L364" i="1" s="1"/>
  <c r="J359" i="1"/>
  <c r="L360" i="1" s="1"/>
  <c r="J355" i="1"/>
  <c r="L356" i="1" s="1"/>
  <c r="J351" i="1"/>
  <c r="L352" i="1" s="1"/>
  <c r="J347" i="1"/>
  <c r="L348" i="1" s="1"/>
  <c r="J343" i="1"/>
  <c r="L344" i="1" s="1"/>
  <c r="J339" i="1"/>
  <c r="L340" i="1" s="1"/>
  <c r="J335" i="1"/>
  <c r="L336" i="1" s="1"/>
  <c r="J331" i="1"/>
  <c r="L332" i="1" s="1"/>
  <c r="J327" i="1"/>
  <c r="L328" i="1" s="1"/>
  <c r="J323" i="1"/>
  <c r="L324" i="1" s="1"/>
  <c r="J319" i="1"/>
  <c r="J315" i="1"/>
  <c r="J311" i="1"/>
  <c r="L312" i="1" s="1"/>
  <c r="J307" i="1"/>
  <c r="L308" i="1" s="1"/>
  <c r="J303" i="1"/>
  <c r="L304" i="1" s="1"/>
  <c r="J299" i="1"/>
  <c r="J295" i="1"/>
  <c r="L296" i="1" s="1"/>
  <c r="J291" i="1"/>
  <c r="L292" i="1" s="1"/>
  <c r="J287" i="1"/>
  <c r="L288" i="1" s="1"/>
  <c r="J283" i="1"/>
  <c r="L284" i="1" s="1"/>
  <c r="J279" i="1"/>
  <c r="L280" i="1" s="1"/>
  <c r="J275" i="1"/>
  <c r="J271" i="1"/>
  <c r="L272" i="1" s="1"/>
  <c r="J267" i="1"/>
  <c r="L268" i="1" s="1"/>
  <c r="J263" i="1"/>
  <c r="L264" i="1" s="1"/>
  <c r="J259" i="1"/>
  <c r="L260" i="1" s="1"/>
  <c r="J255" i="1"/>
  <c r="J251" i="1"/>
  <c r="L252" i="1" s="1"/>
  <c r="J247" i="1"/>
  <c r="J243" i="1"/>
  <c r="L244" i="1" s="1"/>
  <c r="J239" i="1"/>
  <c r="L240" i="1" s="1"/>
  <c r="J235" i="1"/>
  <c r="L236" i="1" s="1"/>
  <c r="J231" i="1"/>
  <c r="L232" i="1" s="1"/>
  <c r="J227" i="1"/>
  <c r="L228" i="1" s="1"/>
  <c r="J223" i="1"/>
  <c r="L224" i="1" s="1"/>
  <c r="J219" i="1"/>
  <c r="L220" i="1" s="1"/>
  <c r="J215" i="1"/>
  <c r="L216" i="1" s="1"/>
  <c r="J211" i="1"/>
  <c r="L212" i="1" s="1"/>
  <c r="J207" i="1"/>
  <c r="L208" i="1" s="1"/>
  <c r="J203" i="1"/>
  <c r="L204" i="1" s="1"/>
  <c r="J199" i="1"/>
  <c r="J195" i="1"/>
  <c r="L196" i="1" s="1"/>
  <c r="J191" i="1"/>
  <c r="L192" i="1" s="1"/>
  <c r="J187" i="1"/>
  <c r="L188" i="1" s="1"/>
  <c r="J183" i="1"/>
  <c r="L184" i="1" s="1"/>
  <c r="J179" i="1"/>
  <c r="L180" i="1" s="1"/>
  <c r="J175" i="1"/>
  <c r="L176" i="1" s="1"/>
  <c r="J171" i="1"/>
  <c r="L172" i="1" s="1"/>
  <c r="J167" i="1"/>
  <c r="J163" i="1"/>
  <c r="L164" i="1" s="1"/>
  <c r="J159" i="1"/>
  <c r="L160" i="1" s="1"/>
  <c r="J155" i="1"/>
  <c r="J151" i="1"/>
  <c r="L152" i="1" s="1"/>
  <c r="J147" i="1"/>
  <c r="L148" i="1" s="1"/>
  <c r="J143" i="1"/>
  <c r="L144" i="1" s="1"/>
  <c r="J139" i="1"/>
  <c r="L140" i="1" s="1"/>
  <c r="J135" i="1"/>
  <c r="L136" i="1" s="1"/>
  <c r="J131" i="1"/>
  <c r="J127" i="1"/>
  <c r="L128" i="1" s="1"/>
  <c r="J123" i="1"/>
  <c r="J119" i="1"/>
  <c r="L120" i="1" s="1"/>
  <c r="J115" i="1"/>
  <c r="J111" i="1"/>
  <c r="J107" i="1"/>
  <c r="L108" i="1" s="1"/>
  <c r="J103" i="1"/>
  <c r="J99" i="1"/>
  <c r="L100" i="1" s="1"/>
  <c r="J95" i="1"/>
  <c r="L96" i="1" s="1"/>
  <c r="J91" i="1"/>
  <c r="J87" i="1"/>
  <c r="L88" i="1" s="1"/>
  <c r="J83" i="1"/>
  <c r="L84" i="1" s="1"/>
  <c r="J79" i="1"/>
  <c r="L80" i="1" s="1"/>
  <c r="J75" i="1"/>
  <c r="L76" i="1" s="1"/>
  <c r="J71" i="1"/>
  <c r="L72" i="1" s="1"/>
  <c r="J67" i="1"/>
  <c r="L68" i="1" s="1"/>
  <c r="J63" i="1"/>
  <c r="L64" i="1" s="1"/>
  <c r="J59" i="1"/>
  <c r="L60" i="1" s="1"/>
  <c r="J55" i="1"/>
  <c r="L56" i="1" s="1"/>
  <c r="J51" i="1"/>
  <c r="L52" i="1" s="1"/>
  <c r="J47" i="1"/>
  <c r="L48" i="1" s="1"/>
  <c r="J43" i="1"/>
  <c r="L44" i="1" s="1"/>
  <c r="J39" i="1"/>
  <c r="L40" i="1" s="1"/>
  <c r="J35" i="1"/>
  <c r="L36" i="1" s="1"/>
  <c r="J31" i="1"/>
  <c r="L32" i="1" s="1"/>
  <c r="J27" i="1"/>
  <c r="K28" i="1" l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L41" i="1" s="1"/>
  <c r="L123" i="1"/>
  <c r="L247" i="1"/>
  <c r="L199" i="1"/>
  <c r="L374" i="1"/>
  <c r="U28" i="1"/>
  <c r="V28" i="1" s="1"/>
  <c r="L111" i="1"/>
  <c r="L194" i="1"/>
  <c r="L200" i="1"/>
  <c r="L210" i="1"/>
  <c r="L358" i="1"/>
  <c r="L116" i="1"/>
  <c r="L132" i="1"/>
  <c r="L155" i="1"/>
  <c r="L276" i="1"/>
  <c r="L281" i="1"/>
  <c r="L112" i="1"/>
  <c r="L114" i="1"/>
  <c r="L275" i="1"/>
  <c r="L320" i="1"/>
  <c r="L329" i="1"/>
  <c r="L91" i="1"/>
  <c r="L315" i="1"/>
  <c r="L28" i="1"/>
  <c r="L92" i="1"/>
  <c r="L131" i="1"/>
  <c r="L156" i="1"/>
  <c r="L305" i="1"/>
  <c r="L316" i="1"/>
  <c r="L319" i="1"/>
  <c r="L382" i="1"/>
  <c r="L104" i="1" l="1"/>
  <c r="O4" i="1" s="1"/>
  <c r="L248" i="1"/>
  <c r="L168" i="1"/>
  <c r="O7" i="1" s="1"/>
  <c r="U29" i="1"/>
  <c r="L300" i="1"/>
  <c r="L124" i="1"/>
  <c r="L256" i="1"/>
  <c r="O3" i="1" l="1"/>
  <c r="V29" i="1"/>
  <c r="U30" i="1"/>
  <c r="O2" i="1"/>
  <c r="O5" i="1"/>
  <c r="O6" i="1" s="1"/>
  <c r="U31" i="1" l="1"/>
  <c r="V30" i="1"/>
  <c r="U32" i="1" l="1"/>
  <c r="V31" i="1"/>
  <c r="U33" i="1" l="1"/>
  <c r="V32" i="1"/>
  <c r="U34" i="1" l="1"/>
  <c r="V33" i="1"/>
  <c r="U35" i="1" l="1"/>
  <c r="V34" i="1"/>
  <c r="U36" i="1" l="1"/>
  <c r="V35" i="1"/>
  <c r="U37" i="1" l="1"/>
  <c r="V36" i="1"/>
  <c r="U38" i="1" l="1"/>
  <c r="V37" i="1"/>
  <c r="U39" i="1" l="1"/>
  <c r="V38" i="1"/>
  <c r="U40" i="1" l="1"/>
  <c r="V39" i="1"/>
  <c r="U41" i="1" l="1"/>
  <c r="V40" i="1"/>
  <c r="U42" i="1" l="1"/>
  <c r="V41" i="1"/>
  <c r="U43" i="1" l="1"/>
  <c r="V42" i="1"/>
  <c r="U44" i="1" l="1"/>
  <c r="V43" i="1"/>
  <c r="U45" i="1" l="1"/>
  <c r="V44" i="1"/>
  <c r="U46" i="1" l="1"/>
  <c r="V45" i="1"/>
  <c r="U47" i="1" l="1"/>
  <c r="V46" i="1"/>
  <c r="U48" i="1" l="1"/>
  <c r="V47" i="1"/>
  <c r="U49" i="1" l="1"/>
  <c r="V48" i="1"/>
  <c r="U50" i="1" l="1"/>
  <c r="V49" i="1"/>
  <c r="U51" i="1" l="1"/>
  <c r="V50" i="1"/>
  <c r="U52" i="1" l="1"/>
  <c r="V51" i="1"/>
  <c r="U53" i="1" l="1"/>
  <c r="V52" i="1"/>
  <c r="U54" i="1" l="1"/>
  <c r="V53" i="1"/>
  <c r="U55" i="1" l="1"/>
  <c r="V54" i="1"/>
  <c r="U56" i="1" l="1"/>
  <c r="V55" i="1"/>
  <c r="U57" i="1" l="1"/>
  <c r="V56" i="1"/>
  <c r="U58" i="1" l="1"/>
  <c r="V57" i="1"/>
  <c r="U59" i="1" l="1"/>
  <c r="V58" i="1"/>
  <c r="U60" i="1" l="1"/>
  <c r="V59" i="1"/>
  <c r="U61" i="1" l="1"/>
  <c r="V60" i="1"/>
  <c r="U62" i="1" l="1"/>
  <c r="V61" i="1"/>
  <c r="U63" i="1" l="1"/>
  <c r="V62" i="1"/>
  <c r="U64" i="1" l="1"/>
  <c r="V63" i="1"/>
  <c r="U65" i="1" l="1"/>
  <c r="V64" i="1"/>
  <c r="U66" i="1" l="1"/>
  <c r="V65" i="1"/>
  <c r="U67" i="1" l="1"/>
  <c r="V66" i="1"/>
  <c r="U68" i="1" l="1"/>
  <c r="V67" i="1"/>
  <c r="U69" i="1" l="1"/>
  <c r="V68" i="1"/>
  <c r="U70" i="1" l="1"/>
  <c r="V69" i="1"/>
  <c r="U71" i="1" l="1"/>
  <c r="V70" i="1"/>
  <c r="U72" i="1" l="1"/>
  <c r="V71" i="1"/>
  <c r="U73" i="1" l="1"/>
  <c r="V72" i="1"/>
  <c r="U74" i="1" l="1"/>
  <c r="V73" i="1"/>
  <c r="U75" i="1" l="1"/>
  <c r="V74" i="1"/>
  <c r="U76" i="1" l="1"/>
  <c r="V75" i="1"/>
  <c r="U77" i="1" l="1"/>
  <c r="V76" i="1"/>
  <c r="U78" i="1" l="1"/>
  <c r="V77" i="1"/>
  <c r="U79" i="1" l="1"/>
  <c r="V78" i="1"/>
  <c r="U80" i="1" l="1"/>
  <c r="V79" i="1"/>
  <c r="U81" i="1" l="1"/>
  <c r="V80" i="1"/>
  <c r="U82" i="1" l="1"/>
  <c r="V81" i="1"/>
  <c r="U83" i="1" l="1"/>
  <c r="V82" i="1"/>
  <c r="U84" i="1" l="1"/>
  <c r="V83" i="1"/>
  <c r="U85" i="1" l="1"/>
  <c r="V84" i="1"/>
  <c r="U86" i="1" l="1"/>
  <c r="V85" i="1"/>
  <c r="U87" i="1" l="1"/>
  <c r="V86" i="1"/>
  <c r="U88" i="1" l="1"/>
  <c r="V87" i="1"/>
  <c r="U89" i="1" l="1"/>
  <c r="V88" i="1"/>
  <c r="U90" i="1" l="1"/>
  <c r="V89" i="1"/>
  <c r="U91" i="1" l="1"/>
  <c r="V90" i="1"/>
  <c r="U92" i="1" l="1"/>
  <c r="V91" i="1"/>
  <c r="U93" i="1" l="1"/>
  <c r="V92" i="1"/>
  <c r="U94" i="1" l="1"/>
  <c r="V93" i="1"/>
  <c r="U95" i="1" l="1"/>
  <c r="V94" i="1"/>
  <c r="U96" i="1" l="1"/>
  <c r="V95" i="1"/>
  <c r="U97" i="1" l="1"/>
  <c r="V96" i="1"/>
  <c r="U98" i="1" l="1"/>
  <c r="V97" i="1"/>
  <c r="U99" i="1" l="1"/>
  <c r="V98" i="1"/>
  <c r="U100" i="1" l="1"/>
  <c r="V99" i="1"/>
  <c r="U101" i="1" l="1"/>
  <c r="V100" i="1"/>
  <c r="U102" i="1" l="1"/>
  <c r="V101" i="1"/>
  <c r="U103" i="1" l="1"/>
  <c r="V102" i="1"/>
  <c r="U104" i="1" l="1"/>
  <c r="V103" i="1"/>
  <c r="U105" i="1" l="1"/>
  <c r="V104" i="1"/>
  <c r="U106" i="1" l="1"/>
  <c r="V105" i="1"/>
  <c r="U107" i="1" l="1"/>
  <c r="V106" i="1"/>
  <c r="U108" i="1" l="1"/>
  <c r="V107" i="1"/>
  <c r="U109" i="1" l="1"/>
  <c r="V108" i="1"/>
  <c r="U110" i="1" l="1"/>
  <c r="V109" i="1"/>
  <c r="U111" i="1" l="1"/>
  <c r="V110" i="1"/>
  <c r="U112" i="1" l="1"/>
  <c r="V111" i="1"/>
  <c r="U113" i="1" l="1"/>
  <c r="V112" i="1"/>
  <c r="U114" i="1" l="1"/>
  <c r="V113" i="1"/>
  <c r="U115" i="1" l="1"/>
  <c r="V114" i="1"/>
  <c r="U116" i="1" l="1"/>
  <c r="V115" i="1"/>
  <c r="U117" i="1" l="1"/>
  <c r="V116" i="1"/>
  <c r="U118" i="1" l="1"/>
  <c r="V117" i="1"/>
  <c r="U119" i="1" l="1"/>
  <c r="V118" i="1"/>
  <c r="U120" i="1" l="1"/>
  <c r="V119" i="1"/>
  <c r="U121" i="1" l="1"/>
  <c r="V120" i="1"/>
  <c r="U122" i="1" l="1"/>
  <c r="V121" i="1"/>
  <c r="U123" i="1" l="1"/>
  <c r="V122" i="1"/>
  <c r="U124" i="1" l="1"/>
  <c r="V123" i="1"/>
  <c r="U125" i="1" l="1"/>
  <c r="V124" i="1"/>
  <c r="U126" i="1" l="1"/>
  <c r="V125" i="1"/>
  <c r="U127" i="1" l="1"/>
  <c r="V126" i="1"/>
  <c r="U128" i="1" l="1"/>
  <c r="V127" i="1"/>
  <c r="U129" i="1" l="1"/>
  <c r="V128" i="1"/>
  <c r="U130" i="1" l="1"/>
  <c r="V129" i="1"/>
  <c r="U131" i="1" l="1"/>
  <c r="V130" i="1"/>
  <c r="U132" i="1" l="1"/>
  <c r="V131" i="1"/>
  <c r="U133" i="1" l="1"/>
  <c r="V132" i="1"/>
  <c r="U134" i="1" l="1"/>
  <c r="V133" i="1"/>
  <c r="U135" i="1" l="1"/>
  <c r="V134" i="1"/>
  <c r="U136" i="1" l="1"/>
  <c r="V135" i="1"/>
  <c r="U137" i="1" l="1"/>
  <c r="V136" i="1"/>
  <c r="U138" i="1" l="1"/>
  <c r="V137" i="1"/>
  <c r="U139" i="1" l="1"/>
  <c r="V138" i="1"/>
  <c r="U140" i="1" l="1"/>
  <c r="V139" i="1"/>
  <c r="U141" i="1" l="1"/>
  <c r="V140" i="1"/>
  <c r="U142" i="1" l="1"/>
  <c r="V141" i="1"/>
  <c r="U143" i="1" l="1"/>
  <c r="V142" i="1"/>
  <c r="U144" i="1" l="1"/>
  <c r="V143" i="1"/>
  <c r="U145" i="1" l="1"/>
  <c r="V144" i="1"/>
  <c r="U146" i="1" l="1"/>
  <c r="V145" i="1"/>
  <c r="U147" i="1" l="1"/>
  <c r="V146" i="1"/>
  <c r="U148" i="1" l="1"/>
  <c r="V147" i="1"/>
  <c r="U149" i="1" l="1"/>
  <c r="V148" i="1"/>
  <c r="U150" i="1" l="1"/>
  <c r="V149" i="1"/>
  <c r="U151" i="1" l="1"/>
  <c r="V150" i="1"/>
  <c r="U152" i="1" l="1"/>
  <c r="V151" i="1"/>
  <c r="U153" i="1" l="1"/>
  <c r="V152" i="1"/>
  <c r="U154" i="1" l="1"/>
  <c r="V153" i="1"/>
  <c r="U155" i="1" l="1"/>
  <c r="V154" i="1"/>
  <c r="U156" i="1" l="1"/>
  <c r="V155" i="1"/>
  <c r="U157" i="1" l="1"/>
  <c r="V156" i="1"/>
  <c r="U158" i="1" l="1"/>
  <c r="V157" i="1"/>
  <c r="U159" i="1" l="1"/>
  <c r="V158" i="1"/>
  <c r="U160" i="1" l="1"/>
  <c r="V159" i="1"/>
  <c r="U161" i="1" l="1"/>
  <c r="V160" i="1"/>
  <c r="U162" i="1" l="1"/>
  <c r="V161" i="1"/>
  <c r="U163" i="1" l="1"/>
  <c r="V162" i="1"/>
  <c r="U164" i="1" l="1"/>
  <c r="V163" i="1"/>
  <c r="U165" i="1" l="1"/>
  <c r="V164" i="1"/>
  <c r="U166" i="1" l="1"/>
  <c r="V165" i="1"/>
  <c r="U167" i="1" l="1"/>
  <c r="V166" i="1"/>
  <c r="U168" i="1" l="1"/>
  <c r="V167" i="1"/>
  <c r="U169" i="1" l="1"/>
  <c r="V168" i="1"/>
  <c r="U170" i="1" l="1"/>
  <c r="V169" i="1"/>
  <c r="U171" i="1" l="1"/>
  <c r="V170" i="1"/>
  <c r="U172" i="1" l="1"/>
  <c r="V171" i="1"/>
  <c r="U173" i="1" l="1"/>
  <c r="V172" i="1"/>
  <c r="U174" i="1" l="1"/>
  <c r="V173" i="1"/>
  <c r="U175" i="1" l="1"/>
  <c r="V174" i="1"/>
  <c r="U176" i="1" l="1"/>
  <c r="V175" i="1"/>
  <c r="U177" i="1" l="1"/>
  <c r="V176" i="1"/>
  <c r="U178" i="1" l="1"/>
  <c r="V177" i="1"/>
  <c r="U179" i="1" l="1"/>
  <c r="V178" i="1"/>
  <c r="U180" i="1" l="1"/>
  <c r="V179" i="1"/>
  <c r="U181" i="1" l="1"/>
  <c r="V180" i="1"/>
  <c r="U182" i="1" l="1"/>
  <c r="V181" i="1"/>
  <c r="U183" i="1" l="1"/>
  <c r="V182" i="1"/>
  <c r="U184" i="1" l="1"/>
  <c r="V183" i="1"/>
  <c r="U185" i="1" l="1"/>
  <c r="V184" i="1"/>
  <c r="U186" i="1" l="1"/>
  <c r="V185" i="1"/>
  <c r="U187" i="1" l="1"/>
  <c r="V186" i="1"/>
  <c r="U188" i="1" l="1"/>
  <c r="V187" i="1"/>
  <c r="U189" i="1" l="1"/>
  <c r="V188" i="1"/>
  <c r="U190" i="1" l="1"/>
  <c r="V189" i="1"/>
  <c r="U191" i="1" l="1"/>
  <c r="V190" i="1"/>
  <c r="U192" i="1" l="1"/>
  <c r="V191" i="1"/>
  <c r="U193" i="1" l="1"/>
  <c r="V192" i="1"/>
  <c r="U194" i="1" l="1"/>
  <c r="V193" i="1"/>
  <c r="U195" i="1" l="1"/>
  <c r="V194" i="1"/>
  <c r="U196" i="1" l="1"/>
  <c r="V195" i="1"/>
  <c r="U197" i="1" l="1"/>
  <c r="V196" i="1"/>
  <c r="U198" i="1" l="1"/>
  <c r="V197" i="1"/>
  <c r="U199" i="1" l="1"/>
  <c r="V198" i="1"/>
  <c r="U200" i="1" l="1"/>
  <c r="V199" i="1"/>
  <c r="U201" i="1" l="1"/>
  <c r="V200" i="1"/>
  <c r="U202" i="1" l="1"/>
  <c r="V201" i="1"/>
  <c r="U203" i="1" l="1"/>
  <c r="V202" i="1"/>
  <c r="U204" i="1" l="1"/>
  <c r="V203" i="1"/>
  <c r="U205" i="1" l="1"/>
  <c r="V204" i="1"/>
  <c r="U206" i="1" l="1"/>
  <c r="V205" i="1"/>
  <c r="U207" i="1" l="1"/>
  <c r="V206" i="1"/>
  <c r="U208" i="1" l="1"/>
  <c r="V207" i="1"/>
  <c r="U209" i="1" l="1"/>
  <c r="V208" i="1"/>
  <c r="U210" i="1" l="1"/>
  <c r="V209" i="1"/>
  <c r="U211" i="1" l="1"/>
  <c r="V210" i="1"/>
  <c r="U212" i="1" l="1"/>
  <c r="V211" i="1"/>
  <c r="U213" i="1" l="1"/>
  <c r="V212" i="1"/>
  <c r="U214" i="1" l="1"/>
  <c r="V213" i="1"/>
  <c r="U215" i="1" l="1"/>
  <c r="V214" i="1"/>
  <c r="U216" i="1" l="1"/>
  <c r="V215" i="1"/>
  <c r="U217" i="1" l="1"/>
  <c r="V216" i="1"/>
  <c r="U218" i="1" l="1"/>
  <c r="V217" i="1"/>
  <c r="U219" i="1" l="1"/>
  <c r="V218" i="1"/>
  <c r="U220" i="1" l="1"/>
  <c r="V219" i="1"/>
  <c r="U221" i="1" l="1"/>
  <c r="V220" i="1"/>
  <c r="U222" i="1" l="1"/>
  <c r="V221" i="1"/>
  <c r="U223" i="1" l="1"/>
  <c r="V222" i="1"/>
  <c r="U224" i="1" l="1"/>
  <c r="V223" i="1"/>
  <c r="U225" i="1" l="1"/>
  <c r="V224" i="1"/>
  <c r="U226" i="1" l="1"/>
  <c r="V225" i="1"/>
  <c r="U227" i="1" l="1"/>
  <c r="V226" i="1"/>
  <c r="U228" i="1" l="1"/>
  <c r="V227" i="1"/>
  <c r="U229" i="1" l="1"/>
  <c r="V228" i="1"/>
  <c r="U230" i="1" l="1"/>
  <c r="V229" i="1"/>
  <c r="U231" i="1" l="1"/>
  <c r="V230" i="1"/>
  <c r="U232" i="1" l="1"/>
  <c r="V231" i="1"/>
  <c r="U233" i="1" l="1"/>
  <c r="V232" i="1"/>
  <c r="U234" i="1" l="1"/>
  <c r="V233" i="1"/>
  <c r="U235" i="1" l="1"/>
  <c r="V234" i="1"/>
  <c r="U236" i="1" l="1"/>
  <c r="V235" i="1"/>
  <c r="U237" i="1" l="1"/>
  <c r="V236" i="1"/>
  <c r="U238" i="1" l="1"/>
  <c r="V237" i="1"/>
  <c r="U239" i="1" l="1"/>
  <c r="V238" i="1"/>
  <c r="U240" i="1" l="1"/>
  <c r="V239" i="1"/>
  <c r="U241" i="1" l="1"/>
  <c r="V240" i="1"/>
  <c r="U242" i="1" l="1"/>
  <c r="V241" i="1"/>
  <c r="U243" i="1" l="1"/>
  <c r="V242" i="1"/>
  <c r="U244" i="1" l="1"/>
  <c r="V243" i="1"/>
  <c r="U245" i="1" l="1"/>
  <c r="V244" i="1"/>
  <c r="U246" i="1" l="1"/>
  <c r="V245" i="1"/>
  <c r="U247" i="1" l="1"/>
  <c r="V246" i="1"/>
  <c r="U248" i="1" l="1"/>
  <c r="V247" i="1"/>
  <c r="U249" i="1" l="1"/>
  <c r="V248" i="1"/>
  <c r="U250" i="1" l="1"/>
  <c r="V249" i="1"/>
  <c r="U251" i="1" l="1"/>
  <c r="V250" i="1"/>
  <c r="U252" i="1" l="1"/>
  <c r="V251" i="1"/>
  <c r="U253" i="1" l="1"/>
  <c r="V252" i="1"/>
  <c r="U254" i="1" l="1"/>
  <c r="V253" i="1"/>
  <c r="U255" i="1" l="1"/>
  <c r="V254" i="1"/>
  <c r="U256" i="1" l="1"/>
  <c r="V255" i="1"/>
  <c r="U257" i="1" l="1"/>
  <c r="V256" i="1"/>
  <c r="U258" i="1" l="1"/>
  <c r="V257" i="1"/>
  <c r="U259" i="1" l="1"/>
  <c r="V258" i="1"/>
  <c r="U260" i="1" l="1"/>
  <c r="V259" i="1"/>
  <c r="U261" i="1" l="1"/>
  <c r="V260" i="1"/>
  <c r="U262" i="1" l="1"/>
  <c r="V261" i="1"/>
  <c r="U263" i="1" l="1"/>
  <c r="V262" i="1"/>
  <c r="U264" i="1" l="1"/>
  <c r="V263" i="1"/>
  <c r="U265" i="1" l="1"/>
  <c r="V264" i="1"/>
  <c r="U266" i="1" l="1"/>
  <c r="V265" i="1"/>
  <c r="U267" i="1" l="1"/>
  <c r="V266" i="1"/>
  <c r="U268" i="1" l="1"/>
  <c r="V267" i="1"/>
  <c r="U269" i="1" l="1"/>
  <c r="V268" i="1"/>
  <c r="U270" i="1" l="1"/>
  <c r="V269" i="1"/>
  <c r="U271" i="1" l="1"/>
  <c r="V270" i="1"/>
  <c r="U272" i="1" l="1"/>
  <c r="V271" i="1"/>
  <c r="U273" i="1" l="1"/>
  <c r="V272" i="1"/>
  <c r="U274" i="1" l="1"/>
  <c r="V273" i="1"/>
  <c r="U275" i="1" l="1"/>
  <c r="V274" i="1"/>
  <c r="U276" i="1" l="1"/>
  <c r="V275" i="1"/>
  <c r="U277" i="1" l="1"/>
  <c r="V276" i="1"/>
  <c r="U278" i="1" l="1"/>
  <c r="V277" i="1"/>
  <c r="U279" i="1" l="1"/>
  <c r="V278" i="1"/>
  <c r="U280" i="1" l="1"/>
  <c r="V279" i="1"/>
  <c r="U281" i="1" l="1"/>
  <c r="V280" i="1"/>
  <c r="U282" i="1" l="1"/>
  <c r="V281" i="1"/>
  <c r="U283" i="1" l="1"/>
  <c r="V282" i="1"/>
  <c r="U284" i="1" l="1"/>
  <c r="V283" i="1"/>
  <c r="U285" i="1" l="1"/>
  <c r="V284" i="1"/>
  <c r="U286" i="1" l="1"/>
  <c r="V285" i="1"/>
  <c r="U287" i="1" l="1"/>
  <c r="V286" i="1"/>
  <c r="U288" i="1" l="1"/>
  <c r="V287" i="1"/>
  <c r="U289" i="1" l="1"/>
  <c r="V288" i="1"/>
  <c r="U290" i="1" l="1"/>
  <c r="V289" i="1"/>
  <c r="U291" i="1" l="1"/>
  <c r="V290" i="1"/>
  <c r="U292" i="1" l="1"/>
  <c r="V291" i="1"/>
  <c r="U293" i="1" l="1"/>
  <c r="V292" i="1"/>
  <c r="U294" i="1" l="1"/>
  <c r="V293" i="1"/>
  <c r="U295" i="1" l="1"/>
  <c r="V294" i="1"/>
  <c r="U296" i="1" l="1"/>
  <c r="V295" i="1"/>
  <c r="U297" i="1" l="1"/>
  <c r="V296" i="1"/>
  <c r="U298" i="1" l="1"/>
  <c r="V297" i="1"/>
  <c r="U299" i="1" l="1"/>
  <c r="V298" i="1"/>
  <c r="U300" i="1" l="1"/>
  <c r="V299" i="1"/>
  <c r="U301" i="1" l="1"/>
  <c r="V300" i="1"/>
  <c r="U302" i="1" l="1"/>
  <c r="V301" i="1"/>
  <c r="U303" i="1" l="1"/>
  <c r="V302" i="1"/>
  <c r="U304" i="1" l="1"/>
  <c r="V303" i="1"/>
  <c r="U305" i="1" l="1"/>
  <c r="V304" i="1"/>
  <c r="U306" i="1" l="1"/>
  <c r="V305" i="1"/>
  <c r="U307" i="1" l="1"/>
  <c r="V306" i="1"/>
  <c r="U308" i="1" l="1"/>
  <c r="V307" i="1"/>
  <c r="U309" i="1" l="1"/>
  <c r="V308" i="1"/>
  <c r="U310" i="1" l="1"/>
  <c r="V309" i="1"/>
  <c r="U311" i="1" l="1"/>
  <c r="V310" i="1"/>
  <c r="U312" i="1" l="1"/>
  <c r="V311" i="1"/>
  <c r="U313" i="1" l="1"/>
  <c r="V312" i="1"/>
  <c r="U314" i="1" l="1"/>
  <c r="V313" i="1"/>
  <c r="U315" i="1" l="1"/>
  <c r="V314" i="1"/>
  <c r="U316" i="1" l="1"/>
  <c r="V315" i="1"/>
  <c r="U317" i="1" l="1"/>
  <c r="V316" i="1"/>
  <c r="U318" i="1" l="1"/>
  <c r="V317" i="1"/>
  <c r="U319" i="1" l="1"/>
  <c r="V318" i="1"/>
  <c r="U320" i="1" l="1"/>
  <c r="V319" i="1"/>
  <c r="U321" i="1" l="1"/>
  <c r="V320" i="1"/>
  <c r="U322" i="1" l="1"/>
  <c r="V321" i="1"/>
  <c r="U323" i="1" l="1"/>
  <c r="V322" i="1"/>
  <c r="U324" i="1" l="1"/>
  <c r="V323" i="1"/>
  <c r="U325" i="1" l="1"/>
  <c r="V324" i="1"/>
  <c r="U326" i="1" l="1"/>
  <c r="V325" i="1"/>
  <c r="U327" i="1" l="1"/>
  <c r="V326" i="1"/>
  <c r="U328" i="1" l="1"/>
  <c r="V327" i="1"/>
  <c r="U329" i="1" l="1"/>
  <c r="V328" i="1"/>
  <c r="U330" i="1" l="1"/>
  <c r="V329" i="1"/>
  <c r="U331" i="1" l="1"/>
  <c r="V330" i="1"/>
  <c r="U332" i="1" l="1"/>
  <c r="V331" i="1"/>
  <c r="U333" i="1" l="1"/>
  <c r="V332" i="1"/>
  <c r="U334" i="1" l="1"/>
  <c r="V333" i="1"/>
  <c r="U335" i="1" l="1"/>
  <c r="V334" i="1"/>
  <c r="U336" i="1" l="1"/>
  <c r="V335" i="1"/>
  <c r="U337" i="1" l="1"/>
  <c r="V336" i="1"/>
  <c r="U338" i="1" l="1"/>
  <c r="V337" i="1"/>
  <c r="U339" i="1" l="1"/>
  <c r="V338" i="1"/>
  <c r="U340" i="1" l="1"/>
  <c r="V339" i="1"/>
  <c r="U341" i="1" l="1"/>
  <c r="V340" i="1"/>
  <c r="U342" i="1" l="1"/>
  <c r="V341" i="1"/>
  <c r="U343" i="1" l="1"/>
  <c r="V342" i="1"/>
  <c r="U344" i="1" l="1"/>
  <c r="V343" i="1"/>
  <c r="U345" i="1" l="1"/>
  <c r="V344" i="1"/>
  <c r="U346" i="1" l="1"/>
  <c r="V345" i="1"/>
  <c r="U347" i="1" l="1"/>
  <c r="V346" i="1"/>
  <c r="U348" i="1" l="1"/>
  <c r="V347" i="1"/>
  <c r="U349" i="1" l="1"/>
  <c r="V348" i="1"/>
  <c r="U350" i="1" l="1"/>
  <c r="V349" i="1"/>
  <c r="U351" i="1" l="1"/>
  <c r="V350" i="1"/>
  <c r="U352" i="1" l="1"/>
  <c r="V351" i="1"/>
  <c r="U353" i="1" l="1"/>
  <c r="V352" i="1"/>
  <c r="U354" i="1" l="1"/>
  <c r="V353" i="1"/>
  <c r="U355" i="1" l="1"/>
  <c r="V354" i="1"/>
  <c r="U356" i="1" l="1"/>
  <c r="V355" i="1"/>
  <c r="U357" i="1" l="1"/>
  <c r="V356" i="1"/>
  <c r="U358" i="1" l="1"/>
  <c r="V357" i="1"/>
  <c r="U359" i="1" l="1"/>
  <c r="V358" i="1"/>
  <c r="U360" i="1" l="1"/>
  <c r="V359" i="1"/>
  <c r="U361" i="1" l="1"/>
  <c r="V360" i="1"/>
  <c r="U362" i="1" l="1"/>
  <c r="V361" i="1"/>
  <c r="U363" i="1" l="1"/>
  <c r="V362" i="1"/>
  <c r="U364" i="1" l="1"/>
  <c r="V363" i="1"/>
  <c r="U365" i="1" l="1"/>
  <c r="V364" i="1"/>
  <c r="U366" i="1" l="1"/>
  <c r="V365" i="1"/>
  <c r="U367" i="1" l="1"/>
  <c r="V366" i="1"/>
  <c r="U368" i="1" l="1"/>
  <c r="V367" i="1"/>
  <c r="U369" i="1" l="1"/>
  <c r="V368" i="1"/>
  <c r="U370" i="1" l="1"/>
  <c r="V369" i="1"/>
  <c r="U371" i="1" l="1"/>
  <c r="V370" i="1"/>
  <c r="U372" i="1" l="1"/>
  <c r="V371" i="1"/>
  <c r="U373" i="1" l="1"/>
  <c r="V372" i="1"/>
  <c r="U374" i="1" l="1"/>
  <c r="V373" i="1"/>
  <c r="U375" i="1" l="1"/>
  <c r="V374" i="1"/>
  <c r="U376" i="1" l="1"/>
  <c r="V375" i="1"/>
  <c r="U377" i="1" l="1"/>
  <c r="V376" i="1"/>
  <c r="U378" i="1" l="1"/>
  <c r="V377" i="1"/>
  <c r="U379" i="1" l="1"/>
  <c r="V378" i="1"/>
  <c r="U380" i="1" l="1"/>
  <c r="V379" i="1"/>
  <c r="U381" i="1" l="1"/>
  <c r="V380" i="1"/>
  <c r="U382" i="1" l="1"/>
  <c r="V381" i="1"/>
  <c r="U383" i="1" l="1"/>
  <c r="V382" i="1"/>
  <c r="U384" i="1" l="1"/>
  <c r="V383" i="1"/>
  <c r="U385" i="1" l="1"/>
  <c r="V385" i="1" s="1"/>
  <c r="V384" i="1"/>
</calcChain>
</file>

<file path=xl/sharedStrings.xml><?xml version="1.0" encoding="utf-8"?>
<sst xmlns="http://schemas.openxmlformats.org/spreadsheetml/2006/main" count="26" uniqueCount="26">
  <si>
    <t>Date</t>
  </si>
  <si>
    <t>Open</t>
  </si>
  <si>
    <t>High</t>
  </si>
  <si>
    <t>Low</t>
  </si>
  <si>
    <t>Close</t>
  </si>
  <si>
    <t>Volume</t>
  </si>
  <si>
    <t>Adj Close</t>
  </si>
  <si>
    <t>SMA (5)</t>
  </si>
  <si>
    <t>SMA(25)</t>
  </si>
  <si>
    <t>Trade Signal</t>
  </si>
  <si>
    <t>Transaction Price</t>
  </si>
  <si>
    <t>Returns</t>
  </si>
  <si>
    <t>Daily Returns</t>
  </si>
  <si>
    <t>Current Position</t>
  </si>
  <si>
    <t>Strategy Daily Returns</t>
  </si>
  <si>
    <t>Performance Metrics</t>
  </si>
  <si>
    <t>Positve Returns</t>
  </si>
  <si>
    <t>Negative returns</t>
  </si>
  <si>
    <t>Positive Trades</t>
  </si>
  <si>
    <t>Negative Trades</t>
  </si>
  <si>
    <t>Hit Ratio</t>
  </si>
  <si>
    <t>Average Returns</t>
  </si>
  <si>
    <t>Reverse LN</t>
  </si>
  <si>
    <t>LN Daily Returns</t>
  </si>
  <si>
    <t>Cum LN Returns</t>
  </si>
  <si>
    <t>Cum Ret Google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</si>
</sst>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10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0" fontId="17" fillId="33" borderId="0" xfId="0" applyFont="1" applyFill="1"/>
    <xf numFmtId="10" fontId="17" fillId="33" borderId="0" xfId="1" applyNumberFormat="1" applyFont="1" applyFill="1"/>
    <xf numFmtId="0" fontId="0" fillId="0" borderId="12" xfId="0" applyBorder="1"/>
    <xf numFmtId="10" fontId="0" fillId="0" borderId="13" xfId="0" applyNumberFormat="1" applyBorder="1"/>
    <xf numFmtId="0" fontId="0" fillId="0" borderId="13" xfId="0" applyBorder="1"/>
    <xf numFmtId="9" fontId="0" fillId="0" borderId="13" xfId="0" applyNumberFormat="1" applyBorder="1"/>
    <xf numFmtId="0" fontId="0" fillId="0" borderId="14" xfId="0" applyBorder="1"/>
    <xf numFmtId="10" fontId="0" fillId="0" borderId="15" xfId="0" applyNumberFormat="1" applyBorder="1"/>
    <xf numFmtId="0" fontId="17" fillId="33" borderId="10" xfId="0" applyFont="1" applyFill="1" applyBorder="1" applyAlignment="1">
      <alignment horizontal="center"/>
    </xf>
    <xf numFmtId="0" fontId="17" fillId="33" borderId="11" xfId="0" applyFont="1" applyFill="1" applyBorder="1" applyAlignment="1">
      <alignment horizontal="center"/>
    </xf>
    <xf numFmtId="14" fontId="0" fillId="0" borderId="0" xfId="0" applyNumberFormat="1" applyFill="1"/>
    <xf numFmtId="0" fontId="0" fillId="0" borderId="0" xfId="0" applyFill="1"/>
    <xf numFmtId="2" fontId="0" fillId="0" borderId="0" xfId="0" applyNumberFormat="1" applyFill="1"/>
    <xf numFmtId="10" fontId="0" fillId="0" borderId="0" xfId="1" applyNumberFormat="1" applyFont="1" applyFill="1"/>
    <xf numFmtId="1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Strategy Returns</c:v>
          </c:tx>
          <c:marker>
            <c:symbol val="none"/>
          </c:marker>
          <c:cat>
            <c:numRef>
              <c:f>'Backtesting Example'!$A$27:$A$385</c:f>
              <c:numCache>
                <c:formatCode>m/d/yyyy</c:formatCode>
                <c:ptCount val="359"/>
                <c:pt idx="0">
                  <c:v>41761</c:v>
                </c:pt>
                <c:pt idx="1">
                  <c:v>41764</c:v>
                </c:pt>
                <c:pt idx="2">
                  <c:v>41765</c:v>
                </c:pt>
                <c:pt idx="3">
                  <c:v>41766</c:v>
                </c:pt>
                <c:pt idx="4">
                  <c:v>41767</c:v>
                </c:pt>
                <c:pt idx="5">
                  <c:v>41768</c:v>
                </c:pt>
                <c:pt idx="6">
                  <c:v>41771</c:v>
                </c:pt>
                <c:pt idx="7">
                  <c:v>41772</c:v>
                </c:pt>
                <c:pt idx="8">
                  <c:v>41773</c:v>
                </c:pt>
                <c:pt idx="9">
                  <c:v>41774</c:v>
                </c:pt>
                <c:pt idx="10">
                  <c:v>41775</c:v>
                </c:pt>
                <c:pt idx="11">
                  <c:v>41778</c:v>
                </c:pt>
                <c:pt idx="12">
                  <c:v>41779</c:v>
                </c:pt>
                <c:pt idx="13">
                  <c:v>41780</c:v>
                </c:pt>
                <c:pt idx="14">
                  <c:v>41781</c:v>
                </c:pt>
                <c:pt idx="15">
                  <c:v>41782</c:v>
                </c:pt>
                <c:pt idx="16">
                  <c:v>41786</c:v>
                </c:pt>
                <c:pt idx="17">
                  <c:v>41787</c:v>
                </c:pt>
                <c:pt idx="18">
                  <c:v>41788</c:v>
                </c:pt>
                <c:pt idx="19">
                  <c:v>41789</c:v>
                </c:pt>
                <c:pt idx="20">
                  <c:v>41792</c:v>
                </c:pt>
                <c:pt idx="21">
                  <c:v>41793</c:v>
                </c:pt>
                <c:pt idx="22">
                  <c:v>41794</c:v>
                </c:pt>
                <c:pt idx="23">
                  <c:v>41795</c:v>
                </c:pt>
                <c:pt idx="24">
                  <c:v>41796</c:v>
                </c:pt>
                <c:pt idx="25">
                  <c:v>41799</c:v>
                </c:pt>
                <c:pt idx="26">
                  <c:v>41800</c:v>
                </c:pt>
                <c:pt idx="27">
                  <c:v>41801</c:v>
                </c:pt>
                <c:pt idx="28">
                  <c:v>41802</c:v>
                </c:pt>
                <c:pt idx="29">
                  <c:v>41803</c:v>
                </c:pt>
                <c:pt idx="30">
                  <c:v>41806</c:v>
                </c:pt>
                <c:pt idx="31">
                  <c:v>41807</c:v>
                </c:pt>
                <c:pt idx="32">
                  <c:v>41808</c:v>
                </c:pt>
                <c:pt idx="33">
                  <c:v>41809</c:v>
                </c:pt>
                <c:pt idx="34">
                  <c:v>41810</c:v>
                </c:pt>
                <c:pt idx="35">
                  <c:v>41813</c:v>
                </c:pt>
                <c:pt idx="36">
                  <c:v>41814</c:v>
                </c:pt>
                <c:pt idx="37">
                  <c:v>41815</c:v>
                </c:pt>
                <c:pt idx="38">
                  <c:v>41816</c:v>
                </c:pt>
                <c:pt idx="39">
                  <c:v>41817</c:v>
                </c:pt>
                <c:pt idx="40">
                  <c:v>41820</c:v>
                </c:pt>
                <c:pt idx="41">
                  <c:v>41821</c:v>
                </c:pt>
                <c:pt idx="42">
                  <c:v>41822</c:v>
                </c:pt>
                <c:pt idx="43">
                  <c:v>41823</c:v>
                </c:pt>
                <c:pt idx="44">
                  <c:v>41827</c:v>
                </c:pt>
                <c:pt idx="45">
                  <c:v>41828</c:v>
                </c:pt>
                <c:pt idx="46">
                  <c:v>41829</c:v>
                </c:pt>
                <c:pt idx="47">
                  <c:v>41830</c:v>
                </c:pt>
                <c:pt idx="48">
                  <c:v>41831</c:v>
                </c:pt>
                <c:pt idx="49">
                  <c:v>41834</c:v>
                </c:pt>
                <c:pt idx="50">
                  <c:v>41835</c:v>
                </c:pt>
                <c:pt idx="51">
                  <c:v>41836</c:v>
                </c:pt>
                <c:pt idx="52">
                  <c:v>41837</c:v>
                </c:pt>
                <c:pt idx="53">
                  <c:v>41838</c:v>
                </c:pt>
                <c:pt idx="54">
                  <c:v>41841</c:v>
                </c:pt>
                <c:pt idx="55">
                  <c:v>41842</c:v>
                </c:pt>
                <c:pt idx="56">
                  <c:v>41843</c:v>
                </c:pt>
                <c:pt idx="57">
                  <c:v>41844</c:v>
                </c:pt>
                <c:pt idx="58">
                  <c:v>41845</c:v>
                </c:pt>
                <c:pt idx="59">
                  <c:v>41848</c:v>
                </c:pt>
                <c:pt idx="60">
                  <c:v>41849</c:v>
                </c:pt>
                <c:pt idx="61">
                  <c:v>41850</c:v>
                </c:pt>
                <c:pt idx="62">
                  <c:v>41851</c:v>
                </c:pt>
                <c:pt idx="63">
                  <c:v>41852</c:v>
                </c:pt>
                <c:pt idx="64">
                  <c:v>41855</c:v>
                </c:pt>
                <c:pt idx="65">
                  <c:v>41856</c:v>
                </c:pt>
                <c:pt idx="66">
                  <c:v>41857</c:v>
                </c:pt>
                <c:pt idx="67">
                  <c:v>41858</c:v>
                </c:pt>
                <c:pt idx="68">
                  <c:v>41859</c:v>
                </c:pt>
                <c:pt idx="69">
                  <c:v>41862</c:v>
                </c:pt>
                <c:pt idx="70">
                  <c:v>41863</c:v>
                </c:pt>
                <c:pt idx="71">
                  <c:v>41864</c:v>
                </c:pt>
                <c:pt idx="72">
                  <c:v>41865</c:v>
                </c:pt>
                <c:pt idx="73">
                  <c:v>41866</c:v>
                </c:pt>
                <c:pt idx="74">
                  <c:v>41869</c:v>
                </c:pt>
                <c:pt idx="75">
                  <c:v>41870</c:v>
                </c:pt>
                <c:pt idx="76">
                  <c:v>41871</c:v>
                </c:pt>
                <c:pt idx="77">
                  <c:v>41872</c:v>
                </c:pt>
                <c:pt idx="78">
                  <c:v>41873</c:v>
                </c:pt>
                <c:pt idx="79">
                  <c:v>41876</c:v>
                </c:pt>
                <c:pt idx="80">
                  <c:v>41877</c:v>
                </c:pt>
                <c:pt idx="81">
                  <c:v>41878</c:v>
                </c:pt>
                <c:pt idx="82">
                  <c:v>41879</c:v>
                </c:pt>
                <c:pt idx="83">
                  <c:v>41880</c:v>
                </c:pt>
                <c:pt idx="84">
                  <c:v>41884</c:v>
                </c:pt>
                <c:pt idx="85">
                  <c:v>41885</c:v>
                </c:pt>
                <c:pt idx="86">
                  <c:v>41886</c:v>
                </c:pt>
                <c:pt idx="87">
                  <c:v>41887</c:v>
                </c:pt>
                <c:pt idx="88">
                  <c:v>41890</c:v>
                </c:pt>
                <c:pt idx="89">
                  <c:v>41891</c:v>
                </c:pt>
                <c:pt idx="90">
                  <c:v>41892</c:v>
                </c:pt>
                <c:pt idx="91">
                  <c:v>41893</c:v>
                </c:pt>
                <c:pt idx="92">
                  <c:v>41894</c:v>
                </c:pt>
                <c:pt idx="93">
                  <c:v>41897</c:v>
                </c:pt>
                <c:pt idx="94">
                  <c:v>41898</c:v>
                </c:pt>
                <c:pt idx="95">
                  <c:v>41899</c:v>
                </c:pt>
                <c:pt idx="96">
                  <c:v>41900</c:v>
                </c:pt>
                <c:pt idx="97">
                  <c:v>41901</c:v>
                </c:pt>
                <c:pt idx="98">
                  <c:v>41904</c:v>
                </c:pt>
                <c:pt idx="99">
                  <c:v>41905</c:v>
                </c:pt>
                <c:pt idx="100">
                  <c:v>41906</c:v>
                </c:pt>
                <c:pt idx="101">
                  <c:v>41907</c:v>
                </c:pt>
                <c:pt idx="102">
                  <c:v>41908</c:v>
                </c:pt>
                <c:pt idx="103">
                  <c:v>41911</c:v>
                </c:pt>
                <c:pt idx="104">
                  <c:v>41912</c:v>
                </c:pt>
                <c:pt idx="105">
                  <c:v>41913</c:v>
                </c:pt>
                <c:pt idx="106">
                  <c:v>41914</c:v>
                </c:pt>
                <c:pt idx="107">
                  <c:v>41915</c:v>
                </c:pt>
                <c:pt idx="108">
                  <c:v>41918</c:v>
                </c:pt>
                <c:pt idx="109">
                  <c:v>41919</c:v>
                </c:pt>
                <c:pt idx="110">
                  <c:v>41920</c:v>
                </c:pt>
                <c:pt idx="111">
                  <c:v>41921</c:v>
                </c:pt>
                <c:pt idx="112">
                  <c:v>41922</c:v>
                </c:pt>
                <c:pt idx="113">
                  <c:v>41925</c:v>
                </c:pt>
                <c:pt idx="114">
                  <c:v>41926</c:v>
                </c:pt>
                <c:pt idx="115">
                  <c:v>41927</c:v>
                </c:pt>
                <c:pt idx="116">
                  <c:v>41928</c:v>
                </c:pt>
                <c:pt idx="117">
                  <c:v>41929</c:v>
                </c:pt>
                <c:pt idx="118">
                  <c:v>41932</c:v>
                </c:pt>
                <c:pt idx="119">
                  <c:v>41933</c:v>
                </c:pt>
                <c:pt idx="120">
                  <c:v>41934</c:v>
                </c:pt>
                <c:pt idx="121">
                  <c:v>41935</c:v>
                </c:pt>
                <c:pt idx="122">
                  <c:v>41936</c:v>
                </c:pt>
                <c:pt idx="123">
                  <c:v>41939</c:v>
                </c:pt>
                <c:pt idx="124">
                  <c:v>41940</c:v>
                </c:pt>
                <c:pt idx="125">
                  <c:v>41941</c:v>
                </c:pt>
                <c:pt idx="126">
                  <c:v>41942</c:v>
                </c:pt>
                <c:pt idx="127">
                  <c:v>41943</c:v>
                </c:pt>
                <c:pt idx="128">
                  <c:v>41946</c:v>
                </c:pt>
                <c:pt idx="129">
                  <c:v>41947</c:v>
                </c:pt>
                <c:pt idx="130">
                  <c:v>41948</c:v>
                </c:pt>
                <c:pt idx="131">
                  <c:v>41949</c:v>
                </c:pt>
                <c:pt idx="132">
                  <c:v>41950</c:v>
                </c:pt>
                <c:pt idx="133">
                  <c:v>41953</c:v>
                </c:pt>
                <c:pt idx="134">
                  <c:v>41954</c:v>
                </c:pt>
                <c:pt idx="135">
                  <c:v>41955</c:v>
                </c:pt>
                <c:pt idx="136">
                  <c:v>41956</c:v>
                </c:pt>
                <c:pt idx="137">
                  <c:v>41957</c:v>
                </c:pt>
                <c:pt idx="138">
                  <c:v>41960</c:v>
                </c:pt>
                <c:pt idx="139">
                  <c:v>41961</c:v>
                </c:pt>
                <c:pt idx="140">
                  <c:v>41962</c:v>
                </c:pt>
                <c:pt idx="141">
                  <c:v>41963</c:v>
                </c:pt>
                <c:pt idx="142">
                  <c:v>41964</c:v>
                </c:pt>
                <c:pt idx="143">
                  <c:v>41967</c:v>
                </c:pt>
                <c:pt idx="144">
                  <c:v>41968</c:v>
                </c:pt>
                <c:pt idx="145">
                  <c:v>41969</c:v>
                </c:pt>
                <c:pt idx="146">
                  <c:v>41971</c:v>
                </c:pt>
                <c:pt idx="147">
                  <c:v>41974</c:v>
                </c:pt>
                <c:pt idx="148">
                  <c:v>41975</c:v>
                </c:pt>
                <c:pt idx="149">
                  <c:v>41976</c:v>
                </c:pt>
                <c:pt idx="150">
                  <c:v>41977</c:v>
                </c:pt>
                <c:pt idx="151">
                  <c:v>41978</c:v>
                </c:pt>
                <c:pt idx="152">
                  <c:v>41981</c:v>
                </c:pt>
                <c:pt idx="153">
                  <c:v>41982</c:v>
                </c:pt>
                <c:pt idx="154">
                  <c:v>41983</c:v>
                </c:pt>
                <c:pt idx="155">
                  <c:v>41984</c:v>
                </c:pt>
                <c:pt idx="156">
                  <c:v>41985</c:v>
                </c:pt>
                <c:pt idx="157">
                  <c:v>41988</c:v>
                </c:pt>
                <c:pt idx="158">
                  <c:v>41989</c:v>
                </c:pt>
                <c:pt idx="159">
                  <c:v>41990</c:v>
                </c:pt>
                <c:pt idx="160">
                  <c:v>41991</c:v>
                </c:pt>
                <c:pt idx="161">
                  <c:v>41992</c:v>
                </c:pt>
                <c:pt idx="162">
                  <c:v>41995</c:v>
                </c:pt>
                <c:pt idx="163">
                  <c:v>41996</c:v>
                </c:pt>
                <c:pt idx="164">
                  <c:v>41997</c:v>
                </c:pt>
                <c:pt idx="165">
                  <c:v>41999</c:v>
                </c:pt>
                <c:pt idx="166">
                  <c:v>42002</c:v>
                </c:pt>
                <c:pt idx="167">
                  <c:v>42003</c:v>
                </c:pt>
                <c:pt idx="168">
                  <c:v>42004</c:v>
                </c:pt>
                <c:pt idx="169">
                  <c:v>42006</c:v>
                </c:pt>
                <c:pt idx="170">
                  <c:v>42009</c:v>
                </c:pt>
                <c:pt idx="171">
                  <c:v>42010</c:v>
                </c:pt>
                <c:pt idx="172">
                  <c:v>42011</c:v>
                </c:pt>
                <c:pt idx="173">
                  <c:v>42012</c:v>
                </c:pt>
                <c:pt idx="174">
                  <c:v>42013</c:v>
                </c:pt>
                <c:pt idx="175">
                  <c:v>42016</c:v>
                </c:pt>
                <c:pt idx="176">
                  <c:v>42017</c:v>
                </c:pt>
                <c:pt idx="177">
                  <c:v>42018</c:v>
                </c:pt>
                <c:pt idx="178">
                  <c:v>42019</c:v>
                </c:pt>
                <c:pt idx="179">
                  <c:v>42020</c:v>
                </c:pt>
                <c:pt idx="180">
                  <c:v>42024</c:v>
                </c:pt>
                <c:pt idx="181">
                  <c:v>42025</c:v>
                </c:pt>
                <c:pt idx="182">
                  <c:v>42026</c:v>
                </c:pt>
                <c:pt idx="183">
                  <c:v>42027</c:v>
                </c:pt>
                <c:pt idx="184">
                  <c:v>42030</c:v>
                </c:pt>
                <c:pt idx="185">
                  <c:v>42031</c:v>
                </c:pt>
                <c:pt idx="186">
                  <c:v>42032</c:v>
                </c:pt>
                <c:pt idx="187">
                  <c:v>42033</c:v>
                </c:pt>
                <c:pt idx="188">
                  <c:v>42034</c:v>
                </c:pt>
                <c:pt idx="189">
                  <c:v>42037</c:v>
                </c:pt>
                <c:pt idx="190">
                  <c:v>42038</c:v>
                </c:pt>
                <c:pt idx="191">
                  <c:v>42039</c:v>
                </c:pt>
                <c:pt idx="192">
                  <c:v>42040</c:v>
                </c:pt>
                <c:pt idx="193">
                  <c:v>42041</c:v>
                </c:pt>
                <c:pt idx="194">
                  <c:v>42044</c:v>
                </c:pt>
                <c:pt idx="195">
                  <c:v>42045</c:v>
                </c:pt>
                <c:pt idx="196">
                  <c:v>42046</c:v>
                </c:pt>
                <c:pt idx="197">
                  <c:v>42047</c:v>
                </c:pt>
                <c:pt idx="198">
                  <c:v>42048</c:v>
                </c:pt>
                <c:pt idx="199">
                  <c:v>42052</c:v>
                </c:pt>
                <c:pt idx="200">
                  <c:v>42053</c:v>
                </c:pt>
                <c:pt idx="201">
                  <c:v>42054</c:v>
                </c:pt>
                <c:pt idx="202">
                  <c:v>42055</c:v>
                </c:pt>
                <c:pt idx="203">
                  <c:v>42058</c:v>
                </c:pt>
                <c:pt idx="204">
                  <c:v>42059</c:v>
                </c:pt>
                <c:pt idx="205">
                  <c:v>42060</c:v>
                </c:pt>
                <c:pt idx="206">
                  <c:v>42061</c:v>
                </c:pt>
                <c:pt idx="207">
                  <c:v>42062</c:v>
                </c:pt>
                <c:pt idx="208">
                  <c:v>42065</c:v>
                </c:pt>
                <c:pt idx="209">
                  <c:v>42066</c:v>
                </c:pt>
                <c:pt idx="210">
                  <c:v>42067</c:v>
                </c:pt>
                <c:pt idx="211">
                  <c:v>42068</c:v>
                </c:pt>
                <c:pt idx="212">
                  <c:v>42069</c:v>
                </c:pt>
                <c:pt idx="213">
                  <c:v>42072</c:v>
                </c:pt>
                <c:pt idx="214">
                  <c:v>42073</c:v>
                </c:pt>
                <c:pt idx="215">
                  <c:v>42074</c:v>
                </c:pt>
                <c:pt idx="216">
                  <c:v>42075</c:v>
                </c:pt>
                <c:pt idx="217">
                  <c:v>42076</c:v>
                </c:pt>
                <c:pt idx="218">
                  <c:v>42079</c:v>
                </c:pt>
                <c:pt idx="219">
                  <c:v>42080</c:v>
                </c:pt>
                <c:pt idx="220">
                  <c:v>42081</c:v>
                </c:pt>
                <c:pt idx="221">
                  <c:v>42082</c:v>
                </c:pt>
                <c:pt idx="222">
                  <c:v>42083</c:v>
                </c:pt>
                <c:pt idx="223">
                  <c:v>42086</c:v>
                </c:pt>
                <c:pt idx="224">
                  <c:v>42087</c:v>
                </c:pt>
                <c:pt idx="225">
                  <c:v>42088</c:v>
                </c:pt>
                <c:pt idx="226">
                  <c:v>42089</c:v>
                </c:pt>
                <c:pt idx="227">
                  <c:v>42090</c:v>
                </c:pt>
                <c:pt idx="228">
                  <c:v>42093</c:v>
                </c:pt>
                <c:pt idx="229">
                  <c:v>42094</c:v>
                </c:pt>
                <c:pt idx="230">
                  <c:v>42095</c:v>
                </c:pt>
                <c:pt idx="231">
                  <c:v>42096</c:v>
                </c:pt>
                <c:pt idx="232">
                  <c:v>42100</c:v>
                </c:pt>
                <c:pt idx="233">
                  <c:v>42101</c:v>
                </c:pt>
                <c:pt idx="234">
                  <c:v>42102</c:v>
                </c:pt>
                <c:pt idx="235">
                  <c:v>42103</c:v>
                </c:pt>
                <c:pt idx="236">
                  <c:v>42104</c:v>
                </c:pt>
                <c:pt idx="237">
                  <c:v>42107</c:v>
                </c:pt>
                <c:pt idx="238">
                  <c:v>42108</c:v>
                </c:pt>
                <c:pt idx="239">
                  <c:v>42109</c:v>
                </c:pt>
                <c:pt idx="240">
                  <c:v>42110</c:v>
                </c:pt>
                <c:pt idx="241">
                  <c:v>42111</c:v>
                </c:pt>
                <c:pt idx="242">
                  <c:v>42114</c:v>
                </c:pt>
                <c:pt idx="243">
                  <c:v>42115</c:v>
                </c:pt>
                <c:pt idx="244">
                  <c:v>42116</c:v>
                </c:pt>
                <c:pt idx="245">
                  <c:v>42117</c:v>
                </c:pt>
                <c:pt idx="246">
                  <c:v>42118</c:v>
                </c:pt>
                <c:pt idx="247">
                  <c:v>42121</c:v>
                </c:pt>
                <c:pt idx="248">
                  <c:v>42122</c:v>
                </c:pt>
                <c:pt idx="249">
                  <c:v>42123</c:v>
                </c:pt>
                <c:pt idx="250">
                  <c:v>42124</c:v>
                </c:pt>
                <c:pt idx="251">
                  <c:v>42125</c:v>
                </c:pt>
                <c:pt idx="252">
                  <c:v>42128</c:v>
                </c:pt>
                <c:pt idx="253">
                  <c:v>42129</c:v>
                </c:pt>
                <c:pt idx="254">
                  <c:v>42130</c:v>
                </c:pt>
                <c:pt idx="255">
                  <c:v>42131</c:v>
                </c:pt>
                <c:pt idx="256">
                  <c:v>42132</c:v>
                </c:pt>
                <c:pt idx="257">
                  <c:v>42135</c:v>
                </c:pt>
                <c:pt idx="258">
                  <c:v>42136</c:v>
                </c:pt>
                <c:pt idx="259">
                  <c:v>42137</c:v>
                </c:pt>
                <c:pt idx="260">
                  <c:v>42138</c:v>
                </c:pt>
                <c:pt idx="261">
                  <c:v>42139</c:v>
                </c:pt>
                <c:pt idx="262">
                  <c:v>42142</c:v>
                </c:pt>
                <c:pt idx="263">
                  <c:v>42143</c:v>
                </c:pt>
                <c:pt idx="264">
                  <c:v>42144</c:v>
                </c:pt>
                <c:pt idx="265">
                  <c:v>42145</c:v>
                </c:pt>
                <c:pt idx="266">
                  <c:v>42146</c:v>
                </c:pt>
                <c:pt idx="267">
                  <c:v>42150</c:v>
                </c:pt>
                <c:pt idx="268">
                  <c:v>42151</c:v>
                </c:pt>
                <c:pt idx="269">
                  <c:v>42152</c:v>
                </c:pt>
                <c:pt idx="270">
                  <c:v>42153</c:v>
                </c:pt>
                <c:pt idx="271">
                  <c:v>42156</c:v>
                </c:pt>
                <c:pt idx="272">
                  <c:v>42157</c:v>
                </c:pt>
                <c:pt idx="273">
                  <c:v>42158</c:v>
                </c:pt>
                <c:pt idx="274">
                  <c:v>42159</c:v>
                </c:pt>
                <c:pt idx="275">
                  <c:v>42160</c:v>
                </c:pt>
                <c:pt idx="276">
                  <c:v>42163</c:v>
                </c:pt>
                <c:pt idx="277">
                  <c:v>42164</c:v>
                </c:pt>
                <c:pt idx="278">
                  <c:v>42165</c:v>
                </c:pt>
                <c:pt idx="279">
                  <c:v>42166</c:v>
                </c:pt>
                <c:pt idx="280">
                  <c:v>42167</c:v>
                </c:pt>
                <c:pt idx="281">
                  <c:v>42170</c:v>
                </c:pt>
                <c:pt idx="282">
                  <c:v>42171</c:v>
                </c:pt>
                <c:pt idx="283">
                  <c:v>42172</c:v>
                </c:pt>
                <c:pt idx="284">
                  <c:v>42173</c:v>
                </c:pt>
                <c:pt idx="285">
                  <c:v>42174</c:v>
                </c:pt>
                <c:pt idx="286">
                  <c:v>42177</c:v>
                </c:pt>
                <c:pt idx="287">
                  <c:v>42178</c:v>
                </c:pt>
                <c:pt idx="288">
                  <c:v>42179</c:v>
                </c:pt>
                <c:pt idx="289">
                  <c:v>42180</c:v>
                </c:pt>
                <c:pt idx="290">
                  <c:v>42181</c:v>
                </c:pt>
                <c:pt idx="291">
                  <c:v>42184</c:v>
                </c:pt>
                <c:pt idx="292">
                  <c:v>42185</c:v>
                </c:pt>
                <c:pt idx="293">
                  <c:v>42186</c:v>
                </c:pt>
                <c:pt idx="294">
                  <c:v>42187</c:v>
                </c:pt>
                <c:pt idx="295">
                  <c:v>42191</c:v>
                </c:pt>
                <c:pt idx="296">
                  <c:v>42192</c:v>
                </c:pt>
                <c:pt idx="297">
                  <c:v>42193</c:v>
                </c:pt>
                <c:pt idx="298">
                  <c:v>42194</c:v>
                </c:pt>
                <c:pt idx="299">
                  <c:v>42195</c:v>
                </c:pt>
                <c:pt idx="300">
                  <c:v>42198</c:v>
                </c:pt>
                <c:pt idx="301">
                  <c:v>42199</c:v>
                </c:pt>
                <c:pt idx="302">
                  <c:v>42200</c:v>
                </c:pt>
                <c:pt idx="303">
                  <c:v>42201</c:v>
                </c:pt>
                <c:pt idx="304">
                  <c:v>42202</c:v>
                </c:pt>
                <c:pt idx="305">
                  <c:v>42205</c:v>
                </c:pt>
                <c:pt idx="306">
                  <c:v>42206</c:v>
                </c:pt>
                <c:pt idx="307">
                  <c:v>42207</c:v>
                </c:pt>
                <c:pt idx="308">
                  <c:v>42208</c:v>
                </c:pt>
                <c:pt idx="309">
                  <c:v>42209</c:v>
                </c:pt>
                <c:pt idx="310">
                  <c:v>42212</c:v>
                </c:pt>
                <c:pt idx="311">
                  <c:v>42213</c:v>
                </c:pt>
                <c:pt idx="312">
                  <c:v>42214</c:v>
                </c:pt>
                <c:pt idx="313">
                  <c:v>42215</c:v>
                </c:pt>
                <c:pt idx="314">
                  <c:v>42216</c:v>
                </c:pt>
                <c:pt idx="315">
                  <c:v>42219</c:v>
                </c:pt>
                <c:pt idx="316">
                  <c:v>42220</c:v>
                </c:pt>
                <c:pt idx="317">
                  <c:v>42221</c:v>
                </c:pt>
                <c:pt idx="318">
                  <c:v>42222</c:v>
                </c:pt>
                <c:pt idx="319">
                  <c:v>42223</c:v>
                </c:pt>
                <c:pt idx="320">
                  <c:v>42226</c:v>
                </c:pt>
                <c:pt idx="321">
                  <c:v>42227</c:v>
                </c:pt>
                <c:pt idx="322">
                  <c:v>42228</c:v>
                </c:pt>
                <c:pt idx="323">
                  <c:v>42229</c:v>
                </c:pt>
                <c:pt idx="324">
                  <c:v>42230</c:v>
                </c:pt>
                <c:pt idx="325">
                  <c:v>42233</c:v>
                </c:pt>
                <c:pt idx="326">
                  <c:v>42234</c:v>
                </c:pt>
                <c:pt idx="327">
                  <c:v>42235</c:v>
                </c:pt>
                <c:pt idx="328">
                  <c:v>42236</c:v>
                </c:pt>
                <c:pt idx="329">
                  <c:v>42237</c:v>
                </c:pt>
                <c:pt idx="330">
                  <c:v>42240</c:v>
                </c:pt>
                <c:pt idx="331">
                  <c:v>42241</c:v>
                </c:pt>
                <c:pt idx="332">
                  <c:v>42242</c:v>
                </c:pt>
                <c:pt idx="333">
                  <c:v>42243</c:v>
                </c:pt>
                <c:pt idx="334">
                  <c:v>42244</c:v>
                </c:pt>
                <c:pt idx="335">
                  <c:v>42247</c:v>
                </c:pt>
                <c:pt idx="336">
                  <c:v>42248</c:v>
                </c:pt>
                <c:pt idx="337">
                  <c:v>42249</c:v>
                </c:pt>
                <c:pt idx="338">
                  <c:v>42250</c:v>
                </c:pt>
                <c:pt idx="339">
                  <c:v>42251</c:v>
                </c:pt>
                <c:pt idx="340">
                  <c:v>42255</c:v>
                </c:pt>
                <c:pt idx="341">
                  <c:v>42256</c:v>
                </c:pt>
                <c:pt idx="342">
                  <c:v>42257</c:v>
                </c:pt>
                <c:pt idx="343">
                  <c:v>42258</c:v>
                </c:pt>
                <c:pt idx="344">
                  <c:v>42261</c:v>
                </c:pt>
                <c:pt idx="345">
                  <c:v>42262</c:v>
                </c:pt>
                <c:pt idx="346">
                  <c:v>42263</c:v>
                </c:pt>
                <c:pt idx="347">
                  <c:v>42264</c:v>
                </c:pt>
                <c:pt idx="348">
                  <c:v>42265</c:v>
                </c:pt>
                <c:pt idx="349">
                  <c:v>42268</c:v>
                </c:pt>
                <c:pt idx="350">
                  <c:v>42269</c:v>
                </c:pt>
                <c:pt idx="351">
                  <c:v>42270</c:v>
                </c:pt>
                <c:pt idx="352">
                  <c:v>42271</c:v>
                </c:pt>
                <c:pt idx="353">
                  <c:v>42272</c:v>
                </c:pt>
                <c:pt idx="354">
                  <c:v>42275</c:v>
                </c:pt>
                <c:pt idx="355">
                  <c:v>42276</c:v>
                </c:pt>
                <c:pt idx="356">
                  <c:v>42277</c:v>
                </c:pt>
                <c:pt idx="357">
                  <c:v>42278</c:v>
                </c:pt>
                <c:pt idx="358">
                  <c:v>42279</c:v>
                </c:pt>
              </c:numCache>
            </c:numRef>
          </c:cat>
          <c:val>
            <c:numRef>
              <c:f>'Backtesting Example'!$V$27:$V$385</c:f>
              <c:numCache>
                <c:formatCode>0.00%</c:formatCode>
                <c:ptCount val="359"/>
                <c:pt idx="0">
                  <c:v>6.4780319009434262E-3</c:v>
                </c:pt>
                <c:pt idx="1">
                  <c:v>6.706894445176248E-3</c:v>
                </c:pt>
                <c:pt idx="2">
                  <c:v>3.1467117058697092E-2</c:v>
                </c:pt>
                <c:pt idx="3">
                  <c:v>3.1752182524271921E-2</c:v>
                </c:pt>
                <c:pt idx="4">
                  <c:v>3.9823813869899194E-2</c:v>
                </c:pt>
                <c:pt idx="5">
                  <c:v>2.4328655954909406E-2</c:v>
                </c:pt>
                <c:pt idx="6">
                  <c:v>2.6985235795842222E-3</c:v>
                </c:pt>
                <c:pt idx="7">
                  <c:v>-3.2640924523187342E-3</c:v>
                </c:pt>
                <c:pt idx="8">
                  <c:v>8.9242200223704771E-3</c:v>
                </c:pt>
                <c:pt idx="9">
                  <c:v>2.1866224052647265E-2</c:v>
                </c:pt>
                <c:pt idx="10">
                  <c:v>2.0590368141579773E-2</c:v>
                </c:pt>
                <c:pt idx="11">
                  <c:v>4.7081869355316552E-3</c:v>
                </c:pt>
                <c:pt idx="12">
                  <c:v>2.9823296689639456E-3</c:v>
                </c:pt>
                <c:pt idx="13">
                  <c:v>-1.4083304792098184E-2</c:v>
                </c:pt>
                <c:pt idx="14">
                  <c:v>-2.8876676860627448E-3</c:v>
                </c:pt>
                <c:pt idx="15">
                  <c:v>1.1088659242711296E-2</c:v>
                </c:pt>
                <c:pt idx="16">
                  <c:v>3.532775504784591E-2</c:v>
                </c:pt>
                <c:pt idx="17">
                  <c:v>2.7516278807137251E-2</c:v>
                </c:pt>
                <c:pt idx="18">
                  <c:v>2.4589370527607901E-2</c:v>
                </c:pt>
                <c:pt idx="19">
                  <c:v>2.4241838951724271E-2</c:v>
                </c:pt>
                <c:pt idx="20">
                  <c:v>1.3338757667297196E-2</c:v>
                </c:pt>
                <c:pt idx="21">
                  <c:v>-3.1071133645986793E-3</c:v>
                </c:pt>
                <c:pt idx="22">
                  <c:v>-3.619451465927237E-3</c:v>
                </c:pt>
                <c:pt idx="23">
                  <c:v>1.3284008752950216E-2</c:v>
                </c:pt>
                <c:pt idx="24">
                  <c:v>1.7729346926519396E-2</c:v>
                </c:pt>
                <c:pt idx="25">
                  <c:v>2.8321286150038372E-2</c:v>
                </c:pt>
                <c:pt idx="26">
                  <c:v>2.5449124955501556E-2</c:v>
                </c:pt>
                <c:pt idx="27">
                  <c:v>2.2321020635552191E-2</c:v>
                </c:pt>
                <c:pt idx="28">
                  <c:v>8.6190017196252633E-3</c:v>
                </c:pt>
                <c:pt idx="29">
                  <c:v>9.3691467282150942E-3</c:v>
                </c:pt>
                <c:pt idx="30">
                  <c:v>-4.3145109589862729E-3</c:v>
                </c:pt>
                <c:pt idx="31">
                  <c:v>-6.6378329466088015E-3</c:v>
                </c:pt>
                <c:pt idx="32">
                  <c:v>1.2314306475214254E-2</c:v>
                </c:pt>
                <c:pt idx="33">
                  <c:v>1.5113355697324193E-2</c:v>
                </c:pt>
                <c:pt idx="34">
                  <c:v>1.7784095840866154E-2</c:v>
                </c:pt>
                <c:pt idx="35">
                  <c:v>3.3498408103471711E-2</c:v>
                </c:pt>
                <c:pt idx="36">
                  <c:v>3.2894708391600691E-2</c:v>
                </c:pt>
                <c:pt idx="37">
                  <c:v>5.8560649299013168E-2</c:v>
                </c:pt>
                <c:pt idx="38">
                  <c:v>5.3712807453993427E-2</c:v>
                </c:pt>
                <c:pt idx="39">
                  <c:v>5.5981268936659223E-2</c:v>
                </c:pt>
                <c:pt idx="40">
                  <c:v>5.2395687020338144E-2</c:v>
                </c:pt>
                <c:pt idx="41">
                  <c:v>6.5914647943350335E-2</c:v>
                </c:pt>
                <c:pt idx="42">
                  <c:v>6.5301880122403677E-2</c:v>
                </c:pt>
                <c:pt idx="43">
                  <c:v>6.9683176261976065E-2</c:v>
                </c:pt>
                <c:pt idx="44">
                  <c:v>6.5146364887254338E-2</c:v>
                </c:pt>
                <c:pt idx="45">
                  <c:v>4.473065790570252E-2</c:v>
                </c:pt>
                <c:pt idx="46">
                  <c:v>5.3859254580066684E-2</c:v>
                </c:pt>
                <c:pt idx="47">
                  <c:v>4.4748907543818328E-2</c:v>
                </c:pt>
                <c:pt idx="48">
                  <c:v>5.9530239986139044E-2</c:v>
                </c:pt>
                <c:pt idx="49">
                  <c:v>6.9939232807352925E-2</c:v>
                </c:pt>
                <c:pt idx="50">
                  <c:v>6.9774649463128169E-2</c:v>
                </c:pt>
                <c:pt idx="51">
                  <c:v>6.5896286714624663E-2</c:v>
                </c:pt>
                <c:pt idx="52">
                  <c:v>4.9560138521996588E-2</c:v>
                </c:pt>
                <c:pt idx="53">
                  <c:v>8.8617066045683535E-2</c:v>
                </c:pt>
                <c:pt idx="54">
                  <c:v>7.8354295339968738E-2</c:v>
                </c:pt>
                <c:pt idx="55">
                  <c:v>8.7995005105087065E-2</c:v>
                </c:pt>
                <c:pt idx="56">
                  <c:v>9.0263466587752861E-2</c:v>
                </c:pt>
                <c:pt idx="57">
                  <c:v>8.5452237438928602E-2</c:v>
                </c:pt>
                <c:pt idx="58">
                  <c:v>7.7531151778916341E-2</c:v>
                </c:pt>
                <c:pt idx="59">
                  <c:v>8.0421449191604211E-2</c:v>
                </c:pt>
                <c:pt idx="60">
                  <c:v>7.1292965937204134E-2</c:v>
                </c:pt>
                <c:pt idx="61">
                  <c:v>7.4604128250068236E-2</c:v>
                </c:pt>
                <c:pt idx="62">
                  <c:v>4.5663524306023051E-2</c:v>
                </c:pt>
                <c:pt idx="63">
                  <c:v>3.5547312316991597E-2</c:v>
                </c:pt>
                <c:pt idx="64">
                  <c:v>2.2755429986105691E-2</c:v>
                </c:pt>
                <c:pt idx="65">
                  <c:v>3.7379896614642805E-2</c:v>
                </c:pt>
                <c:pt idx="66">
                  <c:v>3.499149625516651E-2</c:v>
                </c:pt>
                <c:pt idx="67">
                  <c:v>4.0528837613058366E-2</c:v>
                </c:pt>
                <c:pt idx="68">
                  <c:v>3.0631444792857287E-2</c:v>
                </c:pt>
                <c:pt idx="69">
                  <c:v>3.224681276218222E-2</c:v>
                </c:pt>
                <c:pt idx="70">
                  <c:v>4.1693679870985267E-2</c:v>
                </c:pt>
                <c:pt idx="71">
                  <c:v>1.9855008691394005E-2</c:v>
                </c:pt>
                <c:pt idx="72">
                  <c:v>2.0085716882376703E-2</c:v>
                </c:pt>
                <c:pt idx="73">
                  <c:v>2.2167002261305635E-2</c:v>
                </c:pt>
                <c:pt idx="74">
                  <c:v>6.9264740837087224E-3</c:v>
                </c:pt>
                <c:pt idx="75">
                  <c:v>-1.1377273966177714E-3</c:v>
                </c:pt>
                <c:pt idx="76">
                  <c:v>2.9125009291519621E-3</c:v>
                </c:pt>
                <c:pt idx="77">
                  <c:v>9.9080708311327648E-4</c:v>
                </c:pt>
                <c:pt idx="78">
                  <c:v>-3.9908419148904084E-4</c:v>
                </c:pt>
                <c:pt idx="79">
                  <c:v>-4.4485133790492792E-3</c:v>
                </c:pt>
                <c:pt idx="80">
                  <c:v>-8.4637058414318567E-3</c:v>
                </c:pt>
                <c:pt idx="81">
                  <c:v>-2.0234670478232464E-2</c:v>
                </c:pt>
                <c:pt idx="82">
                  <c:v>-2.3323199550848495E-2</c:v>
                </c:pt>
                <c:pt idx="83">
                  <c:v>-1.9205195676687548E-2</c:v>
                </c:pt>
                <c:pt idx="84">
                  <c:v>-2.8939763047633793E-2</c:v>
                </c:pt>
                <c:pt idx="85">
                  <c:v>-2.9964600478194603E-2</c:v>
                </c:pt>
                <c:pt idx="86">
                  <c:v>-3.669839728416846E-2</c:v>
                </c:pt>
                <c:pt idx="87">
                  <c:v>-2.9911964911445321E-2</c:v>
                </c:pt>
                <c:pt idx="88">
                  <c:v>-2.3887033608617214E-2</c:v>
                </c:pt>
                <c:pt idx="89">
                  <c:v>-3.830395782966789E-2</c:v>
                </c:pt>
                <c:pt idx="90">
                  <c:v>-3.4844540818984027E-2</c:v>
                </c:pt>
                <c:pt idx="91">
                  <c:v>-3.7741215649783943E-2</c:v>
                </c:pt>
                <c:pt idx="92">
                  <c:v>-4.7225565618502552E-2</c:v>
                </c:pt>
                <c:pt idx="93">
                  <c:v>-5.1396743078968909E-2</c:v>
                </c:pt>
                <c:pt idx="94">
                  <c:v>-4.0058435677450044E-2</c:v>
                </c:pt>
                <c:pt idx="95">
                  <c:v>-3.2080267636828586E-2</c:v>
                </c:pt>
                <c:pt idx="96">
                  <c:v>-3.9471837698752288E-2</c:v>
                </c:pt>
                <c:pt idx="97">
                  <c:v>-2.8371384616182493E-2</c:v>
                </c:pt>
                <c:pt idx="98">
                  <c:v>-4.2568958384440858E-2</c:v>
                </c:pt>
                <c:pt idx="99">
                  <c:v>-5.2740325955025535E-2</c:v>
                </c:pt>
                <c:pt idx="100">
                  <c:v>-4.1558366822528447E-2</c:v>
                </c:pt>
                <c:pt idx="101">
                  <c:v>-6.2634653152998321E-2</c:v>
                </c:pt>
                <c:pt idx="102">
                  <c:v>-5.9309374860357145E-2</c:v>
                </c:pt>
                <c:pt idx="103">
                  <c:v>-6.0515601806392705E-2</c:v>
                </c:pt>
                <c:pt idx="104">
                  <c:v>-6.2142795283296026E-2</c:v>
                </c:pt>
                <c:pt idx="105">
                  <c:v>-4.7140988983151E-2</c:v>
                </c:pt>
                <c:pt idx="106">
                  <c:v>-5.0166325865951378E-2</c:v>
                </c:pt>
                <c:pt idx="107">
                  <c:v>-5.875189147402049E-2</c:v>
                </c:pt>
                <c:pt idx="108">
                  <c:v>-6.2126590171814433E-2</c:v>
                </c:pt>
                <c:pt idx="109">
                  <c:v>-3.9484104696992373E-2</c:v>
                </c:pt>
                <c:pt idx="110">
                  <c:v>-5.418127046037291E-2</c:v>
                </c:pt>
                <c:pt idx="111">
                  <c:v>-3.4586408922149481E-2</c:v>
                </c:pt>
                <c:pt idx="112">
                  <c:v>-5.5259004802186151E-3</c:v>
                </c:pt>
                <c:pt idx="113">
                  <c:v>1.5512032159646694E-2</c:v>
                </c:pt>
                <c:pt idx="114">
                  <c:v>6.5829663412524386E-3</c:v>
                </c:pt>
                <c:pt idx="115">
                  <c:v>2.1604821839104282E-2</c:v>
                </c:pt>
                <c:pt idx="116">
                  <c:v>3.235629545846419E-2</c:v>
                </c:pt>
                <c:pt idx="117">
                  <c:v>5.9297672604673002E-2</c:v>
                </c:pt>
                <c:pt idx="118">
                  <c:v>3.9630518500588741E-2</c:v>
                </c:pt>
                <c:pt idx="119">
                  <c:v>2.8376245949157886E-2</c:v>
                </c:pt>
                <c:pt idx="120">
                  <c:v>1.646523963180635E-2</c:v>
                </c:pt>
                <c:pt idx="121">
                  <c:v>-4.5934302077961231E-3</c:v>
                </c:pt>
                <c:pt idx="122">
                  <c:v>3.1516191077611833E-3</c:v>
                </c:pt>
                <c:pt idx="123">
                  <c:v>1.3150978843350369E-3</c:v>
                </c:pt>
                <c:pt idx="124">
                  <c:v>-1.3515795569893796E-2</c:v>
                </c:pt>
                <c:pt idx="125">
                  <c:v>-1.4288007313216555E-2</c:v>
                </c:pt>
                <c:pt idx="126">
                  <c:v>-1.60433372129416E-2</c:v>
                </c:pt>
                <c:pt idx="127">
                  <c:v>-3.1478130756077527E-2</c:v>
                </c:pt>
                <c:pt idx="128">
                  <c:v>-3.8165097047805796E-2</c:v>
                </c:pt>
                <c:pt idx="129">
                  <c:v>-4.0087957974969335E-2</c:v>
                </c:pt>
                <c:pt idx="130">
                  <c:v>-5.4275943803254179E-2</c:v>
                </c:pt>
                <c:pt idx="131">
                  <c:v>-6.099736809928713E-2</c:v>
                </c:pt>
                <c:pt idx="132">
                  <c:v>-6.2781653834738216E-2</c:v>
                </c:pt>
                <c:pt idx="133">
                  <c:v>-5.1556098391828065E-2</c:v>
                </c:pt>
                <c:pt idx="134">
                  <c:v>-4.6705582102084864E-2</c:v>
                </c:pt>
                <c:pt idx="135">
                  <c:v>-5.1867916392876579E-2</c:v>
                </c:pt>
                <c:pt idx="136">
                  <c:v>-5.5211292133569123E-2</c:v>
                </c:pt>
                <c:pt idx="137">
                  <c:v>-5.6908957330522925E-2</c:v>
                </c:pt>
                <c:pt idx="138">
                  <c:v>-7.0577211266117268E-2</c:v>
                </c:pt>
                <c:pt idx="139">
                  <c:v>-7.3141097439116232E-2</c:v>
                </c:pt>
                <c:pt idx="140">
                  <c:v>-6.9745767045208407E-2</c:v>
                </c:pt>
                <c:pt idx="141">
                  <c:v>-6.5988837576141712E-2</c:v>
                </c:pt>
                <c:pt idx="142">
                  <c:v>-7.0628429825976169E-2</c:v>
                </c:pt>
                <c:pt idx="143">
                  <c:v>-7.3678902629601972E-2</c:v>
                </c:pt>
                <c:pt idx="144">
                  <c:v>-7.6777612889324054E-2</c:v>
                </c:pt>
                <c:pt idx="145">
                  <c:v>-7.5564451431754387E-2</c:v>
                </c:pt>
                <c:pt idx="146">
                  <c:v>-7.8055498969226478E-2</c:v>
                </c:pt>
                <c:pt idx="147">
                  <c:v>-6.4186531306926753E-2</c:v>
                </c:pt>
                <c:pt idx="148">
                  <c:v>-6.4098864167582925E-2</c:v>
                </c:pt>
                <c:pt idx="149">
                  <c:v>-5.9818516664703392E-2</c:v>
                </c:pt>
                <c:pt idx="150">
                  <c:v>-7.0299838079562749E-2</c:v>
                </c:pt>
                <c:pt idx="151">
                  <c:v>-4.8971530038608102E-2</c:v>
                </c:pt>
                <c:pt idx="152">
                  <c:v>-5.2075538235967778E-2</c:v>
                </c:pt>
                <c:pt idx="153">
                  <c:v>-6.3432172988979185E-2</c:v>
                </c:pt>
                <c:pt idx="154">
                  <c:v>-5.041776080417204E-2</c:v>
                </c:pt>
                <c:pt idx="155">
                  <c:v>-5.4515674563459515E-2</c:v>
                </c:pt>
                <c:pt idx="156">
                  <c:v>-3.6869521758903456E-2</c:v>
                </c:pt>
                <c:pt idx="157">
                  <c:v>-2.7759360281624845E-2</c:v>
                </c:pt>
                <c:pt idx="158">
                  <c:v>8.3715357392466494E-3</c:v>
                </c:pt>
                <c:pt idx="159">
                  <c:v>-1.0601920319726621E-2</c:v>
                </c:pt>
                <c:pt idx="160">
                  <c:v>-2.2623360238821277E-2</c:v>
                </c:pt>
                <c:pt idx="161">
                  <c:v>-3.2560802882728446E-2</c:v>
                </c:pt>
                <c:pt idx="162">
                  <c:v>-4.8264905341064535E-2</c:v>
                </c:pt>
                <c:pt idx="163">
                  <c:v>-5.8525052272201838E-2</c:v>
                </c:pt>
                <c:pt idx="164">
                  <c:v>-5.528456792633929E-2</c:v>
                </c:pt>
                <c:pt idx="165">
                  <c:v>-6.4589682936449289E-2</c:v>
                </c:pt>
                <c:pt idx="166">
                  <c:v>-5.8063503892997859E-2</c:v>
                </c:pt>
                <c:pt idx="167">
                  <c:v>-5.7903709510216284E-2</c:v>
                </c:pt>
                <c:pt idx="168">
                  <c:v>-6.5043725286926035E-2</c:v>
                </c:pt>
                <c:pt idx="169">
                  <c:v>-6.786775105233267E-2</c:v>
                </c:pt>
                <c:pt idx="170">
                  <c:v>-8.7298728816432747E-2</c:v>
                </c:pt>
                <c:pt idx="171">
                  <c:v>-0.10845245158321704</c:v>
                </c:pt>
                <c:pt idx="172">
                  <c:v>-0.10692237361048451</c:v>
                </c:pt>
                <c:pt idx="173">
                  <c:v>-0.10972941727604268</c:v>
                </c:pt>
                <c:pt idx="174">
                  <c:v>-9.8048707002433511E-2</c:v>
                </c:pt>
                <c:pt idx="175">
                  <c:v>-9.1419719764483154E-2</c:v>
                </c:pt>
                <c:pt idx="176">
                  <c:v>-9.8066843016029637E-2</c:v>
                </c:pt>
                <c:pt idx="177">
                  <c:v>-0.10651227155317278</c:v>
                </c:pt>
                <c:pt idx="178">
                  <c:v>-0.10815042409482878</c:v>
                </c:pt>
                <c:pt idx="179">
                  <c:v>-0.11919144860282405</c:v>
                </c:pt>
                <c:pt idx="180">
                  <c:v>-0.11714105581885026</c:v>
                </c:pt>
                <c:pt idx="181">
                  <c:v>-0.13612611611569914</c:v>
                </c:pt>
                <c:pt idx="182">
                  <c:v>-0.16255698581848832</c:v>
                </c:pt>
                <c:pt idx="183">
                  <c:v>-0.15384396550525226</c:v>
                </c:pt>
                <c:pt idx="184">
                  <c:v>-0.16127197216093625</c:v>
                </c:pt>
                <c:pt idx="185">
                  <c:v>-0.18725450708575508</c:v>
                </c:pt>
                <c:pt idx="186">
                  <c:v>-0.20077860676085946</c:v>
                </c:pt>
                <c:pt idx="187">
                  <c:v>-0.19974430458065662</c:v>
                </c:pt>
                <c:pt idx="188">
                  <c:v>-0.16235327147965661</c:v>
                </c:pt>
                <c:pt idx="189">
                  <c:v>-0.17181861741036575</c:v>
                </c:pt>
                <c:pt idx="190">
                  <c:v>-0.17062759646275472</c:v>
                </c:pt>
                <c:pt idx="191">
                  <c:v>-0.18078244322657022</c:v>
                </c:pt>
                <c:pt idx="192">
                  <c:v>-0.17322898602304593</c:v>
                </c:pt>
                <c:pt idx="193">
                  <c:v>-0.16786948813505531</c:v>
                </c:pt>
                <c:pt idx="194">
                  <c:v>-0.1728371891045255</c:v>
                </c:pt>
                <c:pt idx="195">
                  <c:v>-0.15856095656446678</c:v>
                </c:pt>
                <c:pt idx="196">
                  <c:v>-0.16008104837313131</c:v>
                </c:pt>
                <c:pt idx="197">
                  <c:v>-0.14917397158455536</c:v>
                </c:pt>
                <c:pt idx="198">
                  <c:v>-0.13964599675618516</c:v>
                </c:pt>
                <c:pt idx="199">
                  <c:v>-0.14931495986592036</c:v>
                </c:pt>
                <c:pt idx="200">
                  <c:v>-0.15423576242377302</c:v>
                </c:pt>
                <c:pt idx="201">
                  <c:v>-0.14926805988720915</c:v>
                </c:pt>
                <c:pt idx="202">
                  <c:v>-0.15541105288534074</c:v>
                </c:pt>
                <c:pt idx="203">
                  <c:v>-0.16644348619613825</c:v>
                </c:pt>
                <c:pt idx="204">
                  <c:v>-0.15989296736053649</c:v>
                </c:pt>
                <c:pt idx="205">
                  <c:v>-0.14770087691440836</c:v>
                </c:pt>
                <c:pt idx="206">
                  <c:v>-0.12950687734422572</c:v>
                </c:pt>
                <c:pt idx="207">
                  <c:v>-0.12493087613347009</c:v>
                </c:pt>
                <c:pt idx="208">
                  <c:v>-0.10465263887664478</c:v>
                </c:pt>
                <c:pt idx="209">
                  <c:v>-0.10104830938133724</c:v>
                </c:pt>
                <c:pt idx="210">
                  <c:v>-0.10147146697795084</c:v>
                </c:pt>
                <c:pt idx="211">
                  <c:v>-9.8399922682528507E-2</c:v>
                </c:pt>
                <c:pt idx="212">
                  <c:v>-0.11038043354680338</c:v>
                </c:pt>
                <c:pt idx="213">
                  <c:v>-0.10855477101343758</c:v>
                </c:pt>
                <c:pt idx="214">
                  <c:v>-0.13024337688294318</c:v>
                </c:pt>
                <c:pt idx="215">
                  <c:v>-0.13624538159970989</c:v>
                </c:pt>
                <c:pt idx="216">
                  <c:v>-0.12945988177280199</c:v>
                </c:pt>
                <c:pt idx="217">
                  <c:v>-0.14229438188790022</c:v>
                </c:pt>
                <c:pt idx="218">
                  <c:v>-0.13102696915289036</c:v>
                </c:pt>
                <c:pt idx="219">
                  <c:v>-0.1367781667995952</c:v>
                </c:pt>
                <c:pt idx="220">
                  <c:v>-0.15013911603683439</c:v>
                </c:pt>
                <c:pt idx="221">
                  <c:v>-0.15243274431343379</c:v>
                </c:pt>
                <c:pt idx="222">
                  <c:v>-0.14883277560066621</c:v>
                </c:pt>
                <c:pt idx="223">
                  <c:v>-0.15118720169488253</c:v>
                </c:pt>
                <c:pt idx="224">
                  <c:v>-0.13390132616674566</c:v>
                </c:pt>
                <c:pt idx="225">
                  <c:v>-0.15122522425448337</c:v>
                </c:pt>
                <c:pt idx="226">
                  <c:v>-0.15671619101560663</c:v>
                </c:pt>
                <c:pt idx="227">
                  <c:v>-0.16709069014869127</c:v>
                </c:pt>
                <c:pt idx="228">
                  <c:v>-0.16148574988416886</c:v>
                </c:pt>
                <c:pt idx="229">
                  <c:v>-0.15531927959474789</c:v>
                </c:pt>
                <c:pt idx="230">
                  <c:v>-0.14685004677572966</c:v>
                </c:pt>
                <c:pt idx="231">
                  <c:v>-0.13565070566253101</c:v>
                </c:pt>
                <c:pt idx="232">
                  <c:v>-0.1376393352901929</c:v>
                </c:pt>
                <c:pt idx="233">
                  <c:v>-0.13804887202605931</c:v>
                </c:pt>
                <c:pt idx="234">
                  <c:v>-0.14535361424449955</c:v>
                </c:pt>
                <c:pt idx="235">
                  <c:v>-0.14404193290107947</c:v>
                </c:pt>
                <c:pt idx="236">
                  <c:v>-0.14282143622748911</c:v>
                </c:pt>
                <c:pt idx="237">
                  <c:v>-0.14148588462606837</c:v>
                </c:pt>
                <c:pt idx="238">
                  <c:v>-0.12727423113440695</c:v>
                </c:pt>
                <c:pt idx="239">
                  <c:v>-0.13078134917846274</c:v>
                </c:pt>
                <c:pt idx="240">
                  <c:v>-0.13284929543506652</c:v>
                </c:pt>
                <c:pt idx="241">
                  <c:v>-0.11671593943645153</c:v>
                </c:pt>
                <c:pt idx="242">
                  <c:v>-0.13540842482426874</c:v>
                </c:pt>
                <c:pt idx="243">
                  <c:v>-0.13312540463753109</c:v>
                </c:pt>
                <c:pt idx="244">
                  <c:v>-0.14179635313835326</c:v>
                </c:pt>
                <c:pt idx="245">
                  <c:v>-0.15377508667987128</c:v>
                </c:pt>
                <c:pt idx="246">
                  <c:v>-0.18082146756472828</c:v>
                </c:pt>
                <c:pt idx="247">
                  <c:v>-0.16652479676346899</c:v>
                </c:pt>
                <c:pt idx="248">
                  <c:v>-0.16906107847314289</c:v>
                </c:pt>
                <c:pt idx="249">
                  <c:v>-0.17596452296240295</c:v>
                </c:pt>
                <c:pt idx="250">
                  <c:v>-0.19358339081507625</c:v>
                </c:pt>
                <c:pt idx="251">
                  <c:v>-0.19274297160339948</c:v>
                </c:pt>
                <c:pt idx="252">
                  <c:v>-0.18842078499931902</c:v>
                </c:pt>
                <c:pt idx="253">
                  <c:v>-0.20339839771817669</c:v>
                </c:pt>
                <c:pt idx="254">
                  <c:v>-0.19339944236505902</c:v>
                </c:pt>
                <c:pt idx="255">
                  <c:v>-0.20324832980789043</c:v>
                </c:pt>
                <c:pt idx="256">
                  <c:v>-0.21438046948285272</c:v>
                </c:pt>
                <c:pt idx="257">
                  <c:v>-0.21068487687102644</c:v>
                </c:pt>
                <c:pt idx="258">
                  <c:v>-0.20074826380706412</c:v>
                </c:pt>
                <c:pt idx="259">
                  <c:v>-0.20162356987301311</c:v>
                </c:pt>
                <c:pt idx="260">
                  <c:v>-0.21464319821060662</c:v>
                </c:pt>
                <c:pt idx="261">
                  <c:v>-0.20794953649679904</c:v>
                </c:pt>
                <c:pt idx="262">
                  <c:v>-0.20564318905832346</c:v>
                </c:pt>
                <c:pt idx="263">
                  <c:v>-0.21312317117923718</c:v>
                </c:pt>
                <c:pt idx="264">
                  <c:v>-0.21591020221748525</c:v>
                </c:pt>
                <c:pt idx="265">
                  <c:v>-0.22059296024423092</c:v>
                </c:pt>
                <c:pt idx="266">
                  <c:v>-0.21712959827622402</c:v>
                </c:pt>
                <c:pt idx="267">
                  <c:v>-0.20567306249683637</c:v>
                </c:pt>
                <c:pt idx="268">
                  <c:v>-0.21666548441925182</c:v>
                </c:pt>
                <c:pt idx="269">
                  <c:v>-0.21665104632470078</c:v>
                </c:pt>
                <c:pt idx="270">
                  <c:v>-0.20535954435815995</c:v>
                </c:pt>
                <c:pt idx="271">
                  <c:v>-0.20815721483473382</c:v>
                </c:pt>
                <c:pt idx="272">
                  <c:v>-0.21577928257443213</c:v>
                </c:pt>
                <c:pt idx="273">
                  <c:v>-0.21413572505505196</c:v>
                </c:pt>
                <c:pt idx="274">
                  <c:v>-0.21938633866751989</c:v>
                </c:pt>
                <c:pt idx="275">
                  <c:v>-0.22428789275137218</c:v>
                </c:pt>
                <c:pt idx="276">
                  <c:v>-0.23374194284493011</c:v>
                </c:pt>
                <c:pt idx="277">
                  <c:v>-0.23394559035629148</c:v>
                </c:pt>
                <c:pt idx="278">
                  <c:v>-0.24821927547785083</c:v>
                </c:pt>
                <c:pt idx="279">
                  <c:v>-0.24529430824724741</c:v>
                </c:pt>
                <c:pt idx="280">
                  <c:v>-0.2420619058433563</c:v>
                </c:pt>
                <c:pt idx="281">
                  <c:v>-0.23468666660926829</c:v>
                </c:pt>
                <c:pt idx="282">
                  <c:v>-0.23606327707493624</c:v>
                </c:pt>
                <c:pt idx="283">
                  <c:v>-0.23766543679097574</c:v>
                </c:pt>
                <c:pt idx="284">
                  <c:v>-0.24827527139930994</c:v>
                </c:pt>
                <c:pt idx="285">
                  <c:v>-0.24821927547785061</c:v>
                </c:pt>
                <c:pt idx="286">
                  <c:v>-0.2503145784054277</c:v>
                </c:pt>
                <c:pt idx="287">
                  <c:v>-0.25349094605251832</c:v>
                </c:pt>
                <c:pt idx="288">
                  <c:v>-0.25713723988285742</c:v>
                </c:pt>
                <c:pt idx="289">
                  <c:v>-0.26074222765081967</c:v>
                </c:pt>
                <c:pt idx="290">
                  <c:v>-0.26563163285649405</c:v>
                </c:pt>
                <c:pt idx="291">
                  <c:v>-0.27967837634823811</c:v>
                </c:pt>
                <c:pt idx="292">
                  <c:v>-0.2782806471420225</c:v>
                </c:pt>
                <c:pt idx="293">
                  <c:v>-0.28012009785270964</c:v>
                </c:pt>
                <c:pt idx="294">
                  <c:v>-0.28226570434146692</c:v>
                </c:pt>
                <c:pt idx="295">
                  <c:v>-0.28152438826754111</c:v>
                </c:pt>
                <c:pt idx="296">
                  <c:v>-0.28448033739113554</c:v>
                </c:pt>
                <c:pt idx="297">
                  <c:v>-0.27314177734127365</c:v>
                </c:pt>
                <c:pt idx="298">
                  <c:v>-0.27851626215010084</c:v>
                </c:pt>
                <c:pt idx="299">
                  <c:v>-0.29137731494126751</c:v>
                </c:pt>
                <c:pt idx="300">
                  <c:v>-0.31266644255548071</c:v>
                </c:pt>
                <c:pt idx="301">
                  <c:v>-0.33048981707085423</c:v>
                </c:pt>
                <c:pt idx="302">
                  <c:v>-0.33153984796326075</c:v>
                </c:pt>
                <c:pt idx="303">
                  <c:v>-0.30811712687861392</c:v>
                </c:pt>
                <c:pt idx="304">
                  <c:v>-0.19705310642904261</c:v>
                </c:pt>
                <c:pt idx="305">
                  <c:v>-0.20887778673530744</c:v>
                </c:pt>
                <c:pt idx="306">
                  <c:v>-0.20973693622141409</c:v>
                </c:pt>
                <c:pt idx="307">
                  <c:v>-0.20997559256865306</c:v>
                </c:pt>
                <c:pt idx="308">
                  <c:v>-0.23123853408722062</c:v>
                </c:pt>
                <c:pt idx="309">
                  <c:v>-0.25596188525184027</c:v>
                </c:pt>
                <c:pt idx="310">
                  <c:v>-0.25154699340204978</c:v>
                </c:pt>
                <c:pt idx="311">
                  <c:v>-0.25066402982789737</c:v>
                </c:pt>
                <c:pt idx="312">
                  <c:v>-0.24597472231607476</c:v>
                </c:pt>
                <c:pt idx="313">
                  <c:v>-0.24518716305216304</c:v>
                </c:pt>
                <c:pt idx="314">
                  <c:v>-0.25351581996922024</c:v>
                </c:pt>
                <c:pt idx="315">
                  <c:v>-0.24683379901636249</c:v>
                </c:pt>
                <c:pt idx="316">
                  <c:v>-0.24917251714841449</c:v>
                </c:pt>
                <c:pt idx="317">
                  <c:v>-0.23183513915901355</c:v>
                </c:pt>
                <c:pt idx="318">
                  <c:v>-0.23314771327252359</c:v>
                </c:pt>
                <c:pt idx="319">
                  <c:v>-0.24195361009824012</c:v>
                </c:pt>
                <c:pt idx="320">
                  <c:v>-0.24382695956935152</c:v>
                </c:pt>
                <c:pt idx="321">
                  <c:v>-0.21155056671804906</c:v>
                </c:pt>
                <c:pt idx="322">
                  <c:v>-0.21300632008273868</c:v>
                </c:pt>
                <c:pt idx="323">
                  <c:v>-0.21671718692434949</c:v>
                </c:pt>
                <c:pt idx="324">
                  <c:v>-0.21591775641271915</c:v>
                </c:pt>
                <c:pt idx="325">
                  <c:v>-0.21144321837427116</c:v>
                </c:pt>
                <c:pt idx="326">
                  <c:v>-0.21709902252276814</c:v>
                </c:pt>
                <c:pt idx="327">
                  <c:v>-0.21140738746686927</c:v>
                </c:pt>
                <c:pt idx="328">
                  <c:v>-0.22819586253959745</c:v>
                </c:pt>
                <c:pt idx="329">
                  <c:v>-0.26918267512055716</c:v>
                </c:pt>
                <c:pt idx="330">
                  <c:v>-0.2964713851383215</c:v>
                </c:pt>
                <c:pt idx="331">
                  <c:v>-0.28734581060204534</c:v>
                </c:pt>
                <c:pt idx="332">
                  <c:v>-0.34012996825583774</c:v>
                </c:pt>
                <c:pt idx="333">
                  <c:v>-0.34943381406477647</c:v>
                </c:pt>
                <c:pt idx="334">
                  <c:v>-0.34197231389713079</c:v>
                </c:pt>
                <c:pt idx="335">
                  <c:v>-0.32906187455614222</c:v>
                </c:pt>
                <c:pt idx="336">
                  <c:v>-0.30609827644908238</c:v>
                </c:pt>
                <c:pt idx="337">
                  <c:v>-0.32479168241520884</c:v>
                </c:pt>
                <c:pt idx="338">
                  <c:v>-0.31578144980508838</c:v>
                </c:pt>
                <c:pt idx="339">
                  <c:v>-0.30945981726455307</c:v>
                </c:pt>
                <c:pt idx="340">
                  <c:v>-0.3251431453538538</c:v>
                </c:pt>
                <c:pt idx="341">
                  <c:v>-0.32300640473873965</c:v>
                </c:pt>
                <c:pt idx="342">
                  <c:v>-0.33240925069953609</c:v>
                </c:pt>
                <c:pt idx="343">
                  <c:v>-0.33712468990498268</c:v>
                </c:pt>
                <c:pt idx="344">
                  <c:v>-0.33443376113322698</c:v>
                </c:pt>
                <c:pt idx="345">
                  <c:v>-0.34690385386021494</c:v>
                </c:pt>
                <c:pt idx="346">
                  <c:v>-0.34776642488704557</c:v>
                </c:pt>
                <c:pt idx="347">
                  <c:v>-0.34066952690283703</c:v>
                </c:pt>
                <c:pt idx="348">
                  <c:v>-0.35466840144901013</c:v>
                </c:pt>
                <c:pt idx="349">
                  <c:v>-0.34832020298147914</c:v>
                </c:pt>
                <c:pt idx="350">
                  <c:v>-0.3613960518198186</c:v>
                </c:pt>
                <c:pt idx="351">
                  <c:v>-0.36173450298892307</c:v>
                </c:pt>
                <c:pt idx="352">
                  <c:v>-0.35820658461783028</c:v>
                </c:pt>
                <c:pt idx="353">
                  <c:v>-0.37239005220400012</c:v>
                </c:pt>
                <c:pt idx="354">
                  <c:v>-0.38990651673901899</c:v>
                </c:pt>
                <c:pt idx="355">
                  <c:v>-0.38998850513662786</c:v>
                </c:pt>
                <c:pt idx="356">
                  <c:v>-0.40347369982992953</c:v>
                </c:pt>
                <c:pt idx="357">
                  <c:v>-0.40627437963897528</c:v>
                </c:pt>
                <c:pt idx="358">
                  <c:v>-0.42106755827837639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9-4AB4-A9FB-8369BB84B9F1}"/>
            </c:ext>
          </c:extLst>
        </c:ser>
        <c:ser>
          <c:idx val="1"/>
          <c:order val="1"/>
          <c:tx>
            <c:v>Google Returns</c:v>
          </c:tx>
          <c:marker>
            <c:symbol val="none"/>
          </c:marker>
          <c:cat>
            <c:numRef>
              <c:f>'Backtesting Example'!$A$27:$A$385</c:f>
              <c:numCache>
                <c:formatCode>m/d/yyyy</c:formatCode>
                <c:ptCount val="359"/>
                <c:pt idx="0">
                  <c:v>41761</c:v>
                </c:pt>
                <c:pt idx="1">
                  <c:v>41764</c:v>
                </c:pt>
                <c:pt idx="2">
                  <c:v>41765</c:v>
                </c:pt>
                <c:pt idx="3">
                  <c:v>41766</c:v>
                </c:pt>
                <c:pt idx="4">
                  <c:v>41767</c:v>
                </c:pt>
                <c:pt idx="5">
                  <c:v>41768</c:v>
                </c:pt>
                <c:pt idx="6">
                  <c:v>41771</c:v>
                </c:pt>
                <c:pt idx="7">
                  <c:v>41772</c:v>
                </c:pt>
                <c:pt idx="8">
                  <c:v>41773</c:v>
                </c:pt>
                <c:pt idx="9">
                  <c:v>41774</c:v>
                </c:pt>
                <c:pt idx="10">
                  <c:v>41775</c:v>
                </c:pt>
                <c:pt idx="11">
                  <c:v>41778</c:v>
                </c:pt>
                <c:pt idx="12">
                  <c:v>41779</c:v>
                </c:pt>
                <c:pt idx="13">
                  <c:v>41780</c:v>
                </c:pt>
                <c:pt idx="14">
                  <c:v>41781</c:v>
                </c:pt>
                <c:pt idx="15">
                  <c:v>41782</c:v>
                </c:pt>
                <c:pt idx="16">
                  <c:v>41786</c:v>
                </c:pt>
                <c:pt idx="17">
                  <c:v>41787</c:v>
                </c:pt>
                <c:pt idx="18">
                  <c:v>41788</c:v>
                </c:pt>
                <c:pt idx="19">
                  <c:v>41789</c:v>
                </c:pt>
                <c:pt idx="20">
                  <c:v>41792</c:v>
                </c:pt>
                <c:pt idx="21">
                  <c:v>41793</c:v>
                </c:pt>
                <c:pt idx="22">
                  <c:v>41794</c:v>
                </c:pt>
                <c:pt idx="23">
                  <c:v>41795</c:v>
                </c:pt>
                <c:pt idx="24">
                  <c:v>41796</c:v>
                </c:pt>
                <c:pt idx="25">
                  <c:v>41799</c:v>
                </c:pt>
                <c:pt idx="26">
                  <c:v>41800</c:v>
                </c:pt>
                <c:pt idx="27">
                  <c:v>41801</c:v>
                </c:pt>
                <c:pt idx="28">
                  <c:v>41802</c:v>
                </c:pt>
                <c:pt idx="29">
                  <c:v>41803</c:v>
                </c:pt>
                <c:pt idx="30">
                  <c:v>41806</c:v>
                </c:pt>
                <c:pt idx="31">
                  <c:v>41807</c:v>
                </c:pt>
                <c:pt idx="32">
                  <c:v>41808</c:v>
                </c:pt>
                <c:pt idx="33">
                  <c:v>41809</c:v>
                </c:pt>
                <c:pt idx="34">
                  <c:v>41810</c:v>
                </c:pt>
                <c:pt idx="35">
                  <c:v>41813</c:v>
                </c:pt>
                <c:pt idx="36">
                  <c:v>41814</c:v>
                </c:pt>
                <c:pt idx="37">
                  <c:v>41815</c:v>
                </c:pt>
                <c:pt idx="38">
                  <c:v>41816</c:v>
                </c:pt>
                <c:pt idx="39">
                  <c:v>41817</c:v>
                </c:pt>
                <c:pt idx="40">
                  <c:v>41820</c:v>
                </c:pt>
                <c:pt idx="41">
                  <c:v>41821</c:v>
                </c:pt>
                <c:pt idx="42">
                  <c:v>41822</c:v>
                </c:pt>
                <c:pt idx="43">
                  <c:v>41823</c:v>
                </c:pt>
                <c:pt idx="44">
                  <c:v>41827</c:v>
                </c:pt>
                <c:pt idx="45">
                  <c:v>41828</c:v>
                </c:pt>
                <c:pt idx="46">
                  <c:v>41829</c:v>
                </c:pt>
                <c:pt idx="47">
                  <c:v>41830</c:v>
                </c:pt>
                <c:pt idx="48">
                  <c:v>41831</c:v>
                </c:pt>
                <c:pt idx="49">
                  <c:v>41834</c:v>
                </c:pt>
                <c:pt idx="50">
                  <c:v>41835</c:v>
                </c:pt>
                <c:pt idx="51">
                  <c:v>41836</c:v>
                </c:pt>
                <c:pt idx="52">
                  <c:v>41837</c:v>
                </c:pt>
                <c:pt idx="53">
                  <c:v>41838</c:v>
                </c:pt>
                <c:pt idx="54">
                  <c:v>41841</c:v>
                </c:pt>
                <c:pt idx="55">
                  <c:v>41842</c:v>
                </c:pt>
                <c:pt idx="56">
                  <c:v>41843</c:v>
                </c:pt>
                <c:pt idx="57">
                  <c:v>41844</c:v>
                </c:pt>
                <c:pt idx="58">
                  <c:v>41845</c:v>
                </c:pt>
                <c:pt idx="59">
                  <c:v>41848</c:v>
                </c:pt>
                <c:pt idx="60">
                  <c:v>41849</c:v>
                </c:pt>
                <c:pt idx="61">
                  <c:v>41850</c:v>
                </c:pt>
                <c:pt idx="62">
                  <c:v>41851</c:v>
                </c:pt>
                <c:pt idx="63">
                  <c:v>41852</c:v>
                </c:pt>
                <c:pt idx="64">
                  <c:v>41855</c:v>
                </c:pt>
                <c:pt idx="65">
                  <c:v>41856</c:v>
                </c:pt>
                <c:pt idx="66">
                  <c:v>41857</c:v>
                </c:pt>
                <c:pt idx="67">
                  <c:v>41858</c:v>
                </c:pt>
                <c:pt idx="68">
                  <c:v>41859</c:v>
                </c:pt>
                <c:pt idx="69">
                  <c:v>41862</c:v>
                </c:pt>
                <c:pt idx="70">
                  <c:v>41863</c:v>
                </c:pt>
                <c:pt idx="71">
                  <c:v>41864</c:v>
                </c:pt>
                <c:pt idx="72">
                  <c:v>41865</c:v>
                </c:pt>
                <c:pt idx="73">
                  <c:v>41866</c:v>
                </c:pt>
                <c:pt idx="74">
                  <c:v>41869</c:v>
                </c:pt>
                <c:pt idx="75">
                  <c:v>41870</c:v>
                </c:pt>
                <c:pt idx="76">
                  <c:v>41871</c:v>
                </c:pt>
                <c:pt idx="77">
                  <c:v>41872</c:v>
                </c:pt>
                <c:pt idx="78">
                  <c:v>41873</c:v>
                </c:pt>
                <c:pt idx="79">
                  <c:v>41876</c:v>
                </c:pt>
                <c:pt idx="80">
                  <c:v>41877</c:v>
                </c:pt>
                <c:pt idx="81">
                  <c:v>41878</c:v>
                </c:pt>
                <c:pt idx="82">
                  <c:v>41879</c:v>
                </c:pt>
                <c:pt idx="83">
                  <c:v>41880</c:v>
                </c:pt>
                <c:pt idx="84">
                  <c:v>41884</c:v>
                </c:pt>
                <c:pt idx="85">
                  <c:v>41885</c:v>
                </c:pt>
                <c:pt idx="86">
                  <c:v>41886</c:v>
                </c:pt>
                <c:pt idx="87">
                  <c:v>41887</c:v>
                </c:pt>
                <c:pt idx="88">
                  <c:v>41890</c:v>
                </c:pt>
                <c:pt idx="89">
                  <c:v>41891</c:v>
                </c:pt>
                <c:pt idx="90">
                  <c:v>41892</c:v>
                </c:pt>
                <c:pt idx="91">
                  <c:v>41893</c:v>
                </c:pt>
                <c:pt idx="92">
                  <c:v>41894</c:v>
                </c:pt>
                <c:pt idx="93">
                  <c:v>41897</c:v>
                </c:pt>
                <c:pt idx="94">
                  <c:v>41898</c:v>
                </c:pt>
                <c:pt idx="95">
                  <c:v>41899</c:v>
                </c:pt>
                <c:pt idx="96">
                  <c:v>41900</c:v>
                </c:pt>
                <c:pt idx="97">
                  <c:v>41901</c:v>
                </c:pt>
                <c:pt idx="98">
                  <c:v>41904</c:v>
                </c:pt>
                <c:pt idx="99">
                  <c:v>41905</c:v>
                </c:pt>
                <c:pt idx="100">
                  <c:v>41906</c:v>
                </c:pt>
                <c:pt idx="101">
                  <c:v>41907</c:v>
                </c:pt>
                <c:pt idx="102">
                  <c:v>41908</c:v>
                </c:pt>
                <c:pt idx="103">
                  <c:v>41911</c:v>
                </c:pt>
                <c:pt idx="104">
                  <c:v>41912</c:v>
                </c:pt>
                <c:pt idx="105">
                  <c:v>41913</c:v>
                </c:pt>
                <c:pt idx="106">
                  <c:v>41914</c:v>
                </c:pt>
                <c:pt idx="107">
                  <c:v>41915</c:v>
                </c:pt>
                <c:pt idx="108">
                  <c:v>41918</c:v>
                </c:pt>
                <c:pt idx="109">
                  <c:v>41919</c:v>
                </c:pt>
                <c:pt idx="110">
                  <c:v>41920</c:v>
                </c:pt>
                <c:pt idx="111">
                  <c:v>41921</c:v>
                </c:pt>
                <c:pt idx="112">
                  <c:v>41922</c:v>
                </c:pt>
                <c:pt idx="113">
                  <c:v>41925</c:v>
                </c:pt>
                <c:pt idx="114">
                  <c:v>41926</c:v>
                </c:pt>
                <c:pt idx="115">
                  <c:v>41927</c:v>
                </c:pt>
                <c:pt idx="116">
                  <c:v>41928</c:v>
                </c:pt>
                <c:pt idx="117">
                  <c:v>41929</c:v>
                </c:pt>
                <c:pt idx="118">
                  <c:v>41932</c:v>
                </c:pt>
                <c:pt idx="119">
                  <c:v>41933</c:v>
                </c:pt>
                <c:pt idx="120">
                  <c:v>41934</c:v>
                </c:pt>
                <c:pt idx="121">
                  <c:v>41935</c:v>
                </c:pt>
                <c:pt idx="122">
                  <c:v>41936</c:v>
                </c:pt>
                <c:pt idx="123">
                  <c:v>41939</c:v>
                </c:pt>
                <c:pt idx="124">
                  <c:v>41940</c:v>
                </c:pt>
                <c:pt idx="125">
                  <c:v>41941</c:v>
                </c:pt>
                <c:pt idx="126">
                  <c:v>41942</c:v>
                </c:pt>
                <c:pt idx="127">
                  <c:v>41943</c:v>
                </c:pt>
                <c:pt idx="128">
                  <c:v>41946</c:v>
                </c:pt>
                <c:pt idx="129">
                  <c:v>41947</c:v>
                </c:pt>
                <c:pt idx="130">
                  <c:v>41948</c:v>
                </c:pt>
                <c:pt idx="131">
                  <c:v>41949</c:v>
                </c:pt>
                <c:pt idx="132">
                  <c:v>41950</c:v>
                </c:pt>
                <c:pt idx="133">
                  <c:v>41953</c:v>
                </c:pt>
                <c:pt idx="134">
                  <c:v>41954</c:v>
                </c:pt>
                <c:pt idx="135">
                  <c:v>41955</c:v>
                </c:pt>
                <c:pt idx="136">
                  <c:v>41956</c:v>
                </c:pt>
                <c:pt idx="137">
                  <c:v>41957</c:v>
                </c:pt>
                <c:pt idx="138">
                  <c:v>41960</c:v>
                </c:pt>
                <c:pt idx="139">
                  <c:v>41961</c:v>
                </c:pt>
                <c:pt idx="140">
                  <c:v>41962</c:v>
                </c:pt>
                <c:pt idx="141">
                  <c:v>41963</c:v>
                </c:pt>
                <c:pt idx="142">
                  <c:v>41964</c:v>
                </c:pt>
                <c:pt idx="143">
                  <c:v>41967</c:v>
                </c:pt>
                <c:pt idx="144">
                  <c:v>41968</c:v>
                </c:pt>
                <c:pt idx="145">
                  <c:v>41969</c:v>
                </c:pt>
                <c:pt idx="146">
                  <c:v>41971</c:v>
                </c:pt>
                <c:pt idx="147">
                  <c:v>41974</c:v>
                </c:pt>
                <c:pt idx="148">
                  <c:v>41975</c:v>
                </c:pt>
                <c:pt idx="149">
                  <c:v>41976</c:v>
                </c:pt>
                <c:pt idx="150">
                  <c:v>41977</c:v>
                </c:pt>
                <c:pt idx="151">
                  <c:v>41978</c:v>
                </c:pt>
                <c:pt idx="152">
                  <c:v>41981</c:v>
                </c:pt>
                <c:pt idx="153">
                  <c:v>41982</c:v>
                </c:pt>
                <c:pt idx="154">
                  <c:v>41983</c:v>
                </c:pt>
                <c:pt idx="155">
                  <c:v>41984</c:v>
                </c:pt>
                <c:pt idx="156">
                  <c:v>41985</c:v>
                </c:pt>
                <c:pt idx="157">
                  <c:v>41988</c:v>
                </c:pt>
                <c:pt idx="158">
                  <c:v>41989</c:v>
                </c:pt>
                <c:pt idx="159">
                  <c:v>41990</c:v>
                </c:pt>
                <c:pt idx="160">
                  <c:v>41991</c:v>
                </c:pt>
                <c:pt idx="161">
                  <c:v>41992</c:v>
                </c:pt>
                <c:pt idx="162">
                  <c:v>41995</c:v>
                </c:pt>
                <c:pt idx="163">
                  <c:v>41996</c:v>
                </c:pt>
                <c:pt idx="164">
                  <c:v>41997</c:v>
                </c:pt>
                <c:pt idx="165">
                  <c:v>41999</c:v>
                </c:pt>
                <c:pt idx="166">
                  <c:v>42002</c:v>
                </c:pt>
                <c:pt idx="167">
                  <c:v>42003</c:v>
                </c:pt>
                <c:pt idx="168">
                  <c:v>42004</c:v>
                </c:pt>
                <c:pt idx="169">
                  <c:v>42006</c:v>
                </c:pt>
                <c:pt idx="170">
                  <c:v>42009</c:v>
                </c:pt>
                <c:pt idx="171">
                  <c:v>42010</c:v>
                </c:pt>
                <c:pt idx="172">
                  <c:v>42011</c:v>
                </c:pt>
                <c:pt idx="173">
                  <c:v>42012</c:v>
                </c:pt>
                <c:pt idx="174">
                  <c:v>42013</c:v>
                </c:pt>
                <c:pt idx="175">
                  <c:v>42016</c:v>
                </c:pt>
                <c:pt idx="176">
                  <c:v>42017</c:v>
                </c:pt>
                <c:pt idx="177">
                  <c:v>42018</c:v>
                </c:pt>
                <c:pt idx="178">
                  <c:v>42019</c:v>
                </c:pt>
                <c:pt idx="179">
                  <c:v>42020</c:v>
                </c:pt>
                <c:pt idx="180">
                  <c:v>42024</c:v>
                </c:pt>
                <c:pt idx="181">
                  <c:v>42025</c:v>
                </c:pt>
                <c:pt idx="182">
                  <c:v>42026</c:v>
                </c:pt>
                <c:pt idx="183">
                  <c:v>42027</c:v>
                </c:pt>
                <c:pt idx="184">
                  <c:v>42030</c:v>
                </c:pt>
                <c:pt idx="185">
                  <c:v>42031</c:v>
                </c:pt>
                <c:pt idx="186">
                  <c:v>42032</c:v>
                </c:pt>
                <c:pt idx="187">
                  <c:v>42033</c:v>
                </c:pt>
                <c:pt idx="188">
                  <c:v>42034</c:v>
                </c:pt>
                <c:pt idx="189">
                  <c:v>42037</c:v>
                </c:pt>
                <c:pt idx="190">
                  <c:v>42038</c:v>
                </c:pt>
                <c:pt idx="191">
                  <c:v>42039</c:v>
                </c:pt>
                <c:pt idx="192">
                  <c:v>42040</c:v>
                </c:pt>
                <c:pt idx="193">
                  <c:v>42041</c:v>
                </c:pt>
                <c:pt idx="194">
                  <c:v>42044</c:v>
                </c:pt>
                <c:pt idx="195">
                  <c:v>42045</c:v>
                </c:pt>
                <c:pt idx="196">
                  <c:v>42046</c:v>
                </c:pt>
                <c:pt idx="197">
                  <c:v>42047</c:v>
                </c:pt>
                <c:pt idx="198">
                  <c:v>42048</c:v>
                </c:pt>
                <c:pt idx="199">
                  <c:v>42052</c:v>
                </c:pt>
                <c:pt idx="200">
                  <c:v>42053</c:v>
                </c:pt>
                <c:pt idx="201">
                  <c:v>42054</c:v>
                </c:pt>
                <c:pt idx="202">
                  <c:v>42055</c:v>
                </c:pt>
                <c:pt idx="203">
                  <c:v>42058</c:v>
                </c:pt>
                <c:pt idx="204">
                  <c:v>42059</c:v>
                </c:pt>
                <c:pt idx="205">
                  <c:v>42060</c:v>
                </c:pt>
                <c:pt idx="206">
                  <c:v>42061</c:v>
                </c:pt>
                <c:pt idx="207">
                  <c:v>42062</c:v>
                </c:pt>
                <c:pt idx="208">
                  <c:v>42065</c:v>
                </c:pt>
                <c:pt idx="209">
                  <c:v>42066</c:v>
                </c:pt>
                <c:pt idx="210">
                  <c:v>42067</c:v>
                </c:pt>
                <c:pt idx="211">
                  <c:v>42068</c:v>
                </c:pt>
                <c:pt idx="212">
                  <c:v>42069</c:v>
                </c:pt>
                <c:pt idx="213">
                  <c:v>42072</c:v>
                </c:pt>
                <c:pt idx="214">
                  <c:v>42073</c:v>
                </c:pt>
                <c:pt idx="215">
                  <c:v>42074</c:v>
                </c:pt>
                <c:pt idx="216">
                  <c:v>42075</c:v>
                </c:pt>
                <c:pt idx="217">
                  <c:v>42076</c:v>
                </c:pt>
                <c:pt idx="218">
                  <c:v>42079</c:v>
                </c:pt>
                <c:pt idx="219">
                  <c:v>42080</c:v>
                </c:pt>
                <c:pt idx="220">
                  <c:v>42081</c:v>
                </c:pt>
                <c:pt idx="221">
                  <c:v>42082</c:v>
                </c:pt>
                <c:pt idx="222">
                  <c:v>42083</c:v>
                </c:pt>
                <c:pt idx="223">
                  <c:v>42086</c:v>
                </c:pt>
                <c:pt idx="224">
                  <c:v>42087</c:v>
                </c:pt>
                <c:pt idx="225">
                  <c:v>42088</c:v>
                </c:pt>
                <c:pt idx="226">
                  <c:v>42089</c:v>
                </c:pt>
                <c:pt idx="227">
                  <c:v>42090</c:v>
                </c:pt>
                <c:pt idx="228">
                  <c:v>42093</c:v>
                </c:pt>
                <c:pt idx="229">
                  <c:v>42094</c:v>
                </c:pt>
                <c:pt idx="230">
                  <c:v>42095</c:v>
                </c:pt>
                <c:pt idx="231">
                  <c:v>42096</c:v>
                </c:pt>
                <c:pt idx="232">
                  <c:v>42100</c:v>
                </c:pt>
                <c:pt idx="233">
                  <c:v>42101</c:v>
                </c:pt>
                <c:pt idx="234">
                  <c:v>42102</c:v>
                </c:pt>
                <c:pt idx="235">
                  <c:v>42103</c:v>
                </c:pt>
                <c:pt idx="236">
                  <c:v>42104</c:v>
                </c:pt>
                <c:pt idx="237">
                  <c:v>42107</c:v>
                </c:pt>
                <c:pt idx="238">
                  <c:v>42108</c:v>
                </c:pt>
                <c:pt idx="239">
                  <c:v>42109</c:v>
                </c:pt>
                <c:pt idx="240">
                  <c:v>42110</c:v>
                </c:pt>
                <c:pt idx="241">
                  <c:v>42111</c:v>
                </c:pt>
                <c:pt idx="242">
                  <c:v>42114</c:v>
                </c:pt>
                <c:pt idx="243">
                  <c:v>42115</c:v>
                </c:pt>
                <c:pt idx="244">
                  <c:v>42116</c:v>
                </c:pt>
                <c:pt idx="245">
                  <c:v>42117</c:v>
                </c:pt>
                <c:pt idx="246">
                  <c:v>42118</c:v>
                </c:pt>
                <c:pt idx="247">
                  <c:v>42121</c:v>
                </c:pt>
                <c:pt idx="248">
                  <c:v>42122</c:v>
                </c:pt>
                <c:pt idx="249">
                  <c:v>42123</c:v>
                </c:pt>
                <c:pt idx="250">
                  <c:v>42124</c:v>
                </c:pt>
                <c:pt idx="251">
                  <c:v>42125</c:v>
                </c:pt>
                <c:pt idx="252">
                  <c:v>42128</c:v>
                </c:pt>
                <c:pt idx="253">
                  <c:v>42129</c:v>
                </c:pt>
                <c:pt idx="254">
                  <c:v>42130</c:v>
                </c:pt>
                <c:pt idx="255">
                  <c:v>42131</c:v>
                </c:pt>
                <c:pt idx="256">
                  <c:v>42132</c:v>
                </c:pt>
                <c:pt idx="257">
                  <c:v>42135</c:v>
                </c:pt>
                <c:pt idx="258">
                  <c:v>42136</c:v>
                </c:pt>
                <c:pt idx="259">
                  <c:v>42137</c:v>
                </c:pt>
                <c:pt idx="260">
                  <c:v>42138</c:v>
                </c:pt>
                <c:pt idx="261">
                  <c:v>42139</c:v>
                </c:pt>
                <c:pt idx="262">
                  <c:v>42142</c:v>
                </c:pt>
                <c:pt idx="263">
                  <c:v>42143</c:v>
                </c:pt>
                <c:pt idx="264">
                  <c:v>42144</c:v>
                </c:pt>
                <c:pt idx="265">
                  <c:v>42145</c:v>
                </c:pt>
                <c:pt idx="266">
                  <c:v>42146</c:v>
                </c:pt>
                <c:pt idx="267">
                  <c:v>42150</c:v>
                </c:pt>
                <c:pt idx="268">
                  <c:v>42151</c:v>
                </c:pt>
                <c:pt idx="269">
                  <c:v>42152</c:v>
                </c:pt>
                <c:pt idx="270">
                  <c:v>42153</c:v>
                </c:pt>
                <c:pt idx="271">
                  <c:v>42156</c:v>
                </c:pt>
                <c:pt idx="272">
                  <c:v>42157</c:v>
                </c:pt>
                <c:pt idx="273">
                  <c:v>42158</c:v>
                </c:pt>
                <c:pt idx="274">
                  <c:v>42159</c:v>
                </c:pt>
                <c:pt idx="275">
                  <c:v>42160</c:v>
                </c:pt>
                <c:pt idx="276">
                  <c:v>42163</c:v>
                </c:pt>
                <c:pt idx="277">
                  <c:v>42164</c:v>
                </c:pt>
                <c:pt idx="278">
                  <c:v>42165</c:v>
                </c:pt>
                <c:pt idx="279">
                  <c:v>42166</c:v>
                </c:pt>
                <c:pt idx="280">
                  <c:v>42167</c:v>
                </c:pt>
                <c:pt idx="281">
                  <c:v>42170</c:v>
                </c:pt>
                <c:pt idx="282">
                  <c:v>42171</c:v>
                </c:pt>
                <c:pt idx="283">
                  <c:v>42172</c:v>
                </c:pt>
                <c:pt idx="284">
                  <c:v>42173</c:v>
                </c:pt>
                <c:pt idx="285">
                  <c:v>42174</c:v>
                </c:pt>
                <c:pt idx="286">
                  <c:v>42177</c:v>
                </c:pt>
                <c:pt idx="287">
                  <c:v>42178</c:v>
                </c:pt>
                <c:pt idx="288">
                  <c:v>42179</c:v>
                </c:pt>
                <c:pt idx="289">
                  <c:v>42180</c:v>
                </c:pt>
                <c:pt idx="290">
                  <c:v>42181</c:v>
                </c:pt>
                <c:pt idx="291">
                  <c:v>42184</c:v>
                </c:pt>
                <c:pt idx="292">
                  <c:v>42185</c:v>
                </c:pt>
                <c:pt idx="293">
                  <c:v>42186</c:v>
                </c:pt>
                <c:pt idx="294">
                  <c:v>42187</c:v>
                </c:pt>
                <c:pt idx="295">
                  <c:v>42191</c:v>
                </c:pt>
                <c:pt idx="296">
                  <c:v>42192</c:v>
                </c:pt>
                <c:pt idx="297">
                  <c:v>42193</c:v>
                </c:pt>
                <c:pt idx="298">
                  <c:v>42194</c:v>
                </c:pt>
                <c:pt idx="299">
                  <c:v>42195</c:v>
                </c:pt>
                <c:pt idx="300">
                  <c:v>42198</c:v>
                </c:pt>
                <c:pt idx="301">
                  <c:v>42199</c:v>
                </c:pt>
                <c:pt idx="302">
                  <c:v>42200</c:v>
                </c:pt>
                <c:pt idx="303">
                  <c:v>42201</c:v>
                </c:pt>
                <c:pt idx="304">
                  <c:v>42202</c:v>
                </c:pt>
                <c:pt idx="305">
                  <c:v>42205</c:v>
                </c:pt>
                <c:pt idx="306">
                  <c:v>42206</c:v>
                </c:pt>
                <c:pt idx="307">
                  <c:v>42207</c:v>
                </c:pt>
                <c:pt idx="308">
                  <c:v>42208</c:v>
                </c:pt>
                <c:pt idx="309">
                  <c:v>42209</c:v>
                </c:pt>
                <c:pt idx="310">
                  <c:v>42212</c:v>
                </c:pt>
                <c:pt idx="311">
                  <c:v>42213</c:v>
                </c:pt>
                <c:pt idx="312">
                  <c:v>42214</c:v>
                </c:pt>
                <c:pt idx="313">
                  <c:v>42215</c:v>
                </c:pt>
                <c:pt idx="314">
                  <c:v>42216</c:v>
                </c:pt>
                <c:pt idx="315">
                  <c:v>42219</c:v>
                </c:pt>
                <c:pt idx="316">
                  <c:v>42220</c:v>
                </c:pt>
                <c:pt idx="317">
                  <c:v>42221</c:v>
                </c:pt>
                <c:pt idx="318">
                  <c:v>42222</c:v>
                </c:pt>
                <c:pt idx="319">
                  <c:v>42223</c:v>
                </c:pt>
                <c:pt idx="320">
                  <c:v>42226</c:v>
                </c:pt>
                <c:pt idx="321">
                  <c:v>42227</c:v>
                </c:pt>
                <c:pt idx="322">
                  <c:v>42228</c:v>
                </c:pt>
                <c:pt idx="323">
                  <c:v>42229</c:v>
                </c:pt>
                <c:pt idx="324">
                  <c:v>42230</c:v>
                </c:pt>
                <c:pt idx="325">
                  <c:v>42233</c:v>
                </c:pt>
                <c:pt idx="326">
                  <c:v>42234</c:v>
                </c:pt>
                <c:pt idx="327">
                  <c:v>42235</c:v>
                </c:pt>
                <c:pt idx="328">
                  <c:v>42236</c:v>
                </c:pt>
                <c:pt idx="329">
                  <c:v>42237</c:v>
                </c:pt>
                <c:pt idx="330">
                  <c:v>42240</c:v>
                </c:pt>
                <c:pt idx="331">
                  <c:v>42241</c:v>
                </c:pt>
                <c:pt idx="332">
                  <c:v>42242</c:v>
                </c:pt>
                <c:pt idx="333">
                  <c:v>42243</c:v>
                </c:pt>
                <c:pt idx="334">
                  <c:v>42244</c:v>
                </c:pt>
                <c:pt idx="335">
                  <c:v>42247</c:v>
                </c:pt>
                <c:pt idx="336">
                  <c:v>42248</c:v>
                </c:pt>
                <c:pt idx="337">
                  <c:v>42249</c:v>
                </c:pt>
                <c:pt idx="338">
                  <c:v>42250</c:v>
                </c:pt>
                <c:pt idx="339">
                  <c:v>42251</c:v>
                </c:pt>
                <c:pt idx="340">
                  <c:v>42255</c:v>
                </c:pt>
                <c:pt idx="341">
                  <c:v>42256</c:v>
                </c:pt>
                <c:pt idx="342">
                  <c:v>42257</c:v>
                </c:pt>
                <c:pt idx="343">
                  <c:v>42258</c:v>
                </c:pt>
                <c:pt idx="344">
                  <c:v>42261</c:v>
                </c:pt>
                <c:pt idx="345">
                  <c:v>42262</c:v>
                </c:pt>
                <c:pt idx="346">
                  <c:v>42263</c:v>
                </c:pt>
                <c:pt idx="347">
                  <c:v>42264</c:v>
                </c:pt>
                <c:pt idx="348">
                  <c:v>42265</c:v>
                </c:pt>
                <c:pt idx="349">
                  <c:v>42268</c:v>
                </c:pt>
                <c:pt idx="350">
                  <c:v>42269</c:v>
                </c:pt>
                <c:pt idx="351">
                  <c:v>42270</c:v>
                </c:pt>
                <c:pt idx="352">
                  <c:v>42271</c:v>
                </c:pt>
                <c:pt idx="353">
                  <c:v>42272</c:v>
                </c:pt>
                <c:pt idx="354">
                  <c:v>42275</c:v>
                </c:pt>
                <c:pt idx="355">
                  <c:v>42276</c:v>
                </c:pt>
                <c:pt idx="356">
                  <c:v>42277</c:v>
                </c:pt>
                <c:pt idx="357">
                  <c:v>42278</c:v>
                </c:pt>
                <c:pt idx="358">
                  <c:v>42279</c:v>
                </c:pt>
              </c:numCache>
            </c:numRef>
          </c:cat>
          <c:val>
            <c:numRef>
              <c:f>'Backtesting Example'!$W$27:$W$385</c:f>
              <c:numCache>
                <c:formatCode>0.00%</c:formatCode>
                <c:ptCount val="359"/>
                <c:pt idx="0">
                  <c:v>2.4114556667376164E-3</c:v>
                </c:pt>
                <c:pt idx="1">
                  <c:v>2.1835696381649061E-3</c:v>
                </c:pt>
                <c:pt idx="2">
                  <c:v>-2.187370555119228E-2</c:v>
                </c:pt>
                <c:pt idx="3">
                  <c:v>-2.2143954582152237E-2</c:v>
                </c:pt>
                <c:pt idx="4">
                  <c:v>-2.9734561185333463E-2</c:v>
                </c:pt>
                <c:pt idx="5">
                  <c:v>-1.5057224857302542E-2</c:v>
                </c:pt>
                <c:pt idx="6">
                  <c:v>6.1898819324839316E-3</c:v>
                </c:pt>
                <c:pt idx="7">
                  <c:v>1.2209052984432978E-2</c:v>
                </c:pt>
                <c:pt idx="8">
                  <c:v>-1.8941926037019385E-5</c:v>
                </c:pt>
                <c:pt idx="9">
                  <c:v>-1.2683768866365353E-2</c:v>
                </c:pt>
                <c:pt idx="10">
                  <c:v>-1.1449509472091002E-2</c:v>
                </c:pt>
                <c:pt idx="11">
                  <c:v>4.1772548223055761E-3</c:v>
                </c:pt>
                <c:pt idx="12">
                  <c:v>5.9051682270501171E-3</c:v>
                </c:pt>
                <c:pt idx="13">
                  <c:v>2.331679132552722E-2</c:v>
                </c:pt>
                <c:pt idx="14">
                  <c:v>3.4937127501878606E-2</c:v>
                </c:pt>
                <c:pt idx="15">
                  <c:v>4.9443637125649254E-2</c:v>
                </c:pt>
                <c:pt idx="16">
                  <c:v>7.4602226958345064E-2</c:v>
                </c:pt>
                <c:pt idx="17">
                  <c:v>6.6494427545868318E-2</c:v>
                </c:pt>
                <c:pt idx="18">
                  <c:v>6.3456488941450617E-2</c:v>
                </c:pt>
                <c:pt idx="19">
                  <c:v>6.309577398566768E-2</c:v>
                </c:pt>
                <c:pt idx="20">
                  <c:v>5.1779091542037525E-2</c:v>
                </c:pt>
                <c:pt idx="21">
                  <c:v>3.470935729703184E-2</c:v>
                </c:pt>
                <c:pt idx="22">
                  <c:v>3.4177583989536631E-2</c:v>
                </c:pt>
                <c:pt idx="23">
                  <c:v>5.1722265763926023E-2</c:v>
                </c:pt>
                <c:pt idx="24">
                  <c:v>5.6336234893614501E-2</c:v>
                </c:pt>
                <c:pt idx="25">
                  <c:v>6.732997230855986E-2</c:v>
                </c:pt>
                <c:pt idx="26">
                  <c:v>6.4348857583503616E-2</c:v>
                </c:pt>
                <c:pt idx="27">
                  <c:v>6.1102090700275946E-2</c:v>
                </c:pt>
                <c:pt idx="28">
                  <c:v>4.6880294781938892E-2</c:v>
                </c:pt>
                <c:pt idx="29">
                  <c:v>4.7658896044043608E-2</c:v>
                </c:pt>
                <c:pt idx="30">
                  <c:v>3.3456157875469517E-2</c:v>
                </c:pt>
                <c:pt idx="31">
                  <c:v>3.1044702208732344E-2</c:v>
                </c:pt>
                <c:pt idx="32">
                  <c:v>5.071577847324793E-2</c:v>
                </c:pt>
                <c:pt idx="33">
                  <c:v>5.3621007771680551E-2</c:v>
                </c:pt>
                <c:pt idx="34">
                  <c:v>5.6393060671725337E-2</c:v>
                </c:pt>
                <c:pt idx="35">
                  <c:v>7.2703484950589869E-2</c:v>
                </c:pt>
                <c:pt idx="36">
                  <c:v>7.2076884290434018E-2</c:v>
                </c:pt>
                <c:pt idx="37">
                  <c:v>9.8716445648288298E-2</c:v>
                </c:pt>
                <c:pt idx="38">
                  <c:v>9.368470413725416E-2</c:v>
                </c:pt>
                <c:pt idx="39">
                  <c:v>9.6039218202154553E-2</c:v>
                </c:pt>
                <c:pt idx="40">
                  <c:v>9.2317619613268898E-2</c:v>
                </c:pt>
                <c:pt idx="41">
                  <c:v>0.10634941335510728</c:v>
                </c:pt>
                <c:pt idx="42">
                  <c:v>0.10571340059317058</c:v>
                </c:pt>
                <c:pt idx="43">
                  <c:v>0.11026089829676566</c:v>
                </c:pt>
                <c:pt idx="44">
                  <c:v>0.1055519859906906</c:v>
                </c:pt>
                <c:pt idx="45">
                  <c:v>8.4361822701490619E-2</c:v>
                </c:pt>
                <c:pt idx="46">
                  <c:v>9.3836706637952849E-2</c:v>
                </c:pt>
                <c:pt idx="47">
                  <c:v>8.438076462752786E-2</c:v>
                </c:pt>
                <c:pt idx="48">
                  <c:v>9.9722817115240225E-2</c:v>
                </c:pt>
                <c:pt idx="49">
                  <c:v>0.11052666817741241</c:v>
                </c:pt>
                <c:pt idx="50">
                  <c:v>0.11035584147315203</c:v>
                </c:pt>
                <c:pt idx="51">
                  <c:v>0.10633035560534432</c:v>
                </c:pt>
                <c:pt idx="52">
                  <c:v>8.9374506462762238E-2</c:v>
                </c:pt>
                <c:pt idx="53">
                  <c:v>0.12991303263524467</c:v>
                </c:pt>
                <c:pt idx="54">
                  <c:v>0.11926095052757013</c:v>
                </c:pt>
                <c:pt idx="55">
                  <c:v>0.1292673742253263</c:v>
                </c:pt>
                <c:pt idx="56">
                  <c:v>0.1316218882902267</c:v>
                </c:pt>
                <c:pt idx="57">
                  <c:v>0.12662814835374214</c:v>
                </c:pt>
                <c:pt idx="58">
                  <c:v>0.11840658156131734</c:v>
                </c:pt>
                <c:pt idx="59">
                  <c:v>0.12140652048993505</c:v>
                </c:pt>
                <c:pt idx="60">
                  <c:v>0.11193175427594815</c:v>
                </c:pt>
                <c:pt idx="61">
                  <c:v>0.11536852333567449</c:v>
                </c:pt>
                <c:pt idx="62">
                  <c:v>8.5330076770168128E-2</c:v>
                </c:pt>
                <c:pt idx="63">
                  <c:v>7.4830112986917996E-2</c:v>
                </c:pt>
                <c:pt idx="64">
                  <c:v>8.827330764314989E-2</c:v>
                </c:pt>
                <c:pt idx="65">
                  <c:v>7.2931370979163246E-2</c:v>
                </c:pt>
                <c:pt idx="66">
                  <c:v>7.5407323372406854E-2</c:v>
                </c:pt>
                <c:pt idx="67">
                  <c:v>6.9684370549734531E-2</c:v>
                </c:pt>
                <c:pt idx="68">
                  <c:v>7.995679767433872E-2</c:v>
                </c:pt>
                <c:pt idx="69">
                  <c:v>7.826676812166844E-2</c:v>
                </c:pt>
                <c:pt idx="70">
                  <c:v>6.8488228553735597E-2</c:v>
                </c:pt>
                <c:pt idx="71">
                  <c:v>9.1368307470629961E-2</c:v>
                </c:pt>
                <c:pt idx="72">
                  <c:v>9.1121477617270408E-2</c:v>
                </c:pt>
                <c:pt idx="73">
                  <c:v>8.889979058083064E-2</c:v>
                </c:pt>
                <c:pt idx="74">
                  <c:v>0.10538104156395556</c:v>
                </c:pt>
                <c:pt idx="75">
                  <c:v>0.11430521026688578</c:v>
                </c:pt>
                <c:pt idx="76">
                  <c:v>0.10980512623962069</c:v>
                </c:pt>
                <c:pt idx="77">
                  <c:v>0.10767861402701895</c:v>
                </c:pt>
                <c:pt idx="78">
                  <c:v>0.10614058507629753</c:v>
                </c:pt>
                <c:pt idx="79">
                  <c:v>0.10165955879879562</c:v>
                </c:pt>
                <c:pt idx="80">
                  <c:v>9.7216418272117133E-2</c:v>
                </c:pt>
                <c:pt idx="81">
                  <c:v>8.4190878274755576E-2</c:v>
                </c:pt>
                <c:pt idx="82">
                  <c:v>8.0773166964792198E-2</c:v>
                </c:pt>
                <c:pt idx="83">
                  <c:v>8.533007677016835E-2</c:v>
                </c:pt>
                <c:pt idx="84">
                  <c:v>9.6210162628891149E-2</c:v>
                </c:pt>
                <c:pt idx="85">
                  <c:v>9.7368303050340943E-2</c:v>
                </c:pt>
                <c:pt idx="86">
                  <c:v>0.10503927043295946</c:v>
                </c:pt>
                <c:pt idx="87">
                  <c:v>0.11282424064047691</c:v>
                </c:pt>
                <c:pt idx="88">
                  <c:v>0.11973566451075346</c:v>
                </c:pt>
                <c:pt idx="89">
                  <c:v>0.10319747192579132</c:v>
                </c:pt>
                <c:pt idx="90">
                  <c:v>0.10716589846928692</c:v>
                </c:pt>
                <c:pt idx="91">
                  <c:v>0.10384301451198397</c:v>
                </c:pt>
                <c:pt idx="92">
                  <c:v>9.2963162199462213E-2</c:v>
                </c:pt>
                <c:pt idx="93">
                  <c:v>8.8178248643038026E-2</c:v>
                </c:pt>
                <c:pt idx="94">
                  <c:v>0.10118484481561296</c:v>
                </c:pt>
                <c:pt idx="95">
                  <c:v>0.11033689954711612</c:v>
                </c:pt>
                <c:pt idx="96">
                  <c:v>0.11888129554450044</c:v>
                </c:pt>
                <c:pt idx="97">
                  <c:v>0.13181177464300009</c:v>
                </c:pt>
                <c:pt idx="98">
                  <c:v>0.11527358205803817</c:v>
                </c:pt>
                <c:pt idx="99">
                  <c:v>0.10342535795436447</c:v>
                </c:pt>
                <c:pt idx="100">
                  <c:v>0.11645078022925048</c:v>
                </c:pt>
                <c:pt idx="101">
                  <c:v>9.1899847231924126E-2</c:v>
                </c:pt>
                <c:pt idx="102">
                  <c:v>9.577333249778297E-2</c:v>
                </c:pt>
                <c:pt idx="103">
                  <c:v>9.4368246399247901E-2</c:v>
                </c:pt>
                <c:pt idx="104">
                  <c:v>9.626698840700243E-2</c:v>
                </c:pt>
                <c:pt idx="105">
                  <c:v>7.9007367809224016E-2</c:v>
                </c:pt>
                <c:pt idx="106">
                  <c:v>8.2444138767700181E-2</c:v>
                </c:pt>
                <c:pt idx="107">
                  <c:v>9.2317619613270008E-2</c:v>
                </c:pt>
                <c:pt idx="108">
                  <c:v>9.6248046480965854E-2</c:v>
                </c:pt>
                <c:pt idx="109">
                  <c:v>7.0405912487527811E-2</c:v>
                </c:pt>
                <c:pt idx="110">
                  <c:v>8.7039050147625918E-2</c:v>
                </c:pt>
                <c:pt idx="111">
                  <c:v>6.4975574067386077E-2</c:v>
                </c:pt>
                <c:pt idx="112">
                  <c:v>3.3854872507053768E-2</c:v>
                </c:pt>
                <c:pt idx="113">
                  <c:v>1.2436939013006576E-2</c:v>
                </c:pt>
                <c:pt idx="114">
                  <c:v>2.1417933494047858E-2</c:v>
                </c:pt>
                <c:pt idx="115">
                  <c:v>6.3988260350205106E-3</c:v>
                </c:pt>
                <c:pt idx="116">
                  <c:v>-4.082313544667926E-3</c:v>
                </c:pt>
                <c:pt idx="117">
                  <c:v>-2.9411731980373612E-2</c:v>
                </c:pt>
                <c:pt idx="118">
                  <c:v>-1.1050680915530853E-2</c:v>
                </c:pt>
                <c:pt idx="119">
                  <c:v>-2.2788602857182205E-4</c:v>
                </c:pt>
                <c:pt idx="120">
                  <c:v>1.1487509147891872E-2</c:v>
                </c:pt>
                <c:pt idx="121">
                  <c:v>3.2886384892175879E-2</c:v>
                </c:pt>
                <c:pt idx="122">
                  <c:v>2.4911761878086747E-2</c:v>
                </c:pt>
                <c:pt idx="123">
                  <c:v>2.6791561959804477E-2</c:v>
                </c:pt>
                <c:pt idx="124">
                  <c:v>4.2228439901427883E-2</c:v>
                </c:pt>
                <c:pt idx="125">
                  <c:v>4.3044926914356685E-2</c:v>
                </c:pt>
                <c:pt idx="126">
                  <c:v>4.4905667347561629E-2</c:v>
                </c:pt>
                <c:pt idx="127">
                  <c:v>6.1557746933696755E-2</c:v>
                </c:pt>
                <c:pt idx="128">
                  <c:v>5.4228432959599004E-2</c:v>
                </c:pt>
                <c:pt idx="129">
                  <c:v>5.2120862673034285E-2</c:v>
                </c:pt>
                <c:pt idx="130">
                  <c:v>3.656998380526133E-2</c:v>
                </c:pt>
                <c:pt idx="131">
                  <c:v>2.9202901802815484E-2</c:v>
                </c:pt>
                <c:pt idx="132">
                  <c:v>2.7247218193223732E-2</c:v>
                </c:pt>
                <c:pt idx="133">
                  <c:v>3.9551096631567972E-2</c:v>
                </c:pt>
                <c:pt idx="134">
                  <c:v>4.4867551848035703E-2</c:v>
                </c:pt>
                <c:pt idx="135">
                  <c:v>3.9209325500571435E-2</c:v>
                </c:pt>
                <c:pt idx="136">
                  <c:v>3.5544786235998105E-2</c:v>
                </c:pt>
                <c:pt idx="137">
                  <c:v>3.3684043904043337E-2</c:v>
                </c:pt>
                <c:pt idx="138">
                  <c:v>1.870282219583963E-2</c:v>
                </c:pt>
                <c:pt idx="139">
                  <c:v>1.5892649998769937E-2</c:v>
                </c:pt>
                <c:pt idx="140">
                  <c:v>1.9614134662679472E-2</c:v>
                </c:pt>
                <c:pt idx="141">
                  <c:v>1.5512879191973639E-2</c:v>
                </c:pt>
                <c:pt idx="142">
                  <c:v>2.0582504555082037E-2</c:v>
                </c:pt>
                <c:pt idx="143">
                  <c:v>2.3943390086934135E-2</c:v>
                </c:pt>
                <c:pt idx="144">
                  <c:v>2.7380161045410301E-2</c:v>
                </c:pt>
                <c:pt idx="145">
                  <c:v>2.6031902623736336E-2</c:v>
                </c:pt>
                <c:pt idx="146">
                  <c:v>2.8804189069982389E-2</c:v>
                </c:pt>
                <c:pt idx="147">
                  <c:v>1.3557077859906563E-2</c:v>
                </c:pt>
                <c:pt idx="148">
                  <c:v>1.3462136582269801E-2</c:v>
                </c:pt>
                <c:pt idx="149">
                  <c:v>8.8481655538319437E-3</c:v>
                </c:pt>
                <c:pt idx="150">
                  <c:v>2.0221791498048924E-2</c:v>
                </c:pt>
                <c:pt idx="151">
                  <c:v>-2.6582855200958377E-3</c:v>
                </c:pt>
                <c:pt idx="152">
                  <c:v>6.0754101164417484E-4</c:v>
                </c:pt>
                <c:pt idx="153">
                  <c:v>1.2740708569453529E-2</c:v>
                </c:pt>
                <c:pt idx="154">
                  <c:v>-1.1393162178870986E-3</c:v>
                </c:pt>
                <c:pt idx="155">
                  <c:v>3.1899411051172777E-3</c:v>
                </c:pt>
                <c:pt idx="156">
                  <c:v>-1.5190167709488334E-2</c:v>
                </c:pt>
                <c:pt idx="157">
                  <c:v>-2.4418105968865178E-2</c:v>
                </c:pt>
                <c:pt idx="158">
                  <c:v>-5.9374118434293077E-2</c:v>
                </c:pt>
                <c:pt idx="159">
                  <c:v>-4.1335955435647276E-2</c:v>
                </c:pt>
                <c:pt idx="160">
                  <c:v>-2.9544674832559958E-2</c:v>
                </c:pt>
                <c:pt idx="161">
                  <c:v>-1.9576250810603879E-2</c:v>
                </c:pt>
                <c:pt idx="162">
                  <c:v>-3.3987712826750727E-3</c:v>
                </c:pt>
                <c:pt idx="163">
                  <c:v>7.4621391038094398E-3</c:v>
                </c:pt>
                <c:pt idx="164">
                  <c:v>4.0064262192964772E-3</c:v>
                </c:pt>
                <c:pt idx="165">
                  <c:v>1.3993909889765233E-2</c:v>
                </c:pt>
                <c:pt idx="166">
                  <c:v>6.9684831945899806E-3</c:v>
                </c:pt>
                <c:pt idx="167">
                  <c:v>7.1393098988503656E-3</c:v>
                </c:pt>
                <c:pt idx="168">
                  <c:v>-4.9365780796850611E-4</c:v>
                </c:pt>
                <c:pt idx="169">
                  <c:v>-3.512656385098567E-3</c:v>
                </c:pt>
                <c:pt idx="170">
                  <c:v>-2.428516311667861E-2</c:v>
                </c:pt>
                <c:pt idx="171">
                  <c:v>-4.6899354430450568E-2</c:v>
                </c:pt>
                <c:pt idx="172">
                  <c:v>-4.8532267696320686E-2</c:v>
                </c:pt>
                <c:pt idx="173">
                  <c:v>-4.5532268007715593E-2</c:v>
                </c:pt>
                <c:pt idx="174">
                  <c:v>-5.7893091845395817E-2</c:v>
                </c:pt>
                <c:pt idx="175">
                  <c:v>-6.4766688826086161E-2</c:v>
                </c:pt>
                <c:pt idx="176">
                  <c:v>-5.7874148020608973E-2</c:v>
                </c:pt>
                <c:pt idx="177">
                  <c:v>-4.8968982003703254E-2</c:v>
                </c:pt>
                <c:pt idx="178">
                  <c:v>-4.7222124774171981E-2</c:v>
                </c:pt>
                <c:pt idx="179">
                  <c:v>-3.5278957494111696E-2</c:v>
                </c:pt>
                <c:pt idx="180">
                  <c:v>-3.7519470632862761E-2</c:v>
                </c:pt>
                <c:pt idx="181">
                  <c:v>-1.6367365880700313E-2</c:v>
                </c:pt>
                <c:pt idx="182">
                  <c:v>1.4677452151758086E-2</c:v>
                </c:pt>
                <c:pt idx="183">
                  <c:v>2.5234475259320543E-2</c:v>
                </c:pt>
                <c:pt idx="184">
                  <c:v>1.6234423028516298E-2</c:v>
                </c:pt>
                <c:pt idx="185">
                  <c:v>-1.5246993487599059E-2</c:v>
                </c:pt>
                <c:pt idx="186">
                  <c:v>-3.1633301294337723E-2</c:v>
                </c:pt>
                <c:pt idx="187">
                  <c:v>-3.0380101872775844E-2</c:v>
                </c:pt>
                <c:pt idx="188">
                  <c:v>1.4924280106367815E-2</c:v>
                </c:pt>
                <c:pt idx="189">
                  <c:v>3.4557109857646928E-3</c:v>
                </c:pt>
                <c:pt idx="190">
                  <c:v>4.8987967600992999E-3</c:v>
                </c:pt>
                <c:pt idx="191">
                  <c:v>-7.4051975019705507E-3</c:v>
                </c:pt>
                <c:pt idx="192">
                  <c:v>1.7468553307828927E-3</c:v>
                </c:pt>
                <c:pt idx="193">
                  <c:v>8.2406245421891011E-3</c:v>
                </c:pt>
                <c:pt idx="194">
                  <c:v>2.2215712127153786E-3</c:v>
                </c:pt>
                <c:pt idx="195">
                  <c:v>1.9519191486293774E-2</c:v>
                </c:pt>
                <c:pt idx="196">
                  <c:v>1.7677391080376026E-2</c:v>
                </c:pt>
                <c:pt idx="197">
                  <c:v>3.0892815531760931E-2</c:v>
                </c:pt>
                <c:pt idx="198">
                  <c:v>4.2437268180238297E-2</c:v>
                </c:pt>
                <c:pt idx="199">
                  <c:v>3.0721988827500324E-2</c:v>
                </c:pt>
                <c:pt idx="200">
                  <c:v>2.4759759377388058E-2</c:v>
                </c:pt>
                <c:pt idx="201">
                  <c:v>3.0778814605611382E-2</c:v>
                </c:pt>
                <c:pt idx="202">
                  <c:v>2.3335733251565793E-2</c:v>
                </c:pt>
                <c:pt idx="203">
                  <c:v>9.9684221232076986E-3</c:v>
                </c:pt>
                <c:pt idx="204">
                  <c:v>1.7905277108948736E-2</c:v>
                </c:pt>
                <c:pt idx="205">
                  <c:v>3.2677672437091854E-2</c:v>
                </c:pt>
                <c:pt idx="206">
                  <c:v>5.4722206591294897E-2</c:v>
                </c:pt>
                <c:pt idx="207">
                  <c:v>6.0266661761311457E-2</c:v>
                </c:pt>
                <c:pt idx="208">
                  <c:v>8.4836536684675057E-2</c:v>
                </c:pt>
                <c:pt idx="209">
                  <c:v>8.9203677859753805E-2</c:v>
                </c:pt>
                <c:pt idx="210">
                  <c:v>8.8690964200771161E-2</c:v>
                </c:pt>
                <c:pt idx="211">
                  <c:v>9.241256278965726E-2</c:v>
                </c:pt>
                <c:pt idx="212">
                  <c:v>7.7896525240379821E-2</c:v>
                </c:pt>
                <c:pt idx="213">
                  <c:v>8.0108566628837696E-2</c:v>
                </c:pt>
                <c:pt idx="214">
                  <c:v>5.3829836050492075E-2</c:v>
                </c:pt>
                <c:pt idx="215">
                  <c:v>4.6557581400706871E-2</c:v>
                </c:pt>
                <c:pt idx="216">
                  <c:v>5.4779148193131899E-2</c:v>
                </c:pt>
                <c:pt idx="217">
                  <c:v>3.9228385149084666E-2</c:v>
                </c:pt>
                <c:pt idx="218">
                  <c:v>5.2880406185377149E-2</c:v>
                </c:pt>
                <c:pt idx="219">
                  <c:v>4.5912038814514E-2</c:v>
                </c:pt>
                <c:pt idx="220">
                  <c:v>6.2355174298113436E-2</c:v>
                </c:pt>
                <c:pt idx="221">
                  <c:v>5.9488060499206741E-2</c:v>
                </c:pt>
                <c:pt idx="222">
                  <c:v>6.3988144526471613E-2</c:v>
                </c:pt>
                <c:pt idx="223">
                  <c:v>6.1045031375964953E-2</c:v>
                </c:pt>
                <c:pt idx="224">
                  <c:v>8.2652967046510817E-2</c:v>
                </c:pt>
                <c:pt idx="225">
                  <c:v>6.0997501875908799E-2</c:v>
                </c:pt>
                <c:pt idx="226">
                  <c:v>5.4133605606938806E-2</c:v>
                </c:pt>
                <c:pt idx="227">
                  <c:v>4.1165126832639176E-2</c:v>
                </c:pt>
                <c:pt idx="228">
                  <c:v>4.8171493879302085E-2</c:v>
                </c:pt>
                <c:pt idx="229">
                  <c:v>4.0519468422720584E-2</c:v>
                </c:pt>
                <c:pt idx="230">
                  <c:v>3.0190215520005337E-2</c:v>
                </c:pt>
                <c:pt idx="231">
                  <c:v>1.6842079863885306E-2</c:v>
                </c:pt>
                <c:pt idx="232">
                  <c:v>1.9186948280803584E-2</c:v>
                </c:pt>
                <c:pt idx="233">
                  <c:v>1.9671192088242639E-2</c:v>
                </c:pt>
                <c:pt idx="234">
                  <c:v>2.8386416688636951E-2</c:v>
                </c:pt>
                <c:pt idx="235">
                  <c:v>2.6810503885841497E-2</c:v>
                </c:pt>
                <c:pt idx="236">
                  <c:v>2.5348476185469648E-2</c:v>
                </c:pt>
                <c:pt idx="237">
                  <c:v>2.375338791043613E-2</c:v>
                </c:pt>
                <c:pt idx="238">
                  <c:v>7.0823682970135859E-3</c:v>
                </c:pt>
                <c:pt idx="239">
                  <c:v>1.1145738016895557E-2</c:v>
                </c:pt>
                <c:pt idx="240">
                  <c:v>1.3557077859907007E-2</c:v>
                </c:pt>
                <c:pt idx="241">
                  <c:v>-4.9557402606837941E-3</c:v>
                </c:pt>
                <c:pt idx="242">
                  <c:v>1.6557134511000271E-2</c:v>
                </c:pt>
                <c:pt idx="243">
                  <c:v>1.3879907064866304E-2</c:v>
                </c:pt>
                <c:pt idx="244">
                  <c:v>2.412374661545158E-2</c:v>
                </c:pt>
                <c:pt idx="245">
                  <c:v>3.8620726414965834E-2</c:v>
                </c:pt>
                <c:pt idx="246">
                  <c:v>7.2912313229401393E-2</c:v>
                </c:pt>
                <c:pt idx="247">
                  <c:v>5.4508557387243251E-2</c:v>
                </c:pt>
                <c:pt idx="248">
                  <c:v>5.1299666761091212E-2</c:v>
                </c:pt>
                <c:pt idx="249">
                  <c:v>4.2565464158417443E-2</c:v>
                </c:pt>
                <c:pt idx="250">
                  <c:v>2.0274162809591934E-2</c:v>
                </c:pt>
                <c:pt idx="251">
                  <c:v>2.1337456890884843E-2</c:v>
                </c:pt>
                <c:pt idx="252">
                  <c:v>2.6805865240561833E-2</c:v>
                </c:pt>
                <c:pt idx="253">
                  <c:v>7.8562663563521706E-3</c:v>
                </c:pt>
                <c:pt idx="254">
                  <c:v>-4.6375383085064392E-3</c:v>
                </c:pt>
                <c:pt idx="255">
                  <c:v>7.6664369660672804E-3</c:v>
                </c:pt>
                <c:pt idx="256">
                  <c:v>2.1944956130036664E-2</c:v>
                </c:pt>
                <c:pt idx="257">
                  <c:v>1.7160184979832627E-2</c:v>
                </c:pt>
                <c:pt idx="258">
                  <c:v>4.5144480680106014E-3</c:v>
                </c:pt>
                <c:pt idx="259">
                  <c:v>5.6157551163507069E-3</c:v>
                </c:pt>
                <c:pt idx="260">
                  <c:v>2.2286831692261311E-2</c:v>
                </c:pt>
                <c:pt idx="261">
                  <c:v>1.3647429859753535E-2</c:v>
                </c:pt>
                <c:pt idx="262">
                  <c:v>1.0704390760481575E-2</c:v>
                </c:pt>
                <c:pt idx="263">
                  <c:v>2.0312058054163584E-2</c:v>
                </c:pt>
                <c:pt idx="264">
                  <c:v>2.3938736251658099E-2</c:v>
                </c:pt>
                <c:pt idx="265">
                  <c:v>3.0090665977082098E-2</c:v>
                </c:pt>
                <c:pt idx="266">
                  <c:v>2.5533619461734602E-2</c:v>
                </c:pt>
                <c:pt idx="267">
                  <c:v>1.0742401828779169E-2</c:v>
                </c:pt>
                <c:pt idx="268">
                  <c:v>2.4926006297606218E-2</c:v>
                </c:pt>
                <c:pt idx="269">
                  <c:v>2.4907115637808452E-2</c:v>
                </c:pt>
                <c:pt idx="270">
                  <c:v>1.0343622639709782E-2</c:v>
                </c:pt>
                <c:pt idx="271">
                  <c:v>1.3913281386633614E-2</c:v>
                </c:pt>
                <c:pt idx="272">
                  <c:v>2.3767797521170975E-2</c:v>
                </c:pt>
                <c:pt idx="273">
                  <c:v>2.5913394066030104E-2</c:v>
                </c:pt>
                <c:pt idx="274">
                  <c:v>1.9058934582586007E-2</c:v>
                </c:pt>
                <c:pt idx="275">
                  <c:v>1.2660157915056036E-2</c:v>
                </c:pt>
                <c:pt idx="276">
                  <c:v>3.1828549716084176E-4</c:v>
                </c:pt>
                <c:pt idx="277">
                  <c:v>5.2432071531383073E-5</c:v>
                </c:pt>
                <c:pt idx="278">
                  <c:v>1.9039928099062298E-2</c:v>
                </c:pt>
                <c:pt idx="279">
                  <c:v>1.5090496646592566E-2</c:v>
                </c:pt>
                <c:pt idx="280">
                  <c:v>1.0761408312302656E-2</c:v>
                </c:pt>
                <c:pt idx="281">
                  <c:v>1.0208133564313382E-3</c:v>
                </c:pt>
                <c:pt idx="282">
                  <c:v>2.8246482640419401E-3</c:v>
                </c:pt>
                <c:pt idx="283">
                  <c:v>4.9322337406032535E-3</c:v>
                </c:pt>
                <c:pt idx="284">
                  <c:v>1.9115836310680701E-2</c:v>
                </c:pt>
                <c:pt idx="285">
                  <c:v>1.9039928099062076E-2</c:v>
                </c:pt>
                <c:pt idx="286">
                  <c:v>2.1888052503191924E-2</c:v>
                </c:pt>
                <c:pt idx="287">
                  <c:v>2.6236147321005099E-2</c:v>
                </c:pt>
                <c:pt idx="288">
                  <c:v>2.1223537610968179E-2</c:v>
                </c:pt>
                <c:pt idx="289">
                  <c:v>1.6267711906551297E-2</c:v>
                </c:pt>
                <c:pt idx="290">
                  <c:v>9.5461800852967293E-3</c:v>
                </c:pt>
                <c:pt idx="291">
                  <c:v>-9.7640691972095128E-3</c:v>
                </c:pt>
                <c:pt idx="292">
                  <c:v>-1.168182528348638E-2</c:v>
                </c:pt>
                <c:pt idx="293">
                  <c:v>-9.1564560330814615E-3</c:v>
                </c:pt>
                <c:pt idx="294">
                  <c:v>-6.1944123490352831E-3</c:v>
                </c:pt>
                <c:pt idx="295">
                  <c:v>-7.2198111857563196E-3</c:v>
                </c:pt>
                <c:pt idx="296">
                  <c:v>-3.1184455875734596E-3</c:v>
                </c:pt>
                <c:pt idx="297">
                  <c:v>-1.8669210530370184E-2</c:v>
                </c:pt>
                <c:pt idx="298">
                  <c:v>-1.1359070129761228E-2</c:v>
                </c:pt>
                <c:pt idx="299">
                  <c:v>6.5841364012508841E-3</c:v>
                </c:pt>
                <c:pt idx="300">
                  <c:v>3.7761572599713578E-2</c:v>
                </c:pt>
                <c:pt idx="301">
                  <c:v>6.5388356534776149E-2</c:v>
                </c:pt>
                <c:pt idx="302">
                  <c:v>6.3717447390605475E-2</c:v>
                </c:pt>
                <c:pt idx="303">
                  <c:v>0.10098991158639681</c:v>
                </c:pt>
                <c:pt idx="304">
                  <c:v>0.27772555688939882</c:v>
                </c:pt>
                <c:pt idx="305">
                  <c:v>0.25890899959235503</c:v>
                </c:pt>
                <c:pt idx="306">
                  <c:v>0.25754183911838546</c:v>
                </c:pt>
                <c:pt idx="307">
                  <c:v>0.25716206641283956</c:v>
                </c:pt>
                <c:pt idx="308">
                  <c:v>0.22332644912550825</c:v>
                </c:pt>
                <c:pt idx="309">
                  <c:v>0.18398429849522602</c:v>
                </c:pt>
                <c:pt idx="310">
                  <c:v>0.19100969481040786</c:v>
                </c:pt>
                <c:pt idx="311">
                  <c:v>0.19241475052894907</c:v>
                </c:pt>
                <c:pt idx="312">
                  <c:v>0.19987682317652156</c:v>
                </c:pt>
                <c:pt idx="313">
                  <c:v>0.20113006247182508</c:v>
                </c:pt>
                <c:pt idx="314">
                  <c:v>0.18787671049712529</c:v>
                </c:pt>
                <c:pt idx="315">
                  <c:v>0.19850977852627794</c:v>
                </c:pt>
                <c:pt idx="316">
                  <c:v>0.19478818753239069</c:v>
                </c:pt>
                <c:pt idx="317">
                  <c:v>0.22237707432413178</c:v>
                </c:pt>
                <c:pt idx="318">
                  <c:v>0.22028838140611762</c:v>
                </c:pt>
                <c:pt idx="319">
                  <c:v>0.20627559984405175</c:v>
                </c:pt>
                <c:pt idx="320">
                  <c:v>0.20329454777773259</c:v>
                </c:pt>
                <c:pt idx="321">
                  <c:v>0.25465581757093481</c:v>
                </c:pt>
                <c:pt idx="322">
                  <c:v>0.25233928419433815</c:v>
                </c:pt>
                <c:pt idx="323">
                  <c:v>0.24643419951227052</c:v>
                </c:pt>
                <c:pt idx="324">
                  <c:v>0.24770632946737181</c:v>
                </c:pt>
                <c:pt idx="325">
                  <c:v>0.25482664047769599</c:v>
                </c:pt>
                <c:pt idx="326">
                  <c:v>0.24582658634814236</c:v>
                </c:pt>
                <c:pt idx="327">
                  <c:v>0.25488365802951729</c:v>
                </c:pt>
                <c:pt idx="328">
                  <c:v>0.22816823782753382</c:v>
                </c:pt>
                <c:pt idx="329">
                  <c:v>0.16294611871922937</c:v>
                </c:pt>
                <c:pt idx="330">
                  <c:v>0.11952172479801404</c:v>
                </c:pt>
                <c:pt idx="331">
                  <c:v>0.10518618998097273</c:v>
                </c:pt>
                <c:pt idx="332">
                  <c:v>0.19359196578890847</c:v>
                </c:pt>
                <c:pt idx="333">
                  <c:v>0.21066170573016296</c:v>
                </c:pt>
                <c:pt idx="334">
                  <c:v>0.19693378407725004</c:v>
                </c:pt>
                <c:pt idx="335">
                  <c:v>0.17390194190210684</c:v>
                </c:pt>
                <c:pt idx="336">
                  <c:v>0.13505348325728694</c:v>
                </c:pt>
                <c:pt idx="337">
                  <c:v>0.16647788222158111</c:v>
                </c:pt>
                <c:pt idx="338">
                  <c:v>0.15111694666906916</c:v>
                </c:pt>
                <c:pt idx="339">
                  <c:v>0.14057890915878479</c:v>
                </c:pt>
                <c:pt idx="340">
                  <c:v>0.16708537956198355</c:v>
                </c:pt>
                <c:pt idx="341">
                  <c:v>0.16340180153514328</c:v>
                </c:pt>
                <c:pt idx="342">
                  <c:v>0.17978802010065054</c:v>
                </c:pt>
                <c:pt idx="343">
                  <c:v>0.18818057688980194</c:v>
                </c:pt>
                <c:pt idx="344">
                  <c:v>0.18337668343234848</c:v>
                </c:pt>
                <c:pt idx="345">
                  <c:v>0.20597185117385042</c:v>
                </c:pt>
                <c:pt idx="346">
                  <c:v>0.20756673438392692</c:v>
                </c:pt>
                <c:pt idx="347">
                  <c:v>0.22070616517996111</c:v>
                </c:pt>
                <c:pt idx="348">
                  <c:v>0.19478818753239069</c:v>
                </c:pt>
                <c:pt idx="349">
                  <c:v>0.20654145137093161</c:v>
                </c:pt>
                <c:pt idx="350">
                  <c:v>0.18233239393582945</c:v>
                </c:pt>
                <c:pt idx="351">
                  <c:v>0.1817057742881778</c:v>
                </c:pt>
                <c:pt idx="352">
                  <c:v>0.18823747861789708</c:v>
                </c:pt>
                <c:pt idx="353">
                  <c:v>0.16197773933307835</c:v>
                </c:pt>
                <c:pt idx="354">
                  <c:v>0.12954717966303764</c:v>
                </c:pt>
                <c:pt idx="355">
                  <c:v>0.12969899608627555</c:v>
                </c:pt>
                <c:pt idx="356">
                  <c:v>0.15523720102830008</c:v>
                </c:pt>
                <c:pt idx="357">
                  <c:v>0.16068660289445336</c:v>
                </c:pt>
                <c:pt idx="358">
                  <c:v>0.19034506219570901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19-4AB4-A9FB-8369BB84B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47680"/>
        <c:axId val="94257152"/>
      </c:lineChart>
      <c:dateAx>
        <c:axId val="734476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94257152"/>
        <c:crosses val="autoZero"/>
        <c:auto val="1"/>
        <c:lblOffset val="100"/>
        <c:baseTimeUnit val="days"/>
      </c:dateAx>
      <c:valAx>
        <c:axId val="9425715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7344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552450</xdr:colOff>
      <xdr:row>4</xdr:row>
      <xdr:rowOff>66675</xdr:rowOff>
    </xdr:from>
    <xdr:to>
      <xdr:col>22</xdr:col>
      <xdr:colOff>781050</xdr:colOff>
      <xdr:row>21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11" sqref="O11"/>
    </sheetView>
  </sheetViews>
  <sheetFormatPr defaultRowHeight="15" x14ac:dyDescent="0.25"/>
  <cols>
    <col min="1" max="1" width="10.7109375" bestFit="1" customWidth="1"/>
    <col min="2" max="5" width="11" bestFit="1" customWidth="1"/>
    <col min="6" max="6" width="9" bestFit="1" customWidth="1"/>
    <col min="7" max="7" width="11" bestFit="1" customWidth="1"/>
    <col min="8" max="8" width="7.85546875" bestFit="1" customWidth="1"/>
    <col min="9" max="9" width="8.42578125" bestFit="1" customWidth="1"/>
    <col min="10" max="10" width="11.7109375" bestFit="1" customWidth="1"/>
    <col min="11" max="11" width="16.140625" bestFit="1" customWidth="1"/>
    <col min="12" max="12" width="7.85546875" style="4" bestFit="1" customWidth="1"/>
    <col min="13" max="13" width="3" customWidth="1"/>
    <col min="14" max="14" width="16" bestFit="1" customWidth="1"/>
    <col min="15" max="15" width="7.85546875" bestFit="1" customWidth="1"/>
    <col min="16" max="16" width="3.140625" customWidth="1"/>
    <col min="17" max="17" width="12.7109375" customWidth="1"/>
    <col min="18" max="18" width="12.7109375" bestFit="1" customWidth="1"/>
    <col min="19" max="19" width="15.5703125" bestFit="1" customWidth="1"/>
    <col min="20" max="20" width="20.7109375" bestFit="1" customWidth="1"/>
    <col min="21" max="22" width="20.7109375" customWidth="1"/>
    <col min="23" max="23" width="15.28515625" bestFit="1" customWidth="1"/>
  </cols>
  <sheetData>
    <row r="1" spans="1:23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N1" s="13" t="s">
        <v>15</v>
      </c>
      <c r="O1" s="14"/>
      <c r="Q1" s="5" t="s">
        <v>12</v>
      </c>
      <c r="R1" s="5" t="s">
        <v>23</v>
      </c>
      <c r="S1" s="5" t="s">
        <v>13</v>
      </c>
      <c r="T1" s="5" t="s">
        <v>14</v>
      </c>
      <c r="U1" s="5" t="s">
        <v>24</v>
      </c>
      <c r="V1" s="5" t="s">
        <v>22</v>
      </c>
      <c r="W1" s="5" t="s">
        <v>25</v>
      </c>
    </row>
    <row r="2" spans="1:23" x14ac:dyDescent="0.25">
      <c r="A2" s="1">
        <v>41725</v>
      </c>
      <c r="B2">
        <v>568.00256999999999</v>
      </c>
      <c r="C2">
        <v>568.00256999999999</v>
      </c>
      <c r="D2">
        <v>552.92251599999997</v>
      </c>
      <c r="E2">
        <v>558.46255099999996</v>
      </c>
      <c r="F2">
        <v>13100</v>
      </c>
      <c r="G2">
        <v>558.46255099999996</v>
      </c>
      <c r="N2" s="7" t="s">
        <v>16</v>
      </c>
      <c r="O2" s="8">
        <f>SUMIF(L:L,"&gt;0")</f>
        <v>0.18146188565738897</v>
      </c>
    </row>
    <row r="3" spans="1:23" x14ac:dyDescent="0.25">
      <c r="A3" s="1">
        <v>41726</v>
      </c>
      <c r="B3">
        <v>561.20254899999998</v>
      </c>
      <c r="C3">
        <v>566.43259</v>
      </c>
      <c r="D3">
        <v>558.67247699999996</v>
      </c>
      <c r="E3">
        <v>559.99250400000005</v>
      </c>
      <c r="F3">
        <v>41200</v>
      </c>
      <c r="G3">
        <v>559.99250400000005</v>
      </c>
      <c r="N3" s="7" t="s">
        <v>17</v>
      </c>
      <c r="O3" s="8">
        <f>SUMIF(L:L,"&lt;0")</f>
        <v>-0.6968782518729445</v>
      </c>
      <c r="Q3" s="2">
        <f t="shared" ref="Q3:Q66" si="0">G3/G2-1</f>
        <v>2.7395802946150738E-3</v>
      </c>
      <c r="R3" s="2">
        <f t="shared" ref="R3:R66" si="1">LN(G3/G2)</f>
        <v>2.7358344842589987E-3</v>
      </c>
    </row>
    <row r="4" spans="1:23" x14ac:dyDescent="0.25">
      <c r="A4" s="1">
        <v>41729</v>
      </c>
      <c r="B4">
        <v>566.89259200000004</v>
      </c>
      <c r="C4">
        <v>567.00257399999998</v>
      </c>
      <c r="D4">
        <v>556.93253700000002</v>
      </c>
      <c r="E4">
        <v>556.97250299999996</v>
      </c>
      <c r="F4">
        <v>10800</v>
      </c>
      <c r="G4">
        <v>556.97250299999996</v>
      </c>
      <c r="N4" s="7" t="s">
        <v>18</v>
      </c>
      <c r="O4" s="9">
        <f>COUNTIF(L:L, "&gt;0")</f>
        <v>7</v>
      </c>
      <c r="Q4" s="2">
        <f t="shared" si="0"/>
        <v>-5.3929311168067207E-3</v>
      </c>
      <c r="R4" s="2">
        <f t="shared" si="1"/>
        <v>-5.407525464345057E-3</v>
      </c>
    </row>
    <row r="5" spans="1:23" x14ac:dyDescent="0.25">
      <c r="A5" s="1">
        <v>41730</v>
      </c>
      <c r="B5">
        <v>558.71256500000004</v>
      </c>
      <c r="C5">
        <v>568.45259499999997</v>
      </c>
      <c r="D5">
        <v>558.71256500000004</v>
      </c>
      <c r="E5">
        <v>567.16255799999999</v>
      </c>
      <c r="F5">
        <v>7900</v>
      </c>
      <c r="G5">
        <v>567.16255799999999</v>
      </c>
      <c r="N5" s="7" t="s">
        <v>19</v>
      </c>
      <c r="O5" s="9">
        <f>COUNTIF(L:L, "&lt;0")</f>
        <v>19</v>
      </c>
      <c r="Q5" s="2">
        <f t="shared" si="0"/>
        <v>1.8295436390690201E-2</v>
      </c>
      <c r="R5" s="2">
        <f t="shared" si="1"/>
        <v>1.8130088589339163E-2</v>
      </c>
    </row>
    <row r="6" spans="1:23" x14ac:dyDescent="0.25">
      <c r="A6" s="1">
        <v>41731</v>
      </c>
      <c r="B6">
        <v>599.992707</v>
      </c>
      <c r="C6">
        <v>604.832763</v>
      </c>
      <c r="D6">
        <v>562.19256800000005</v>
      </c>
      <c r="E6">
        <v>567.00257399999998</v>
      </c>
      <c r="F6">
        <v>147100</v>
      </c>
      <c r="G6">
        <v>567.00257399999998</v>
      </c>
      <c r="H6" s="3">
        <f>AVERAGE(E2:E6)</f>
        <v>561.91853800000001</v>
      </c>
      <c r="N6" s="7" t="s">
        <v>20</v>
      </c>
      <c r="O6" s="10">
        <f>O4/(O4+O5)</f>
        <v>0.26923076923076922</v>
      </c>
      <c r="Q6" s="2">
        <f t="shared" si="0"/>
        <v>-2.8207785888434422E-4</v>
      </c>
      <c r="R6" s="2">
        <f t="shared" si="1"/>
        <v>-2.8211765032661311E-4</v>
      </c>
    </row>
    <row r="7" spans="1:23" x14ac:dyDescent="0.25">
      <c r="A7" s="1">
        <v>41732</v>
      </c>
      <c r="B7">
        <v>569.85255299999994</v>
      </c>
      <c r="C7">
        <v>587.28267900000003</v>
      </c>
      <c r="D7">
        <v>564.13258099999996</v>
      </c>
      <c r="E7">
        <v>569.742571</v>
      </c>
      <c r="F7">
        <v>5099200</v>
      </c>
      <c r="G7">
        <v>569.742571</v>
      </c>
      <c r="H7" s="3">
        <f t="shared" ref="H7:H70" si="2">AVERAGE(E3:E7)</f>
        <v>564.17454199999997</v>
      </c>
      <c r="N7" s="11" t="s">
        <v>21</v>
      </c>
      <c r="O7" s="12">
        <f>AVERAGE(L:L)</f>
        <v>-1.9823706392905982E-2</v>
      </c>
      <c r="Q7" s="2">
        <f t="shared" si="0"/>
        <v>4.8324242704407272E-3</v>
      </c>
      <c r="R7" s="2">
        <f t="shared" si="1"/>
        <v>4.820785588581086E-3</v>
      </c>
    </row>
    <row r="8" spans="1:23" x14ac:dyDescent="0.25">
      <c r="A8" s="1">
        <v>41733</v>
      </c>
      <c r="B8">
        <v>574.65264300000001</v>
      </c>
      <c r="C8">
        <v>577.77265</v>
      </c>
      <c r="D8">
        <v>543.00248799999997</v>
      </c>
      <c r="E8">
        <v>543.14246000000003</v>
      </c>
      <c r="F8">
        <v>6369300</v>
      </c>
      <c r="G8">
        <v>543.14246000000003</v>
      </c>
      <c r="H8" s="3">
        <f t="shared" si="2"/>
        <v>560.80453319999992</v>
      </c>
      <c r="Q8" s="2">
        <f t="shared" si="0"/>
        <v>-4.6687947072854397E-2</v>
      </c>
      <c r="R8" s="2">
        <f t="shared" si="1"/>
        <v>-4.7812986189883076E-2</v>
      </c>
    </row>
    <row r="9" spans="1:23" x14ac:dyDescent="0.25">
      <c r="A9" s="1">
        <v>41736</v>
      </c>
      <c r="B9">
        <v>540.74244499999998</v>
      </c>
      <c r="C9">
        <v>548.482483</v>
      </c>
      <c r="D9">
        <v>527.15243999999996</v>
      </c>
      <c r="E9">
        <v>538.15245600000003</v>
      </c>
      <c r="F9">
        <v>4401700</v>
      </c>
      <c r="G9">
        <v>538.15245600000003</v>
      </c>
      <c r="H9" s="3">
        <f t="shared" si="2"/>
        <v>557.04052379999996</v>
      </c>
      <c r="Q9" s="2">
        <f t="shared" si="0"/>
        <v>-9.1872839402024065E-3</v>
      </c>
      <c r="R9" s="2">
        <f t="shared" si="1"/>
        <v>-9.2297473154605326E-3</v>
      </c>
    </row>
    <row r="10" spans="1:23" x14ac:dyDescent="0.25">
      <c r="A10" s="1">
        <v>41737</v>
      </c>
      <c r="B10">
        <v>542.60246600000005</v>
      </c>
      <c r="C10">
        <v>555.00250000000005</v>
      </c>
      <c r="D10">
        <v>541.61244599999998</v>
      </c>
      <c r="E10">
        <v>554.902556</v>
      </c>
      <c r="F10">
        <v>3151200</v>
      </c>
      <c r="G10">
        <v>554.902556</v>
      </c>
      <c r="H10" s="3">
        <f t="shared" si="2"/>
        <v>554.58852339999999</v>
      </c>
      <c r="O10" s="2"/>
      <c r="Q10" s="2">
        <f t="shared" si="0"/>
        <v>3.1125194753361729E-2</v>
      </c>
      <c r="R10" s="2">
        <f t="shared" si="1"/>
        <v>3.0650628073379482E-2</v>
      </c>
    </row>
    <row r="11" spans="1:23" x14ac:dyDescent="0.25">
      <c r="A11" s="1">
        <v>41738</v>
      </c>
      <c r="B11">
        <v>559.62253199999998</v>
      </c>
      <c r="C11">
        <v>565.37255400000004</v>
      </c>
      <c r="D11">
        <v>552.95250599999997</v>
      </c>
      <c r="E11">
        <v>564.14255700000001</v>
      </c>
      <c r="F11">
        <v>3330800</v>
      </c>
      <c r="G11">
        <v>564.14255700000001</v>
      </c>
      <c r="H11" s="3">
        <f t="shared" si="2"/>
        <v>554.01652000000001</v>
      </c>
      <c r="Q11" s="2">
        <f t="shared" si="0"/>
        <v>1.6651574046813389E-2</v>
      </c>
      <c r="R11" s="2">
        <f t="shared" si="1"/>
        <v>1.651445664116381E-2</v>
      </c>
    </row>
    <row r="12" spans="1:23" x14ac:dyDescent="0.25">
      <c r="A12" s="1">
        <v>41739</v>
      </c>
      <c r="B12">
        <v>565.00258199999996</v>
      </c>
      <c r="C12">
        <v>565.00258199999996</v>
      </c>
      <c r="D12">
        <v>539.90249500000004</v>
      </c>
      <c r="E12">
        <v>540.95243300000004</v>
      </c>
      <c r="F12">
        <v>4036900</v>
      </c>
      <c r="G12">
        <v>540.95243300000004</v>
      </c>
      <c r="H12" s="3">
        <f t="shared" si="2"/>
        <v>548.25849240000002</v>
      </c>
      <c r="Q12" s="2">
        <f t="shared" si="0"/>
        <v>-4.1106850940869522E-2</v>
      </c>
      <c r="R12" s="2">
        <f t="shared" si="1"/>
        <v>-4.1975629431264927E-2</v>
      </c>
    </row>
    <row r="13" spans="1:23" x14ac:dyDescent="0.25">
      <c r="A13" s="1">
        <v>41740</v>
      </c>
      <c r="B13">
        <v>532.55238099999997</v>
      </c>
      <c r="C13">
        <v>540.00243999999998</v>
      </c>
      <c r="D13">
        <v>526.53239199999996</v>
      </c>
      <c r="E13">
        <v>530.60239200000001</v>
      </c>
      <c r="F13">
        <v>3924800</v>
      </c>
      <c r="G13">
        <v>530.60239200000001</v>
      </c>
      <c r="H13" s="3">
        <f t="shared" si="2"/>
        <v>545.7504788</v>
      </c>
      <c r="Q13" s="2">
        <f t="shared" si="0"/>
        <v>-1.9132996486587617E-2</v>
      </c>
      <c r="R13" s="2">
        <f t="shared" si="1"/>
        <v>-1.9318400968992518E-2</v>
      </c>
    </row>
    <row r="14" spans="1:23" x14ac:dyDescent="0.25">
      <c r="A14" s="1">
        <v>41743</v>
      </c>
      <c r="B14">
        <v>538.25246200000004</v>
      </c>
      <c r="C14">
        <v>544.10242900000003</v>
      </c>
      <c r="D14">
        <v>529.56236999999999</v>
      </c>
      <c r="E14">
        <v>532.52245300000004</v>
      </c>
      <c r="F14">
        <v>2575100</v>
      </c>
      <c r="G14">
        <v>532.52245300000004</v>
      </c>
      <c r="H14" s="3">
        <f t="shared" si="2"/>
        <v>544.62447820000011</v>
      </c>
      <c r="Q14" s="2">
        <f t="shared" si="0"/>
        <v>3.6186436943164146E-3</v>
      </c>
      <c r="R14" s="2">
        <f t="shared" si="1"/>
        <v>3.6121121553556622E-3</v>
      </c>
    </row>
    <row r="15" spans="1:23" x14ac:dyDescent="0.25">
      <c r="A15" s="1">
        <v>41744</v>
      </c>
      <c r="B15">
        <v>536.82245399999999</v>
      </c>
      <c r="C15">
        <v>538.45247300000005</v>
      </c>
      <c r="D15">
        <v>518.46234800000002</v>
      </c>
      <c r="E15">
        <v>536.44244400000002</v>
      </c>
      <c r="F15">
        <v>3855100</v>
      </c>
      <c r="G15">
        <v>536.44244400000002</v>
      </c>
      <c r="H15" s="3">
        <f t="shared" si="2"/>
        <v>540.93245580000007</v>
      </c>
      <c r="Q15" s="2">
        <f t="shared" si="0"/>
        <v>7.3611750601620951E-3</v>
      </c>
      <c r="R15" s="2">
        <f t="shared" si="1"/>
        <v>7.3342138410184225E-3</v>
      </c>
    </row>
    <row r="16" spans="1:23" x14ac:dyDescent="0.25">
      <c r="A16" s="1">
        <v>41745</v>
      </c>
      <c r="B16">
        <v>543.00248799999997</v>
      </c>
      <c r="C16">
        <v>557.00249199999996</v>
      </c>
      <c r="D16">
        <v>540.00243999999998</v>
      </c>
      <c r="E16">
        <v>556.54249000000004</v>
      </c>
      <c r="F16">
        <v>4893300</v>
      </c>
      <c r="G16">
        <v>556.54249000000004</v>
      </c>
      <c r="H16" s="3">
        <f t="shared" si="2"/>
        <v>539.41244239999992</v>
      </c>
      <c r="Q16" s="2">
        <f t="shared" si="0"/>
        <v>3.7469156709755147E-2</v>
      </c>
      <c r="R16" s="2">
        <f t="shared" si="1"/>
        <v>3.6784244208291357E-2</v>
      </c>
    </row>
    <row r="17" spans="1:23" x14ac:dyDescent="0.25">
      <c r="A17" s="1">
        <v>41746</v>
      </c>
      <c r="B17">
        <v>548.81249000000003</v>
      </c>
      <c r="C17">
        <v>549.50249199999996</v>
      </c>
      <c r="D17">
        <v>531.152424</v>
      </c>
      <c r="E17">
        <v>536.10239999999999</v>
      </c>
      <c r="F17">
        <v>6809500</v>
      </c>
      <c r="G17">
        <v>536.10239999999999</v>
      </c>
      <c r="H17" s="3">
        <f t="shared" si="2"/>
        <v>538.4424358</v>
      </c>
      <c r="Q17" s="2">
        <f t="shared" si="0"/>
        <v>-3.6726917292514427E-2</v>
      </c>
      <c r="R17" s="2">
        <f t="shared" si="1"/>
        <v>-3.7418332401984424E-2</v>
      </c>
    </row>
    <row r="18" spans="1:23" x14ac:dyDescent="0.25">
      <c r="A18" s="1">
        <v>41750</v>
      </c>
      <c r="B18">
        <v>536.10239999999999</v>
      </c>
      <c r="C18">
        <v>536.70243500000004</v>
      </c>
      <c r="D18">
        <v>525.602352</v>
      </c>
      <c r="E18">
        <v>528.62241400000005</v>
      </c>
      <c r="F18">
        <v>2566700</v>
      </c>
      <c r="G18">
        <v>528.62241400000005</v>
      </c>
      <c r="H18" s="3">
        <f t="shared" si="2"/>
        <v>538.04644020000001</v>
      </c>
      <c r="Q18" s="2">
        <f t="shared" si="0"/>
        <v>-1.3952532202802903E-2</v>
      </c>
      <c r="R18" s="2">
        <f t="shared" si="1"/>
        <v>-1.4050783756132883E-2</v>
      </c>
    </row>
    <row r="19" spans="1:23" x14ac:dyDescent="0.25">
      <c r="A19" s="1">
        <v>41751</v>
      </c>
      <c r="B19">
        <v>528.642427</v>
      </c>
      <c r="C19">
        <v>537.23239100000001</v>
      </c>
      <c r="D19">
        <v>527.51237500000002</v>
      </c>
      <c r="E19">
        <v>534.81242499999996</v>
      </c>
      <c r="F19">
        <v>2365400</v>
      </c>
      <c r="G19">
        <v>534.81242499999996</v>
      </c>
      <c r="H19" s="3">
        <f t="shared" si="2"/>
        <v>538.50443460000008</v>
      </c>
      <c r="Q19" s="2">
        <f t="shared" si="0"/>
        <v>1.1709702116414533E-2</v>
      </c>
      <c r="R19" s="2">
        <f t="shared" si="1"/>
        <v>1.1641674098140585E-2</v>
      </c>
    </row>
    <row r="20" spans="1:23" x14ac:dyDescent="0.25">
      <c r="A20" s="1">
        <v>41752</v>
      </c>
      <c r="B20">
        <v>533.79241500000001</v>
      </c>
      <c r="C20">
        <v>533.87240799999995</v>
      </c>
      <c r="D20">
        <v>526.25238899999999</v>
      </c>
      <c r="E20">
        <v>526.94239100000004</v>
      </c>
      <c r="F20">
        <v>2052300</v>
      </c>
      <c r="G20">
        <v>526.94239100000004</v>
      </c>
      <c r="H20" s="3">
        <f t="shared" si="2"/>
        <v>536.60442399999999</v>
      </c>
      <c r="Q20" s="2">
        <f t="shared" si="0"/>
        <v>-1.4715503290709697E-2</v>
      </c>
      <c r="R20" s="2">
        <f t="shared" si="1"/>
        <v>-1.4824850366668628E-2</v>
      </c>
    </row>
    <row r="21" spans="1:23" x14ac:dyDescent="0.25">
      <c r="A21" s="1">
        <v>41753</v>
      </c>
      <c r="B21">
        <v>530.07237399999997</v>
      </c>
      <c r="C21">
        <v>531.65245200000004</v>
      </c>
      <c r="D21">
        <v>522.12234899999999</v>
      </c>
      <c r="E21">
        <v>525.16236300000003</v>
      </c>
      <c r="F21">
        <v>1883200</v>
      </c>
      <c r="G21">
        <v>525.16236300000003</v>
      </c>
      <c r="H21" s="3">
        <f t="shared" si="2"/>
        <v>530.32839860000001</v>
      </c>
      <c r="Q21" s="2">
        <f t="shared" si="0"/>
        <v>-3.3780315085715218E-3</v>
      </c>
      <c r="R21" s="2">
        <f t="shared" si="1"/>
        <v>-3.383749938664405E-3</v>
      </c>
    </row>
    <row r="22" spans="1:23" x14ac:dyDescent="0.25">
      <c r="A22" s="1">
        <v>41754</v>
      </c>
      <c r="B22">
        <v>522.51239499999997</v>
      </c>
      <c r="C22">
        <v>524.702361</v>
      </c>
      <c r="D22">
        <v>515.42233299999998</v>
      </c>
      <c r="E22">
        <v>516.18235200000004</v>
      </c>
      <c r="F22">
        <v>2100400</v>
      </c>
      <c r="G22">
        <v>516.18235200000004</v>
      </c>
      <c r="H22" s="3">
        <f t="shared" si="2"/>
        <v>526.34438900000009</v>
      </c>
      <c r="Q22" s="2">
        <f t="shared" si="0"/>
        <v>-1.7099494618581401E-2</v>
      </c>
      <c r="R22" s="2">
        <f t="shared" si="1"/>
        <v>-1.7247379235895161E-2</v>
      </c>
    </row>
    <row r="23" spans="1:23" x14ac:dyDescent="0.25">
      <c r="A23" s="1">
        <v>41757</v>
      </c>
      <c r="B23">
        <v>517.18234800000005</v>
      </c>
      <c r="C23">
        <v>518.60231899999997</v>
      </c>
      <c r="D23">
        <v>502.80227400000001</v>
      </c>
      <c r="E23">
        <v>517.15235900000005</v>
      </c>
      <c r="F23">
        <v>3335500</v>
      </c>
      <c r="G23">
        <v>517.15235900000005</v>
      </c>
      <c r="H23" s="3">
        <f t="shared" si="2"/>
        <v>524.05037800000002</v>
      </c>
      <c r="Q23" s="2">
        <f t="shared" si="0"/>
        <v>1.879194428561215E-3</v>
      </c>
      <c r="R23" s="2">
        <f t="shared" si="1"/>
        <v>1.8774309516427551E-3</v>
      </c>
    </row>
    <row r="24" spans="1:23" x14ac:dyDescent="0.25">
      <c r="A24" s="1">
        <v>41758</v>
      </c>
      <c r="B24">
        <v>516.90234399999997</v>
      </c>
      <c r="C24">
        <v>529.46242500000005</v>
      </c>
      <c r="D24">
        <v>516.32232399999998</v>
      </c>
      <c r="E24">
        <v>527.70240999999999</v>
      </c>
      <c r="F24">
        <v>2699100</v>
      </c>
      <c r="G24">
        <v>527.70240999999999</v>
      </c>
      <c r="H24" s="3">
        <f t="shared" si="2"/>
        <v>522.62837500000001</v>
      </c>
      <c r="Q24" s="2">
        <f t="shared" si="0"/>
        <v>2.0400276275255091E-2</v>
      </c>
      <c r="R24" s="2">
        <f t="shared" si="1"/>
        <v>2.0194978037398628E-2</v>
      </c>
    </row>
    <row r="25" spans="1:23" x14ac:dyDescent="0.25">
      <c r="A25" s="1">
        <v>41759</v>
      </c>
      <c r="B25">
        <v>527.60234300000002</v>
      </c>
      <c r="C25">
        <v>528.00236600000005</v>
      </c>
      <c r="D25">
        <v>522.52237200000002</v>
      </c>
      <c r="E25">
        <v>526.66238799999996</v>
      </c>
      <c r="F25">
        <v>1751200</v>
      </c>
      <c r="G25">
        <v>526.66238799999996</v>
      </c>
      <c r="H25" s="3">
        <f t="shared" si="2"/>
        <v>522.57237440000006</v>
      </c>
      <c r="Q25" s="2">
        <f t="shared" si="0"/>
        <v>-1.9708494414494293E-3</v>
      </c>
      <c r="R25" s="2">
        <f t="shared" si="1"/>
        <v>-1.9727941207433471E-3</v>
      </c>
    </row>
    <row r="26" spans="1:23" x14ac:dyDescent="0.25">
      <c r="A26" s="1">
        <v>41760</v>
      </c>
      <c r="B26">
        <v>527.11235199999999</v>
      </c>
      <c r="C26">
        <v>532.93239100000005</v>
      </c>
      <c r="D26">
        <v>523.88236400000005</v>
      </c>
      <c r="E26">
        <v>531.35237400000005</v>
      </c>
      <c r="F26">
        <v>1905500</v>
      </c>
      <c r="G26">
        <v>531.35237400000005</v>
      </c>
      <c r="H26" s="3">
        <f t="shared" si="2"/>
        <v>523.81037660000004</v>
      </c>
      <c r="I26" s="3">
        <f>AVERAGE(E2:E26)</f>
        <v>541.89725511999995</v>
      </c>
      <c r="J26" t="str">
        <f xml:space="preserve"> IF(AND(H26&gt;I26,H25&lt;I25),"BUY",IF(AND(H26&lt;I26,H25&gt;I25),"SELL",""))</f>
        <v>SELL</v>
      </c>
      <c r="Q26" s="2">
        <f t="shared" si="0"/>
        <v>8.9051090544178813E-3</v>
      </c>
      <c r="R26" s="2">
        <f t="shared" si="1"/>
        <v>8.8656924043264383E-3</v>
      </c>
    </row>
    <row r="27" spans="1:23" x14ac:dyDescent="0.25">
      <c r="A27" s="1">
        <v>41761</v>
      </c>
      <c r="B27">
        <v>533.762426</v>
      </c>
      <c r="C27">
        <v>534.00240299999996</v>
      </c>
      <c r="D27">
        <v>525.61238900000001</v>
      </c>
      <c r="E27">
        <v>527.932411</v>
      </c>
      <c r="F27">
        <v>1688500</v>
      </c>
      <c r="G27">
        <v>527.932411</v>
      </c>
      <c r="H27" s="3">
        <f t="shared" si="2"/>
        <v>526.16038839999999</v>
      </c>
      <c r="I27" s="3">
        <f t="shared" ref="I27:I90" si="3">AVERAGE(E3:E27)</f>
        <v>540.67604951999999</v>
      </c>
      <c r="J27" t="str">
        <f t="shared" ref="J27:J90" si="4" xml:space="preserve"> IF(AND(H27&gt;I27,H26&lt;I26),"BUY",IF(AND(H27&lt;I27,H26&gt;I26),"SELL",""))</f>
        <v/>
      </c>
      <c r="K27" s="3">
        <f>IF(J26&lt;&gt;"",G27,K26)</f>
        <v>527.932411</v>
      </c>
      <c r="Q27" s="2">
        <f t="shared" si="0"/>
        <v>-6.4363371038594908E-3</v>
      </c>
      <c r="R27" s="2">
        <f t="shared" si="1"/>
        <v>-6.4571396309427587E-3</v>
      </c>
      <c r="S27">
        <f>IF(H26&gt;I26, 1, -1)</f>
        <v>-1</v>
      </c>
      <c r="T27" s="2">
        <f t="shared" ref="T27:T90" si="5">R27*S27</f>
        <v>6.4571396309427587E-3</v>
      </c>
      <c r="U27" s="2">
        <f>T27+U26</f>
        <v>6.4571396309427587E-3</v>
      </c>
      <c r="V27" s="2">
        <f>EXP(U27)-1</f>
        <v>6.4780319009434262E-3</v>
      </c>
      <c r="W27" s="4">
        <f>(1+Q27)*(1+Q26)-1</f>
        <v>2.4114556667376164E-3</v>
      </c>
    </row>
    <row r="28" spans="1:23" x14ac:dyDescent="0.25">
      <c r="A28" s="1">
        <v>41764</v>
      </c>
      <c r="B28">
        <v>524.82238099999995</v>
      </c>
      <c r="C28">
        <v>528.90241800000001</v>
      </c>
      <c r="D28">
        <v>521.32236399999999</v>
      </c>
      <c r="E28">
        <v>527.81239200000005</v>
      </c>
      <c r="F28">
        <v>1024100</v>
      </c>
      <c r="G28">
        <v>527.81239200000005</v>
      </c>
      <c r="H28" s="3">
        <f t="shared" si="2"/>
        <v>528.29239500000006</v>
      </c>
      <c r="I28" s="3">
        <f t="shared" si="3"/>
        <v>539.38884503999998</v>
      </c>
      <c r="J28" t="str">
        <f t="shared" si="4"/>
        <v/>
      </c>
      <c r="K28" s="3">
        <f t="shared" ref="K28:K91" si="6">IF(J27&lt;&gt;"",G28,K27)</f>
        <v>527.932411</v>
      </c>
      <c r="L28" s="4" t="str">
        <f t="shared" ref="L27:L40" si="7">IF(J27="SELL",K28/K27-1,IF(J27="BUY",1-K28/K27,""))</f>
        <v/>
      </c>
      <c r="Q28" s="2">
        <f t="shared" si="0"/>
        <v>-2.2733781351402804E-4</v>
      </c>
      <c r="R28" s="2">
        <f t="shared" si="1"/>
        <v>-2.2736365867188338E-4</v>
      </c>
      <c r="S28">
        <f t="shared" ref="S28:S91" si="8">IF(H27&gt;I27, 1, -1)</f>
        <v>-1</v>
      </c>
      <c r="T28" s="2">
        <f t="shared" si="5"/>
        <v>2.2736365867188338E-4</v>
      </c>
      <c r="U28" s="2">
        <f t="shared" ref="U28:U91" si="9">T28+U27</f>
        <v>6.6845032896146418E-3</v>
      </c>
      <c r="V28" s="2">
        <f>EXP(U28)-1</f>
        <v>6.706894445176248E-3</v>
      </c>
      <c r="W28" s="4">
        <f>(1+Q28)*(1+W27)-1</f>
        <v>2.1835696381649061E-3</v>
      </c>
    </row>
    <row r="29" spans="1:23" x14ac:dyDescent="0.25">
      <c r="A29" s="1">
        <v>41765</v>
      </c>
      <c r="B29">
        <v>525.23237900000004</v>
      </c>
      <c r="C29">
        <v>526.81239600000004</v>
      </c>
      <c r="D29">
        <v>515.06233699999996</v>
      </c>
      <c r="E29">
        <v>515.14233000000002</v>
      </c>
      <c r="F29">
        <v>1689000</v>
      </c>
      <c r="G29">
        <v>515.14233000000002</v>
      </c>
      <c r="H29" s="3">
        <f t="shared" si="2"/>
        <v>525.78037900000004</v>
      </c>
      <c r="I29" s="3">
        <f t="shared" si="3"/>
        <v>537.71563811999999</v>
      </c>
      <c r="J29" t="str">
        <f t="shared" si="4"/>
        <v/>
      </c>
      <c r="K29" s="3">
        <f t="shared" si="6"/>
        <v>527.932411</v>
      </c>
      <c r="L29" s="4" t="str">
        <f t="shared" si="7"/>
        <v/>
      </c>
      <c r="Q29" s="2">
        <f t="shared" si="0"/>
        <v>-2.4004858908276638E-2</v>
      </c>
      <c r="R29" s="2">
        <f t="shared" si="1"/>
        <v>-2.4297670971064493E-2</v>
      </c>
      <c r="S29">
        <f t="shared" si="8"/>
        <v>-1</v>
      </c>
      <c r="T29" s="2">
        <f t="shared" si="5"/>
        <v>2.4297670971064493E-2</v>
      </c>
      <c r="U29" s="2">
        <f t="shared" si="9"/>
        <v>3.0982174260679136E-2</v>
      </c>
      <c r="V29" s="2">
        <f>EXP(U29)-1</f>
        <v>3.1467117058697092E-2</v>
      </c>
      <c r="W29" s="4">
        <f t="shared" ref="W29:W92" si="10">(1+Q29)*(1+W28)-1</f>
        <v>-2.187370555119228E-2</v>
      </c>
    </row>
    <row r="30" spans="1:23" x14ac:dyDescent="0.25">
      <c r="A30" s="1">
        <v>41766</v>
      </c>
      <c r="B30">
        <v>515.79230500000006</v>
      </c>
      <c r="C30">
        <v>516.68232</v>
      </c>
      <c r="D30">
        <v>503.30227200000002</v>
      </c>
      <c r="E30">
        <v>509.96229099999999</v>
      </c>
      <c r="F30">
        <v>3224300</v>
      </c>
      <c r="G30">
        <v>515</v>
      </c>
      <c r="H30" s="3">
        <f t="shared" si="2"/>
        <v>522.44035959999997</v>
      </c>
      <c r="I30" s="3">
        <f t="shared" si="3"/>
        <v>535.42762744000004</v>
      </c>
      <c r="J30" t="str">
        <f t="shared" si="4"/>
        <v/>
      </c>
      <c r="K30" s="3">
        <f t="shared" si="6"/>
        <v>527.932411</v>
      </c>
      <c r="L30" s="4" t="str">
        <f t="shared" si="7"/>
        <v/>
      </c>
      <c r="Q30" s="2">
        <f t="shared" si="0"/>
        <v>-2.7629257335548552E-4</v>
      </c>
      <c r="R30" s="2">
        <f t="shared" si="1"/>
        <v>-2.7633074918049111E-4</v>
      </c>
      <c r="S30">
        <f t="shared" si="8"/>
        <v>-1</v>
      </c>
      <c r="T30" s="2">
        <f t="shared" si="5"/>
        <v>2.7633074918049111E-4</v>
      </c>
      <c r="U30" s="2">
        <f t="shared" si="9"/>
        <v>3.1258505009859626E-2</v>
      </c>
      <c r="V30" s="2">
        <f t="shared" ref="V30:V92" si="11">EXP(U30)-1</f>
        <v>3.1752182524271921E-2</v>
      </c>
      <c r="W30" s="4">
        <f t="shared" si="10"/>
        <v>-2.2143954582152237E-2</v>
      </c>
    </row>
    <row r="31" spans="1:23" x14ac:dyDescent="0.25">
      <c r="A31" s="1">
        <v>41767</v>
      </c>
      <c r="B31">
        <v>508.46229699999998</v>
      </c>
      <c r="C31">
        <v>517.23229000000003</v>
      </c>
      <c r="D31">
        <v>506.45229799999998</v>
      </c>
      <c r="E31">
        <v>511.00231300000002</v>
      </c>
      <c r="F31">
        <v>2021300</v>
      </c>
      <c r="G31">
        <v>511.00231300000002</v>
      </c>
      <c r="H31" s="3">
        <f t="shared" si="2"/>
        <v>518.37034740000001</v>
      </c>
      <c r="I31" s="3">
        <f t="shared" si="3"/>
        <v>533.18761700000005</v>
      </c>
      <c r="J31" t="str">
        <f t="shared" si="4"/>
        <v/>
      </c>
      <c r="K31" s="3">
        <f t="shared" si="6"/>
        <v>527.932411</v>
      </c>
      <c r="L31" s="4" t="str">
        <f t="shared" si="7"/>
        <v/>
      </c>
      <c r="Q31" s="2">
        <f t="shared" si="0"/>
        <v>-7.7624990291261797E-3</v>
      </c>
      <c r="R31" s="2">
        <f t="shared" si="1"/>
        <v>-7.7927840514891867E-3</v>
      </c>
      <c r="S31">
        <f t="shared" si="8"/>
        <v>-1</v>
      </c>
      <c r="T31" s="2">
        <f t="shared" si="5"/>
        <v>7.7927840514891867E-3</v>
      </c>
      <c r="U31" s="2">
        <f t="shared" si="9"/>
        <v>3.9051289061348811E-2</v>
      </c>
      <c r="V31" s="2">
        <f t="shared" si="11"/>
        <v>3.9823813869899194E-2</v>
      </c>
      <c r="W31" s="4">
        <f t="shared" si="10"/>
        <v>-2.9734561185333463E-2</v>
      </c>
    </row>
    <row r="32" spans="1:23" x14ac:dyDescent="0.25">
      <c r="A32" s="1">
        <v>41768</v>
      </c>
      <c r="B32">
        <v>510.75232999999997</v>
      </c>
      <c r="C32">
        <v>519.90239299999996</v>
      </c>
      <c r="D32">
        <v>504.202292</v>
      </c>
      <c r="E32">
        <v>518.73231399999997</v>
      </c>
      <c r="F32">
        <v>2439500</v>
      </c>
      <c r="G32">
        <v>518.73231399999997</v>
      </c>
      <c r="H32" s="3">
        <f t="shared" si="2"/>
        <v>516.53032800000005</v>
      </c>
      <c r="I32" s="3">
        <f t="shared" si="3"/>
        <v>531.1472067200001</v>
      </c>
      <c r="J32" t="str">
        <f t="shared" si="4"/>
        <v/>
      </c>
      <c r="K32" s="3">
        <f t="shared" si="6"/>
        <v>527.932411</v>
      </c>
      <c r="L32" s="4" t="str">
        <f t="shared" si="7"/>
        <v/>
      </c>
      <c r="Q32" s="2">
        <f t="shared" si="0"/>
        <v>1.5127135050756468E-2</v>
      </c>
      <c r="R32" s="2">
        <f t="shared" si="1"/>
        <v>1.5013860857488711E-2</v>
      </c>
      <c r="S32">
        <f t="shared" si="8"/>
        <v>-1</v>
      </c>
      <c r="T32" s="2">
        <f t="shared" si="5"/>
        <v>-1.5013860857488711E-2</v>
      </c>
      <c r="U32" s="2">
        <f t="shared" si="9"/>
        <v>2.4037428203860102E-2</v>
      </c>
      <c r="V32" s="2">
        <f t="shared" si="11"/>
        <v>2.4328655954909406E-2</v>
      </c>
      <c r="W32" s="4">
        <f t="shared" si="10"/>
        <v>-1.5057224857302542E-2</v>
      </c>
    </row>
    <row r="33" spans="1:23" x14ac:dyDescent="0.25">
      <c r="A33" s="1">
        <v>41771</v>
      </c>
      <c r="B33">
        <v>523.51239099999998</v>
      </c>
      <c r="C33">
        <v>530.19239300000004</v>
      </c>
      <c r="D33">
        <v>519.01237900000001</v>
      </c>
      <c r="E33">
        <v>529.92236600000001</v>
      </c>
      <c r="F33">
        <v>1912500</v>
      </c>
      <c r="G33">
        <v>529.92236600000001</v>
      </c>
      <c r="H33" s="3">
        <f t="shared" si="2"/>
        <v>516.95232280000005</v>
      </c>
      <c r="I33" s="3">
        <f t="shared" si="3"/>
        <v>530.61840296000014</v>
      </c>
      <c r="J33" t="str">
        <f t="shared" si="4"/>
        <v/>
      </c>
      <c r="K33" s="3">
        <f t="shared" si="6"/>
        <v>527.932411</v>
      </c>
      <c r="L33" s="4" t="str">
        <f>IF(J32="SELL",K33/K32-1,IF(J32="BUY",1-K33/K32,""))</f>
        <v/>
      </c>
      <c r="Q33" s="2">
        <f t="shared" si="0"/>
        <v>2.1571920040439174E-2</v>
      </c>
      <c r="R33" s="2">
        <f t="shared" si="1"/>
        <v>2.1342539102016306E-2</v>
      </c>
      <c r="S33">
        <f t="shared" si="8"/>
        <v>-1</v>
      </c>
      <c r="T33" s="2">
        <f t="shared" si="5"/>
        <v>-2.1342539102016306E-2</v>
      </c>
      <c r="U33" s="2">
        <f t="shared" si="9"/>
        <v>2.6948891018437962E-3</v>
      </c>
      <c r="V33" s="2">
        <f t="shared" si="11"/>
        <v>2.6985235795842222E-3</v>
      </c>
      <c r="W33" s="4">
        <f t="shared" si="10"/>
        <v>6.1898819324839316E-3</v>
      </c>
    </row>
    <row r="34" spans="1:23" x14ac:dyDescent="0.25">
      <c r="A34" s="1">
        <v>41772</v>
      </c>
      <c r="B34">
        <v>530.89243299999998</v>
      </c>
      <c r="C34">
        <v>536.07241099999999</v>
      </c>
      <c r="D34">
        <v>529.512428</v>
      </c>
      <c r="E34">
        <v>533.09243700000002</v>
      </c>
      <c r="F34">
        <v>1653400</v>
      </c>
      <c r="G34">
        <v>533.09243700000002</v>
      </c>
      <c r="H34" s="3">
        <f t="shared" si="2"/>
        <v>520.54234420000012</v>
      </c>
      <c r="I34" s="3">
        <f t="shared" si="3"/>
        <v>530.41600220000009</v>
      </c>
      <c r="J34" t="str">
        <f t="shared" si="4"/>
        <v/>
      </c>
      <c r="K34" s="3">
        <f t="shared" si="6"/>
        <v>527.932411</v>
      </c>
      <c r="L34" s="4" t="str">
        <f t="shared" si="7"/>
        <v/>
      </c>
      <c r="Q34" s="2">
        <f t="shared" si="0"/>
        <v>5.9821422974246641E-3</v>
      </c>
      <c r="R34" s="2">
        <f t="shared" si="1"/>
        <v>5.9643203245902119E-3</v>
      </c>
      <c r="S34">
        <f t="shared" si="8"/>
        <v>-1</v>
      </c>
      <c r="T34" s="2">
        <f t="shared" si="5"/>
        <v>-5.9643203245902119E-3</v>
      </c>
      <c r="U34" s="2">
        <f t="shared" si="9"/>
        <v>-3.2694312227464157E-3</v>
      </c>
      <c r="V34" s="2">
        <f t="shared" si="11"/>
        <v>-3.2640924523187342E-3</v>
      </c>
      <c r="W34" s="4">
        <f t="shared" si="10"/>
        <v>1.2209052984432978E-2</v>
      </c>
    </row>
    <row r="35" spans="1:23" x14ac:dyDescent="0.25">
      <c r="A35" s="1">
        <v>41773</v>
      </c>
      <c r="B35">
        <v>533.00240699999995</v>
      </c>
      <c r="C35">
        <v>533.00240699999995</v>
      </c>
      <c r="D35">
        <v>525.29235800000004</v>
      </c>
      <c r="E35">
        <v>526.65241200000003</v>
      </c>
      <c r="F35">
        <v>1191800</v>
      </c>
      <c r="G35">
        <v>526.65241200000003</v>
      </c>
      <c r="H35" s="3">
        <f t="shared" si="2"/>
        <v>523.88036839999995</v>
      </c>
      <c r="I35" s="3">
        <f t="shared" si="3"/>
        <v>529.28599643999996</v>
      </c>
      <c r="J35" t="str">
        <f t="shared" si="4"/>
        <v/>
      </c>
      <c r="K35" s="3">
        <f t="shared" si="6"/>
        <v>527.932411</v>
      </c>
      <c r="L35" s="4" t="str">
        <f t="shared" si="7"/>
        <v/>
      </c>
      <c r="Q35" s="2">
        <f t="shared" si="0"/>
        <v>-1.208050340432798E-2</v>
      </c>
      <c r="R35" s="2">
        <f t="shared" si="1"/>
        <v>-1.2154065732510409E-2</v>
      </c>
      <c r="S35">
        <f t="shared" si="8"/>
        <v>-1</v>
      </c>
      <c r="T35" s="2">
        <f t="shared" si="5"/>
        <v>1.2154065732510409E-2</v>
      </c>
      <c r="U35" s="2">
        <f t="shared" si="9"/>
        <v>8.8846345097639938E-3</v>
      </c>
      <c r="V35" s="2">
        <f t="shared" si="11"/>
        <v>8.9242200223704771E-3</v>
      </c>
      <c r="W35" s="4">
        <f t="shared" si="10"/>
        <v>-1.8941926037019385E-5</v>
      </c>
    </row>
    <row r="36" spans="1:23" x14ac:dyDescent="0.25">
      <c r="A36" s="1">
        <v>41774</v>
      </c>
      <c r="B36">
        <v>525.70235700000001</v>
      </c>
      <c r="C36">
        <v>525.87237900000002</v>
      </c>
      <c r="D36">
        <v>517.422325</v>
      </c>
      <c r="E36">
        <v>519.98232399999995</v>
      </c>
      <c r="F36">
        <v>1704400</v>
      </c>
      <c r="G36">
        <v>519.98232399999995</v>
      </c>
      <c r="H36" s="3">
        <f t="shared" si="2"/>
        <v>525.67637060000004</v>
      </c>
      <c r="I36" s="3">
        <f t="shared" si="3"/>
        <v>527.51958711999998</v>
      </c>
      <c r="J36" t="str">
        <f t="shared" si="4"/>
        <v/>
      </c>
      <c r="K36" s="3">
        <f t="shared" si="6"/>
        <v>527.932411</v>
      </c>
      <c r="L36" s="4" t="str">
        <f t="shared" si="7"/>
        <v/>
      </c>
      <c r="Q36" s="2">
        <f t="shared" si="0"/>
        <v>-1.2665066841087702E-2</v>
      </c>
      <c r="R36" s="2">
        <f t="shared" si="1"/>
        <v>-1.2745952473802962E-2</v>
      </c>
      <c r="S36">
        <f t="shared" si="8"/>
        <v>-1</v>
      </c>
      <c r="T36" s="2">
        <f t="shared" si="5"/>
        <v>1.2745952473802962E-2</v>
      </c>
      <c r="U36" s="2">
        <f t="shared" si="9"/>
        <v>2.1630586983566957E-2</v>
      </c>
      <c r="V36" s="2">
        <f t="shared" si="11"/>
        <v>2.1866224052647265E-2</v>
      </c>
      <c r="W36" s="4">
        <f t="shared" si="10"/>
        <v>-1.2683768866365353E-2</v>
      </c>
    </row>
    <row r="37" spans="1:23" x14ac:dyDescent="0.25">
      <c r="A37" s="1">
        <v>41775</v>
      </c>
      <c r="B37">
        <v>521.39238</v>
      </c>
      <c r="C37">
        <v>521.80237899999997</v>
      </c>
      <c r="D37">
        <v>515.44234700000004</v>
      </c>
      <c r="E37">
        <v>520.63236199999994</v>
      </c>
      <c r="F37">
        <v>1485300</v>
      </c>
      <c r="G37">
        <v>520.63236199999994</v>
      </c>
      <c r="H37" s="3">
        <f t="shared" si="2"/>
        <v>526.05638019999992</v>
      </c>
      <c r="I37" s="3">
        <f t="shared" si="3"/>
        <v>526.70678428000008</v>
      </c>
      <c r="J37" t="str">
        <f t="shared" si="4"/>
        <v/>
      </c>
      <c r="K37" s="3">
        <f t="shared" si="6"/>
        <v>527.932411</v>
      </c>
      <c r="L37" s="4" t="str">
        <f t="shared" si="7"/>
        <v/>
      </c>
      <c r="Q37" s="2">
        <f t="shared" si="0"/>
        <v>1.2501155712361101E-3</v>
      </c>
      <c r="R37" s="2">
        <f t="shared" si="1"/>
        <v>1.2493348273776826E-3</v>
      </c>
      <c r="S37">
        <f t="shared" si="8"/>
        <v>-1</v>
      </c>
      <c r="T37" s="2">
        <f t="shared" si="5"/>
        <v>-1.2493348273776826E-3</v>
      </c>
      <c r="U37" s="2">
        <f t="shared" si="9"/>
        <v>2.0381252156189276E-2</v>
      </c>
      <c r="V37" s="2">
        <f t="shared" si="11"/>
        <v>2.0590368141579773E-2</v>
      </c>
      <c r="W37" s="4">
        <f t="shared" si="10"/>
        <v>-1.1449509472091002E-2</v>
      </c>
    </row>
    <row r="38" spans="1:23" x14ac:dyDescent="0.25">
      <c r="A38" s="1">
        <v>41778</v>
      </c>
      <c r="B38">
        <v>519.70238199999994</v>
      </c>
      <c r="C38">
        <v>529.78245600000002</v>
      </c>
      <c r="D38">
        <v>517.58537000000001</v>
      </c>
      <c r="E38">
        <v>528.862391</v>
      </c>
      <c r="F38">
        <v>1277800</v>
      </c>
      <c r="G38">
        <v>528.862391</v>
      </c>
      <c r="H38" s="3">
        <f t="shared" si="2"/>
        <v>525.84438520000003</v>
      </c>
      <c r="I38" s="3">
        <f t="shared" si="3"/>
        <v>526.63718424000001</v>
      </c>
      <c r="J38" t="str">
        <f t="shared" si="4"/>
        <v/>
      </c>
      <c r="K38" s="3">
        <f t="shared" si="6"/>
        <v>527.932411</v>
      </c>
      <c r="L38" s="4" t="str">
        <f t="shared" si="7"/>
        <v/>
      </c>
      <c r="Q38" s="2">
        <f t="shared" si="0"/>
        <v>1.5807755338881568E-2</v>
      </c>
      <c r="R38" s="2">
        <f t="shared" si="1"/>
        <v>1.5684114066319685E-2</v>
      </c>
      <c r="S38">
        <f t="shared" si="8"/>
        <v>-1</v>
      </c>
      <c r="T38" s="2">
        <f t="shared" si="5"/>
        <v>-1.5684114066319685E-2</v>
      </c>
      <c r="U38" s="2">
        <f t="shared" si="9"/>
        <v>4.6971380898695909E-3</v>
      </c>
      <c r="V38" s="2">
        <f t="shared" si="11"/>
        <v>4.7081869355316552E-3</v>
      </c>
      <c r="W38" s="4">
        <f t="shared" si="10"/>
        <v>4.1772548223055761E-3</v>
      </c>
    </row>
    <row r="39" spans="1:23" x14ac:dyDescent="0.25">
      <c r="A39" s="1">
        <v>41779</v>
      </c>
      <c r="B39">
        <v>529.74236800000006</v>
      </c>
      <c r="C39">
        <v>536.23239599999999</v>
      </c>
      <c r="D39">
        <v>526.30239200000005</v>
      </c>
      <c r="E39">
        <v>529.77241800000002</v>
      </c>
      <c r="F39">
        <v>1784800</v>
      </c>
      <c r="G39">
        <v>529.77241800000002</v>
      </c>
      <c r="H39" s="3">
        <f t="shared" si="2"/>
        <v>525.18038139999999</v>
      </c>
      <c r="I39" s="3">
        <f t="shared" si="3"/>
        <v>526.52718284000014</v>
      </c>
      <c r="J39" t="str">
        <f t="shared" si="4"/>
        <v/>
      </c>
      <c r="K39" s="3">
        <f t="shared" si="6"/>
        <v>527.932411</v>
      </c>
      <c r="L39" s="4" t="str">
        <f t="shared" si="7"/>
        <v/>
      </c>
      <c r="Q39" s="2">
        <f t="shared" si="0"/>
        <v>1.7207254958691021E-3</v>
      </c>
      <c r="R39" s="2">
        <f t="shared" si="1"/>
        <v>1.719246743860867E-3</v>
      </c>
      <c r="S39">
        <f t="shared" si="8"/>
        <v>-1</v>
      </c>
      <c r="T39" s="2">
        <f t="shared" si="5"/>
        <v>-1.719246743860867E-3</v>
      </c>
      <c r="U39" s="2">
        <f t="shared" si="9"/>
        <v>2.9778913460087241E-3</v>
      </c>
      <c r="V39" s="2">
        <f t="shared" si="11"/>
        <v>2.9823296689639456E-3</v>
      </c>
      <c r="W39" s="4">
        <f t="shared" si="10"/>
        <v>5.9051682270501171E-3</v>
      </c>
    </row>
    <row r="40" spans="1:23" ht="15.75" customHeight="1" x14ac:dyDescent="0.25">
      <c r="A40" s="1">
        <v>41780</v>
      </c>
      <c r="B40">
        <v>532.90246200000001</v>
      </c>
      <c r="C40">
        <v>539.18544099999997</v>
      </c>
      <c r="D40">
        <v>531.91238099999998</v>
      </c>
      <c r="E40">
        <v>538.94246499999997</v>
      </c>
      <c r="F40">
        <v>1196300</v>
      </c>
      <c r="G40">
        <v>538.94246499999997</v>
      </c>
      <c r="H40" s="3">
        <f t="shared" si="2"/>
        <v>527.63839200000007</v>
      </c>
      <c r="I40" s="3">
        <f t="shared" si="3"/>
        <v>526.62718368000003</v>
      </c>
      <c r="J40" t="str">
        <f t="shared" si="4"/>
        <v>BUY</v>
      </c>
      <c r="K40" s="3">
        <f t="shared" si="6"/>
        <v>527.932411</v>
      </c>
      <c r="L40" s="4" t="str">
        <f t="shared" si="7"/>
        <v/>
      </c>
      <c r="Q40" s="2">
        <f t="shared" si="0"/>
        <v>1.7309408131549686E-2</v>
      </c>
      <c r="R40" s="2">
        <f t="shared" si="1"/>
        <v>1.7161306913551121E-2</v>
      </c>
      <c r="S40">
        <f t="shared" si="8"/>
        <v>-1</v>
      </c>
      <c r="T40" s="2">
        <f t="shared" si="5"/>
        <v>-1.7161306913551121E-2</v>
      </c>
      <c r="U40" s="2">
        <f t="shared" si="9"/>
        <v>-1.4183415567542396E-2</v>
      </c>
      <c r="V40" s="2">
        <f t="shared" si="11"/>
        <v>-1.4083304792098184E-2</v>
      </c>
      <c r="W40" s="4">
        <f t="shared" si="10"/>
        <v>2.331679132552722E-2</v>
      </c>
    </row>
    <row r="41" spans="1:23" s="16" customFormat="1" x14ac:dyDescent="0.25">
      <c r="A41" s="15">
        <v>41781</v>
      </c>
      <c r="B41" s="16">
        <v>541.132431</v>
      </c>
      <c r="C41" s="16">
        <v>547.60244499999999</v>
      </c>
      <c r="D41" s="16">
        <v>540.78247199999998</v>
      </c>
      <c r="E41" s="16">
        <v>545.06245899999999</v>
      </c>
      <c r="F41" s="16">
        <v>1615800</v>
      </c>
      <c r="G41" s="16">
        <v>545.06245899999999</v>
      </c>
      <c r="H41" s="17">
        <f t="shared" si="2"/>
        <v>532.65441900000008</v>
      </c>
      <c r="I41" s="17">
        <f t="shared" si="3"/>
        <v>526.16798244000006</v>
      </c>
      <c r="J41" s="16" t="str">
        <f t="shared" si="4"/>
        <v/>
      </c>
      <c r="K41" s="17">
        <f t="shared" si="6"/>
        <v>545.06245899999999</v>
      </c>
      <c r="L41" s="18">
        <f>IF(J40="SELL",K41/K40-1,IF(J40="BUY",1-K41/K40,""))</f>
        <v>-3.2447426305107108E-2</v>
      </c>
      <c r="Q41" s="19">
        <f>G41/G40-1</f>
        <v>1.1355560931722186E-2</v>
      </c>
      <c r="R41" s="19">
        <f t="shared" si="1"/>
        <v>1.1291570525331375E-2</v>
      </c>
      <c r="S41" s="16">
        <f t="shared" si="8"/>
        <v>1</v>
      </c>
      <c r="T41" s="19">
        <f t="shared" si="5"/>
        <v>1.1291570525331375E-2</v>
      </c>
      <c r="U41" s="19">
        <f t="shared" si="9"/>
        <v>-2.8918450422110217E-3</v>
      </c>
      <c r="V41" s="19">
        <f t="shared" si="11"/>
        <v>-2.8876676860627448E-3</v>
      </c>
      <c r="W41" s="18">
        <f t="shared" si="10"/>
        <v>3.4937127501878606E-2</v>
      </c>
    </row>
    <row r="42" spans="1:23" x14ac:dyDescent="0.25">
      <c r="A42" s="1">
        <v>41782</v>
      </c>
      <c r="B42">
        <v>547.26246200000003</v>
      </c>
      <c r="C42">
        <v>553.64250800000002</v>
      </c>
      <c r="D42">
        <v>543.70246699999996</v>
      </c>
      <c r="E42">
        <v>552.70249200000001</v>
      </c>
      <c r="F42">
        <v>1932200</v>
      </c>
      <c r="G42">
        <v>552.70249200000001</v>
      </c>
      <c r="H42" s="3">
        <f t="shared" si="2"/>
        <v>539.068445</v>
      </c>
      <c r="I42" s="3">
        <f t="shared" si="3"/>
        <v>526.83198612000012</v>
      </c>
      <c r="J42" t="str">
        <f t="shared" si="4"/>
        <v/>
      </c>
      <c r="K42" s="3">
        <f t="shared" si="6"/>
        <v>545.06245899999999</v>
      </c>
      <c r="L42" s="4" t="str">
        <f t="shared" ref="L42:L105" si="12">IF(J41="SELL",K42/K41-1,IF(J41="BUY",1-K42/K41,""))</f>
        <v/>
      </c>
      <c r="Q42" s="2">
        <f t="shared" si="0"/>
        <v>1.4016802797273575E-2</v>
      </c>
      <c r="R42" s="2">
        <f t="shared" si="1"/>
        <v>1.3919475837686851E-2</v>
      </c>
      <c r="S42">
        <f t="shared" si="8"/>
        <v>1</v>
      </c>
      <c r="T42" s="2">
        <f t="shared" si="5"/>
        <v>1.3919475837686851E-2</v>
      </c>
      <c r="U42" s="2">
        <f t="shared" si="9"/>
        <v>1.1027630795475829E-2</v>
      </c>
      <c r="V42" s="2">
        <f t="shared" si="11"/>
        <v>1.1088659242711296E-2</v>
      </c>
      <c r="W42" s="4">
        <f t="shared" si="10"/>
        <v>4.9443637125649254E-2</v>
      </c>
    </row>
    <row r="43" spans="1:23" x14ac:dyDescent="0.25">
      <c r="A43" s="1">
        <v>41786</v>
      </c>
      <c r="B43">
        <v>556.00249599999995</v>
      </c>
      <c r="C43">
        <v>566.00257799999997</v>
      </c>
      <c r="D43">
        <v>554.35246299999994</v>
      </c>
      <c r="E43">
        <v>565.95257500000002</v>
      </c>
      <c r="F43">
        <v>2104200</v>
      </c>
      <c r="G43">
        <v>565.95257500000002</v>
      </c>
      <c r="H43" s="3">
        <f t="shared" si="2"/>
        <v>546.48648179999998</v>
      </c>
      <c r="I43" s="3">
        <f t="shared" si="3"/>
        <v>528.32519256</v>
      </c>
      <c r="J43" t="str">
        <f t="shared" si="4"/>
        <v/>
      </c>
      <c r="K43" s="3">
        <f t="shared" si="6"/>
        <v>545.06245899999999</v>
      </c>
      <c r="L43" s="4" t="str">
        <f t="shared" si="12"/>
        <v/>
      </c>
      <c r="Q43" s="2">
        <f t="shared" si="0"/>
        <v>2.3973264444771214E-2</v>
      </c>
      <c r="R43" s="2">
        <f t="shared" si="1"/>
        <v>2.3690417335818607E-2</v>
      </c>
      <c r="S43">
        <f t="shared" si="8"/>
        <v>1</v>
      </c>
      <c r="T43" s="2">
        <f t="shared" si="5"/>
        <v>2.3690417335818607E-2</v>
      </c>
      <c r="U43" s="2">
        <f t="shared" si="9"/>
        <v>3.4718048131294435E-2</v>
      </c>
      <c r="V43" s="2">
        <f t="shared" si="11"/>
        <v>3.532775504784591E-2</v>
      </c>
      <c r="W43" s="4">
        <f t="shared" si="10"/>
        <v>7.4602226958345064E-2</v>
      </c>
    </row>
    <row r="44" spans="1:23" x14ac:dyDescent="0.25">
      <c r="A44" s="1">
        <v>41787</v>
      </c>
      <c r="B44">
        <v>564.57257000000004</v>
      </c>
      <c r="C44">
        <v>567.84258499999999</v>
      </c>
      <c r="D44">
        <v>561.00253699999996</v>
      </c>
      <c r="E44">
        <v>561.682502</v>
      </c>
      <c r="F44">
        <v>1652000</v>
      </c>
      <c r="G44">
        <v>561.682502</v>
      </c>
      <c r="H44" s="3">
        <f t="shared" si="2"/>
        <v>552.86849859999995</v>
      </c>
      <c r="I44" s="3">
        <f t="shared" si="3"/>
        <v>529.39999564000004</v>
      </c>
      <c r="J44" t="str">
        <f t="shared" si="4"/>
        <v/>
      </c>
      <c r="K44" s="3">
        <f t="shared" si="6"/>
        <v>545.06245899999999</v>
      </c>
      <c r="L44" s="4" t="str">
        <f t="shared" si="12"/>
        <v/>
      </c>
      <c r="Q44" s="2">
        <f t="shared" si="0"/>
        <v>-7.544930774455838E-3</v>
      </c>
      <c r="R44" s="2">
        <f t="shared" si="1"/>
        <v>-7.5735377472413382E-3</v>
      </c>
      <c r="S44">
        <f t="shared" si="8"/>
        <v>1</v>
      </c>
      <c r="T44" s="2">
        <f t="shared" si="5"/>
        <v>-7.5735377472413382E-3</v>
      </c>
      <c r="U44" s="2">
        <f t="shared" si="9"/>
        <v>2.7144510384053099E-2</v>
      </c>
      <c r="V44" s="2">
        <f t="shared" si="11"/>
        <v>2.7516278807137251E-2</v>
      </c>
      <c r="W44" s="4">
        <f t="shared" si="10"/>
        <v>6.6494427545868318E-2</v>
      </c>
    </row>
    <row r="45" spans="1:23" x14ac:dyDescent="0.25">
      <c r="A45" s="1">
        <v>41788</v>
      </c>
      <c r="B45">
        <v>563.35254899999995</v>
      </c>
      <c r="C45">
        <v>564.00252499999999</v>
      </c>
      <c r="D45">
        <v>558.71256500000004</v>
      </c>
      <c r="E45">
        <v>560.08253400000001</v>
      </c>
      <c r="F45">
        <v>1354100</v>
      </c>
      <c r="G45">
        <v>560.08253400000001</v>
      </c>
      <c r="H45" s="3">
        <f t="shared" si="2"/>
        <v>557.09651240000005</v>
      </c>
      <c r="I45" s="3">
        <f t="shared" si="3"/>
        <v>530.72560136000004</v>
      </c>
      <c r="J45" t="str">
        <f t="shared" si="4"/>
        <v/>
      </c>
      <c r="K45" s="3">
        <f t="shared" si="6"/>
        <v>545.06245899999999</v>
      </c>
      <c r="L45" s="4" t="str">
        <f t="shared" si="12"/>
        <v/>
      </c>
      <c r="Q45" s="2">
        <f t="shared" si="0"/>
        <v>-2.8485274052564291E-3</v>
      </c>
      <c r="R45" s="2">
        <f t="shared" si="1"/>
        <v>-2.8525921803629925E-3</v>
      </c>
      <c r="S45">
        <f t="shared" si="8"/>
        <v>1</v>
      </c>
      <c r="T45" s="2">
        <f t="shared" si="5"/>
        <v>-2.8525921803629925E-3</v>
      </c>
      <c r="U45" s="2">
        <f t="shared" si="9"/>
        <v>2.4291918203690106E-2</v>
      </c>
      <c r="V45" s="2">
        <f t="shared" si="11"/>
        <v>2.4589370527607901E-2</v>
      </c>
      <c r="W45" s="4">
        <f t="shared" si="10"/>
        <v>6.3456488941450617E-2</v>
      </c>
    </row>
    <row r="46" spans="1:23" x14ac:dyDescent="0.25">
      <c r="A46" s="1">
        <v>41789</v>
      </c>
      <c r="B46">
        <v>560.80252599999994</v>
      </c>
      <c r="C46">
        <v>561.35249599999997</v>
      </c>
      <c r="D46">
        <v>555.91246699999999</v>
      </c>
      <c r="E46">
        <v>559.89255900000001</v>
      </c>
      <c r="F46">
        <v>1771100</v>
      </c>
      <c r="G46">
        <v>559.89255900000001</v>
      </c>
      <c r="H46" s="3">
        <f t="shared" si="2"/>
        <v>560.06253240000001</v>
      </c>
      <c r="I46" s="3">
        <f t="shared" si="3"/>
        <v>532.11480919999997</v>
      </c>
      <c r="J46" t="str">
        <f t="shared" si="4"/>
        <v/>
      </c>
      <c r="K46" s="3">
        <f t="shared" si="6"/>
        <v>545.06245899999999</v>
      </c>
      <c r="L46" s="4" t="str">
        <f t="shared" si="12"/>
        <v/>
      </c>
      <c r="Q46" s="2">
        <f t="shared" si="0"/>
        <v>-3.3919108072022475E-4</v>
      </c>
      <c r="R46" s="2">
        <f t="shared" si="1"/>
        <v>-3.3924861902619944E-4</v>
      </c>
      <c r="S46">
        <f t="shared" si="8"/>
        <v>1</v>
      </c>
      <c r="T46" s="2">
        <f t="shared" si="5"/>
        <v>-3.3924861902619944E-4</v>
      </c>
      <c r="U46" s="2">
        <f t="shared" si="9"/>
        <v>2.3952669584663907E-2</v>
      </c>
      <c r="V46" s="2">
        <f t="shared" si="11"/>
        <v>2.4241838951724271E-2</v>
      </c>
      <c r="W46" s="4">
        <f t="shared" si="10"/>
        <v>6.309577398566768E-2</v>
      </c>
    </row>
    <row r="47" spans="1:23" x14ac:dyDescent="0.25">
      <c r="A47" s="1">
        <v>41792</v>
      </c>
      <c r="B47">
        <v>560.70258100000001</v>
      </c>
      <c r="C47">
        <v>560.90259300000002</v>
      </c>
      <c r="D47">
        <v>545.73244799999998</v>
      </c>
      <c r="E47">
        <v>553.93248800000003</v>
      </c>
      <c r="F47">
        <v>1435000</v>
      </c>
      <c r="G47">
        <v>553.93248800000003</v>
      </c>
      <c r="H47" s="3">
        <f t="shared" si="2"/>
        <v>560.30853159999992</v>
      </c>
      <c r="I47" s="3">
        <f t="shared" si="3"/>
        <v>533.62481464000007</v>
      </c>
      <c r="J47" t="str">
        <f t="shared" si="4"/>
        <v/>
      </c>
      <c r="K47" s="3">
        <f t="shared" si="6"/>
        <v>545.06245899999999</v>
      </c>
      <c r="L47" s="4" t="str">
        <f t="shared" si="12"/>
        <v/>
      </c>
      <c r="Q47" s="2">
        <f t="shared" si="0"/>
        <v>-1.0645026271906555E-2</v>
      </c>
      <c r="R47" s="2">
        <f t="shared" si="1"/>
        <v>-1.070208988782171E-2</v>
      </c>
      <c r="S47">
        <f t="shared" si="8"/>
        <v>1</v>
      </c>
      <c r="T47" s="2">
        <f t="shared" si="5"/>
        <v>-1.070208988782171E-2</v>
      </c>
      <c r="U47" s="2">
        <f t="shared" si="9"/>
        <v>1.3250579696842197E-2</v>
      </c>
      <c r="V47" s="2">
        <f t="shared" si="11"/>
        <v>1.3338757667297196E-2</v>
      </c>
      <c r="W47" s="4">
        <f t="shared" si="10"/>
        <v>5.1779091542037525E-2</v>
      </c>
    </row>
    <row r="48" spans="1:23" x14ac:dyDescent="0.25">
      <c r="A48" s="1">
        <v>41793</v>
      </c>
      <c r="B48">
        <v>550.99248</v>
      </c>
      <c r="C48">
        <v>552.34255700000006</v>
      </c>
      <c r="D48">
        <v>542.55246299999999</v>
      </c>
      <c r="E48">
        <v>544.94250099999999</v>
      </c>
      <c r="F48">
        <v>1866600</v>
      </c>
      <c r="G48">
        <v>544.94250099999999</v>
      </c>
      <c r="H48" s="3">
        <f t="shared" si="2"/>
        <v>556.10651680000001</v>
      </c>
      <c r="I48" s="3">
        <f t="shared" si="3"/>
        <v>534.73642031999998</v>
      </c>
      <c r="J48" t="str">
        <f t="shared" si="4"/>
        <v/>
      </c>
      <c r="K48" s="3">
        <f t="shared" si="6"/>
        <v>545.06245899999999</v>
      </c>
      <c r="L48" s="4" t="str">
        <f t="shared" si="12"/>
        <v/>
      </c>
      <c r="Q48" s="2">
        <f t="shared" si="0"/>
        <v>-1.6229391116702407E-2</v>
      </c>
      <c r="R48" s="2">
        <f t="shared" si="1"/>
        <v>-1.636253016037955E-2</v>
      </c>
      <c r="S48">
        <f t="shared" si="8"/>
        <v>1</v>
      </c>
      <c r="T48" s="2">
        <f t="shared" si="5"/>
        <v>-1.636253016037955E-2</v>
      </c>
      <c r="U48" s="2">
        <f t="shared" si="9"/>
        <v>-3.1119504635373531E-3</v>
      </c>
      <c r="V48" s="2">
        <f t="shared" si="11"/>
        <v>-3.1071133645986793E-3</v>
      </c>
      <c r="W48" s="4">
        <f t="shared" si="10"/>
        <v>3.470935729703184E-2</v>
      </c>
    </row>
    <row r="49" spans="1:23" x14ac:dyDescent="0.25">
      <c r="A49" s="1">
        <v>41794</v>
      </c>
      <c r="B49">
        <v>541.50246400000003</v>
      </c>
      <c r="C49">
        <v>548.61247800000001</v>
      </c>
      <c r="D49">
        <v>538.75242900000001</v>
      </c>
      <c r="E49">
        <v>544.66243599999996</v>
      </c>
      <c r="F49">
        <v>1816500</v>
      </c>
      <c r="G49">
        <v>544.66243599999996</v>
      </c>
      <c r="H49" s="3">
        <f t="shared" si="2"/>
        <v>552.7025036</v>
      </c>
      <c r="I49" s="3">
        <f t="shared" si="3"/>
        <v>535.41482136000002</v>
      </c>
      <c r="J49" t="str">
        <f t="shared" si="4"/>
        <v/>
      </c>
      <c r="K49" s="3">
        <f t="shared" si="6"/>
        <v>545.06245899999999</v>
      </c>
      <c r="L49" s="4" t="str">
        <f t="shared" si="12"/>
        <v/>
      </c>
      <c r="Q49" s="2">
        <f t="shared" si="0"/>
        <v>-5.1393495549734158E-4</v>
      </c>
      <c r="R49" s="2">
        <f t="shared" si="1"/>
        <v>-5.1406706533242989E-4</v>
      </c>
      <c r="S49">
        <f t="shared" si="8"/>
        <v>1</v>
      </c>
      <c r="T49" s="2">
        <f t="shared" si="5"/>
        <v>-5.1406706533242989E-4</v>
      </c>
      <c r="U49" s="2">
        <f t="shared" si="9"/>
        <v>-3.6260175288697831E-3</v>
      </c>
      <c r="V49" s="2">
        <f t="shared" si="11"/>
        <v>-3.619451465927237E-3</v>
      </c>
      <c r="W49" s="4">
        <f t="shared" si="10"/>
        <v>3.4177583989536631E-2</v>
      </c>
    </row>
    <row r="50" spans="1:23" x14ac:dyDescent="0.25">
      <c r="A50" s="1">
        <v>41795</v>
      </c>
      <c r="B50">
        <v>546.40249900000003</v>
      </c>
      <c r="C50">
        <v>554.95249799999999</v>
      </c>
      <c r="D50">
        <v>544.452449</v>
      </c>
      <c r="E50">
        <v>553.90255999999999</v>
      </c>
      <c r="F50">
        <v>1689100</v>
      </c>
      <c r="G50">
        <v>553.90255999999999</v>
      </c>
      <c r="H50" s="3">
        <f t="shared" si="2"/>
        <v>551.46650879999993</v>
      </c>
      <c r="I50" s="3">
        <f t="shared" si="3"/>
        <v>536.50442823999992</v>
      </c>
      <c r="J50" t="str">
        <f t="shared" si="4"/>
        <v/>
      </c>
      <c r="K50" s="3">
        <f t="shared" si="6"/>
        <v>545.06245899999999</v>
      </c>
      <c r="L50" s="4" t="str">
        <f t="shared" si="12"/>
        <v/>
      </c>
      <c r="Q50" s="2">
        <f t="shared" si="0"/>
        <v>1.6964863719737044E-2</v>
      </c>
      <c r="R50" s="2">
        <f t="shared" si="1"/>
        <v>1.6822567521449745E-2</v>
      </c>
      <c r="S50">
        <f t="shared" si="8"/>
        <v>1</v>
      </c>
      <c r="T50" s="2">
        <f t="shared" si="5"/>
        <v>1.6822567521449745E-2</v>
      </c>
      <c r="U50" s="2">
        <f t="shared" si="9"/>
        <v>1.3196549992579961E-2</v>
      </c>
      <c r="V50" s="2">
        <f t="shared" si="11"/>
        <v>1.3284008752950216E-2</v>
      </c>
      <c r="W50" s="4">
        <f t="shared" si="10"/>
        <v>5.1722265763926023E-2</v>
      </c>
    </row>
    <row r="51" spans="1:23" x14ac:dyDescent="0.25">
      <c r="A51" s="1">
        <v>41796</v>
      </c>
      <c r="B51">
        <v>558.06252800000004</v>
      </c>
      <c r="C51">
        <v>558.06252800000004</v>
      </c>
      <c r="D51">
        <v>548.93244800000002</v>
      </c>
      <c r="E51">
        <v>556.33256400000005</v>
      </c>
      <c r="F51">
        <v>1736800</v>
      </c>
      <c r="G51">
        <v>556.33256400000005</v>
      </c>
      <c r="H51" s="3">
        <f t="shared" si="2"/>
        <v>550.75450980000005</v>
      </c>
      <c r="I51" s="3">
        <f t="shared" si="3"/>
        <v>537.5036358399999</v>
      </c>
      <c r="J51" t="str">
        <f t="shared" si="4"/>
        <v/>
      </c>
      <c r="K51" s="3">
        <f t="shared" si="6"/>
        <v>545.06245899999999</v>
      </c>
      <c r="L51" s="4" t="str">
        <f t="shared" si="12"/>
        <v/>
      </c>
      <c r="Q51" s="2">
        <f t="shared" si="0"/>
        <v>4.387060424490663E-3</v>
      </c>
      <c r="R51" s="2">
        <f t="shared" si="1"/>
        <v>4.3774653275178823E-3</v>
      </c>
      <c r="S51">
        <f t="shared" si="8"/>
        <v>1</v>
      </c>
      <c r="T51" s="2">
        <f t="shared" si="5"/>
        <v>4.3774653275178823E-3</v>
      </c>
      <c r="U51" s="2">
        <f t="shared" si="9"/>
        <v>1.7574015320097842E-2</v>
      </c>
      <c r="V51" s="2">
        <f t="shared" si="11"/>
        <v>1.7729346926519396E-2</v>
      </c>
      <c r="W51" s="4">
        <f t="shared" si="10"/>
        <v>5.6336234893614501E-2</v>
      </c>
    </row>
    <row r="52" spans="1:23" x14ac:dyDescent="0.25">
      <c r="A52" s="1">
        <v>41799</v>
      </c>
      <c r="B52">
        <v>557.15256199999999</v>
      </c>
      <c r="C52">
        <v>562.90258400000005</v>
      </c>
      <c r="D52">
        <v>556.04252299999996</v>
      </c>
      <c r="E52">
        <v>562.12255200000004</v>
      </c>
      <c r="F52">
        <v>1467500</v>
      </c>
      <c r="G52">
        <v>562.12255200000004</v>
      </c>
      <c r="H52" s="3">
        <f t="shared" si="2"/>
        <v>552.39252259999989</v>
      </c>
      <c r="I52" s="3">
        <f t="shared" si="3"/>
        <v>538.87124147999998</v>
      </c>
      <c r="J52" t="str">
        <f t="shared" si="4"/>
        <v/>
      </c>
      <c r="K52" s="3">
        <f t="shared" si="6"/>
        <v>545.06245899999999</v>
      </c>
      <c r="L52" s="4" t="str">
        <f t="shared" si="12"/>
        <v/>
      </c>
      <c r="Q52" s="2">
        <f t="shared" si="0"/>
        <v>1.0407422420809498E-2</v>
      </c>
      <c r="R52" s="2">
        <f t="shared" si="1"/>
        <v>1.035363804934125E-2</v>
      </c>
      <c r="S52">
        <f t="shared" si="8"/>
        <v>1</v>
      </c>
      <c r="T52" s="2">
        <f t="shared" si="5"/>
        <v>1.035363804934125E-2</v>
      </c>
      <c r="U52" s="2">
        <f t="shared" si="9"/>
        <v>2.7927653369439094E-2</v>
      </c>
      <c r="V52" s="2">
        <f t="shared" si="11"/>
        <v>2.8321286150038372E-2</v>
      </c>
      <c r="W52" s="4">
        <f t="shared" si="10"/>
        <v>6.732997230855986E-2</v>
      </c>
    </row>
    <row r="53" spans="1:23" x14ac:dyDescent="0.25">
      <c r="A53" s="1">
        <v>41800</v>
      </c>
      <c r="B53">
        <v>560.51254600000004</v>
      </c>
      <c r="C53">
        <v>563.60250199999996</v>
      </c>
      <c r="D53">
        <v>557.90254400000003</v>
      </c>
      <c r="E53">
        <v>560.55251099999998</v>
      </c>
      <c r="F53">
        <v>1351700</v>
      </c>
      <c r="G53">
        <v>560.55251099999998</v>
      </c>
      <c r="H53" s="3">
        <f t="shared" si="2"/>
        <v>555.51452459999996</v>
      </c>
      <c r="I53" s="3">
        <f t="shared" si="3"/>
        <v>540.18084624000005</v>
      </c>
      <c r="J53" t="str">
        <f t="shared" si="4"/>
        <v/>
      </c>
      <c r="K53" s="3">
        <f t="shared" si="6"/>
        <v>545.06245899999999</v>
      </c>
      <c r="L53" s="4" t="str">
        <f t="shared" si="12"/>
        <v/>
      </c>
      <c r="Q53" s="2">
        <f t="shared" si="0"/>
        <v>-2.7930581941855159E-3</v>
      </c>
      <c r="R53" s="2">
        <f t="shared" si="1"/>
        <v>-2.7969660595166166E-3</v>
      </c>
      <c r="S53">
        <f t="shared" si="8"/>
        <v>1</v>
      </c>
      <c r="T53" s="2">
        <f t="shared" si="5"/>
        <v>-2.7969660595166166E-3</v>
      </c>
      <c r="U53" s="2">
        <f t="shared" si="9"/>
        <v>2.5130687309922479E-2</v>
      </c>
      <c r="V53" s="2">
        <f t="shared" si="11"/>
        <v>2.5449124955501556E-2</v>
      </c>
      <c r="W53" s="4">
        <f t="shared" si="10"/>
        <v>6.4348857583503616E-2</v>
      </c>
    </row>
    <row r="54" spans="1:23" x14ac:dyDescent="0.25">
      <c r="A54" s="1">
        <v>41801</v>
      </c>
      <c r="B54">
        <v>558.00254900000004</v>
      </c>
      <c r="C54">
        <v>559.88252199999999</v>
      </c>
      <c r="D54">
        <v>555.022514</v>
      </c>
      <c r="E54">
        <v>558.84256100000005</v>
      </c>
      <c r="F54">
        <v>1100100</v>
      </c>
      <c r="G54">
        <v>558.84256100000005</v>
      </c>
      <c r="H54" s="3">
        <f t="shared" si="2"/>
        <v>558.35054960000002</v>
      </c>
      <c r="I54" s="3">
        <f t="shared" si="3"/>
        <v>541.92885548000004</v>
      </c>
      <c r="J54" t="str">
        <f t="shared" si="4"/>
        <v/>
      </c>
      <c r="K54" s="3">
        <f t="shared" si="6"/>
        <v>545.06245899999999</v>
      </c>
      <c r="L54" s="4" t="str">
        <f t="shared" si="12"/>
        <v/>
      </c>
      <c r="Q54" s="2">
        <f t="shared" si="0"/>
        <v>-3.050472465013998E-3</v>
      </c>
      <c r="R54" s="2">
        <f t="shared" si="1"/>
        <v>-3.0551346397818531E-3</v>
      </c>
      <c r="S54">
        <f t="shared" si="8"/>
        <v>1</v>
      </c>
      <c r="T54" s="2">
        <f t="shared" si="5"/>
        <v>-3.0551346397818531E-3</v>
      </c>
      <c r="U54" s="2">
        <f t="shared" si="9"/>
        <v>2.2075552670140625E-2</v>
      </c>
      <c r="V54" s="2">
        <f t="shared" si="11"/>
        <v>2.2321020635552191E-2</v>
      </c>
      <c r="W54" s="4">
        <f t="shared" si="10"/>
        <v>6.1102090700275946E-2</v>
      </c>
    </row>
    <row r="55" spans="1:23" x14ac:dyDescent="0.25">
      <c r="A55" s="1">
        <v>41802</v>
      </c>
      <c r="B55">
        <v>557.30250899999999</v>
      </c>
      <c r="C55">
        <v>557.99251200000003</v>
      </c>
      <c r="D55">
        <v>548.46253100000001</v>
      </c>
      <c r="E55">
        <v>551.35247600000002</v>
      </c>
      <c r="F55">
        <v>1458500</v>
      </c>
      <c r="G55">
        <v>551.35247600000002</v>
      </c>
      <c r="H55" s="3">
        <f t="shared" si="2"/>
        <v>557.84053280000001</v>
      </c>
      <c r="I55" s="3">
        <f t="shared" si="3"/>
        <v>543.58446288000005</v>
      </c>
      <c r="J55" t="str">
        <f t="shared" si="4"/>
        <v/>
      </c>
      <c r="K55" s="3">
        <f t="shared" si="6"/>
        <v>545.06245899999999</v>
      </c>
      <c r="L55" s="4" t="str">
        <f t="shared" si="12"/>
        <v/>
      </c>
      <c r="Q55" s="2">
        <f t="shared" si="0"/>
        <v>-1.3402853545365523E-2</v>
      </c>
      <c r="R55" s="2">
        <f t="shared" si="1"/>
        <v>-1.3493482488897098E-2</v>
      </c>
      <c r="S55">
        <f t="shared" si="8"/>
        <v>1</v>
      </c>
      <c r="T55" s="2">
        <f t="shared" si="5"/>
        <v>-1.3493482488897098E-2</v>
      </c>
      <c r="U55" s="2">
        <f t="shared" si="9"/>
        <v>8.5820701812435278E-3</v>
      </c>
      <c r="V55" s="2">
        <f t="shared" si="11"/>
        <v>8.6190017196252633E-3</v>
      </c>
      <c r="W55" s="4">
        <f t="shared" si="10"/>
        <v>4.6880294781938892E-2</v>
      </c>
    </row>
    <row r="56" spans="1:23" x14ac:dyDescent="0.25">
      <c r="A56" s="1">
        <v>41803</v>
      </c>
      <c r="B56">
        <v>552.26250300000004</v>
      </c>
      <c r="C56">
        <v>552.30246899999997</v>
      </c>
      <c r="D56">
        <v>545.56248800000003</v>
      </c>
      <c r="E56">
        <v>551.76253599999995</v>
      </c>
      <c r="F56">
        <v>1220500</v>
      </c>
      <c r="G56">
        <v>551.76253599999995</v>
      </c>
      <c r="H56" s="3">
        <f t="shared" si="2"/>
        <v>556.92652720000001</v>
      </c>
      <c r="I56" s="3">
        <f t="shared" si="3"/>
        <v>545.21487180000008</v>
      </c>
      <c r="J56" t="str">
        <f t="shared" si="4"/>
        <v/>
      </c>
      <c r="K56" s="3">
        <f t="shared" si="6"/>
        <v>545.06245899999999</v>
      </c>
      <c r="L56" s="4" t="str">
        <f t="shared" si="12"/>
        <v/>
      </c>
      <c r="Q56" s="2">
        <f t="shared" si="0"/>
        <v>7.4373475743660933E-4</v>
      </c>
      <c r="R56" s="2">
        <f t="shared" si="1"/>
        <v>7.4345832379561284E-4</v>
      </c>
      <c r="S56">
        <f t="shared" si="8"/>
        <v>1</v>
      </c>
      <c r="T56" s="2">
        <f t="shared" si="5"/>
        <v>7.4345832379561284E-4</v>
      </c>
      <c r="U56" s="2">
        <f t="shared" si="9"/>
        <v>9.3255285050391403E-3</v>
      </c>
      <c r="V56" s="2">
        <f t="shared" si="11"/>
        <v>9.3691467282150942E-3</v>
      </c>
      <c r="W56" s="4">
        <f t="shared" si="10"/>
        <v>4.7658896044043608E-2</v>
      </c>
    </row>
    <row r="57" spans="1:23" x14ac:dyDescent="0.25">
      <c r="A57" s="1">
        <v>41806</v>
      </c>
      <c r="B57">
        <v>549.26251500000001</v>
      </c>
      <c r="C57">
        <v>549.62244999999996</v>
      </c>
      <c r="D57">
        <v>541.52247699999998</v>
      </c>
      <c r="E57">
        <v>544.28248799999994</v>
      </c>
      <c r="F57">
        <v>1702600</v>
      </c>
      <c r="G57">
        <v>544.28248799999994</v>
      </c>
      <c r="H57" s="3">
        <f t="shared" si="2"/>
        <v>553.35851439999999</v>
      </c>
      <c r="I57" s="3">
        <f t="shared" si="3"/>
        <v>546.23687876000008</v>
      </c>
      <c r="J57" t="str">
        <f t="shared" si="4"/>
        <v/>
      </c>
      <c r="K57" s="3">
        <f t="shared" si="6"/>
        <v>545.06245899999999</v>
      </c>
      <c r="L57" s="4" t="str">
        <f t="shared" si="12"/>
        <v/>
      </c>
      <c r="Q57" s="2">
        <f t="shared" si="0"/>
        <v>-1.3556643505060362E-2</v>
      </c>
      <c r="R57" s="2">
        <f t="shared" si="1"/>
        <v>-1.3649373824910103E-2</v>
      </c>
      <c r="S57">
        <f t="shared" si="8"/>
        <v>1</v>
      </c>
      <c r="T57" s="2">
        <f t="shared" si="5"/>
        <v>-1.3649373824910103E-2</v>
      </c>
      <c r="U57" s="2">
        <f t="shared" si="9"/>
        <v>-4.3238453198709628E-3</v>
      </c>
      <c r="V57" s="2">
        <f t="shared" si="11"/>
        <v>-4.3145109589862729E-3</v>
      </c>
      <c r="W57" s="4">
        <f t="shared" si="10"/>
        <v>3.3456157875469517E-2</v>
      </c>
    </row>
    <row r="58" spans="1:23" x14ac:dyDescent="0.25">
      <c r="A58" s="1">
        <v>41807</v>
      </c>
      <c r="B58">
        <v>544.202496</v>
      </c>
      <c r="C58">
        <v>545.32245</v>
      </c>
      <c r="D58">
        <v>539.33244999999999</v>
      </c>
      <c r="E58">
        <v>543.01246500000002</v>
      </c>
      <c r="F58">
        <v>1444600</v>
      </c>
      <c r="G58">
        <v>543.01246500000002</v>
      </c>
      <c r="H58" s="3">
        <f t="shared" si="2"/>
        <v>549.85050520000004</v>
      </c>
      <c r="I58" s="3">
        <f t="shared" si="3"/>
        <v>546.76048272000014</v>
      </c>
      <c r="J58" t="str">
        <f t="shared" si="4"/>
        <v/>
      </c>
      <c r="K58" s="3">
        <f t="shared" si="6"/>
        <v>545.06245899999999</v>
      </c>
      <c r="L58" s="4" t="str">
        <f t="shared" si="12"/>
        <v/>
      </c>
      <c r="Q58" s="2">
        <f t="shared" si="0"/>
        <v>-2.3333894218546813E-3</v>
      </c>
      <c r="R58" s="2">
        <f t="shared" si="1"/>
        <v>-2.3361160172500404E-3</v>
      </c>
      <c r="S58">
        <f t="shared" si="8"/>
        <v>1</v>
      </c>
      <c r="T58" s="2">
        <f t="shared" si="5"/>
        <v>-2.3361160172500404E-3</v>
      </c>
      <c r="U58" s="2">
        <f t="shared" si="9"/>
        <v>-6.6599613371210037E-3</v>
      </c>
      <c r="V58" s="2">
        <f t="shared" si="11"/>
        <v>-6.6378329466088015E-3</v>
      </c>
      <c r="W58" s="4">
        <f t="shared" si="10"/>
        <v>3.1044702208732344E-2</v>
      </c>
    </row>
    <row r="59" spans="1:23" x14ac:dyDescent="0.25">
      <c r="A59" s="1">
        <v>41808</v>
      </c>
      <c r="B59">
        <v>544.86244799999997</v>
      </c>
      <c r="C59">
        <v>553.56251599999996</v>
      </c>
      <c r="D59">
        <v>544.00248399999998</v>
      </c>
      <c r="E59">
        <v>553.37248099999999</v>
      </c>
      <c r="F59">
        <v>1741800</v>
      </c>
      <c r="G59">
        <v>553.37248099999999</v>
      </c>
      <c r="H59" s="3">
        <f t="shared" si="2"/>
        <v>548.75648919999992</v>
      </c>
      <c r="I59" s="3">
        <f t="shared" si="3"/>
        <v>547.57168448000004</v>
      </c>
      <c r="J59" t="str">
        <f t="shared" si="4"/>
        <v/>
      </c>
      <c r="K59" s="3">
        <f t="shared" si="6"/>
        <v>545.06245899999999</v>
      </c>
      <c r="L59" s="4" t="str">
        <f t="shared" si="12"/>
        <v/>
      </c>
      <c r="Q59" s="2">
        <f t="shared" si="0"/>
        <v>1.9078781184148186E-2</v>
      </c>
      <c r="R59" s="2">
        <f t="shared" si="1"/>
        <v>1.8899063503521798E-2</v>
      </c>
      <c r="S59">
        <f t="shared" si="8"/>
        <v>1</v>
      </c>
      <c r="T59" s="2">
        <f t="shared" si="5"/>
        <v>1.8899063503521798E-2</v>
      </c>
      <c r="U59" s="2">
        <f t="shared" si="9"/>
        <v>1.2239102166400794E-2</v>
      </c>
      <c r="V59" s="2">
        <f t="shared" si="11"/>
        <v>1.2314306475214254E-2</v>
      </c>
      <c r="W59" s="4">
        <f t="shared" si="10"/>
        <v>5.071577847324793E-2</v>
      </c>
    </row>
    <row r="60" spans="1:23" x14ac:dyDescent="0.25">
      <c r="A60" s="1">
        <v>41809</v>
      </c>
      <c r="B60">
        <v>554.242482</v>
      </c>
      <c r="C60">
        <v>555.00250000000005</v>
      </c>
      <c r="D60">
        <v>548.512473</v>
      </c>
      <c r="E60">
        <v>554.902556</v>
      </c>
      <c r="F60">
        <v>2456800</v>
      </c>
      <c r="G60">
        <v>554.902556</v>
      </c>
      <c r="H60" s="3">
        <f t="shared" si="2"/>
        <v>549.46650520000003</v>
      </c>
      <c r="I60" s="3">
        <f t="shared" si="3"/>
        <v>548.70169024000006</v>
      </c>
      <c r="J60" t="str">
        <f t="shared" si="4"/>
        <v/>
      </c>
      <c r="K60" s="3">
        <f t="shared" si="6"/>
        <v>545.06245899999999</v>
      </c>
      <c r="L60" s="4" t="str">
        <f t="shared" si="12"/>
        <v/>
      </c>
      <c r="Q60" s="2">
        <f t="shared" si="0"/>
        <v>2.7650001627024245E-3</v>
      </c>
      <c r="R60" s="2">
        <f t="shared" si="1"/>
        <v>2.7611845815227166E-3</v>
      </c>
      <c r="S60">
        <f t="shared" si="8"/>
        <v>1</v>
      </c>
      <c r="T60" s="2">
        <f t="shared" si="5"/>
        <v>2.7611845815227166E-3</v>
      </c>
      <c r="U60" s="2">
        <f t="shared" si="9"/>
        <v>1.5000286747923511E-2</v>
      </c>
      <c r="V60" s="2">
        <f t="shared" si="11"/>
        <v>1.5113355697324193E-2</v>
      </c>
      <c r="W60" s="4">
        <f t="shared" si="10"/>
        <v>5.3621007771680551E-2</v>
      </c>
    </row>
    <row r="61" spans="1:23" x14ac:dyDescent="0.25">
      <c r="A61" s="1">
        <v>41810</v>
      </c>
      <c r="B61">
        <v>556.852484</v>
      </c>
      <c r="C61">
        <v>557.58251299999995</v>
      </c>
      <c r="D61">
        <v>550.39452600000004</v>
      </c>
      <c r="E61">
        <v>556.36249199999997</v>
      </c>
      <c r="F61">
        <v>4508300</v>
      </c>
      <c r="G61">
        <v>556.36249199999997</v>
      </c>
      <c r="H61" s="3">
        <f t="shared" si="2"/>
        <v>550.38649640000006</v>
      </c>
      <c r="I61" s="3">
        <f t="shared" si="3"/>
        <v>550.15689696000004</v>
      </c>
      <c r="J61" t="str">
        <f t="shared" si="4"/>
        <v/>
      </c>
      <c r="K61" s="3">
        <f t="shared" si="6"/>
        <v>545.06245899999999</v>
      </c>
      <c r="L61" s="4" t="str">
        <f t="shared" si="12"/>
        <v/>
      </c>
      <c r="Q61" s="2">
        <f t="shared" si="0"/>
        <v>2.6309772485531013E-3</v>
      </c>
      <c r="R61" s="2">
        <f t="shared" si="1"/>
        <v>2.6275222865361019E-3</v>
      </c>
      <c r="S61">
        <f t="shared" si="8"/>
        <v>1</v>
      </c>
      <c r="T61" s="2">
        <f t="shared" si="5"/>
        <v>2.6275222865361019E-3</v>
      </c>
      <c r="U61" s="2">
        <f t="shared" si="9"/>
        <v>1.7627809034459613E-2</v>
      </c>
      <c r="V61" s="2">
        <f t="shared" si="11"/>
        <v>1.7784095840866154E-2</v>
      </c>
      <c r="W61" s="4">
        <f t="shared" si="10"/>
        <v>5.6393060671725337E-2</v>
      </c>
    </row>
    <row r="62" spans="1:23" x14ac:dyDescent="0.25">
      <c r="A62" s="1">
        <v>41813</v>
      </c>
      <c r="B62">
        <v>555.15250900000001</v>
      </c>
      <c r="C62">
        <v>565.00258199999996</v>
      </c>
      <c r="D62">
        <v>554.25251900000001</v>
      </c>
      <c r="E62">
        <v>564.95257900000001</v>
      </c>
      <c r="F62">
        <v>1536800</v>
      </c>
      <c r="G62">
        <v>564.95257900000001</v>
      </c>
      <c r="H62" s="3">
        <f t="shared" si="2"/>
        <v>554.52051460000007</v>
      </c>
      <c r="I62" s="3">
        <f t="shared" si="3"/>
        <v>551.92970564000007</v>
      </c>
      <c r="J62" t="str">
        <f t="shared" si="4"/>
        <v/>
      </c>
      <c r="K62" s="3">
        <f t="shared" si="6"/>
        <v>545.06245899999999</v>
      </c>
      <c r="L62" s="4" t="str">
        <f t="shared" si="12"/>
        <v/>
      </c>
      <c r="Q62" s="2">
        <f t="shared" si="0"/>
        <v>1.543973061361581E-2</v>
      </c>
      <c r="R62" s="2">
        <f t="shared" si="1"/>
        <v>1.5321750807447557E-2</v>
      </c>
      <c r="S62">
        <f t="shared" si="8"/>
        <v>1</v>
      </c>
      <c r="T62" s="2">
        <f t="shared" si="5"/>
        <v>1.5321750807447557E-2</v>
      </c>
      <c r="U62" s="2">
        <f t="shared" si="9"/>
        <v>3.2949559841907172E-2</v>
      </c>
      <c r="V62" s="2">
        <f t="shared" si="11"/>
        <v>3.3498408103471711E-2</v>
      </c>
      <c r="W62" s="4">
        <f t="shared" si="10"/>
        <v>7.2703484950589869E-2</v>
      </c>
    </row>
    <row r="63" spans="1:23" x14ac:dyDescent="0.25">
      <c r="A63" s="1">
        <v>41814</v>
      </c>
      <c r="B63">
        <v>565.19255599999997</v>
      </c>
      <c r="C63">
        <v>572.64861199999996</v>
      </c>
      <c r="D63">
        <v>561.01257399999997</v>
      </c>
      <c r="E63">
        <v>564.62257199999999</v>
      </c>
      <c r="F63">
        <v>2207100</v>
      </c>
      <c r="G63">
        <v>564.62257199999999</v>
      </c>
      <c r="H63" s="3">
        <f t="shared" si="2"/>
        <v>558.84253599999988</v>
      </c>
      <c r="I63" s="3">
        <f t="shared" si="3"/>
        <v>553.36011288000009</v>
      </c>
      <c r="J63" t="str">
        <f t="shared" si="4"/>
        <v/>
      </c>
      <c r="K63" s="3">
        <f t="shared" si="6"/>
        <v>545.06245899999999</v>
      </c>
      <c r="L63" s="4" t="str">
        <f t="shared" si="12"/>
        <v/>
      </c>
      <c r="Q63" s="2">
        <f t="shared" si="0"/>
        <v>-5.8413221262598736E-4</v>
      </c>
      <c r="R63" s="2">
        <f t="shared" si="1"/>
        <v>-5.8430288431335754E-4</v>
      </c>
      <c r="S63">
        <f t="shared" si="8"/>
        <v>1</v>
      </c>
      <c r="T63" s="2">
        <f t="shared" si="5"/>
        <v>-5.8430288431335754E-4</v>
      </c>
      <c r="U63" s="2">
        <f t="shared" si="9"/>
        <v>3.2365256957593812E-2</v>
      </c>
      <c r="V63" s="2">
        <f t="shared" si="11"/>
        <v>3.2894708391600691E-2</v>
      </c>
      <c r="W63" s="4">
        <f t="shared" si="10"/>
        <v>7.2076884290434018E-2</v>
      </c>
    </row>
    <row r="64" spans="1:23" x14ac:dyDescent="0.25">
      <c r="A64" s="1">
        <v>41815</v>
      </c>
      <c r="B64">
        <v>565.26257199999998</v>
      </c>
      <c r="C64">
        <v>579.96261600000003</v>
      </c>
      <c r="D64">
        <v>565.22254599999997</v>
      </c>
      <c r="E64">
        <v>578.65262700000005</v>
      </c>
      <c r="F64">
        <v>1969400</v>
      </c>
      <c r="G64">
        <v>578.65262700000005</v>
      </c>
      <c r="H64" s="3">
        <f t="shared" si="2"/>
        <v>563.89856520000001</v>
      </c>
      <c r="I64" s="3">
        <f t="shared" si="3"/>
        <v>555.31532124</v>
      </c>
      <c r="J64" t="str">
        <f t="shared" si="4"/>
        <v/>
      </c>
      <c r="K64" s="3">
        <f t="shared" si="6"/>
        <v>545.06245899999999</v>
      </c>
      <c r="L64" s="4" t="str">
        <f t="shared" si="12"/>
        <v/>
      </c>
      <c r="Q64" s="2">
        <f t="shared" si="0"/>
        <v>2.4848554938749601E-2</v>
      </c>
      <c r="R64" s="2">
        <f t="shared" si="1"/>
        <v>2.4544850394807277E-2</v>
      </c>
      <c r="S64">
        <f t="shared" si="8"/>
        <v>1</v>
      </c>
      <c r="T64" s="2">
        <f t="shared" si="5"/>
        <v>2.4544850394807277E-2</v>
      </c>
      <c r="U64" s="2">
        <f t="shared" si="9"/>
        <v>5.6910107352401089E-2</v>
      </c>
      <c r="V64" s="2">
        <f t="shared" si="11"/>
        <v>5.8560649299013168E-2</v>
      </c>
      <c r="W64" s="4">
        <f t="shared" si="10"/>
        <v>9.8716445648288298E-2</v>
      </c>
    </row>
    <row r="65" spans="1:23" x14ac:dyDescent="0.25">
      <c r="A65" s="1">
        <v>41816</v>
      </c>
      <c r="B65">
        <v>581.00263900000004</v>
      </c>
      <c r="C65">
        <v>582.45266000000004</v>
      </c>
      <c r="D65">
        <v>571.85254499999996</v>
      </c>
      <c r="E65">
        <v>576.00259800000003</v>
      </c>
      <c r="F65">
        <v>1742000</v>
      </c>
      <c r="G65">
        <v>576.00259800000003</v>
      </c>
      <c r="H65" s="3">
        <f t="shared" si="2"/>
        <v>568.11857359999999</v>
      </c>
      <c r="I65" s="3">
        <f t="shared" si="3"/>
        <v>556.79772656</v>
      </c>
      <c r="J65" t="str">
        <f t="shared" si="4"/>
        <v/>
      </c>
      <c r="K65" s="3">
        <f t="shared" si="6"/>
        <v>545.06245899999999</v>
      </c>
      <c r="L65" s="4" t="str">
        <f t="shared" si="12"/>
        <v/>
      </c>
      <c r="Q65" s="2">
        <f t="shared" si="0"/>
        <v>-4.5796543147811342E-3</v>
      </c>
      <c r="R65" s="2">
        <f t="shared" si="1"/>
        <v>-4.590173058696136E-3</v>
      </c>
      <c r="S65">
        <f t="shared" si="8"/>
        <v>1</v>
      </c>
      <c r="T65" s="2">
        <f t="shared" si="5"/>
        <v>-4.590173058696136E-3</v>
      </c>
      <c r="U65" s="2">
        <f t="shared" si="9"/>
        <v>5.2319934293704955E-2</v>
      </c>
      <c r="V65" s="2">
        <f t="shared" si="11"/>
        <v>5.3712807453993427E-2</v>
      </c>
      <c r="W65" s="4">
        <f t="shared" si="10"/>
        <v>9.368470413725416E-2</v>
      </c>
    </row>
    <row r="66" spans="1:23" x14ac:dyDescent="0.25">
      <c r="A66" s="1">
        <v>41817</v>
      </c>
      <c r="B66">
        <v>577.182592</v>
      </c>
      <c r="C66">
        <v>579.87264800000003</v>
      </c>
      <c r="D66">
        <v>573.802595</v>
      </c>
      <c r="E66">
        <v>577.24263199999996</v>
      </c>
      <c r="F66">
        <v>2236900</v>
      </c>
      <c r="G66">
        <v>577.24263199999996</v>
      </c>
      <c r="H66" s="3">
        <f t="shared" si="2"/>
        <v>572.29460159999996</v>
      </c>
      <c r="I66" s="3">
        <f t="shared" si="3"/>
        <v>558.08493348000002</v>
      </c>
      <c r="J66" t="str">
        <f t="shared" si="4"/>
        <v/>
      </c>
      <c r="K66" s="3">
        <f t="shared" si="6"/>
        <v>545.06245899999999</v>
      </c>
      <c r="L66" s="4" t="str">
        <f t="shared" si="12"/>
        <v/>
      </c>
      <c r="Q66" s="2">
        <f t="shared" si="0"/>
        <v>2.1528270954083162E-3</v>
      </c>
      <c r="R66" s="2">
        <f t="shared" si="1"/>
        <v>2.1505130836732638E-3</v>
      </c>
      <c r="S66">
        <f t="shared" si="8"/>
        <v>1</v>
      </c>
      <c r="T66" s="2">
        <f t="shared" si="5"/>
        <v>2.1505130836732638E-3</v>
      </c>
      <c r="U66" s="2">
        <f t="shared" si="9"/>
        <v>5.4470447377378217E-2</v>
      </c>
      <c r="V66" s="2">
        <f t="shared" si="11"/>
        <v>5.5981268936659223E-2</v>
      </c>
      <c r="W66" s="4">
        <f t="shared" si="10"/>
        <v>9.6039218202154553E-2</v>
      </c>
    </row>
    <row r="67" spans="1:23" x14ac:dyDescent="0.25">
      <c r="A67" s="1">
        <v>41820</v>
      </c>
      <c r="B67">
        <v>578.66260299999999</v>
      </c>
      <c r="C67">
        <v>579.572631</v>
      </c>
      <c r="D67">
        <v>574.75258799999995</v>
      </c>
      <c r="E67">
        <v>575.28260599999999</v>
      </c>
      <c r="F67">
        <v>1313800</v>
      </c>
      <c r="G67">
        <v>575.28260599999999</v>
      </c>
      <c r="H67" s="3">
        <f t="shared" si="2"/>
        <v>574.36060699999996</v>
      </c>
      <c r="I67" s="3">
        <f t="shared" si="3"/>
        <v>558.98813803999997</v>
      </c>
      <c r="J67" t="str">
        <f t="shared" si="4"/>
        <v/>
      </c>
      <c r="K67" s="3">
        <f t="shared" si="6"/>
        <v>545.06245899999999</v>
      </c>
      <c r="L67" s="4" t="str">
        <f t="shared" si="12"/>
        <v/>
      </c>
      <c r="Q67" s="2">
        <f t="shared" ref="Q67:Q130" si="13">G67/G66-1</f>
        <v>-3.3954976492449607E-3</v>
      </c>
      <c r="R67" s="2">
        <f t="shared" ref="R67:R130" si="14">LN(G67/G66)</f>
        <v>-3.4012754340653427E-3</v>
      </c>
      <c r="S67">
        <f t="shared" si="8"/>
        <v>1</v>
      </c>
      <c r="T67" s="2">
        <f t="shared" si="5"/>
        <v>-3.4012754340653427E-3</v>
      </c>
      <c r="U67" s="2">
        <f t="shared" si="9"/>
        <v>5.1069171943312876E-2</v>
      </c>
      <c r="V67" s="2">
        <f t="shared" si="11"/>
        <v>5.2395687020338144E-2</v>
      </c>
      <c r="W67" s="4">
        <f t="shared" si="10"/>
        <v>9.2317619613268898E-2</v>
      </c>
    </row>
    <row r="68" spans="1:23" x14ac:dyDescent="0.25">
      <c r="A68" s="1">
        <v>41821</v>
      </c>
      <c r="B68">
        <v>578.32262000000003</v>
      </c>
      <c r="C68">
        <v>584.402649</v>
      </c>
      <c r="D68">
        <v>576.65263500000003</v>
      </c>
      <c r="E68">
        <v>582.67262400000004</v>
      </c>
      <c r="F68">
        <v>1448000</v>
      </c>
      <c r="G68">
        <v>582.67262400000004</v>
      </c>
      <c r="H68" s="3">
        <f t="shared" si="2"/>
        <v>577.97061739999992</v>
      </c>
      <c r="I68" s="3">
        <f t="shared" si="3"/>
        <v>559.65694000000008</v>
      </c>
      <c r="J68" t="str">
        <f t="shared" si="4"/>
        <v/>
      </c>
      <c r="K68" s="3">
        <f t="shared" si="6"/>
        <v>545.06245899999999</v>
      </c>
      <c r="L68" s="4" t="str">
        <f t="shared" si="12"/>
        <v/>
      </c>
      <c r="Q68" s="2">
        <f t="shared" si="13"/>
        <v>1.2845891606880988E-2</v>
      </c>
      <c r="R68" s="2">
        <f t="shared" si="14"/>
        <v>1.276408299940276E-2</v>
      </c>
      <c r="S68">
        <f t="shared" si="8"/>
        <v>1</v>
      </c>
      <c r="T68" s="2">
        <f t="shared" si="5"/>
        <v>1.276408299940276E-2</v>
      </c>
      <c r="U68" s="2">
        <f t="shared" si="9"/>
        <v>6.3833254942715634E-2</v>
      </c>
      <c r="V68" s="2">
        <f t="shared" si="11"/>
        <v>6.5914647943350335E-2</v>
      </c>
      <c r="W68" s="4">
        <f t="shared" si="10"/>
        <v>0.10634941335510728</v>
      </c>
    </row>
    <row r="69" spans="1:23" x14ac:dyDescent="0.25">
      <c r="A69" s="1">
        <v>41822</v>
      </c>
      <c r="B69">
        <v>583.35258899999997</v>
      </c>
      <c r="C69">
        <v>585.44267200000002</v>
      </c>
      <c r="D69">
        <v>580.39262799999995</v>
      </c>
      <c r="E69">
        <v>582.33766000000003</v>
      </c>
      <c r="F69">
        <v>1056400</v>
      </c>
      <c r="G69">
        <v>582.33766000000003</v>
      </c>
      <c r="H69" s="3">
        <f t="shared" si="2"/>
        <v>578.70762400000001</v>
      </c>
      <c r="I69" s="3">
        <f t="shared" si="3"/>
        <v>560.48314632000006</v>
      </c>
      <c r="J69" t="str">
        <f t="shared" si="4"/>
        <v/>
      </c>
      <c r="K69" s="3">
        <f t="shared" si="6"/>
        <v>545.06245899999999</v>
      </c>
      <c r="L69" s="4" t="str">
        <f t="shared" si="12"/>
        <v/>
      </c>
      <c r="Q69" s="2">
        <f t="shared" si="13"/>
        <v>-5.7487512919440764E-4</v>
      </c>
      <c r="R69" s="2">
        <f t="shared" si="14"/>
        <v>-5.7504043325732311E-4</v>
      </c>
      <c r="S69">
        <f t="shared" si="8"/>
        <v>1</v>
      </c>
      <c r="T69" s="2">
        <f t="shared" si="5"/>
        <v>-5.7504043325732311E-4</v>
      </c>
      <c r="U69" s="2">
        <f t="shared" si="9"/>
        <v>6.3258214509458316E-2</v>
      </c>
      <c r="V69" s="2">
        <f t="shared" si="11"/>
        <v>6.5301880122403677E-2</v>
      </c>
      <c r="W69" s="4">
        <f t="shared" si="10"/>
        <v>0.10571340059317058</v>
      </c>
    </row>
    <row r="70" spans="1:23" x14ac:dyDescent="0.25">
      <c r="A70" s="1">
        <v>41823</v>
      </c>
      <c r="B70">
        <v>583.35258899999997</v>
      </c>
      <c r="C70">
        <v>585.01265999999998</v>
      </c>
      <c r="D70">
        <v>580.92258500000003</v>
      </c>
      <c r="E70">
        <v>584.73265600000002</v>
      </c>
      <c r="F70">
        <v>714200</v>
      </c>
      <c r="G70">
        <v>584.73265600000002</v>
      </c>
      <c r="H70" s="3">
        <f t="shared" si="2"/>
        <v>580.4536356000001</v>
      </c>
      <c r="I70" s="3">
        <f t="shared" si="3"/>
        <v>561.46915119999994</v>
      </c>
      <c r="J70" t="str">
        <f t="shared" si="4"/>
        <v/>
      </c>
      <c r="K70" s="3">
        <f t="shared" si="6"/>
        <v>545.06245899999999</v>
      </c>
      <c r="L70" s="4" t="str">
        <f t="shared" si="12"/>
        <v/>
      </c>
      <c r="Q70" s="2">
        <f t="shared" si="13"/>
        <v>4.1127273135657116E-3</v>
      </c>
      <c r="R70" s="2">
        <f t="shared" si="14"/>
        <v>4.1042931675746991E-3</v>
      </c>
      <c r="S70">
        <f t="shared" si="8"/>
        <v>1</v>
      </c>
      <c r="T70" s="2">
        <f t="shared" si="5"/>
        <v>4.1042931675746991E-3</v>
      </c>
      <c r="U70" s="2">
        <f t="shared" si="9"/>
        <v>6.7362507677033015E-2</v>
      </c>
      <c r="V70" s="2">
        <f t="shared" si="11"/>
        <v>6.9683176261976065E-2</v>
      </c>
      <c r="W70" s="4">
        <f t="shared" si="10"/>
        <v>0.11026089829676566</v>
      </c>
    </row>
    <row r="71" spans="1:23" x14ac:dyDescent="0.25">
      <c r="A71" s="1">
        <v>41827</v>
      </c>
      <c r="B71">
        <v>583.76265000000001</v>
      </c>
      <c r="C71">
        <v>586.43263100000001</v>
      </c>
      <c r="D71">
        <v>579.59264399999995</v>
      </c>
      <c r="E71">
        <v>582.25264900000002</v>
      </c>
      <c r="F71">
        <v>1064600</v>
      </c>
      <c r="G71">
        <v>582.25264900000002</v>
      </c>
      <c r="H71" s="3">
        <f t="shared" ref="H71:H134" si="15">AVERAGE(E67:E71)</f>
        <v>581.45563900000002</v>
      </c>
      <c r="I71" s="3">
        <f t="shared" si="3"/>
        <v>562.36355479999997</v>
      </c>
      <c r="J71" t="str">
        <f t="shared" si="4"/>
        <v/>
      </c>
      <c r="K71" s="3">
        <f t="shared" si="6"/>
        <v>545.06245899999999</v>
      </c>
      <c r="L71" s="4" t="str">
        <f t="shared" si="12"/>
        <v/>
      </c>
      <c r="Q71" s="2">
        <f t="shared" si="13"/>
        <v>-4.2412664566489067E-3</v>
      </c>
      <c r="R71" s="2">
        <f t="shared" si="14"/>
        <v>-4.2502861395135958E-3</v>
      </c>
      <c r="S71">
        <f t="shared" si="8"/>
        <v>1</v>
      </c>
      <c r="T71" s="2">
        <f t="shared" si="5"/>
        <v>-4.2502861395135958E-3</v>
      </c>
      <c r="U71" s="2">
        <f t="shared" si="9"/>
        <v>6.3112221537519414E-2</v>
      </c>
      <c r="V71" s="2">
        <f t="shared" si="11"/>
        <v>6.5146364887254338E-2</v>
      </c>
      <c r="W71" s="4">
        <f t="shared" si="10"/>
        <v>0.1055519859906906</v>
      </c>
    </row>
    <row r="72" spans="1:23" x14ac:dyDescent="0.25">
      <c r="A72" s="1">
        <v>41828</v>
      </c>
      <c r="B72">
        <v>577.66260699999998</v>
      </c>
      <c r="C72">
        <v>579.53064500000005</v>
      </c>
      <c r="D72">
        <v>566.13759200000004</v>
      </c>
      <c r="E72">
        <v>571.09258699999998</v>
      </c>
      <c r="F72">
        <v>1909500</v>
      </c>
      <c r="G72">
        <v>571.09258699999998</v>
      </c>
      <c r="H72" s="3">
        <f t="shared" si="15"/>
        <v>580.6176352</v>
      </c>
      <c r="I72" s="3">
        <f t="shared" si="3"/>
        <v>563.04995875999998</v>
      </c>
      <c r="J72" t="str">
        <f t="shared" si="4"/>
        <v/>
      </c>
      <c r="K72" s="3">
        <f t="shared" si="6"/>
        <v>545.06245899999999</v>
      </c>
      <c r="L72" s="4" t="str">
        <f t="shared" si="12"/>
        <v/>
      </c>
      <c r="Q72" s="2">
        <f t="shared" si="13"/>
        <v>-1.9167043755261681E-2</v>
      </c>
      <c r="R72" s="2">
        <f t="shared" si="14"/>
        <v>-1.9353112973249965E-2</v>
      </c>
      <c r="S72">
        <f t="shared" si="8"/>
        <v>1</v>
      </c>
      <c r="T72" s="2">
        <f t="shared" si="5"/>
        <v>-1.9353112973249965E-2</v>
      </c>
      <c r="U72" s="2">
        <f t="shared" si="9"/>
        <v>4.3759108564269449E-2</v>
      </c>
      <c r="V72" s="2">
        <f t="shared" si="11"/>
        <v>4.473065790570252E-2</v>
      </c>
      <c r="W72" s="4">
        <f t="shared" si="10"/>
        <v>8.4361822701490619E-2</v>
      </c>
    </row>
    <row r="73" spans="1:23" x14ac:dyDescent="0.25">
      <c r="A73" s="1">
        <v>41829</v>
      </c>
      <c r="B73">
        <v>571.58257800000001</v>
      </c>
      <c r="C73">
        <v>576.72258999999997</v>
      </c>
      <c r="D73">
        <v>569.37853600000005</v>
      </c>
      <c r="E73">
        <v>576.08265200000005</v>
      </c>
      <c r="F73">
        <v>1116800</v>
      </c>
      <c r="G73">
        <v>576.08265200000005</v>
      </c>
      <c r="H73" s="3">
        <f t="shared" si="15"/>
        <v>579.29964080000002</v>
      </c>
      <c r="I73" s="3">
        <f t="shared" si="3"/>
        <v>564.29556479999997</v>
      </c>
      <c r="J73" t="str">
        <f t="shared" si="4"/>
        <v/>
      </c>
      <c r="K73" s="3">
        <f t="shared" si="6"/>
        <v>545.06245899999999</v>
      </c>
      <c r="L73" s="4" t="str">
        <f t="shared" si="12"/>
        <v/>
      </c>
      <c r="Q73" s="2">
        <f t="shared" si="13"/>
        <v>8.737751309666475E-3</v>
      </c>
      <c r="R73" s="2">
        <f t="shared" si="14"/>
        <v>8.6997980843524607E-3</v>
      </c>
      <c r="S73">
        <f t="shared" si="8"/>
        <v>1</v>
      </c>
      <c r="T73" s="2">
        <f t="shared" si="5"/>
        <v>8.6997980843524607E-3</v>
      </c>
      <c r="U73" s="2">
        <f t="shared" si="9"/>
        <v>5.2458906648621906E-2</v>
      </c>
      <c r="V73" s="2">
        <f t="shared" si="11"/>
        <v>5.3859254580066684E-2</v>
      </c>
      <c r="W73" s="4">
        <f t="shared" si="10"/>
        <v>9.3836706637952849E-2</v>
      </c>
    </row>
    <row r="74" spans="1:23" x14ac:dyDescent="0.25">
      <c r="A74" s="1">
        <v>41830</v>
      </c>
      <c r="B74">
        <v>565.91254800000002</v>
      </c>
      <c r="C74">
        <v>576.59265600000003</v>
      </c>
      <c r="D74">
        <v>565.01255800000001</v>
      </c>
      <c r="E74">
        <v>571.10256300000003</v>
      </c>
      <c r="F74">
        <v>1356700</v>
      </c>
      <c r="G74">
        <v>571.10256300000003</v>
      </c>
      <c r="H74" s="3">
        <f t="shared" si="15"/>
        <v>577.05262140000002</v>
      </c>
      <c r="I74" s="3">
        <f t="shared" si="3"/>
        <v>565.35316988000011</v>
      </c>
      <c r="J74" t="str">
        <f t="shared" si="4"/>
        <v/>
      </c>
      <c r="K74" s="3">
        <f t="shared" si="6"/>
        <v>545.06245899999999</v>
      </c>
      <c r="L74" s="4" t="str">
        <f t="shared" si="12"/>
        <v/>
      </c>
      <c r="Q74" s="2">
        <f t="shared" si="13"/>
        <v>-8.6447473860052915E-3</v>
      </c>
      <c r="R74" s="2">
        <f t="shared" si="14"/>
        <v>-8.682329966053547E-3</v>
      </c>
      <c r="S74">
        <f t="shared" si="8"/>
        <v>1</v>
      </c>
      <c r="T74" s="2">
        <f t="shared" si="5"/>
        <v>-8.682329966053547E-3</v>
      </c>
      <c r="U74" s="2">
        <f t="shared" si="9"/>
        <v>4.3776576682568361E-2</v>
      </c>
      <c r="V74" s="2">
        <f t="shared" si="11"/>
        <v>4.4748907543818328E-2</v>
      </c>
      <c r="W74" s="4">
        <f t="shared" si="10"/>
        <v>8.438076462752786E-2</v>
      </c>
    </row>
    <row r="75" spans="1:23" x14ac:dyDescent="0.25">
      <c r="A75" s="1">
        <v>41831</v>
      </c>
      <c r="B75">
        <v>571.91258500000004</v>
      </c>
      <c r="C75">
        <v>580.85262999999998</v>
      </c>
      <c r="D75">
        <v>571.422594</v>
      </c>
      <c r="E75">
        <v>579.18264499999998</v>
      </c>
      <c r="F75">
        <v>1621700</v>
      </c>
      <c r="G75">
        <v>579.18264499999998</v>
      </c>
      <c r="H75" s="3">
        <f t="shared" si="15"/>
        <v>575.94261919999997</v>
      </c>
      <c r="I75" s="3">
        <f t="shared" si="3"/>
        <v>566.36437328</v>
      </c>
      <c r="J75" t="str">
        <f t="shared" si="4"/>
        <v/>
      </c>
      <c r="K75" s="3">
        <f t="shared" si="6"/>
        <v>545.06245899999999</v>
      </c>
      <c r="L75" s="4" t="str">
        <f t="shared" si="12"/>
        <v/>
      </c>
      <c r="Q75" s="2">
        <f t="shared" si="13"/>
        <v>1.4148215265495034E-2</v>
      </c>
      <c r="R75" s="2">
        <f t="shared" si="14"/>
        <v>1.4049063388241174E-2</v>
      </c>
      <c r="S75">
        <f t="shared" si="8"/>
        <v>1</v>
      </c>
      <c r="T75" s="2">
        <f t="shared" si="5"/>
        <v>1.4049063388241174E-2</v>
      </c>
      <c r="U75" s="2">
        <f t="shared" si="9"/>
        <v>5.7825640070809536E-2</v>
      </c>
      <c r="V75" s="2">
        <f t="shared" si="11"/>
        <v>5.9530239986139044E-2</v>
      </c>
      <c r="W75" s="4">
        <f t="shared" si="10"/>
        <v>9.9722817115240225E-2</v>
      </c>
    </row>
    <row r="76" spans="1:23" x14ac:dyDescent="0.25">
      <c r="A76" s="1">
        <v>41834</v>
      </c>
      <c r="B76">
        <v>582.60260800000003</v>
      </c>
      <c r="C76">
        <v>585.212671</v>
      </c>
      <c r="D76">
        <v>578.03264100000001</v>
      </c>
      <c r="E76">
        <v>584.87262699999997</v>
      </c>
      <c r="F76">
        <v>1854100</v>
      </c>
      <c r="G76">
        <v>584.87262699999997</v>
      </c>
      <c r="H76" s="3">
        <f t="shared" si="15"/>
        <v>576.4666148</v>
      </c>
      <c r="I76" s="3">
        <f t="shared" si="3"/>
        <v>567.50597580000021</v>
      </c>
      <c r="J76" t="str">
        <f t="shared" si="4"/>
        <v/>
      </c>
      <c r="K76" s="3">
        <f t="shared" si="6"/>
        <v>545.06245899999999</v>
      </c>
      <c r="L76" s="4" t="str">
        <f t="shared" si="12"/>
        <v/>
      </c>
      <c r="Q76" s="2">
        <f t="shared" si="13"/>
        <v>9.8241583188320991E-3</v>
      </c>
      <c r="R76" s="2">
        <f t="shared" si="14"/>
        <v>9.7762150214627131E-3</v>
      </c>
      <c r="S76">
        <f t="shared" si="8"/>
        <v>1</v>
      </c>
      <c r="T76" s="2">
        <f t="shared" si="5"/>
        <v>9.7762150214627131E-3</v>
      </c>
      <c r="U76" s="2">
        <f t="shared" si="9"/>
        <v>6.7601855092272248E-2</v>
      </c>
      <c r="V76" s="2">
        <f t="shared" si="11"/>
        <v>6.9939232807352925E-2</v>
      </c>
      <c r="W76" s="4">
        <f t="shared" si="10"/>
        <v>0.11052666817741241</v>
      </c>
    </row>
    <row r="77" spans="1:23" x14ac:dyDescent="0.25">
      <c r="A77" s="1">
        <v>41835</v>
      </c>
      <c r="B77">
        <v>585.74262799999997</v>
      </c>
      <c r="C77">
        <v>585.80762600000003</v>
      </c>
      <c r="D77">
        <v>576.56260599999996</v>
      </c>
      <c r="E77">
        <v>584.78265899999997</v>
      </c>
      <c r="F77">
        <v>1623000</v>
      </c>
      <c r="G77">
        <v>584.78265899999997</v>
      </c>
      <c r="H77" s="3">
        <f t="shared" si="15"/>
        <v>579.2046292</v>
      </c>
      <c r="I77" s="3">
        <f t="shared" si="3"/>
        <v>568.41238008000016</v>
      </c>
      <c r="J77" t="str">
        <f t="shared" si="4"/>
        <v/>
      </c>
      <c r="K77" s="3">
        <f t="shared" si="6"/>
        <v>545.06245899999999</v>
      </c>
      <c r="L77" s="4" t="str">
        <f t="shared" si="12"/>
        <v/>
      </c>
      <c r="Q77" s="2">
        <f t="shared" si="13"/>
        <v>-1.5382494554661008E-4</v>
      </c>
      <c r="R77" s="2">
        <f t="shared" si="14"/>
        <v>-1.5383677781696074E-4</v>
      </c>
      <c r="S77">
        <f t="shared" si="8"/>
        <v>1</v>
      </c>
      <c r="T77" s="2">
        <f t="shared" si="5"/>
        <v>-1.5383677781696074E-4</v>
      </c>
      <c r="U77" s="2">
        <f t="shared" si="9"/>
        <v>6.7448018314455294E-2</v>
      </c>
      <c r="V77" s="2">
        <f t="shared" si="11"/>
        <v>6.9774649463128169E-2</v>
      </c>
      <c r="W77" s="4">
        <f t="shared" si="10"/>
        <v>0.11035584147315203</v>
      </c>
    </row>
    <row r="78" spans="1:23" x14ac:dyDescent="0.25">
      <c r="A78" s="1">
        <v>41836</v>
      </c>
      <c r="B78">
        <v>588.00267099999996</v>
      </c>
      <c r="C78">
        <v>588.402694</v>
      </c>
      <c r="D78">
        <v>582.20264599999996</v>
      </c>
      <c r="E78">
        <v>582.66258700000003</v>
      </c>
      <c r="F78">
        <v>1397100</v>
      </c>
      <c r="G78">
        <v>582.66258700000003</v>
      </c>
      <c r="H78" s="3">
        <f t="shared" si="15"/>
        <v>580.52061620000006</v>
      </c>
      <c r="I78" s="3">
        <f t="shared" si="3"/>
        <v>569.2967831200001</v>
      </c>
      <c r="J78" t="str">
        <f t="shared" si="4"/>
        <v/>
      </c>
      <c r="K78" s="3">
        <f t="shared" si="6"/>
        <v>545.06245899999999</v>
      </c>
      <c r="L78" s="4" t="str">
        <f t="shared" si="12"/>
        <v/>
      </c>
      <c r="Q78" s="2">
        <f t="shared" si="13"/>
        <v>-3.6254016212199369E-3</v>
      </c>
      <c r="R78" s="2">
        <f t="shared" si="14"/>
        <v>-3.6319893165246355E-3</v>
      </c>
      <c r="S78">
        <f t="shared" si="8"/>
        <v>1</v>
      </c>
      <c r="T78" s="2">
        <f t="shared" si="5"/>
        <v>-3.6319893165246355E-3</v>
      </c>
      <c r="U78" s="2">
        <f t="shared" si="9"/>
        <v>6.3816028997930652E-2</v>
      </c>
      <c r="V78" s="2">
        <f t="shared" si="11"/>
        <v>6.5896286714624663E-2</v>
      </c>
      <c r="W78" s="4">
        <f t="shared" si="10"/>
        <v>0.10633035560534432</v>
      </c>
    </row>
    <row r="79" spans="1:23" x14ac:dyDescent="0.25">
      <c r="A79" s="1">
        <v>41837</v>
      </c>
      <c r="B79">
        <v>579.53266499999995</v>
      </c>
      <c r="C79">
        <v>580.99260100000004</v>
      </c>
      <c r="D79">
        <v>568.61257999999998</v>
      </c>
      <c r="E79">
        <v>573.73257899999999</v>
      </c>
      <c r="F79">
        <v>3016600</v>
      </c>
      <c r="G79">
        <v>573.73257899999999</v>
      </c>
      <c r="H79" s="3">
        <f t="shared" si="15"/>
        <v>581.04661939999994</v>
      </c>
      <c r="I79" s="3">
        <f t="shared" si="3"/>
        <v>569.89238384000009</v>
      </c>
      <c r="J79" t="str">
        <f t="shared" si="4"/>
        <v/>
      </c>
      <c r="K79" s="3">
        <f t="shared" si="6"/>
        <v>545.06245899999999</v>
      </c>
      <c r="L79" s="4" t="str">
        <f t="shared" si="12"/>
        <v/>
      </c>
      <c r="Q79" s="2">
        <f t="shared" si="13"/>
        <v>-1.5326207996258501E-2</v>
      </c>
      <c r="R79" s="2">
        <f t="shared" si="14"/>
        <v>-1.5444868291527143E-2</v>
      </c>
      <c r="S79">
        <f t="shared" si="8"/>
        <v>1</v>
      </c>
      <c r="T79" s="2">
        <f t="shared" si="5"/>
        <v>-1.5444868291527143E-2</v>
      </c>
      <c r="U79" s="2">
        <f t="shared" si="9"/>
        <v>4.8371160706403508E-2</v>
      </c>
      <c r="V79" s="2">
        <f t="shared" si="11"/>
        <v>4.9560138521996588E-2</v>
      </c>
      <c r="W79" s="4">
        <f t="shared" si="10"/>
        <v>8.9374506462762238E-2</v>
      </c>
    </row>
    <row r="80" spans="1:23" x14ac:dyDescent="0.25">
      <c r="A80" s="1">
        <v>41838</v>
      </c>
      <c r="B80">
        <v>593.00271199999997</v>
      </c>
      <c r="C80">
        <v>596.802684</v>
      </c>
      <c r="D80">
        <v>582.00263500000005</v>
      </c>
      <c r="E80">
        <v>595.08269600000006</v>
      </c>
      <c r="F80">
        <v>4014200</v>
      </c>
      <c r="G80">
        <v>595.08269600000006</v>
      </c>
      <c r="H80" s="3">
        <f t="shared" si="15"/>
        <v>584.22662960000002</v>
      </c>
      <c r="I80" s="3">
        <f t="shared" si="3"/>
        <v>571.64159264</v>
      </c>
      <c r="J80" t="str">
        <f t="shared" si="4"/>
        <v/>
      </c>
      <c r="K80" s="3">
        <f t="shared" si="6"/>
        <v>545.06245899999999</v>
      </c>
      <c r="L80" s="4" t="str">
        <f t="shared" si="12"/>
        <v/>
      </c>
      <c r="Q80" s="2">
        <f t="shared" si="13"/>
        <v>3.7212662800520713E-2</v>
      </c>
      <c r="R80" s="2">
        <f t="shared" si="14"/>
        <v>3.6536983246991978E-2</v>
      </c>
      <c r="S80">
        <f t="shared" si="8"/>
        <v>1</v>
      </c>
      <c r="T80" s="2">
        <f t="shared" si="5"/>
        <v>3.6536983246991978E-2</v>
      </c>
      <c r="U80" s="2">
        <f t="shared" si="9"/>
        <v>8.4908143953395493E-2</v>
      </c>
      <c r="V80" s="2">
        <f t="shared" si="11"/>
        <v>8.8617066045683535E-2</v>
      </c>
      <c r="W80" s="4">
        <f t="shared" si="10"/>
        <v>0.12991303263524467</v>
      </c>
    </row>
    <row r="81" spans="1:23" x14ac:dyDescent="0.25">
      <c r="A81" s="1">
        <v>41841</v>
      </c>
      <c r="B81">
        <v>591.752702</v>
      </c>
      <c r="C81">
        <v>594.40273100000002</v>
      </c>
      <c r="D81">
        <v>585.23562200000003</v>
      </c>
      <c r="E81">
        <v>589.47264500000006</v>
      </c>
      <c r="F81">
        <v>2062100</v>
      </c>
      <c r="G81">
        <v>589.47264500000006</v>
      </c>
      <c r="H81" s="3">
        <f t="shared" si="15"/>
        <v>585.1466332</v>
      </c>
      <c r="I81" s="3">
        <f t="shared" si="3"/>
        <v>573.1499970000001</v>
      </c>
      <c r="J81" t="str">
        <f t="shared" si="4"/>
        <v/>
      </c>
      <c r="K81" s="3">
        <f t="shared" si="6"/>
        <v>545.06245899999999</v>
      </c>
      <c r="L81" s="4" t="str">
        <f t="shared" si="12"/>
        <v/>
      </c>
      <c r="Q81" s="2">
        <f t="shared" si="13"/>
        <v>-9.4273468842387409E-3</v>
      </c>
      <c r="R81" s="2">
        <f t="shared" si="14"/>
        <v>-9.4720655933136621E-3</v>
      </c>
      <c r="S81">
        <f t="shared" si="8"/>
        <v>1</v>
      </c>
      <c r="T81" s="2">
        <f t="shared" si="5"/>
        <v>-9.4720655933136621E-3</v>
      </c>
      <c r="U81" s="2">
        <f t="shared" si="9"/>
        <v>7.5436078360081829E-2</v>
      </c>
      <c r="V81" s="2">
        <f t="shared" si="11"/>
        <v>7.8354295339968738E-2</v>
      </c>
      <c r="W81" s="4">
        <f t="shared" si="10"/>
        <v>0.11926095052757013</v>
      </c>
    </row>
    <row r="82" spans="1:23" x14ac:dyDescent="0.25">
      <c r="A82" s="1">
        <v>41842</v>
      </c>
      <c r="B82">
        <v>590.72265500000003</v>
      </c>
      <c r="C82">
        <v>599.65272500000003</v>
      </c>
      <c r="D82">
        <v>590.60263599999996</v>
      </c>
      <c r="E82">
        <v>594.74265200000002</v>
      </c>
      <c r="F82">
        <v>1699200</v>
      </c>
      <c r="G82">
        <v>594.74265200000002</v>
      </c>
      <c r="H82" s="3">
        <f t="shared" si="15"/>
        <v>587.1386318000001</v>
      </c>
      <c r="I82" s="3">
        <f t="shared" si="3"/>
        <v>575.16840356000012</v>
      </c>
      <c r="J82" t="str">
        <f t="shared" si="4"/>
        <v/>
      </c>
      <c r="K82" s="3">
        <f t="shared" si="6"/>
        <v>545.06245899999999</v>
      </c>
      <c r="L82" s="4" t="str">
        <f t="shared" si="12"/>
        <v/>
      </c>
      <c r="Q82" s="2">
        <f t="shared" si="13"/>
        <v>8.9402062075332189E-3</v>
      </c>
      <c r="R82" s="2">
        <f t="shared" si="14"/>
        <v>8.9004791670712537E-3</v>
      </c>
      <c r="S82">
        <f t="shared" si="8"/>
        <v>1</v>
      </c>
      <c r="T82" s="2">
        <f t="shared" si="5"/>
        <v>8.9004791670712537E-3</v>
      </c>
      <c r="U82" s="2">
        <f t="shared" si="9"/>
        <v>8.4336557527153078E-2</v>
      </c>
      <c r="V82" s="2">
        <f t="shared" si="11"/>
        <v>8.7995005105087065E-2</v>
      </c>
      <c r="W82" s="4">
        <f t="shared" si="10"/>
        <v>0.1292673742253263</v>
      </c>
    </row>
    <row r="83" spans="1:23" x14ac:dyDescent="0.25">
      <c r="A83" s="1">
        <v>41843</v>
      </c>
      <c r="B83">
        <v>593.23265200000003</v>
      </c>
      <c r="C83">
        <v>597.85268299999996</v>
      </c>
      <c r="D83">
        <v>592.50268300000005</v>
      </c>
      <c r="E83">
        <v>595.98268599999994</v>
      </c>
      <c r="F83">
        <v>1233200</v>
      </c>
      <c r="G83">
        <v>595.98268599999994</v>
      </c>
      <c r="H83" s="3">
        <f t="shared" si="15"/>
        <v>589.80265159999999</v>
      </c>
      <c r="I83" s="3">
        <f t="shared" si="3"/>
        <v>577.28721240000004</v>
      </c>
      <c r="J83" t="str">
        <f t="shared" si="4"/>
        <v/>
      </c>
      <c r="K83" s="3">
        <f t="shared" si="6"/>
        <v>545.06245899999999</v>
      </c>
      <c r="L83" s="4" t="str">
        <f t="shared" si="12"/>
        <v/>
      </c>
      <c r="Q83" s="2">
        <f t="shared" si="13"/>
        <v>2.0849925523753754E-3</v>
      </c>
      <c r="R83" s="2">
        <f t="shared" si="14"/>
        <v>2.0828219719759866E-3</v>
      </c>
      <c r="S83">
        <f t="shared" si="8"/>
        <v>1</v>
      </c>
      <c r="T83" s="2">
        <f t="shared" si="5"/>
        <v>2.0828219719759866E-3</v>
      </c>
      <c r="U83" s="2">
        <f t="shared" si="9"/>
        <v>8.6419379499129062E-2</v>
      </c>
      <c r="V83" s="2">
        <f t="shared" si="11"/>
        <v>9.0263466587752861E-2</v>
      </c>
      <c r="W83" s="4">
        <f t="shared" si="10"/>
        <v>0.1316218882902267</v>
      </c>
    </row>
    <row r="84" spans="1:23" x14ac:dyDescent="0.25">
      <c r="A84" s="1">
        <v>41844</v>
      </c>
      <c r="B84">
        <v>596.45272499999999</v>
      </c>
      <c r="C84">
        <v>599.50271599999996</v>
      </c>
      <c r="D84">
        <v>591.77271499999995</v>
      </c>
      <c r="E84">
        <v>593.35267099999999</v>
      </c>
      <c r="F84">
        <v>1035100</v>
      </c>
      <c r="G84">
        <v>593.35267099999999</v>
      </c>
      <c r="H84" s="3">
        <f t="shared" si="15"/>
        <v>593.72667000000001</v>
      </c>
      <c r="I84" s="3">
        <f t="shared" si="3"/>
        <v>578.88642000000004</v>
      </c>
      <c r="J84" t="str">
        <f t="shared" si="4"/>
        <v/>
      </c>
      <c r="K84" s="3">
        <f t="shared" si="6"/>
        <v>545.06245899999999</v>
      </c>
      <c r="L84" s="4" t="str">
        <f t="shared" si="12"/>
        <v/>
      </c>
      <c r="Q84" s="2">
        <f t="shared" si="13"/>
        <v>-4.4129050420098626E-3</v>
      </c>
      <c r="R84" s="2">
        <f t="shared" si="14"/>
        <v>-4.4226706478490158E-3</v>
      </c>
      <c r="S84">
        <f t="shared" si="8"/>
        <v>1</v>
      </c>
      <c r="T84" s="2">
        <f t="shared" si="5"/>
        <v>-4.4226706478490158E-3</v>
      </c>
      <c r="U84" s="2">
        <f t="shared" si="9"/>
        <v>8.1996708851280048E-2</v>
      </c>
      <c r="V84" s="2">
        <f t="shared" si="11"/>
        <v>8.5452237438928602E-2</v>
      </c>
      <c r="W84" s="4">
        <f t="shared" si="10"/>
        <v>0.12662814835374214</v>
      </c>
    </row>
    <row r="85" spans="1:23" x14ac:dyDescent="0.25">
      <c r="A85" s="1">
        <v>41845</v>
      </c>
      <c r="B85">
        <v>590.40268600000002</v>
      </c>
      <c r="C85">
        <v>591.86268399999994</v>
      </c>
      <c r="D85">
        <v>587.03266499999995</v>
      </c>
      <c r="E85">
        <v>589.02268100000003</v>
      </c>
      <c r="F85">
        <v>932500</v>
      </c>
      <c r="G85">
        <v>589.02268100000003</v>
      </c>
      <c r="H85" s="3">
        <f t="shared" si="15"/>
        <v>592.51466700000003</v>
      </c>
      <c r="I85" s="3">
        <f t="shared" si="3"/>
        <v>580.25122500000009</v>
      </c>
      <c r="J85" t="str">
        <f t="shared" si="4"/>
        <v/>
      </c>
      <c r="K85" s="3">
        <f t="shared" si="6"/>
        <v>545.06245899999999</v>
      </c>
      <c r="L85" s="4" t="str">
        <f t="shared" si="12"/>
        <v/>
      </c>
      <c r="Q85" s="2">
        <f t="shared" si="13"/>
        <v>-7.2974981181131993E-3</v>
      </c>
      <c r="R85" s="2">
        <f t="shared" si="14"/>
        <v>-7.3242551097064913E-3</v>
      </c>
      <c r="S85">
        <f t="shared" si="8"/>
        <v>1</v>
      </c>
      <c r="T85" s="2">
        <f t="shared" si="5"/>
        <v>-7.3242551097064913E-3</v>
      </c>
      <c r="U85" s="2">
        <f t="shared" si="9"/>
        <v>7.4672453741573552E-2</v>
      </c>
      <c r="V85" s="2">
        <f t="shared" si="11"/>
        <v>7.7531151778916341E-2</v>
      </c>
      <c r="W85" s="4">
        <f t="shared" si="10"/>
        <v>0.11840658156131734</v>
      </c>
    </row>
    <row r="86" spans="1:23" x14ac:dyDescent="0.25">
      <c r="A86" s="1">
        <v>41848</v>
      </c>
      <c r="B86">
        <v>588.07268799999997</v>
      </c>
      <c r="C86">
        <v>592.50268300000005</v>
      </c>
      <c r="D86">
        <v>584.75566800000001</v>
      </c>
      <c r="E86">
        <v>590.60263599999996</v>
      </c>
      <c r="F86">
        <v>986800</v>
      </c>
      <c r="G86">
        <v>590.60263599999996</v>
      </c>
      <c r="H86" s="3">
        <f t="shared" si="15"/>
        <v>592.74066519999997</v>
      </c>
      <c r="I86" s="3">
        <f t="shared" si="3"/>
        <v>581.62083075999999</v>
      </c>
      <c r="J86" t="str">
        <f t="shared" si="4"/>
        <v/>
      </c>
      <c r="K86" s="3">
        <f t="shared" si="6"/>
        <v>545.06245899999999</v>
      </c>
      <c r="L86" s="4" t="str">
        <f t="shared" si="12"/>
        <v/>
      </c>
      <c r="Q86" s="2">
        <f t="shared" si="13"/>
        <v>2.6823330424519121E-3</v>
      </c>
      <c r="R86" s="2">
        <f t="shared" si="14"/>
        <v>2.6787420073113911E-3</v>
      </c>
      <c r="S86">
        <f t="shared" si="8"/>
        <v>1</v>
      </c>
      <c r="T86" s="2">
        <f t="shared" si="5"/>
        <v>2.6787420073113911E-3</v>
      </c>
      <c r="U86" s="2">
        <f t="shared" si="9"/>
        <v>7.7351195748884938E-2</v>
      </c>
      <c r="V86" s="2">
        <f t="shared" si="11"/>
        <v>8.0421449191604211E-2</v>
      </c>
      <c r="W86" s="4">
        <f t="shared" si="10"/>
        <v>0.12140652048993505</v>
      </c>
    </row>
    <row r="87" spans="1:23" x14ac:dyDescent="0.25">
      <c r="A87" s="1">
        <v>41849</v>
      </c>
      <c r="B87">
        <v>588.75265300000001</v>
      </c>
      <c r="C87">
        <v>589.70270700000003</v>
      </c>
      <c r="D87">
        <v>583.51765399999999</v>
      </c>
      <c r="E87">
        <v>585.61263299999996</v>
      </c>
      <c r="F87">
        <v>1349900</v>
      </c>
      <c r="G87">
        <v>585.61263299999996</v>
      </c>
      <c r="H87" s="3">
        <f t="shared" si="15"/>
        <v>590.91466139999989</v>
      </c>
      <c r="I87" s="3">
        <f t="shared" si="3"/>
        <v>582.44723292000003</v>
      </c>
      <c r="J87" t="str">
        <f t="shared" si="4"/>
        <v/>
      </c>
      <c r="K87" s="3">
        <f t="shared" si="6"/>
        <v>545.06245899999999</v>
      </c>
      <c r="L87" s="4" t="str">
        <f t="shared" si="12"/>
        <v/>
      </c>
      <c r="Q87" s="2">
        <f t="shared" si="13"/>
        <v>-8.4490022492890171E-3</v>
      </c>
      <c r="R87" s="2">
        <f t="shared" si="14"/>
        <v>-8.4848973972509508E-3</v>
      </c>
      <c r="S87">
        <f t="shared" si="8"/>
        <v>1</v>
      </c>
      <c r="T87" s="2">
        <f t="shared" si="5"/>
        <v>-8.4848973972509508E-3</v>
      </c>
      <c r="U87" s="2">
        <f t="shared" si="9"/>
        <v>6.8866298351633992E-2</v>
      </c>
      <c r="V87" s="2">
        <f t="shared" si="11"/>
        <v>7.1292965937204134E-2</v>
      </c>
      <c r="W87" s="4">
        <f t="shared" si="10"/>
        <v>0.11193175427594815</v>
      </c>
    </row>
    <row r="88" spans="1:23" x14ac:dyDescent="0.25">
      <c r="A88" s="1">
        <v>41850</v>
      </c>
      <c r="B88">
        <v>586.55264999999997</v>
      </c>
      <c r="C88">
        <v>589.50269600000001</v>
      </c>
      <c r="D88">
        <v>584.00262699999996</v>
      </c>
      <c r="E88">
        <v>587.42264999999998</v>
      </c>
      <c r="F88">
        <v>1016500</v>
      </c>
      <c r="G88">
        <v>587.42264999999998</v>
      </c>
      <c r="H88" s="3">
        <f t="shared" si="15"/>
        <v>589.2026542000001</v>
      </c>
      <c r="I88" s="3">
        <f t="shared" si="3"/>
        <v>583.35923604000004</v>
      </c>
      <c r="J88" t="str">
        <f t="shared" si="4"/>
        <v/>
      </c>
      <c r="K88" s="3">
        <f t="shared" si="6"/>
        <v>545.06245899999999</v>
      </c>
      <c r="L88" s="4" t="str">
        <f t="shared" si="12"/>
        <v/>
      </c>
      <c r="Q88" s="2">
        <f t="shared" si="13"/>
        <v>3.0908093473454024E-3</v>
      </c>
      <c r="R88" s="2">
        <f t="shared" si="14"/>
        <v>3.0860426156481655E-3</v>
      </c>
      <c r="S88">
        <f t="shared" si="8"/>
        <v>1</v>
      </c>
      <c r="T88" s="2">
        <f t="shared" si="5"/>
        <v>3.0860426156481655E-3</v>
      </c>
      <c r="U88" s="2">
        <f t="shared" si="9"/>
        <v>7.1952340967282161E-2</v>
      </c>
      <c r="V88" s="2">
        <f t="shared" si="11"/>
        <v>7.4604128250068236E-2</v>
      </c>
      <c r="W88" s="4">
        <f t="shared" si="10"/>
        <v>0.11536852333567449</v>
      </c>
    </row>
    <row r="89" spans="1:23" x14ac:dyDescent="0.25">
      <c r="A89" s="1">
        <v>41851</v>
      </c>
      <c r="B89">
        <v>580.60261600000001</v>
      </c>
      <c r="C89">
        <v>583.65266799999995</v>
      </c>
      <c r="D89">
        <v>570.00256100000001</v>
      </c>
      <c r="E89">
        <v>571.60253</v>
      </c>
      <c r="F89">
        <v>2102800</v>
      </c>
      <c r="G89">
        <v>571.60253</v>
      </c>
      <c r="H89" s="3">
        <f t="shared" si="15"/>
        <v>584.8526260000001</v>
      </c>
      <c r="I89" s="3">
        <f t="shared" si="3"/>
        <v>583.07723216000011</v>
      </c>
      <c r="J89" t="str">
        <f t="shared" si="4"/>
        <v/>
      </c>
      <c r="K89" s="3">
        <f t="shared" si="6"/>
        <v>545.06245899999999</v>
      </c>
      <c r="L89" s="4" t="str">
        <f t="shared" si="12"/>
        <v/>
      </c>
      <c r="Q89" s="2">
        <f t="shared" si="13"/>
        <v>-2.6931409607716006E-2</v>
      </c>
      <c r="R89" s="2">
        <f t="shared" si="14"/>
        <v>-2.7300705557898122E-2</v>
      </c>
      <c r="S89">
        <f t="shared" si="8"/>
        <v>1</v>
      </c>
      <c r="T89" s="2">
        <f t="shared" si="5"/>
        <v>-2.7300705557898122E-2</v>
      </c>
      <c r="U89" s="2">
        <f t="shared" si="9"/>
        <v>4.4651635409384036E-2</v>
      </c>
      <c r="V89" s="2">
        <f t="shared" si="11"/>
        <v>4.5663524306023051E-2</v>
      </c>
      <c r="W89" s="4">
        <f t="shared" si="10"/>
        <v>8.5330076770168128E-2</v>
      </c>
    </row>
    <row r="90" spans="1:23" x14ac:dyDescent="0.25">
      <c r="A90" s="1">
        <v>41852</v>
      </c>
      <c r="B90">
        <v>570.40258400000005</v>
      </c>
      <c r="C90">
        <v>575.96263299999998</v>
      </c>
      <c r="D90">
        <v>562.85252000000003</v>
      </c>
      <c r="E90">
        <v>566.07259399999998</v>
      </c>
      <c r="F90">
        <v>1955300</v>
      </c>
      <c r="G90">
        <v>566.07259399999998</v>
      </c>
      <c r="H90" s="3">
        <f t="shared" si="15"/>
        <v>580.26260860000002</v>
      </c>
      <c r="I90" s="3">
        <f t="shared" si="3"/>
        <v>582.6800320000001</v>
      </c>
      <c r="J90" t="str">
        <f t="shared" si="4"/>
        <v>SELL</v>
      </c>
      <c r="K90" s="3">
        <f t="shared" si="6"/>
        <v>545.06245899999999</v>
      </c>
      <c r="L90" s="4" t="str">
        <f t="shared" si="12"/>
        <v/>
      </c>
      <c r="Q90" s="2">
        <f t="shared" si="13"/>
        <v>-9.674442833554342E-3</v>
      </c>
      <c r="R90" s="2">
        <f t="shared" si="14"/>
        <v>-9.7215442887000295E-3</v>
      </c>
      <c r="S90">
        <f t="shared" si="8"/>
        <v>1</v>
      </c>
      <c r="T90" s="2">
        <f t="shared" si="5"/>
        <v>-9.7215442887000295E-3</v>
      </c>
      <c r="U90" s="2">
        <f t="shared" si="9"/>
        <v>3.4930091120684008E-2</v>
      </c>
      <c r="V90" s="2">
        <f t="shared" si="11"/>
        <v>3.5547312316991597E-2</v>
      </c>
      <c r="W90" s="4">
        <f t="shared" si="10"/>
        <v>7.4830112986917996E-2</v>
      </c>
    </row>
    <row r="91" spans="1:23" x14ac:dyDescent="0.25">
      <c r="A91" s="1">
        <v>41855</v>
      </c>
      <c r="B91">
        <v>569.04253100000005</v>
      </c>
      <c r="C91">
        <v>575.35256100000004</v>
      </c>
      <c r="D91">
        <v>564.102531</v>
      </c>
      <c r="E91">
        <v>573.15261899999996</v>
      </c>
      <c r="F91">
        <v>1427300</v>
      </c>
      <c r="G91">
        <v>573.15261899999996</v>
      </c>
      <c r="H91" s="3">
        <f t="shared" si="15"/>
        <v>576.77260519999993</v>
      </c>
      <c r="I91" s="3">
        <f t="shared" ref="I91:I154" si="16">AVERAGE(E67:E91)</f>
        <v>582.51643148000005</v>
      </c>
      <c r="J91" t="str">
        <f t="shared" ref="J91:J154" si="17" xml:space="preserve"> IF(AND(H91&gt;I91,H90&lt;I90),"BUY",IF(AND(H91&lt;I91,H90&gt;I90),"SELL",""))</f>
        <v/>
      </c>
      <c r="K91" s="3">
        <f t="shared" si="6"/>
        <v>573.15261899999996</v>
      </c>
      <c r="L91" s="4">
        <f t="shared" si="12"/>
        <v>5.1535671804540772E-2</v>
      </c>
      <c r="Q91" s="2">
        <f t="shared" si="13"/>
        <v>1.2507273934551089E-2</v>
      </c>
      <c r="R91" s="2">
        <f t="shared" si="14"/>
        <v>1.2429704105641358E-2</v>
      </c>
      <c r="S91">
        <f t="shared" si="8"/>
        <v>-1</v>
      </c>
      <c r="T91" s="2">
        <f t="shared" ref="T91:T154" si="18">R91*S91</f>
        <v>-1.2429704105641358E-2</v>
      </c>
      <c r="U91" s="2">
        <f t="shared" si="9"/>
        <v>2.2500387015042651E-2</v>
      </c>
      <c r="V91" s="2">
        <f t="shared" si="11"/>
        <v>2.2755429986105691E-2</v>
      </c>
      <c r="W91" s="4">
        <f t="shared" si="10"/>
        <v>8.827330764314989E-2</v>
      </c>
    </row>
    <row r="92" spans="1:23" x14ac:dyDescent="0.25">
      <c r="A92" s="1">
        <v>41856</v>
      </c>
      <c r="B92">
        <v>570.05256399999996</v>
      </c>
      <c r="C92">
        <v>571.98260100000005</v>
      </c>
      <c r="D92">
        <v>562.61254299999996</v>
      </c>
      <c r="E92">
        <v>565.07259799999997</v>
      </c>
      <c r="F92">
        <v>1551200</v>
      </c>
      <c r="G92">
        <v>565.07259799999997</v>
      </c>
      <c r="H92" s="3">
        <f t="shared" si="15"/>
        <v>572.6645982</v>
      </c>
      <c r="I92" s="3">
        <f t="shared" si="16"/>
        <v>582.10803116000011</v>
      </c>
      <c r="J92" t="str">
        <f t="shared" si="17"/>
        <v/>
      </c>
      <c r="K92" s="3">
        <f t="shared" ref="K92:K155" si="19">IF(J91&lt;&gt;"",G92,K91)</f>
        <v>573.15261899999996</v>
      </c>
      <c r="L92" s="4" t="str">
        <f t="shared" si="12"/>
        <v/>
      </c>
      <c r="Q92" s="2">
        <f t="shared" si="13"/>
        <v>-1.4097503408599055E-2</v>
      </c>
      <c r="R92" s="2">
        <f t="shared" si="14"/>
        <v>-1.4197817107562035E-2</v>
      </c>
      <c r="S92">
        <f t="shared" ref="S92:S155" si="20">IF(H91&gt;I91, 1, -1)</f>
        <v>-1</v>
      </c>
      <c r="T92" s="2">
        <f t="shared" si="18"/>
        <v>1.4197817107562035E-2</v>
      </c>
      <c r="U92" s="2">
        <f t="shared" ref="U92:U155" si="21">T92+U91</f>
        <v>3.6698204122604688E-2</v>
      </c>
      <c r="V92" s="2">
        <f t="shared" si="11"/>
        <v>3.7379896614642805E-2</v>
      </c>
      <c r="W92" s="4">
        <f t="shared" si="10"/>
        <v>7.2931370979163246E-2</v>
      </c>
    </row>
    <row r="93" spans="1:23" x14ac:dyDescent="0.25">
      <c r="A93" s="1">
        <v>41857</v>
      </c>
      <c r="B93">
        <v>561.78256899999997</v>
      </c>
      <c r="C93">
        <v>570.70260099999996</v>
      </c>
      <c r="D93">
        <v>560.00254099999995</v>
      </c>
      <c r="E93">
        <v>566.37658899999997</v>
      </c>
      <c r="F93">
        <v>1334400</v>
      </c>
      <c r="G93">
        <v>566.37658899999997</v>
      </c>
      <c r="H93" s="3">
        <f t="shared" si="15"/>
        <v>568.45538599999986</v>
      </c>
      <c r="I93" s="3">
        <f t="shared" si="16"/>
        <v>581.45618976000003</v>
      </c>
      <c r="J93" t="str">
        <f t="shared" si="17"/>
        <v/>
      </c>
      <c r="K93" s="3">
        <f t="shared" si="19"/>
        <v>573.15261899999996</v>
      </c>
      <c r="L93" s="4" t="str">
        <f t="shared" si="12"/>
        <v/>
      </c>
      <c r="Q93" s="2">
        <f t="shared" si="13"/>
        <v>2.3076521576437248E-3</v>
      </c>
      <c r="R93" s="2">
        <f t="shared" si="14"/>
        <v>2.3049936176082622E-3</v>
      </c>
      <c r="S93">
        <f t="shared" si="20"/>
        <v>-1</v>
      </c>
      <c r="T93" s="2">
        <f t="shared" si="18"/>
        <v>-2.3049936176082622E-3</v>
      </c>
      <c r="U93" s="2">
        <f t="shared" si="21"/>
        <v>3.4393210504996427E-2</v>
      </c>
      <c r="V93" s="2">
        <f t="shared" ref="V93:V156" si="22">EXP(U93)-1</f>
        <v>3.499149625516651E-2</v>
      </c>
      <c r="W93" s="4">
        <f t="shared" ref="W93:W156" si="23">(1+Q93)*(1+W92)-1</f>
        <v>7.5407323372406854E-2</v>
      </c>
    </row>
    <row r="94" spans="1:23" x14ac:dyDescent="0.25">
      <c r="A94" s="1">
        <v>41858</v>
      </c>
      <c r="B94">
        <v>568.00256999999999</v>
      </c>
      <c r="C94">
        <v>569.89257999999995</v>
      </c>
      <c r="D94">
        <v>561.10248200000001</v>
      </c>
      <c r="E94">
        <v>563.36252500000001</v>
      </c>
      <c r="F94">
        <v>1110900</v>
      </c>
      <c r="G94">
        <v>563.36252500000001</v>
      </c>
      <c r="H94" s="3">
        <f t="shared" si="15"/>
        <v>566.80738499999995</v>
      </c>
      <c r="I94" s="3">
        <f t="shared" si="16"/>
        <v>580.69718436000005</v>
      </c>
      <c r="J94" t="str">
        <f t="shared" si="17"/>
        <v/>
      </c>
      <c r="K94" s="3">
        <f t="shared" si="19"/>
        <v>573.15261899999996</v>
      </c>
      <c r="L94" s="4" t="str">
        <f t="shared" si="12"/>
        <v/>
      </c>
      <c r="Q94" s="2">
        <f t="shared" si="13"/>
        <v>-5.321660638059944E-3</v>
      </c>
      <c r="R94" s="2">
        <f t="shared" si="14"/>
        <v>-5.335871112001375E-3</v>
      </c>
      <c r="S94">
        <f t="shared" si="20"/>
        <v>-1</v>
      </c>
      <c r="T94" s="2">
        <f t="shared" si="18"/>
        <v>5.335871112001375E-3</v>
      </c>
      <c r="U94" s="2">
        <f t="shared" si="21"/>
        <v>3.9729081616997799E-2</v>
      </c>
      <c r="V94" s="2">
        <f t="shared" si="22"/>
        <v>4.0528837613058366E-2</v>
      </c>
      <c r="W94" s="4">
        <f t="shared" si="23"/>
        <v>6.9684370549734531E-2</v>
      </c>
    </row>
    <row r="95" spans="1:23" x14ac:dyDescent="0.25">
      <c r="A95" s="1">
        <v>41859</v>
      </c>
      <c r="B95">
        <v>563.56253600000002</v>
      </c>
      <c r="C95">
        <v>570.25257599999998</v>
      </c>
      <c r="D95">
        <v>560.35249999999996</v>
      </c>
      <c r="E95">
        <v>568.77262599999995</v>
      </c>
      <c r="F95">
        <v>1494800</v>
      </c>
      <c r="G95">
        <v>568.77262599999995</v>
      </c>
      <c r="H95" s="3">
        <f t="shared" si="15"/>
        <v>567.34739139999999</v>
      </c>
      <c r="I95" s="3">
        <f t="shared" si="16"/>
        <v>580.05878316000008</v>
      </c>
      <c r="J95" t="str">
        <f t="shared" si="17"/>
        <v/>
      </c>
      <c r="K95" s="3">
        <f t="shared" si="19"/>
        <v>573.15261899999996</v>
      </c>
      <c r="L95" s="4" t="str">
        <f t="shared" si="12"/>
        <v/>
      </c>
      <c r="Q95" s="2">
        <f t="shared" si="13"/>
        <v>9.6032319508649877E-3</v>
      </c>
      <c r="R95" s="2">
        <f t="shared" si="14"/>
        <v>9.5574140188488099E-3</v>
      </c>
      <c r="S95">
        <f t="shared" si="20"/>
        <v>-1</v>
      </c>
      <c r="T95" s="2">
        <f t="shared" si="18"/>
        <v>-9.5574140188488099E-3</v>
      </c>
      <c r="U95" s="2">
        <f t="shared" si="21"/>
        <v>3.0171667598148988E-2</v>
      </c>
      <c r="V95" s="2">
        <f t="shared" si="22"/>
        <v>3.0631444792857287E-2</v>
      </c>
      <c r="W95" s="4">
        <f t="shared" si="23"/>
        <v>7.995679767433872E-2</v>
      </c>
    </row>
    <row r="96" spans="1:23" x14ac:dyDescent="0.25">
      <c r="A96" s="1">
        <v>41862</v>
      </c>
      <c r="B96">
        <v>569.99258499999996</v>
      </c>
      <c r="C96">
        <v>570.49255300000004</v>
      </c>
      <c r="D96">
        <v>566.00257799999997</v>
      </c>
      <c r="E96">
        <v>567.88255100000003</v>
      </c>
      <c r="F96">
        <v>1214700</v>
      </c>
      <c r="G96">
        <v>567.88255100000003</v>
      </c>
      <c r="H96" s="3">
        <f t="shared" si="15"/>
        <v>566.29337779999992</v>
      </c>
      <c r="I96" s="3">
        <f t="shared" si="16"/>
        <v>579.48397924000017</v>
      </c>
      <c r="J96" t="str">
        <f t="shared" si="17"/>
        <v/>
      </c>
      <c r="K96" s="3">
        <f t="shared" si="19"/>
        <v>573.15261899999996</v>
      </c>
      <c r="L96" s="4" t="str">
        <f t="shared" si="12"/>
        <v/>
      </c>
      <c r="Q96" s="2">
        <f t="shared" si="13"/>
        <v>-1.5649047779593417E-3</v>
      </c>
      <c r="R96" s="2">
        <f t="shared" si="14"/>
        <v>-1.5661305203884077E-3</v>
      </c>
      <c r="S96">
        <f t="shared" si="20"/>
        <v>-1</v>
      </c>
      <c r="T96" s="2">
        <f t="shared" si="18"/>
        <v>1.5661305203884077E-3</v>
      </c>
      <c r="U96" s="2">
        <f t="shared" si="21"/>
        <v>3.1737798118537393E-2</v>
      </c>
      <c r="V96" s="2">
        <f t="shared" si="22"/>
        <v>3.224681276218222E-2</v>
      </c>
      <c r="W96" s="4">
        <f t="shared" si="23"/>
        <v>7.826676812166844E-2</v>
      </c>
    </row>
    <row r="97" spans="1:23" x14ac:dyDescent="0.25">
      <c r="A97" s="1">
        <v>41863</v>
      </c>
      <c r="B97">
        <v>564.52256699999998</v>
      </c>
      <c r="C97">
        <v>565.90257199999996</v>
      </c>
      <c r="D97">
        <v>560.88257899999996</v>
      </c>
      <c r="E97">
        <v>562.73256200000003</v>
      </c>
      <c r="F97">
        <v>1542000</v>
      </c>
      <c r="G97">
        <v>562.73256200000003</v>
      </c>
      <c r="H97" s="3">
        <f t="shared" si="15"/>
        <v>565.82537060000004</v>
      </c>
      <c r="I97" s="3">
        <f t="shared" si="16"/>
        <v>579.1495782400001</v>
      </c>
      <c r="J97" t="str">
        <f t="shared" si="17"/>
        <v/>
      </c>
      <c r="K97" s="3">
        <f t="shared" si="19"/>
        <v>573.15261899999996</v>
      </c>
      <c r="L97" s="4" t="str">
        <f t="shared" si="12"/>
        <v/>
      </c>
      <c r="Q97" s="2">
        <f t="shared" si="13"/>
        <v>-9.0687572473062694E-3</v>
      </c>
      <c r="R97" s="2">
        <f t="shared" si="14"/>
        <v>-9.1101287416176322E-3</v>
      </c>
      <c r="S97">
        <f t="shared" si="20"/>
        <v>-1</v>
      </c>
      <c r="T97" s="2">
        <f t="shared" si="18"/>
        <v>9.1101287416176322E-3</v>
      </c>
      <c r="U97" s="2">
        <f t="shared" si="21"/>
        <v>4.0847926860155023E-2</v>
      </c>
      <c r="V97" s="2">
        <f t="shared" si="22"/>
        <v>4.1693679870985267E-2</v>
      </c>
      <c r="W97" s="4">
        <f t="shared" si="23"/>
        <v>6.8488228553735597E-2</v>
      </c>
    </row>
    <row r="98" spans="1:23" x14ac:dyDescent="0.25">
      <c r="A98" s="1">
        <v>41864</v>
      </c>
      <c r="B98">
        <v>567.31256699999994</v>
      </c>
      <c r="C98">
        <v>575.00260200000002</v>
      </c>
      <c r="D98">
        <v>565.75256400000001</v>
      </c>
      <c r="E98">
        <v>574.78263900000002</v>
      </c>
      <c r="F98">
        <v>1441800</v>
      </c>
      <c r="G98">
        <v>574.78263900000002</v>
      </c>
      <c r="H98" s="3">
        <f t="shared" si="15"/>
        <v>567.50658060000001</v>
      </c>
      <c r="I98" s="3">
        <f t="shared" si="16"/>
        <v>579.09757772</v>
      </c>
      <c r="J98" t="str">
        <f t="shared" si="17"/>
        <v/>
      </c>
      <c r="K98" s="3">
        <f t="shared" si="19"/>
        <v>573.15261899999996</v>
      </c>
      <c r="L98" s="4" t="str">
        <f t="shared" si="12"/>
        <v/>
      </c>
      <c r="Q98" s="2">
        <f t="shared" si="13"/>
        <v>2.1413505835121693E-2</v>
      </c>
      <c r="R98" s="2">
        <f t="shared" si="14"/>
        <v>2.1187458009778871E-2</v>
      </c>
      <c r="S98">
        <f t="shared" si="20"/>
        <v>-1</v>
      </c>
      <c r="T98" s="2">
        <f t="shared" si="18"/>
        <v>-2.1187458009778871E-2</v>
      </c>
      <c r="U98" s="2">
        <f t="shared" si="21"/>
        <v>1.9660468850376152E-2</v>
      </c>
      <c r="V98" s="2">
        <f t="shared" si="22"/>
        <v>1.9855008691394005E-2</v>
      </c>
      <c r="W98" s="4">
        <f t="shared" si="23"/>
        <v>9.1368307470629961E-2</v>
      </c>
    </row>
    <row r="99" spans="1:23" x14ac:dyDescent="0.25">
      <c r="A99" s="1">
        <v>41865</v>
      </c>
      <c r="B99">
        <v>576.18259599999999</v>
      </c>
      <c r="C99">
        <v>577.90264500000001</v>
      </c>
      <c r="D99">
        <v>570.88259900000003</v>
      </c>
      <c r="E99">
        <v>574.65264300000001</v>
      </c>
      <c r="F99">
        <v>985500</v>
      </c>
      <c r="G99">
        <v>574.65264300000001</v>
      </c>
      <c r="H99" s="3">
        <f t="shared" si="15"/>
        <v>569.76460420000001</v>
      </c>
      <c r="I99" s="3">
        <f t="shared" si="16"/>
        <v>579.23958091999998</v>
      </c>
      <c r="J99" t="str">
        <f t="shared" si="17"/>
        <v/>
      </c>
      <c r="K99" s="3">
        <f t="shared" si="19"/>
        <v>573.15261899999996</v>
      </c>
      <c r="L99" s="4" t="str">
        <f t="shared" si="12"/>
        <v/>
      </c>
      <c r="Q99" s="2">
        <f t="shared" si="13"/>
        <v>-2.2616549488374549E-4</v>
      </c>
      <c r="R99" s="2">
        <f t="shared" si="14"/>
        <v>-2.2619107415612204E-4</v>
      </c>
      <c r="S99">
        <f t="shared" si="20"/>
        <v>-1</v>
      </c>
      <c r="T99" s="2">
        <f t="shared" si="18"/>
        <v>2.2619107415612204E-4</v>
      </c>
      <c r="U99" s="2">
        <f t="shared" si="21"/>
        <v>1.9886659924532275E-2</v>
      </c>
      <c r="V99" s="2">
        <f t="shared" si="22"/>
        <v>2.0085716882376703E-2</v>
      </c>
      <c r="W99" s="4">
        <f t="shared" si="23"/>
        <v>9.1121477617270408E-2</v>
      </c>
    </row>
    <row r="100" spans="1:23" x14ac:dyDescent="0.25">
      <c r="A100" s="1">
        <v>41866</v>
      </c>
      <c r="B100">
        <v>577.862619</v>
      </c>
      <c r="C100">
        <v>579.38259500000004</v>
      </c>
      <c r="D100">
        <v>570.522603</v>
      </c>
      <c r="E100">
        <v>573.48256400000002</v>
      </c>
      <c r="F100">
        <v>1519200</v>
      </c>
      <c r="G100">
        <v>573.48256400000002</v>
      </c>
      <c r="H100" s="3">
        <f t="shared" si="15"/>
        <v>570.70659180000007</v>
      </c>
      <c r="I100" s="3">
        <f t="shared" si="16"/>
        <v>579.01157767999985</v>
      </c>
      <c r="J100" t="str">
        <f t="shared" si="17"/>
        <v/>
      </c>
      <c r="K100" s="3">
        <f t="shared" si="19"/>
        <v>573.15261899999996</v>
      </c>
      <c r="L100" s="4" t="str">
        <f t="shared" si="12"/>
        <v/>
      </c>
      <c r="Q100" s="2">
        <f t="shared" si="13"/>
        <v>-2.0361500364663998E-3</v>
      </c>
      <c r="R100" s="2">
        <f t="shared" si="14"/>
        <v>-2.0382258081522585E-3</v>
      </c>
      <c r="S100">
        <f t="shared" si="20"/>
        <v>-1</v>
      </c>
      <c r="T100" s="2">
        <f t="shared" si="18"/>
        <v>2.0382258081522585E-3</v>
      </c>
      <c r="U100" s="2">
        <f t="shared" si="21"/>
        <v>2.1924885732684533E-2</v>
      </c>
      <c r="V100" s="2">
        <f t="shared" si="22"/>
        <v>2.2167002261305635E-2</v>
      </c>
      <c r="W100" s="4">
        <f t="shared" si="23"/>
        <v>8.889979058083064E-2</v>
      </c>
    </row>
    <row r="101" spans="1:23" x14ac:dyDescent="0.25">
      <c r="A101" s="1">
        <v>41869</v>
      </c>
      <c r="B101">
        <v>576.11257999999998</v>
      </c>
      <c r="C101">
        <v>584.51263100000006</v>
      </c>
      <c r="D101">
        <v>576.00259800000003</v>
      </c>
      <c r="E101">
        <v>582.16261899999995</v>
      </c>
      <c r="F101">
        <v>1284100</v>
      </c>
      <c r="G101">
        <v>582.16261899999995</v>
      </c>
      <c r="H101" s="3">
        <f t="shared" si="15"/>
        <v>573.56260540000005</v>
      </c>
      <c r="I101" s="3">
        <f t="shared" si="16"/>
        <v>578.90317736000009</v>
      </c>
      <c r="J101" t="str">
        <f t="shared" si="17"/>
        <v/>
      </c>
      <c r="K101" s="3">
        <f t="shared" si="19"/>
        <v>573.15261899999996</v>
      </c>
      <c r="L101" s="4" t="str">
        <f t="shared" si="12"/>
        <v/>
      </c>
      <c r="Q101" s="2">
        <f t="shared" si="13"/>
        <v>1.5135691204728463E-2</v>
      </c>
      <c r="R101" s="2">
        <f t="shared" si="14"/>
        <v>1.502228947457355E-2</v>
      </c>
      <c r="S101">
        <f t="shared" si="20"/>
        <v>-1</v>
      </c>
      <c r="T101" s="2">
        <f t="shared" si="18"/>
        <v>-1.502228947457355E-2</v>
      </c>
      <c r="U101" s="2">
        <f t="shared" si="21"/>
        <v>6.9025962581109827E-3</v>
      </c>
      <c r="V101" s="2">
        <f t="shared" si="22"/>
        <v>6.9264740837087224E-3</v>
      </c>
      <c r="W101" s="4">
        <f t="shared" si="23"/>
        <v>0.10538104156395556</v>
      </c>
    </row>
    <row r="102" spans="1:23" x14ac:dyDescent="0.25">
      <c r="A102" s="1">
        <v>41870</v>
      </c>
      <c r="B102">
        <v>585.00262199999997</v>
      </c>
      <c r="C102">
        <v>587.34265800000003</v>
      </c>
      <c r="D102">
        <v>584.00262699999996</v>
      </c>
      <c r="E102">
        <v>586.86264300000005</v>
      </c>
      <c r="F102">
        <v>978700</v>
      </c>
      <c r="G102">
        <v>586.86264300000005</v>
      </c>
      <c r="H102" s="3">
        <f t="shared" si="15"/>
        <v>578.38862159999996</v>
      </c>
      <c r="I102" s="3">
        <f t="shared" si="16"/>
        <v>578.98637672000007</v>
      </c>
      <c r="J102" t="str">
        <f t="shared" si="17"/>
        <v/>
      </c>
      <c r="K102" s="3">
        <f t="shared" si="19"/>
        <v>573.15261899999996</v>
      </c>
      <c r="L102" s="4" t="str">
        <f t="shared" si="12"/>
        <v/>
      </c>
      <c r="Q102" s="2">
        <f t="shared" si="13"/>
        <v>8.0733867936650938E-3</v>
      </c>
      <c r="R102" s="2">
        <f t="shared" si="14"/>
        <v>8.0409713578629052E-3</v>
      </c>
      <c r="S102">
        <f t="shared" si="20"/>
        <v>-1</v>
      </c>
      <c r="T102" s="2">
        <f t="shared" si="18"/>
        <v>-8.0409713578629052E-3</v>
      </c>
      <c r="U102" s="2">
        <f t="shared" si="21"/>
        <v>-1.1383750997519225E-3</v>
      </c>
      <c r="V102" s="2">
        <f t="shared" si="22"/>
        <v>-1.1377273966177714E-3</v>
      </c>
      <c r="W102" s="4">
        <f t="shared" si="23"/>
        <v>0.11430521026688578</v>
      </c>
    </row>
    <row r="103" spans="1:23" x14ac:dyDescent="0.25">
      <c r="A103" s="1">
        <v>41871</v>
      </c>
      <c r="B103">
        <v>585.88265999999999</v>
      </c>
      <c r="C103">
        <v>586.70265800000004</v>
      </c>
      <c r="D103">
        <v>582.57261800000003</v>
      </c>
      <c r="E103">
        <v>584.49261799999999</v>
      </c>
      <c r="F103">
        <v>1036700</v>
      </c>
      <c r="G103">
        <v>584.49261799999999</v>
      </c>
      <c r="H103" s="3">
        <f t="shared" si="15"/>
        <v>580.33061739999994</v>
      </c>
      <c r="I103" s="3">
        <f t="shared" si="16"/>
        <v>579.05957795999996</v>
      </c>
      <c r="J103" t="str">
        <f t="shared" si="17"/>
        <v>BUY</v>
      </c>
      <c r="K103" s="3">
        <f t="shared" si="19"/>
        <v>573.15261899999996</v>
      </c>
      <c r="L103" s="4" t="str">
        <f t="shared" si="12"/>
        <v/>
      </c>
      <c r="Q103" s="2">
        <f t="shared" si="13"/>
        <v>-4.0384662889507705E-3</v>
      </c>
      <c r="R103" s="2">
        <f t="shared" si="14"/>
        <v>-4.0466429153789632E-3</v>
      </c>
      <c r="S103">
        <f t="shared" si="20"/>
        <v>-1</v>
      </c>
      <c r="T103" s="2">
        <f t="shared" si="18"/>
        <v>4.0466429153789632E-3</v>
      </c>
      <c r="U103" s="2">
        <f t="shared" si="21"/>
        <v>2.9082678156270407E-3</v>
      </c>
      <c r="V103" s="2">
        <f t="shared" si="22"/>
        <v>2.9125009291519621E-3</v>
      </c>
      <c r="W103" s="4">
        <f t="shared" si="23"/>
        <v>0.10980512623962069</v>
      </c>
    </row>
    <row r="104" spans="1:23" x14ac:dyDescent="0.25">
      <c r="A104" s="1">
        <v>41872</v>
      </c>
      <c r="B104">
        <v>583.82262800000001</v>
      </c>
      <c r="C104">
        <v>584.502655</v>
      </c>
      <c r="D104">
        <v>581.14267099999995</v>
      </c>
      <c r="E104">
        <v>583.37266399999999</v>
      </c>
      <c r="F104">
        <v>914800</v>
      </c>
      <c r="G104">
        <v>583.37266399999999</v>
      </c>
      <c r="H104" s="3">
        <f t="shared" si="15"/>
        <v>582.0746216</v>
      </c>
      <c r="I104" s="3">
        <f t="shared" si="16"/>
        <v>579.44518135999999</v>
      </c>
      <c r="J104" t="str">
        <f t="shared" si="17"/>
        <v/>
      </c>
      <c r="K104" s="3">
        <f t="shared" si="19"/>
        <v>583.37266399999999</v>
      </c>
      <c r="L104" s="4">
        <f t="shared" si="12"/>
        <v>-1.7831280292902374E-2</v>
      </c>
      <c r="Q104" s="2">
        <f t="shared" si="13"/>
        <v>-1.9161131646662222E-3</v>
      </c>
      <c r="R104" s="2">
        <f t="shared" si="14"/>
        <v>-1.9179512578678158E-3</v>
      </c>
      <c r="S104">
        <f t="shared" si="20"/>
        <v>1</v>
      </c>
      <c r="T104" s="2">
        <f t="shared" si="18"/>
        <v>-1.9179512578678158E-3</v>
      </c>
      <c r="U104" s="2">
        <f t="shared" si="21"/>
        <v>9.9031655775922486E-4</v>
      </c>
      <c r="V104" s="2">
        <f t="shared" si="22"/>
        <v>9.9080708311327648E-4</v>
      </c>
      <c r="W104" s="4">
        <f t="shared" si="23"/>
        <v>0.10767861402701895</v>
      </c>
    </row>
    <row r="105" spans="1:23" x14ac:dyDescent="0.25">
      <c r="A105" s="1">
        <v>41873</v>
      </c>
      <c r="B105">
        <v>583.59268899999995</v>
      </c>
      <c r="C105">
        <v>585.23868200000004</v>
      </c>
      <c r="D105">
        <v>580.64264300000002</v>
      </c>
      <c r="E105">
        <v>582.56264199999998</v>
      </c>
      <c r="F105">
        <v>789100</v>
      </c>
      <c r="G105">
        <v>582.56264199999998</v>
      </c>
      <c r="H105" s="3">
        <f t="shared" si="15"/>
        <v>583.8906371999999</v>
      </c>
      <c r="I105" s="3">
        <f t="shared" si="16"/>
        <v>578.94437920000007</v>
      </c>
      <c r="J105" t="str">
        <f t="shared" si="17"/>
        <v/>
      </c>
      <c r="K105" s="3">
        <f t="shared" si="19"/>
        <v>583.37266399999999</v>
      </c>
      <c r="L105" s="4" t="str">
        <f t="shared" si="12"/>
        <v/>
      </c>
      <c r="Q105" s="2">
        <f t="shared" si="13"/>
        <v>-1.3885155235865421E-3</v>
      </c>
      <c r="R105" s="2">
        <f t="shared" si="14"/>
        <v>-1.3894804045377067E-3</v>
      </c>
      <c r="S105">
        <f t="shared" si="20"/>
        <v>1</v>
      </c>
      <c r="T105" s="2">
        <f t="shared" si="18"/>
        <v>-1.3894804045377067E-3</v>
      </c>
      <c r="U105" s="2">
        <f t="shared" si="21"/>
        <v>-3.9916384677848187E-4</v>
      </c>
      <c r="V105" s="2">
        <f t="shared" si="22"/>
        <v>-3.9908419148904084E-4</v>
      </c>
      <c r="W105" s="4">
        <f t="shared" si="23"/>
        <v>0.10614058507629753</v>
      </c>
    </row>
    <row r="106" spans="1:23" x14ac:dyDescent="0.25">
      <c r="A106" s="1">
        <v>41876</v>
      </c>
      <c r="B106">
        <v>584.72261900000001</v>
      </c>
      <c r="C106">
        <v>585.00262199999997</v>
      </c>
      <c r="D106">
        <v>579.00264700000002</v>
      </c>
      <c r="E106">
        <v>580.20265400000005</v>
      </c>
      <c r="F106">
        <v>1361400</v>
      </c>
      <c r="G106">
        <v>580.20265400000005</v>
      </c>
      <c r="H106" s="3">
        <f t="shared" si="15"/>
        <v>583.49864420000006</v>
      </c>
      <c r="I106" s="3">
        <f t="shared" si="16"/>
        <v>578.5735795600001</v>
      </c>
      <c r="J106" t="str">
        <f t="shared" si="17"/>
        <v/>
      </c>
      <c r="K106" s="3">
        <f t="shared" si="19"/>
        <v>583.37266399999999</v>
      </c>
      <c r="L106" s="4" t="str">
        <f t="shared" ref="L106:L169" si="24">IF(J105="SELL",K106/K105-1,IF(J105="BUY",1-K106/K105,""))</f>
        <v/>
      </c>
      <c r="Q106" s="2">
        <f t="shared" si="13"/>
        <v>-4.0510458959363005E-3</v>
      </c>
      <c r="R106" s="2">
        <f t="shared" si="14"/>
        <v>-4.0592736104454828E-3</v>
      </c>
      <c r="S106">
        <f t="shared" si="20"/>
        <v>1</v>
      </c>
      <c r="T106" s="2">
        <f t="shared" si="18"/>
        <v>-4.0592736104454828E-3</v>
      </c>
      <c r="U106" s="2">
        <f t="shared" si="21"/>
        <v>-4.4584374572239644E-3</v>
      </c>
      <c r="V106" s="2">
        <f t="shared" si="22"/>
        <v>-4.4485133790492792E-3</v>
      </c>
      <c r="W106" s="4">
        <f t="shared" si="23"/>
        <v>0.10165955879879562</v>
      </c>
    </row>
    <row r="107" spans="1:23" x14ac:dyDescent="0.25">
      <c r="A107" s="1">
        <v>41877</v>
      </c>
      <c r="B107">
        <v>581.26262899999995</v>
      </c>
      <c r="C107">
        <v>581.80262300000004</v>
      </c>
      <c r="D107">
        <v>576.58261900000002</v>
      </c>
      <c r="E107">
        <v>577.862619</v>
      </c>
      <c r="F107">
        <v>1639700</v>
      </c>
      <c r="G107">
        <v>577.862619</v>
      </c>
      <c r="H107" s="3">
        <f t="shared" si="15"/>
        <v>581.69863940000005</v>
      </c>
      <c r="I107" s="3">
        <f t="shared" si="16"/>
        <v>577.89837824000006</v>
      </c>
      <c r="J107" t="str">
        <f t="shared" si="17"/>
        <v/>
      </c>
      <c r="K107" s="3">
        <f t="shared" si="19"/>
        <v>583.37266399999999</v>
      </c>
      <c r="L107" s="4" t="str">
        <f t="shared" si="24"/>
        <v/>
      </c>
      <c r="Q107" s="2">
        <f t="shared" si="13"/>
        <v>-4.0331339125520005E-3</v>
      </c>
      <c r="R107" s="2">
        <f t="shared" si="14"/>
        <v>-4.0412889313709817E-3</v>
      </c>
      <c r="S107">
        <f t="shared" si="20"/>
        <v>1</v>
      </c>
      <c r="T107" s="2">
        <f t="shared" si="18"/>
        <v>-4.0412889313709817E-3</v>
      </c>
      <c r="U107" s="2">
        <f t="shared" si="21"/>
        <v>-8.499726388594947E-3</v>
      </c>
      <c r="V107" s="2">
        <f t="shared" si="22"/>
        <v>-8.4637058414318567E-3</v>
      </c>
      <c r="W107" s="4">
        <f t="shared" si="23"/>
        <v>9.7216418272117133E-2</v>
      </c>
    </row>
    <row r="108" spans="1:23" x14ac:dyDescent="0.25">
      <c r="A108" s="1">
        <v>41878</v>
      </c>
      <c r="B108">
        <v>577.27262199999996</v>
      </c>
      <c r="C108">
        <v>578.49258099999997</v>
      </c>
      <c r="D108">
        <v>570.10562700000003</v>
      </c>
      <c r="E108">
        <v>571.00255700000002</v>
      </c>
      <c r="F108">
        <v>1703400</v>
      </c>
      <c r="G108">
        <v>571.00255700000002</v>
      </c>
      <c r="H108" s="3">
        <f t="shared" si="15"/>
        <v>579.00062720000005</v>
      </c>
      <c r="I108" s="3">
        <f t="shared" si="16"/>
        <v>576.89917308000008</v>
      </c>
      <c r="J108" t="str">
        <f t="shared" si="17"/>
        <v/>
      </c>
      <c r="K108" s="3">
        <f t="shared" si="19"/>
        <v>583.37266399999999</v>
      </c>
      <c r="L108" s="4" t="str">
        <f t="shared" si="24"/>
        <v/>
      </c>
      <c r="Q108" s="2">
        <f t="shared" si="13"/>
        <v>-1.1871441021520712E-2</v>
      </c>
      <c r="R108" s="2">
        <f t="shared" si="14"/>
        <v>-1.194246927563522E-2</v>
      </c>
      <c r="S108">
        <f t="shared" si="20"/>
        <v>1</v>
      </c>
      <c r="T108" s="2">
        <f t="shared" si="18"/>
        <v>-1.194246927563522E-2</v>
      </c>
      <c r="U108" s="2">
        <f t="shared" si="21"/>
        <v>-2.0442195664230167E-2</v>
      </c>
      <c r="V108" s="2">
        <f t="shared" si="22"/>
        <v>-2.0234670478232464E-2</v>
      </c>
      <c r="W108" s="4">
        <f t="shared" si="23"/>
        <v>8.4190878274755576E-2</v>
      </c>
    </row>
    <row r="109" spans="1:23" x14ac:dyDescent="0.25">
      <c r="A109" s="1">
        <v>41879</v>
      </c>
      <c r="B109">
        <v>569.56257300000004</v>
      </c>
      <c r="C109">
        <v>573.25256300000001</v>
      </c>
      <c r="D109">
        <v>567.10251800000003</v>
      </c>
      <c r="E109">
        <v>569.20257700000002</v>
      </c>
      <c r="F109">
        <v>1292900</v>
      </c>
      <c r="G109">
        <v>569.20257700000002</v>
      </c>
      <c r="H109" s="3">
        <f t="shared" si="15"/>
        <v>576.16660979999995</v>
      </c>
      <c r="I109" s="3">
        <f t="shared" si="16"/>
        <v>575.93316932000016</v>
      </c>
      <c r="J109" t="str">
        <f t="shared" si="17"/>
        <v/>
      </c>
      <c r="K109" s="3">
        <f t="shared" si="19"/>
        <v>583.37266399999999</v>
      </c>
      <c r="L109" s="4" t="str">
        <f t="shared" si="24"/>
        <v/>
      </c>
      <c r="Q109" s="2">
        <f t="shared" si="13"/>
        <v>-3.152315130525718E-3</v>
      </c>
      <c r="R109" s="2">
        <f t="shared" si="14"/>
        <v>-3.1572941422294211E-3</v>
      </c>
      <c r="S109">
        <f t="shared" si="20"/>
        <v>1</v>
      </c>
      <c r="T109" s="2">
        <f t="shared" si="18"/>
        <v>-3.1572941422294211E-3</v>
      </c>
      <c r="U109" s="2">
        <f t="shared" si="21"/>
        <v>-2.3599489806459588E-2</v>
      </c>
      <c r="V109" s="2">
        <f t="shared" si="22"/>
        <v>-2.3323199550848495E-2</v>
      </c>
      <c r="W109" s="4">
        <f t="shared" si="23"/>
        <v>8.0773166964792198E-2</v>
      </c>
    </row>
    <row r="110" spans="1:23" x14ac:dyDescent="0.25">
      <c r="A110" s="1">
        <v>41880</v>
      </c>
      <c r="B110">
        <v>571.33262500000001</v>
      </c>
      <c r="C110">
        <v>572.04258000000004</v>
      </c>
      <c r="D110">
        <v>567.07155</v>
      </c>
      <c r="E110">
        <v>571.60253</v>
      </c>
      <c r="F110">
        <v>1083800</v>
      </c>
      <c r="G110">
        <v>571.60253</v>
      </c>
      <c r="H110" s="3">
        <f t="shared" si="15"/>
        <v>573.97458740000002</v>
      </c>
      <c r="I110" s="3">
        <f t="shared" si="16"/>
        <v>575.23636328000021</v>
      </c>
      <c r="J110" t="str">
        <f t="shared" si="17"/>
        <v>SELL</v>
      </c>
      <c r="K110" s="3">
        <f t="shared" si="19"/>
        <v>583.37266399999999</v>
      </c>
      <c r="L110" s="4" t="str">
        <f t="shared" si="24"/>
        <v/>
      </c>
      <c r="Q110" s="2">
        <f t="shared" si="13"/>
        <v>4.2163424709864561E-3</v>
      </c>
      <c r="R110" s="2">
        <f t="shared" si="14"/>
        <v>4.2074786057298063E-3</v>
      </c>
      <c r="S110">
        <f t="shared" si="20"/>
        <v>1</v>
      </c>
      <c r="T110" s="2">
        <f t="shared" si="18"/>
        <v>4.2074786057298063E-3</v>
      </c>
      <c r="U110" s="2">
        <f t="shared" si="21"/>
        <v>-1.9392011200729781E-2</v>
      </c>
      <c r="V110" s="2">
        <f t="shared" si="22"/>
        <v>-1.9205195676687548E-2</v>
      </c>
      <c r="W110" s="4">
        <f t="shared" si="23"/>
        <v>8.533007677016835E-2</v>
      </c>
    </row>
    <row r="111" spans="1:23" x14ac:dyDescent="0.25">
      <c r="A111" s="1">
        <v>41884</v>
      </c>
      <c r="B111">
        <v>571.85254499999996</v>
      </c>
      <c r="C111">
        <v>577.832629</v>
      </c>
      <c r="D111">
        <v>571.19259299999999</v>
      </c>
      <c r="E111">
        <v>577.33266200000003</v>
      </c>
      <c r="F111">
        <v>1578400</v>
      </c>
      <c r="G111">
        <v>577.33266200000003</v>
      </c>
      <c r="H111" s="3">
        <f t="shared" si="15"/>
        <v>573.40058900000008</v>
      </c>
      <c r="I111" s="3">
        <f t="shared" si="16"/>
        <v>574.70556432000012</v>
      </c>
      <c r="J111" t="str">
        <f t="shared" si="17"/>
        <v/>
      </c>
      <c r="K111" s="3">
        <f t="shared" si="19"/>
        <v>577.33266200000003</v>
      </c>
      <c r="L111" s="4">
        <f t="shared" si="24"/>
        <v>-1.0353591062333245E-2</v>
      </c>
      <c r="Q111" s="2">
        <f t="shared" si="13"/>
        <v>1.0024679211969145E-2</v>
      </c>
      <c r="R111" s="2">
        <f t="shared" si="14"/>
        <v>9.97476541797746E-3</v>
      </c>
      <c r="S111">
        <f t="shared" si="20"/>
        <v>-1</v>
      </c>
      <c r="T111" s="2">
        <f t="shared" si="18"/>
        <v>-9.97476541797746E-3</v>
      </c>
      <c r="U111" s="2">
        <f t="shared" si="21"/>
        <v>-2.9366776618707242E-2</v>
      </c>
      <c r="V111" s="2">
        <f t="shared" si="22"/>
        <v>-2.8939763047633793E-2</v>
      </c>
      <c r="W111" s="4">
        <f t="shared" si="23"/>
        <v>9.6210162628891149E-2</v>
      </c>
    </row>
    <row r="112" spans="1:23" x14ac:dyDescent="0.25">
      <c r="A112" s="1">
        <v>41885</v>
      </c>
      <c r="B112">
        <v>580.00264300000003</v>
      </c>
      <c r="C112">
        <v>582.99265500000001</v>
      </c>
      <c r="D112">
        <v>575.00260200000002</v>
      </c>
      <c r="E112">
        <v>577.94261100000006</v>
      </c>
      <c r="F112">
        <v>1215100</v>
      </c>
      <c r="G112">
        <v>577.94261100000006</v>
      </c>
      <c r="H112" s="3">
        <f t="shared" si="15"/>
        <v>573.41658739999991</v>
      </c>
      <c r="I112" s="3">
        <f t="shared" si="16"/>
        <v>574.39876344000015</v>
      </c>
      <c r="J112" t="str">
        <f t="shared" si="17"/>
        <v/>
      </c>
      <c r="K112" s="3">
        <f t="shared" si="19"/>
        <v>577.33266200000003</v>
      </c>
      <c r="L112" s="4" t="str">
        <f t="shared" si="24"/>
        <v/>
      </c>
      <c r="Q112" s="2">
        <f t="shared" si="13"/>
        <v>1.0564948774716143E-3</v>
      </c>
      <c r="R112" s="2">
        <f t="shared" si="14"/>
        <v>1.0559371795273366E-3</v>
      </c>
      <c r="S112">
        <f t="shared" si="20"/>
        <v>-1</v>
      </c>
      <c r="T112" s="2">
        <f t="shared" si="18"/>
        <v>-1.0559371795273366E-3</v>
      </c>
      <c r="U112" s="2">
        <f t="shared" si="21"/>
        <v>-3.042271379823458E-2</v>
      </c>
      <c r="V112" s="2">
        <f t="shared" si="22"/>
        <v>-2.9964600478194603E-2</v>
      </c>
      <c r="W112" s="4">
        <f t="shared" si="23"/>
        <v>9.7368303050340943E-2</v>
      </c>
    </row>
    <row r="113" spans="1:23" x14ac:dyDescent="0.25">
      <c r="A113" s="1">
        <v>41886</v>
      </c>
      <c r="B113">
        <v>580.00264300000003</v>
      </c>
      <c r="C113">
        <v>586.00268000000005</v>
      </c>
      <c r="D113">
        <v>579.22261100000003</v>
      </c>
      <c r="E113">
        <v>581.98262099999999</v>
      </c>
      <c r="F113">
        <v>1458200</v>
      </c>
      <c r="G113">
        <v>581.98262099999999</v>
      </c>
      <c r="H113" s="3">
        <f t="shared" si="15"/>
        <v>575.61260020000009</v>
      </c>
      <c r="I113" s="3">
        <f t="shared" si="16"/>
        <v>574.18116228000008</v>
      </c>
      <c r="J113" t="str">
        <f t="shared" si="17"/>
        <v>BUY</v>
      </c>
      <c r="K113" s="3">
        <f t="shared" si="19"/>
        <v>577.33266200000003</v>
      </c>
      <c r="L113" s="4" t="str">
        <f t="shared" si="24"/>
        <v/>
      </c>
      <c r="Q113" s="2">
        <f t="shared" si="13"/>
        <v>6.9903307406415927E-3</v>
      </c>
      <c r="R113" s="2">
        <f t="shared" si="14"/>
        <v>6.9660116452822073E-3</v>
      </c>
      <c r="S113">
        <f t="shared" si="20"/>
        <v>-1</v>
      </c>
      <c r="T113" s="2">
        <f t="shared" si="18"/>
        <v>-6.9660116452822073E-3</v>
      </c>
      <c r="U113" s="2">
        <f t="shared" si="21"/>
        <v>-3.738872544351679E-2</v>
      </c>
      <c r="V113" s="2">
        <f t="shared" si="22"/>
        <v>-3.669839728416846E-2</v>
      </c>
      <c r="W113" s="4">
        <f t="shared" si="23"/>
        <v>0.10503927043295946</v>
      </c>
    </row>
    <row r="114" spans="1:23" x14ac:dyDescent="0.25">
      <c r="A114" s="1">
        <v>41887</v>
      </c>
      <c r="B114">
        <v>583.98261300000001</v>
      </c>
      <c r="C114">
        <v>586.55264999999997</v>
      </c>
      <c r="D114">
        <v>581.95263199999999</v>
      </c>
      <c r="E114">
        <v>586.082672</v>
      </c>
      <c r="F114">
        <v>1632400</v>
      </c>
      <c r="G114">
        <v>586.082672</v>
      </c>
      <c r="H114" s="3">
        <f t="shared" si="15"/>
        <v>578.98861920000002</v>
      </c>
      <c r="I114" s="3">
        <f t="shared" si="16"/>
        <v>574.76036796000005</v>
      </c>
      <c r="J114" t="str">
        <f t="shared" si="17"/>
        <v/>
      </c>
      <c r="K114" s="3">
        <f t="shared" si="19"/>
        <v>586.082672</v>
      </c>
      <c r="L114" s="4">
        <f t="shared" si="24"/>
        <v>-1.5155924090087147E-2</v>
      </c>
      <c r="Q114" s="2">
        <f t="shared" si="13"/>
        <v>7.0449715370453081E-3</v>
      </c>
      <c r="R114" s="2">
        <f t="shared" si="14"/>
        <v>7.020271663818454E-3</v>
      </c>
      <c r="S114">
        <f t="shared" si="20"/>
        <v>1</v>
      </c>
      <c r="T114" s="2">
        <f t="shared" si="18"/>
        <v>7.020271663818454E-3</v>
      </c>
      <c r="U114" s="2">
        <f t="shared" si="21"/>
        <v>-3.0368453779698337E-2</v>
      </c>
      <c r="V114" s="2">
        <f t="shared" si="22"/>
        <v>-2.9911964911445321E-2</v>
      </c>
      <c r="W114" s="4">
        <f t="shared" si="23"/>
        <v>0.11282424064047691</v>
      </c>
    </row>
    <row r="115" spans="1:23" x14ac:dyDescent="0.25">
      <c r="A115" s="1">
        <v>41890</v>
      </c>
      <c r="B115">
        <v>586.60265300000003</v>
      </c>
      <c r="C115">
        <v>591.77271499999995</v>
      </c>
      <c r="D115">
        <v>586.30263500000001</v>
      </c>
      <c r="E115">
        <v>589.72265900000002</v>
      </c>
      <c r="F115">
        <v>1431000</v>
      </c>
      <c r="G115">
        <v>589.72265900000002</v>
      </c>
      <c r="H115" s="3">
        <f t="shared" si="15"/>
        <v>582.61264500000004</v>
      </c>
      <c r="I115" s="3">
        <f t="shared" si="16"/>
        <v>575.7063705600001</v>
      </c>
      <c r="J115" t="str">
        <f t="shared" si="17"/>
        <v/>
      </c>
      <c r="K115" s="3">
        <f t="shared" si="19"/>
        <v>586.082672</v>
      </c>
      <c r="L115" s="4" t="str">
        <f t="shared" si="24"/>
        <v/>
      </c>
      <c r="Q115" s="2">
        <f t="shared" si="13"/>
        <v>6.210705714227327E-3</v>
      </c>
      <c r="R115" s="2">
        <f t="shared" si="14"/>
        <v>6.1914987662704231E-3</v>
      </c>
      <c r="S115">
        <f t="shared" si="20"/>
        <v>1</v>
      </c>
      <c r="T115" s="2">
        <f t="shared" si="18"/>
        <v>6.1914987662704231E-3</v>
      </c>
      <c r="U115" s="2">
        <f t="shared" si="21"/>
        <v>-2.4176955013427915E-2</v>
      </c>
      <c r="V115" s="2">
        <f t="shared" si="22"/>
        <v>-2.3887033608617214E-2</v>
      </c>
      <c r="W115" s="4">
        <f t="shared" si="23"/>
        <v>0.11973566451075346</v>
      </c>
    </row>
    <row r="116" spans="1:23" x14ac:dyDescent="0.25">
      <c r="A116" s="1">
        <v>41891</v>
      </c>
      <c r="B116">
        <v>588.90272300000004</v>
      </c>
      <c r="C116">
        <v>589.00266699999997</v>
      </c>
      <c r="D116">
        <v>580.00264300000003</v>
      </c>
      <c r="E116">
        <v>581.01261499999998</v>
      </c>
      <c r="F116">
        <v>1287200</v>
      </c>
      <c r="G116">
        <v>581.01261499999998</v>
      </c>
      <c r="H116" s="3">
        <f t="shared" si="15"/>
        <v>583.34863560000008</v>
      </c>
      <c r="I116" s="3">
        <f t="shared" si="16"/>
        <v>576.02077040000006</v>
      </c>
      <c r="J116" t="str">
        <f t="shared" si="17"/>
        <v/>
      </c>
      <c r="K116" s="3">
        <f t="shared" si="19"/>
        <v>586.082672</v>
      </c>
      <c r="L116" s="4" t="str">
        <f t="shared" si="24"/>
        <v/>
      </c>
      <c r="Q116" s="2">
        <f t="shared" si="13"/>
        <v>-1.4769729239791696E-2</v>
      </c>
      <c r="R116" s="2">
        <f t="shared" si="14"/>
        <v>-1.4879887710200261E-2</v>
      </c>
      <c r="S116">
        <f t="shared" si="20"/>
        <v>1</v>
      </c>
      <c r="T116" s="2">
        <f t="shared" si="18"/>
        <v>-1.4879887710200261E-2</v>
      </c>
      <c r="U116" s="2">
        <f t="shared" si="21"/>
        <v>-3.905684272362818E-2</v>
      </c>
      <c r="V116" s="2">
        <f t="shared" si="22"/>
        <v>-3.830395782966789E-2</v>
      </c>
      <c r="W116" s="4">
        <f t="shared" si="23"/>
        <v>0.10319747192579132</v>
      </c>
    </row>
    <row r="117" spans="1:23" x14ac:dyDescent="0.25">
      <c r="A117" s="1">
        <v>41892</v>
      </c>
      <c r="B117">
        <v>581.50260600000001</v>
      </c>
      <c r="C117">
        <v>583.50265899999999</v>
      </c>
      <c r="D117">
        <v>576.94261500000005</v>
      </c>
      <c r="E117">
        <v>583.10263599999996</v>
      </c>
      <c r="F117">
        <v>977400</v>
      </c>
      <c r="G117">
        <v>583.10263599999996</v>
      </c>
      <c r="H117" s="3">
        <f t="shared" si="15"/>
        <v>584.38064060000011</v>
      </c>
      <c r="I117" s="3">
        <f t="shared" si="16"/>
        <v>576.74197191999997</v>
      </c>
      <c r="J117" t="str">
        <f t="shared" si="17"/>
        <v/>
      </c>
      <c r="K117" s="3">
        <f t="shared" si="19"/>
        <v>586.082672</v>
      </c>
      <c r="L117" s="4" t="str">
        <f t="shared" si="24"/>
        <v/>
      </c>
      <c r="Q117" s="2">
        <f t="shared" si="13"/>
        <v>3.5972041674172672E-3</v>
      </c>
      <c r="R117" s="2">
        <f t="shared" si="14"/>
        <v>3.5907497025603617E-3</v>
      </c>
      <c r="S117">
        <f t="shared" si="20"/>
        <v>1</v>
      </c>
      <c r="T117" s="2">
        <f t="shared" si="18"/>
        <v>3.5907497025603617E-3</v>
      </c>
      <c r="U117" s="2">
        <f t="shared" si="21"/>
        <v>-3.5466093021067818E-2</v>
      </c>
      <c r="V117" s="2">
        <f t="shared" si="22"/>
        <v>-3.4844540818984027E-2</v>
      </c>
      <c r="W117" s="4">
        <f t="shared" si="23"/>
        <v>0.10716589846928692</v>
      </c>
    </row>
    <row r="118" spans="1:23" x14ac:dyDescent="0.25">
      <c r="A118" s="1">
        <v>41893</v>
      </c>
      <c r="B118">
        <v>580.36263899999994</v>
      </c>
      <c r="C118">
        <v>581.81259899999998</v>
      </c>
      <c r="D118">
        <v>576.26258800000005</v>
      </c>
      <c r="E118">
        <v>581.35259799999994</v>
      </c>
      <c r="F118">
        <v>1221000</v>
      </c>
      <c r="G118">
        <v>581.35259799999994</v>
      </c>
      <c r="H118" s="3">
        <f t="shared" si="15"/>
        <v>584.254636</v>
      </c>
      <c r="I118" s="3">
        <f t="shared" si="16"/>
        <v>577.34101227999997</v>
      </c>
      <c r="J118" t="str">
        <f t="shared" si="17"/>
        <v/>
      </c>
      <c r="K118" s="3">
        <f t="shared" si="19"/>
        <v>586.082672</v>
      </c>
      <c r="L118" s="4" t="str">
        <f t="shared" si="24"/>
        <v/>
      </c>
      <c r="Q118" s="2">
        <f t="shared" si="13"/>
        <v>-3.0012520814604038E-3</v>
      </c>
      <c r="R118" s="2">
        <f t="shared" si="14"/>
        <v>-3.0057648700947269E-3</v>
      </c>
      <c r="S118">
        <f t="shared" si="20"/>
        <v>1</v>
      </c>
      <c r="T118" s="2">
        <f t="shared" si="18"/>
        <v>-3.0057648700947269E-3</v>
      </c>
      <c r="U118" s="2">
        <f t="shared" si="21"/>
        <v>-3.8471857891162545E-2</v>
      </c>
      <c r="V118" s="2">
        <f t="shared" si="22"/>
        <v>-3.7741215649783943E-2</v>
      </c>
      <c r="W118" s="4">
        <f t="shared" si="23"/>
        <v>0.10384301451198397</v>
      </c>
    </row>
    <row r="119" spans="1:23" x14ac:dyDescent="0.25">
      <c r="A119" s="1">
        <v>41894</v>
      </c>
      <c r="B119">
        <v>581.00263900000004</v>
      </c>
      <c r="C119">
        <v>581.64263900000003</v>
      </c>
      <c r="D119">
        <v>574.46260800000005</v>
      </c>
      <c r="E119">
        <v>575.62258899999995</v>
      </c>
      <c r="F119">
        <v>1601700</v>
      </c>
      <c r="G119">
        <v>575.62258899999995</v>
      </c>
      <c r="H119" s="3">
        <f t="shared" si="15"/>
        <v>582.16261940000004</v>
      </c>
      <c r="I119" s="3">
        <f t="shared" si="16"/>
        <v>577.83141483999998</v>
      </c>
      <c r="J119" t="str">
        <f t="shared" si="17"/>
        <v/>
      </c>
      <c r="K119" s="3">
        <f t="shared" si="19"/>
        <v>586.082672</v>
      </c>
      <c r="L119" s="4" t="str">
        <f t="shared" si="24"/>
        <v/>
      </c>
      <c r="Q119" s="2">
        <f t="shared" si="13"/>
        <v>-9.8563402308903258E-3</v>
      </c>
      <c r="R119" s="2">
        <f t="shared" si="14"/>
        <v>-9.9052355031778918E-3</v>
      </c>
      <c r="S119">
        <f t="shared" si="20"/>
        <v>1</v>
      </c>
      <c r="T119" s="2">
        <f t="shared" si="18"/>
        <v>-9.9052355031778918E-3</v>
      </c>
      <c r="U119" s="2">
        <f t="shared" si="21"/>
        <v>-4.8377093394340438E-2</v>
      </c>
      <c r="V119" s="2">
        <f t="shared" si="22"/>
        <v>-4.7225565618502552E-2</v>
      </c>
      <c r="W119" s="4">
        <f t="shared" si="23"/>
        <v>9.2963162199462213E-2</v>
      </c>
    </row>
    <row r="120" spans="1:23" x14ac:dyDescent="0.25">
      <c r="A120" s="1">
        <v>41897</v>
      </c>
      <c r="B120">
        <v>572.94257000000005</v>
      </c>
      <c r="C120">
        <v>574.95259899999996</v>
      </c>
      <c r="D120">
        <v>568.21261800000002</v>
      </c>
      <c r="E120">
        <v>573.10255500000005</v>
      </c>
      <c r="F120">
        <v>1597600</v>
      </c>
      <c r="G120">
        <v>573.10255500000005</v>
      </c>
      <c r="H120" s="3">
        <f t="shared" si="15"/>
        <v>578.83859859999995</v>
      </c>
      <c r="I120" s="3">
        <f t="shared" si="16"/>
        <v>578.00461199999995</v>
      </c>
      <c r="J120" t="str">
        <f t="shared" si="17"/>
        <v/>
      </c>
      <c r="K120" s="3">
        <f t="shared" si="19"/>
        <v>586.082672</v>
      </c>
      <c r="L120" s="4" t="str">
        <f t="shared" si="24"/>
        <v/>
      </c>
      <c r="Q120" s="2">
        <f t="shared" si="13"/>
        <v>-4.3779275660078554E-3</v>
      </c>
      <c r="R120" s="2">
        <f t="shared" si="14"/>
        <v>-4.3875387525379702E-3</v>
      </c>
      <c r="S120">
        <f t="shared" si="20"/>
        <v>1</v>
      </c>
      <c r="T120" s="2">
        <f t="shared" si="18"/>
        <v>-4.3875387525379702E-3</v>
      </c>
      <c r="U120" s="2">
        <f t="shared" si="21"/>
        <v>-5.2764632146878411E-2</v>
      </c>
      <c r="V120" s="2">
        <f t="shared" si="22"/>
        <v>-5.1396743078968909E-2</v>
      </c>
      <c r="W120" s="4">
        <f t="shared" si="23"/>
        <v>8.8178248643038026E-2</v>
      </c>
    </row>
    <row r="121" spans="1:23" x14ac:dyDescent="0.25">
      <c r="A121" s="1">
        <v>41898</v>
      </c>
      <c r="B121">
        <v>572.76257199999998</v>
      </c>
      <c r="C121">
        <v>581.50260600000001</v>
      </c>
      <c r="D121">
        <v>572.66256599999997</v>
      </c>
      <c r="E121">
        <v>579.95263999999997</v>
      </c>
      <c r="F121">
        <v>1480400</v>
      </c>
      <c r="G121">
        <v>579.95263999999997</v>
      </c>
      <c r="H121" s="3">
        <f t="shared" si="15"/>
        <v>578.62660359999995</v>
      </c>
      <c r="I121" s="3">
        <f t="shared" si="16"/>
        <v>578.48741555999982</v>
      </c>
      <c r="J121" t="str">
        <f t="shared" si="17"/>
        <v/>
      </c>
      <c r="K121" s="3">
        <f t="shared" si="19"/>
        <v>586.082672</v>
      </c>
      <c r="L121" s="4" t="str">
        <f t="shared" si="24"/>
        <v/>
      </c>
      <c r="Q121" s="2">
        <f t="shared" si="13"/>
        <v>1.1952633852766459E-2</v>
      </c>
      <c r="R121" s="2">
        <f t="shared" si="14"/>
        <v>1.1881765276595549E-2</v>
      </c>
      <c r="S121">
        <f t="shared" si="20"/>
        <v>1</v>
      </c>
      <c r="T121" s="2">
        <f t="shared" si="18"/>
        <v>1.1881765276595549E-2</v>
      </c>
      <c r="U121" s="2">
        <f t="shared" si="21"/>
        <v>-4.0882866870282863E-2</v>
      </c>
      <c r="V121" s="2">
        <f t="shared" si="22"/>
        <v>-4.0058435677450044E-2</v>
      </c>
      <c r="W121" s="4">
        <f t="shared" si="23"/>
        <v>0.10118484481561296</v>
      </c>
    </row>
    <row r="122" spans="1:23" x14ac:dyDescent="0.25">
      <c r="A122" s="1">
        <v>41899</v>
      </c>
      <c r="B122">
        <v>580.01261899999997</v>
      </c>
      <c r="C122">
        <v>587.52265599999998</v>
      </c>
      <c r="D122">
        <v>578.77766499999996</v>
      </c>
      <c r="E122">
        <v>584.77268300000003</v>
      </c>
      <c r="F122">
        <v>1692800</v>
      </c>
      <c r="G122">
        <v>584.77268300000003</v>
      </c>
      <c r="H122" s="3">
        <f t="shared" si="15"/>
        <v>578.96061299999997</v>
      </c>
      <c r="I122" s="3">
        <f t="shared" si="16"/>
        <v>579.36902039999984</v>
      </c>
      <c r="J122" t="str">
        <f t="shared" si="17"/>
        <v>SELL</v>
      </c>
      <c r="K122" s="3">
        <f t="shared" si="19"/>
        <v>586.082672</v>
      </c>
      <c r="L122" s="4" t="str">
        <f t="shared" si="24"/>
        <v/>
      </c>
      <c r="Q122" s="2">
        <f t="shared" si="13"/>
        <v>8.3110976096256728E-3</v>
      </c>
      <c r="R122" s="2">
        <f t="shared" si="14"/>
        <v>8.2767506141510801E-3</v>
      </c>
      <c r="S122">
        <f t="shared" si="20"/>
        <v>1</v>
      </c>
      <c r="T122" s="2">
        <f t="shared" si="18"/>
        <v>8.2767506141510801E-3</v>
      </c>
      <c r="U122" s="2">
        <f t="shared" si="21"/>
        <v>-3.2606116256131787E-2</v>
      </c>
      <c r="V122" s="2">
        <f t="shared" si="22"/>
        <v>-3.2080267636828586E-2</v>
      </c>
      <c r="W122" s="4">
        <f t="shared" si="23"/>
        <v>0.11033689954711612</v>
      </c>
    </row>
    <row r="123" spans="1:23" x14ac:dyDescent="0.25">
      <c r="A123" s="1">
        <v>41900</v>
      </c>
      <c r="B123">
        <v>587.00267499999995</v>
      </c>
      <c r="C123">
        <v>589.54266099999995</v>
      </c>
      <c r="D123">
        <v>585.00262199999997</v>
      </c>
      <c r="E123">
        <v>589.272695</v>
      </c>
      <c r="F123">
        <v>1444600</v>
      </c>
      <c r="G123">
        <v>589.272695</v>
      </c>
      <c r="H123" s="3">
        <f t="shared" si="15"/>
        <v>580.54463240000007</v>
      </c>
      <c r="I123" s="3">
        <f t="shared" si="16"/>
        <v>579.94862263999994</v>
      </c>
      <c r="J123" t="str">
        <f t="shared" si="17"/>
        <v>BUY</v>
      </c>
      <c r="K123" s="3">
        <f t="shared" si="19"/>
        <v>589.272695</v>
      </c>
      <c r="L123" s="4">
        <f t="shared" si="24"/>
        <v>5.4429573717205137E-3</v>
      </c>
      <c r="Q123" s="2">
        <f t="shared" si="13"/>
        <v>7.6953184217054549E-3</v>
      </c>
      <c r="R123" s="2">
        <f t="shared" si="14"/>
        <v>7.6658604878364215E-3</v>
      </c>
      <c r="S123">
        <f t="shared" si="20"/>
        <v>-1</v>
      </c>
      <c r="T123" s="2">
        <f t="shared" si="18"/>
        <v>-7.6658604878364215E-3</v>
      </c>
      <c r="U123" s="2">
        <f t="shared" si="21"/>
        <v>-4.0271976743968207E-2</v>
      </c>
      <c r="V123" s="2">
        <f t="shared" si="22"/>
        <v>-3.9471837698752288E-2</v>
      </c>
      <c r="W123" s="4">
        <f t="shared" si="23"/>
        <v>0.11888129554450044</v>
      </c>
    </row>
    <row r="124" spans="1:23" x14ac:dyDescent="0.25">
      <c r="A124" s="1">
        <v>41901</v>
      </c>
      <c r="B124">
        <v>591.50268800000003</v>
      </c>
      <c r="C124">
        <v>596.48265400000003</v>
      </c>
      <c r="D124">
        <v>589.50269600000001</v>
      </c>
      <c r="E124">
        <v>596.08269199999995</v>
      </c>
      <c r="F124">
        <v>3736600</v>
      </c>
      <c r="G124">
        <v>596.08269199999995</v>
      </c>
      <c r="H124" s="3">
        <f t="shared" si="15"/>
        <v>584.63665300000002</v>
      </c>
      <c r="I124" s="3">
        <f t="shared" si="16"/>
        <v>580.80582459999994</v>
      </c>
      <c r="J124" t="str">
        <f t="shared" si="17"/>
        <v/>
      </c>
      <c r="K124" s="3">
        <f t="shared" si="19"/>
        <v>596.08269199999995</v>
      </c>
      <c r="L124" s="4">
        <f t="shared" si="24"/>
        <v>-1.1556613869576848E-2</v>
      </c>
      <c r="Q124" s="2">
        <f t="shared" si="13"/>
        <v>1.1556613869576848E-2</v>
      </c>
      <c r="R124" s="2">
        <f t="shared" si="14"/>
        <v>1.1490346271526493E-2</v>
      </c>
      <c r="S124">
        <f t="shared" si="20"/>
        <v>1</v>
      </c>
      <c r="T124" s="2">
        <f t="shared" si="18"/>
        <v>1.1490346271526493E-2</v>
      </c>
      <c r="U124" s="2">
        <f t="shared" si="21"/>
        <v>-2.8781630472441713E-2</v>
      </c>
      <c r="V124" s="2">
        <f t="shared" si="22"/>
        <v>-2.8371384616182493E-2</v>
      </c>
      <c r="W124" s="4">
        <f t="shared" si="23"/>
        <v>0.13181177464300009</v>
      </c>
    </row>
    <row r="125" spans="1:23" x14ac:dyDescent="0.25">
      <c r="A125" s="1">
        <v>41904</v>
      </c>
      <c r="B125">
        <v>593.82271000000003</v>
      </c>
      <c r="C125">
        <v>593.95166500000005</v>
      </c>
      <c r="D125">
        <v>583.46269400000006</v>
      </c>
      <c r="E125">
        <v>587.37264800000003</v>
      </c>
      <c r="F125">
        <v>1689500</v>
      </c>
      <c r="G125">
        <v>587.37264800000003</v>
      </c>
      <c r="H125" s="3">
        <f t="shared" si="15"/>
        <v>587.49067160000004</v>
      </c>
      <c r="I125" s="3">
        <f t="shared" si="16"/>
        <v>581.3614279599999</v>
      </c>
      <c r="J125" t="str">
        <f t="shared" si="17"/>
        <v/>
      </c>
      <c r="K125" s="3">
        <f t="shared" si="19"/>
        <v>596.08269199999995</v>
      </c>
      <c r="L125" s="4" t="str">
        <f t="shared" si="24"/>
        <v/>
      </c>
      <c r="Q125" s="2">
        <f t="shared" si="13"/>
        <v>-1.4612140424301923E-2</v>
      </c>
      <c r="R125" s="2">
        <f t="shared" si="14"/>
        <v>-1.4719949248861898E-2</v>
      </c>
      <c r="S125">
        <f t="shared" si="20"/>
        <v>1</v>
      </c>
      <c r="T125" s="2">
        <f t="shared" si="18"/>
        <v>-1.4719949248861898E-2</v>
      </c>
      <c r="U125" s="2">
        <f t="shared" si="21"/>
        <v>-4.3501579721303613E-2</v>
      </c>
      <c r="V125" s="2">
        <f t="shared" si="22"/>
        <v>-4.2568958384440858E-2</v>
      </c>
      <c r="W125" s="4">
        <f t="shared" si="23"/>
        <v>0.11527358205803817</v>
      </c>
    </row>
    <row r="126" spans="1:23" x14ac:dyDescent="0.25">
      <c r="A126" s="1">
        <v>41905</v>
      </c>
      <c r="B126">
        <v>586.85260600000004</v>
      </c>
      <c r="C126">
        <v>586.85260600000004</v>
      </c>
      <c r="D126">
        <v>581.00263900000004</v>
      </c>
      <c r="E126">
        <v>581.13263400000005</v>
      </c>
      <c r="F126">
        <v>1471400</v>
      </c>
      <c r="G126">
        <v>581.13263400000005</v>
      </c>
      <c r="H126" s="3">
        <f t="shared" si="15"/>
        <v>587.7266704000001</v>
      </c>
      <c r="I126" s="3">
        <f t="shared" si="16"/>
        <v>581.32022855999992</v>
      </c>
      <c r="J126" t="str">
        <f t="shared" si="17"/>
        <v/>
      </c>
      <c r="K126" s="3">
        <f t="shared" si="19"/>
        <v>596.08269199999995</v>
      </c>
      <c r="L126" s="4" t="str">
        <f t="shared" si="24"/>
        <v/>
      </c>
      <c r="Q126" s="2">
        <f t="shared" si="13"/>
        <v>-1.0623603297237549E-2</v>
      </c>
      <c r="R126" s="2">
        <f t="shared" si="14"/>
        <v>-1.0680436645759675E-2</v>
      </c>
      <c r="S126">
        <f t="shared" si="20"/>
        <v>1</v>
      </c>
      <c r="T126" s="2">
        <f t="shared" si="18"/>
        <v>-1.0680436645759675E-2</v>
      </c>
      <c r="U126" s="2">
        <f t="shared" si="21"/>
        <v>-5.4182016367063289E-2</v>
      </c>
      <c r="V126" s="2">
        <f t="shared" si="22"/>
        <v>-5.2740325955025535E-2</v>
      </c>
      <c r="W126" s="4">
        <f t="shared" si="23"/>
        <v>0.10342535795436447</v>
      </c>
    </row>
    <row r="127" spans="1:23" x14ac:dyDescent="0.25">
      <c r="A127" s="1">
        <v>41906</v>
      </c>
      <c r="B127">
        <v>581.46264099999996</v>
      </c>
      <c r="C127">
        <v>589.63269100000002</v>
      </c>
      <c r="D127">
        <v>580.52262399999995</v>
      </c>
      <c r="E127">
        <v>587.99263399999995</v>
      </c>
      <c r="F127">
        <v>1728100</v>
      </c>
      <c r="G127">
        <v>587.99263399999995</v>
      </c>
      <c r="H127" s="3">
        <f t="shared" si="15"/>
        <v>588.37066059999995</v>
      </c>
      <c r="I127" s="3">
        <f t="shared" si="16"/>
        <v>581.3654282</v>
      </c>
      <c r="J127" t="str">
        <f t="shared" si="17"/>
        <v/>
      </c>
      <c r="K127" s="3">
        <f t="shared" si="19"/>
        <v>596.08269199999995</v>
      </c>
      <c r="L127" s="4" t="str">
        <f t="shared" si="24"/>
        <v/>
      </c>
      <c r="Q127" s="2">
        <f t="shared" si="13"/>
        <v>1.1804534109161491E-2</v>
      </c>
      <c r="R127" s="2">
        <f t="shared" si="14"/>
        <v>1.1735404096297922E-2</v>
      </c>
      <c r="S127">
        <f t="shared" si="20"/>
        <v>1</v>
      </c>
      <c r="T127" s="2">
        <f t="shared" si="18"/>
        <v>1.1735404096297922E-2</v>
      </c>
      <c r="U127" s="2">
        <f t="shared" si="21"/>
        <v>-4.2446612270765363E-2</v>
      </c>
      <c r="V127" s="2">
        <f t="shared" si="22"/>
        <v>-4.1558366822528447E-2</v>
      </c>
      <c r="W127" s="4">
        <f t="shared" si="23"/>
        <v>0.11645078022925048</v>
      </c>
    </row>
    <row r="128" spans="1:23" x14ac:dyDescent="0.25">
      <c r="A128" s="1">
        <v>41907</v>
      </c>
      <c r="B128">
        <v>587.55264599999998</v>
      </c>
      <c r="C128">
        <v>587.98265800000001</v>
      </c>
      <c r="D128">
        <v>574.18260399999997</v>
      </c>
      <c r="E128">
        <v>575.06258100000002</v>
      </c>
      <c r="F128">
        <v>1926000</v>
      </c>
      <c r="G128">
        <v>575.06258100000002</v>
      </c>
      <c r="H128" s="3">
        <f t="shared" si="15"/>
        <v>585.52863780000007</v>
      </c>
      <c r="I128" s="3">
        <f t="shared" si="16"/>
        <v>580.98822671999994</v>
      </c>
      <c r="J128" t="str">
        <f t="shared" si="17"/>
        <v/>
      </c>
      <c r="K128" s="3">
        <f t="shared" si="19"/>
        <v>596.08269199999995</v>
      </c>
      <c r="L128" s="4" t="str">
        <f t="shared" si="24"/>
        <v/>
      </c>
      <c r="Q128" s="2">
        <f t="shared" si="13"/>
        <v>-2.199016152981248E-2</v>
      </c>
      <c r="R128" s="2">
        <f t="shared" si="14"/>
        <v>-2.2235549212451206E-2</v>
      </c>
      <c r="S128">
        <f t="shared" si="20"/>
        <v>1</v>
      </c>
      <c r="T128" s="2">
        <f t="shared" si="18"/>
        <v>-2.2235549212451206E-2</v>
      </c>
      <c r="U128" s="2">
        <f t="shared" si="21"/>
        <v>-6.4682161483216566E-2</v>
      </c>
      <c r="V128" s="2">
        <f t="shared" si="22"/>
        <v>-6.2634653152998321E-2</v>
      </c>
      <c r="W128" s="4">
        <f t="shared" si="23"/>
        <v>9.1899847231924126E-2</v>
      </c>
    </row>
    <row r="129" spans="1:23" x14ac:dyDescent="0.25">
      <c r="A129" s="1">
        <v>41908</v>
      </c>
      <c r="B129">
        <v>576.06263799999999</v>
      </c>
      <c r="C129">
        <v>579.25260000000003</v>
      </c>
      <c r="D129">
        <v>574.66255799999999</v>
      </c>
      <c r="E129">
        <v>577.10260000000005</v>
      </c>
      <c r="F129">
        <v>1443700</v>
      </c>
      <c r="G129">
        <v>577.10260000000005</v>
      </c>
      <c r="H129" s="3">
        <f t="shared" si="15"/>
        <v>581.73261939999998</v>
      </c>
      <c r="I129" s="3">
        <f t="shared" si="16"/>
        <v>580.73742415999993</v>
      </c>
      <c r="J129" t="str">
        <f t="shared" si="17"/>
        <v/>
      </c>
      <c r="K129" s="3">
        <f t="shared" si="19"/>
        <v>596.08269199999995</v>
      </c>
      <c r="L129" s="4" t="str">
        <f t="shared" si="24"/>
        <v/>
      </c>
      <c r="Q129" s="2">
        <f t="shared" si="13"/>
        <v>3.5474730358087125E-3</v>
      </c>
      <c r="R129" s="2">
        <f t="shared" si="14"/>
        <v>3.5411955949929616E-3</v>
      </c>
      <c r="S129">
        <f t="shared" si="20"/>
        <v>1</v>
      </c>
      <c r="T129" s="2">
        <f t="shared" si="18"/>
        <v>3.5411955949929616E-3</v>
      </c>
      <c r="U129" s="2">
        <f t="shared" si="21"/>
        <v>-6.1140965888223604E-2</v>
      </c>
      <c r="V129" s="2">
        <f t="shared" si="22"/>
        <v>-5.9309374860357145E-2</v>
      </c>
      <c r="W129" s="4">
        <f t="shared" si="23"/>
        <v>9.577333249778297E-2</v>
      </c>
    </row>
    <row r="130" spans="1:23" x14ac:dyDescent="0.25">
      <c r="A130" s="1">
        <v>41911</v>
      </c>
      <c r="B130">
        <v>571.75260000000003</v>
      </c>
      <c r="C130">
        <v>578.19262500000002</v>
      </c>
      <c r="D130">
        <v>571.17257900000004</v>
      </c>
      <c r="E130">
        <v>576.36259399999994</v>
      </c>
      <c r="F130">
        <v>1282400</v>
      </c>
      <c r="G130">
        <v>576.36259399999994</v>
      </c>
      <c r="H130" s="3">
        <f t="shared" si="15"/>
        <v>579.53060860000005</v>
      </c>
      <c r="I130" s="3">
        <f t="shared" si="16"/>
        <v>580.48942223999995</v>
      </c>
      <c r="J130" t="str">
        <f t="shared" si="17"/>
        <v>SELL</v>
      </c>
      <c r="K130" s="3">
        <f t="shared" si="19"/>
        <v>596.08269199999995</v>
      </c>
      <c r="L130" s="4" t="str">
        <f t="shared" si="24"/>
        <v/>
      </c>
      <c r="Q130" s="2">
        <f t="shared" si="13"/>
        <v>-1.2822780559299529E-3</v>
      </c>
      <c r="R130" s="2">
        <f t="shared" si="14"/>
        <v>-1.2831008779025657E-3</v>
      </c>
      <c r="S130">
        <f t="shared" si="20"/>
        <v>1</v>
      </c>
      <c r="T130" s="2">
        <f t="shared" si="18"/>
        <v>-1.2831008779025657E-3</v>
      </c>
      <c r="U130" s="2">
        <f t="shared" si="21"/>
        <v>-6.242406676612617E-2</v>
      </c>
      <c r="V130" s="2">
        <f t="shared" si="22"/>
        <v>-6.0515601806392705E-2</v>
      </c>
      <c r="W130" s="4">
        <f t="shared" si="23"/>
        <v>9.4368246399247901E-2</v>
      </c>
    </row>
    <row r="131" spans="1:23" x14ac:dyDescent="0.25">
      <c r="A131" s="1">
        <v>41912</v>
      </c>
      <c r="B131">
        <v>576.93257800000003</v>
      </c>
      <c r="C131">
        <v>579.85263399999997</v>
      </c>
      <c r="D131">
        <v>572.85254099999997</v>
      </c>
      <c r="E131">
        <v>577.36258999999995</v>
      </c>
      <c r="F131">
        <v>1621700</v>
      </c>
      <c r="G131">
        <v>577.36258999999995</v>
      </c>
      <c r="H131" s="3">
        <f t="shared" si="15"/>
        <v>578.77659979999987</v>
      </c>
      <c r="I131" s="3">
        <f t="shared" si="16"/>
        <v>580.37581967999995</v>
      </c>
      <c r="J131" t="str">
        <f t="shared" si="17"/>
        <v/>
      </c>
      <c r="K131" s="3">
        <f t="shared" si="19"/>
        <v>577.36258999999995</v>
      </c>
      <c r="L131" s="4">
        <f t="shared" si="24"/>
        <v>-3.1405209799314271E-2</v>
      </c>
      <c r="Q131" s="2">
        <f t="shared" ref="Q131:Q194" si="25">G131/G130-1</f>
        <v>1.7350119706067701E-3</v>
      </c>
      <c r="R131" s="2">
        <f t="shared" ref="R131:R194" si="26">LN(G131/G130)</f>
        <v>1.7335085760249024E-3</v>
      </c>
      <c r="S131">
        <f t="shared" si="20"/>
        <v>-1</v>
      </c>
      <c r="T131" s="2">
        <f t="shared" si="18"/>
        <v>-1.7335085760249024E-3</v>
      </c>
      <c r="U131" s="2">
        <f t="shared" si="21"/>
        <v>-6.4157575342151066E-2</v>
      </c>
      <c r="V131" s="2">
        <f t="shared" si="22"/>
        <v>-6.2142795283296026E-2</v>
      </c>
      <c r="W131" s="4">
        <f t="shared" si="23"/>
        <v>9.626698840700243E-2</v>
      </c>
    </row>
    <row r="132" spans="1:23" x14ac:dyDescent="0.25">
      <c r="A132" s="1">
        <v>41913</v>
      </c>
      <c r="B132">
        <v>576.01263500000005</v>
      </c>
      <c r="C132">
        <v>577.58261500000003</v>
      </c>
      <c r="D132">
        <v>567.01255000000003</v>
      </c>
      <c r="E132">
        <v>568.27259700000002</v>
      </c>
      <c r="F132">
        <v>1445500</v>
      </c>
      <c r="G132">
        <v>568.27259700000002</v>
      </c>
      <c r="H132" s="3">
        <f t="shared" si="15"/>
        <v>574.83259240000007</v>
      </c>
      <c r="I132" s="3">
        <f t="shared" si="16"/>
        <v>579.99221879999993</v>
      </c>
      <c r="J132" t="str">
        <f t="shared" si="17"/>
        <v/>
      </c>
      <c r="K132" s="3">
        <f t="shared" si="19"/>
        <v>577.36258999999995</v>
      </c>
      <c r="L132" s="4" t="str">
        <f t="shared" si="24"/>
        <v/>
      </c>
      <c r="Q132" s="2">
        <f t="shared" si="25"/>
        <v>-1.574399373537505E-2</v>
      </c>
      <c r="R132" s="2">
        <f t="shared" si="26"/>
        <v>-1.5869246799845877E-2</v>
      </c>
      <c r="S132">
        <f t="shared" si="20"/>
        <v>-1</v>
      </c>
      <c r="T132" s="2">
        <f t="shared" si="18"/>
        <v>1.5869246799845877E-2</v>
      </c>
      <c r="U132" s="2">
        <f t="shared" si="21"/>
        <v>-4.8288328542305192E-2</v>
      </c>
      <c r="V132" s="2">
        <f t="shared" si="22"/>
        <v>-4.7140988983151E-2</v>
      </c>
      <c r="W132" s="4">
        <f t="shared" si="23"/>
        <v>7.9007367809224016E-2</v>
      </c>
    </row>
    <row r="133" spans="1:23" x14ac:dyDescent="0.25">
      <c r="A133" s="1">
        <v>41914</v>
      </c>
      <c r="B133">
        <v>567.31256699999994</v>
      </c>
      <c r="C133">
        <v>571.91258500000004</v>
      </c>
      <c r="D133">
        <v>563.32255899999996</v>
      </c>
      <c r="E133">
        <v>570.08261500000003</v>
      </c>
      <c r="F133">
        <v>1178400</v>
      </c>
      <c r="G133">
        <v>570.08261500000003</v>
      </c>
      <c r="H133" s="3">
        <f t="shared" si="15"/>
        <v>573.83659919999991</v>
      </c>
      <c r="I133" s="3">
        <f t="shared" si="16"/>
        <v>579.95542111999998</v>
      </c>
      <c r="J133" t="str">
        <f t="shared" si="17"/>
        <v/>
      </c>
      <c r="K133" s="3">
        <f t="shared" si="19"/>
        <v>577.36258999999995</v>
      </c>
      <c r="L133" s="4" t="str">
        <f t="shared" si="24"/>
        <v/>
      </c>
      <c r="Q133" s="2">
        <f t="shared" si="25"/>
        <v>3.1851227906385393E-3</v>
      </c>
      <c r="R133" s="2">
        <f t="shared" si="26"/>
        <v>3.1800610324091193E-3</v>
      </c>
      <c r="S133">
        <f t="shared" si="20"/>
        <v>-1</v>
      </c>
      <c r="T133" s="2">
        <f t="shared" si="18"/>
        <v>-3.1800610324091193E-3</v>
      </c>
      <c r="U133" s="2">
        <f t="shared" si="21"/>
        <v>-5.1468389574714314E-2</v>
      </c>
      <c r="V133" s="2">
        <f t="shared" si="22"/>
        <v>-5.0166325865951378E-2</v>
      </c>
      <c r="W133" s="4">
        <f t="shared" si="23"/>
        <v>8.2444138767700181E-2</v>
      </c>
    </row>
    <row r="134" spans="1:23" x14ac:dyDescent="0.25">
      <c r="A134" s="1">
        <v>41915</v>
      </c>
      <c r="B134">
        <v>573.05261299999995</v>
      </c>
      <c r="C134">
        <v>577.227576</v>
      </c>
      <c r="D134">
        <v>572.50258199999996</v>
      </c>
      <c r="E134">
        <v>575.28260599999999</v>
      </c>
      <c r="F134">
        <v>1141700</v>
      </c>
      <c r="G134">
        <v>575.28260599999999</v>
      </c>
      <c r="H134" s="3">
        <f t="shared" si="15"/>
        <v>573.47260040000003</v>
      </c>
      <c r="I134" s="3">
        <f t="shared" si="16"/>
        <v>580.19862228000011</v>
      </c>
      <c r="J134" t="str">
        <f t="shared" si="17"/>
        <v/>
      </c>
      <c r="K134" s="3">
        <f t="shared" si="19"/>
        <v>577.36258999999995</v>
      </c>
      <c r="L134" s="4" t="str">
        <f t="shared" si="24"/>
        <v/>
      </c>
      <c r="Q134" s="2">
        <f t="shared" si="25"/>
        <v>9.1214691751300148E-3</v>
      </c>
      <c r="R134" s="2">
        <f t="shared" si="26"/>
        <v>9.0801198294904375E-3</v>
      </c>
      <c r="S134">
        <f t="shared" si="20"/>
        <v>-1</v>
      </c>
      <c r="T134" s="2">
        <f t="shared" si="18"/>
        <v>-9.0801198294904375E-3</v>
      </c>
      <c r="U134" s="2">
        <f t="shared" si="21"/>
        <v>-6.0548509404204753E-2</v>
      </c>
      <c r="V134" s="2">
        <f t="shared" si="22"/>
        <v>-5.875189147402049E-2</v>
      </c>
      <c r="W134" s="4">
        <f t="shared" si="23"/>
        <v>9.2317619613270008E-2</v>
      </c>
    </row>
    <row r="135" spans="1:23" x14ac:dyDescent="0.25">
      <c r="A135" s="1">
        <v>41918</v>
      </c>
      <c r="B135">
        <v>578.80257400000005</v>
      </c>
      <c r="C135">
        <v>581.00263900000004</v>
      </c>
      <c r="D135">
        <v>574.44259499999998</v>
      </c>
      <c r="E135">
        <v>577.35261400000002</v>
      </c>
      <c r="F135">
        <v>1214600</v>
      </c>
      <c r="G135">
        <v>577.35261400000002</v>
      </c>
      <c r="H135" s="3">
        <f t="shared" ref="H135:H198" si="27">AVERAGE(E131:E135)</f>
        <v>573.6706044</v>
      </c>
      <c r="I135" s="3">
        <f t="shared" si="16"/>
        <v>580.42862563999995</v>
      </c>
      <c r="J135" t="str">
        <f t="shared" si="17"/>
        <v/>
      </c>
      <c r="K135" s="3">
        <f t="shared" si="19"/>
        <v>577.36258999999995</v>
      </c>
      <c r="L135" s="4" t="str">
        <f t="shared" si="24"/>
        <v/>
      </c>
      <c r="Q135" s="2">
        <f t="shared" si="25"/>
        <v>3.5982454160974342E-3</v>
      </c>
      <c r="R135" s="2">
        <f t="shared" si="26"/>
        <v>3.5917872185435543E-3</v>
      </c>
      <c r="S135">
        <f t="shared" si="20"/>
        <v>-1</v>
      </c>
      <c r="T135" s="2">
        <f t="shared" si="18"/>
        <v>-3.5917872185435543E-3</v>
      </c>
      <c r="U135" s="2">
        <f t="shared" si="21"/>
        <v>-6.4140296622748311E-2</v>
      </c>
      <c r="V135" s="2">
        <f t="shared" si="22"/>
        <v>-6.2126590171814433E-2</v>
      </c>
      <c r="W135" s="4">
        <f t="shared" si="23"/>
        <v>9.6248046480965854E-2</v>
      </c>
    </row>
    <row r="136" spans="1:23" x14ac:dyDescent="0.25">
      <c r="A136" s="1">
        <v>41919</v>
      </c>
      <c r="B136">
        <v>574.40262900000005</v>
      </c>
      <c r="C136">
        <v>575.27263000000005</v>
      </c>
      <c r="D136">
        <v>563.74253399999998</v>
      </c>
      <c r="E136">
        <v>563.74253399999998</v>
      </c>
      <c r="F136">
        <v>1911300</v>
      </c>
      <c r="G136">
        <v>563.74253399999998</v>
      </c>
      <c r="H136" s="3">
        <f t="shared" si="27"/>
        <v>570.94659320000005</v>
      </c>
      <c r="I136" s="3">
        <f t="shared" si="16"/>
        <v>579.88502052000001</v>
      </c>
      <c r="J136" t="str">
        <f t="shared" si="17"/>
        <v/>
      </c>
      <c r="K136" s="3">
        <f t="shared" si="19"/>
        <v>577.36258999999995</v>
      </c>
      <c r="L136" s="4" t="str">
        <f t="shared" si="24"/>
        <v/>
      </c>
      <c r="Q136" s="2">
        <f t="shared" si="25"/>
        <v>-2.3573254316295533E-2</v>
      </c>
      <c r="R136" s="2">
        <f t="shared" si="26"/>
        <v>-2.385554870032465E-2</v>
      </c>
      <c r="S136">
        <f t="shared" si="20"/>
        <v>-1</v>
      </c>
      <c r="T136" s="2">
        <f t="shared" si="18"/>
        <v>2.385554870032465E-2</v>
      </c>
      <c r="U136" s="2">
        <f t="shared" si="21"/>
        <v>-4.0284747922423661E-2</v>
      </c>
      <c r="V136" s="2">
        <f t="shared" si="22"/>
        <v>-3.9484104696992373E-2</v>
      </c>
      <c r="W136" s="4">
        <f t="shared" si="23"/>
        <v>7.0405912487527811E-2</v>
      </c>
    </row>
    <row r="137" spans="1:23" x14ac:dyDescent="0.25">
      <c r="A137" s="1">
        <v>41920</v>
      </c>
      <c r="B137">
        <v>565.57256600000005</v>
      </c>
      <c r="C137">
        <v>573.88258699999994</v>
      </c>
      <c r="D137">
        <v>557.49248399999999</v>
      </c>
      <c r="E137">
        <v>572.50258199999996</v>
      </c>
      <c r="F137">
        <v>1990900</v>
      </c>
      <c r="G137">
        <v>572.50258199999996</v>
      </c>
      <c r="H137" s="3">
        <f t="shared" si="27"/>
        <v>571.79259019999995</v>
      </c>
      <c r="I137" s="3">
        <f t="shared" si="16"/>
        <v>579.66741935999994</v>
      </c>
      <c r="J137" t="str">
        <f t="shared" si="17"/>
        <v/>
      </c>
      <c r="K137" s="3">
        <f t="shared" si="19"/>
        <v>577.36258999999995</v>
      </c>
      <c r="L137" s="4" t="str">
        <f t="shared" si="24"/>
        <v/>
      </c>
      <c r="Q137" s="2">
        <f t="shared" si="25"/>
        <v>1.5539093596226738E-2</v>
      </c>
      <c r="R137" s="2">
        <f t="shared" si="26"/>
        <v>1.5419598191679998E-2</v>
      </c>
      <c r="S137">
        <f t="shared" si="20"/>
        <v>-1</v>
      </c>
      <c r="T137" s="2">
        <f t="shared" si="18"/>
        <v>-1.5419598191679998E-2</v>
      </c>
      <c r="U137" s="2">
        <f t="shared" si="21"/>
        <v>-5.5704346114103659E-2</v>
      </c>
      <c r="V137" s="2">
        <f t="shared" si="22"/>
        <v>-5.418127046037291E-2</v>
      </c>
      <c r="W137" s="4">
        <f t="shared" si="23"/>
        <v>8.7039050147625918E-2</v>
      </c>
    </row>
    <row r="138" spans="1:23" x14ac:dyDescent="0.25">
      <c r="A138" s="1">
        <v>41921</v>
      </c>
      <c r="B138">
        <v>571.18255499999998</v>
      </c>
      <c r="C138">
        <v>571.49254900000005</v>
      </c>
      <c r="D138">
        <v>559.06252400000005</v>
      </c>
      <c r="E138">
        <v>560.88257899999996</v>
      </c>
      <c r="F138">
        <v>2524800</v>
      </c>
      <c r="G138">
        <v>560.88257899999996</v>
      </c>
      <c r="H138" s="3">
        <f t="shared" si="27"/>
        <v>569.952583</v>
      </c>
      <c r="I138" s="3">
        <f t="shared" si="16"/>
        <v>578.82341767999981</v>
      </c>
      <c r="J138" t="str">
        <f t="shared" si="17"/>
        <v/>
      </c>
      <c r="K138" s="3">
        <f t="shared" si="19"/>
        <v>577.36258999999995</v>
      </c>
      <c r="L138" s="4" t="str">
        <f t="shared" si="24"/>
        <v/>
      </c>
      <c r="Q138" s="2">
        <f t="shared" si="25"/>
        <v>-2.0296856931904639E-2</v>
      </c>
      <c r="R138" s="2">
        <f t="shared" si="26"/>
        <v>-2.0505668442244163E-2</v>
      </c>
      <c r="S138">
        <f t="shared" si="20"/>
        <v>-1</v>
      </c>
      <c r="T138" s="2">
        <f t="shared" si="18"/>
        <v>2.0505668442244163E-2</v>
      </c>
      <c r="U138" s="2">
        <f t="shared" si="21"/>
        <v>-3.5198677671859496E-2</v>
      </c>
      <c r="V138" s="2">
        <f t="shared" si="22"/>
        <v>-3.4586408922149481E-2</v>
      </c>
      <c r="W138" s="4">
        <f t="shared" si="23"/>
        <v>6.4975574067386077E-2</v>
      </c>
    </row>
    <row r="139" spans="1:23" x14ac:dyDescent="0.25">
      <c r="A139" s="1">
        <v>41922</v>
      </c>
      <c r="B139">
        <v>557.72248400000001</v>
      </c>
      <c r="C139">
        <v>565.13257699999997</v>
      </c>
      <c r="D139">
        <v>544.05242599999997</v>
      </c>
      <c r="E139">
        <v>544.49247600000001</v>
      </c>
      <c r="F139">
        <v>3081900</v>
      </c>
      <c r="G139">
        <v>544.49247600000001</v>
      </c>
      <c r="H139" s="3">
        <f t="shared" si="27"/>
        <v>563.79455699999994</v>
      </c>
      <c r="I139" s="3">
        <f t="shared" si="16"/>
        <v>577.15980983999998</v>
      </c>
      <c r="J139" t="str">
        <f t="shared" si="17"/>
        <v/>
      </c>
      <c r="K139" s="3">
        <f t="shared" si="19"/>
        <v>577.36258999999995</v>
      </c>
      <c r="L139" s="4" t="str">
        <f t="shared" si="24"/>
        <v/>
      </c>
      <c r="Q139" s="2">
        <f t="shared" si="25"/>
        <v>-2.9221986229670316E-2</v>
      </c>
      <c r="R139" s="2">
        <f t="shared" si="26"/>
        <v>-2.965745292392339E-2</v>
      </c>
      <c r="S139">
        <f t="shared" si="20"/>
        <v>-1</v>
      </c>
      <c r="T139" s="2">
        <f t="shared" si="18"/>
        <v>2.965745292392339E-2</v>
      </c>
      <c r="U139" s="2">
        <f t="shared" si="21"/>
        <v>-5.5412247479361063E-3</v>
      </c>
      <c r="V139" s="2">
        <f t="shared" si="22"/>
        <v>-5.5259004802186151E-3</v>
      </c>
      <c r="W139" s="4">
        <f t="shared" si="23"/>
        <v>3.3854872507053768E-2</v>
      </c>
    </row>
    <row r="140" spans="1:23" x14ac:dyDescent="0.25">
      <c r="A140" s="1">
        <v>41925</v>
      </c>
      <c r="B140">
        <v>544.99244299999998</v>
      </c>
      <c r="C140">
        <v>549.50249199999996</v>
      </c>
      <c r="D140">
        <v>533.10241299999996</v>
      </c>
      <c r="E140">
        <v>533.21245599999997</v>
      </c>
      <c r="F140">
        <v>2581700</v>
      </c>
      <c r="G140">
        <v>533.21245599999997</v>
      </c>
      <c r="H140" s="3">
        <f t="shared" si="27"/>
        <v>554.96652539999991</v>
      </c>
      <c r="I140" s="3">
        <f t="shared" si="16"/>
        <v>574.89940171999979</v>
      </c>
      <c r="J140" t="str">
        <f t="shared" si="17"/>
        <v/>
      </c>
      <c r="K140" s="3">
        <f t="shared" si="19"/>
        <v>577.36258999999995</v>
      </c>
      <c r="L140" s="4" t="str">
        <f t="shared" si="24"/>
        <v/>
      </c>
      <c r="Q140" s="2">
        <f t="shared" si="25"/>
        <v>-2.0716576439891998E-2</v>
      </c>
      <c r="R140" s="2">
        <f t="shared" si="26"/>
        <v>-2.0934175223821658E-2</v>
      </c>
      <c r="S140">
        <f t="shared" si="20"/>
        <v>-1</v>
      </c>
      <c r="T140" s="2">
        <f t="shared" si="18"/>
        <v>2.0934175223821658E-2</v>
      </c>
      <c r="U140" s="2">
        <f t="shared" si="21"/>
        <v>1.5392950475885552E-2</v>
      </c>
      <c r="V140" s="2">
        <f t="shared" si="22"/>
        <v>1.5512032159646694E-2</v>
      </c>
      <c r="W140" s="4">
        <f t="shared" si="23"/>
        <v>1.2436939013006576E-2</v>
      </c>
    </row>
    <row r="141" spans="1:23" x14ac:dyDescent="0.25">
      <c r="A141" s="1">
        <v>41926</v>
      </c>
      <c r="B141">
        <v>538.90243799999996</v>
      </c>
      <c r="C141">
        <v>547.19250699999998</v>
      </c>
      <c r="D141">
        <v>533.17236800000001</v>
      </c>
      <c r="E141">
        <v>537.942408</v>
      </c>
      <c r="F141">
        <v>2222600</v>
      </c>
      <c r="G141">
        <v>537.942408</v>
      </c>
      <c r="H141" s="3">
        <f t="shared" si="27"/>
        <v>549.80650019999996</v>
      </c>
      <c r="I141" s="3">
        <f t="shared" si="16"/>
        <v>573.17659343999981</v>
      </c>
      <c r="J141" t="str">
        <f t="shared" si="17"/>
        <v/>
      </c>
      <c r="K141" s="3">
        <f t="shared" si="19"/>
        <v>577.36258999999995</v>
      </c>
      <c r="L141" s="4" t="str">
        <f t="shared" si="24"/>
        <v/>
      </c>
      <c r="Q141" s="2">
        <f t="shared" si="25"/>
        <v>8.8706704931138525E-3</v>
      </c>
      <c r="R141" s="2">
        <f t="shared" si="26"/>
        <v>8.8315572326622266E-3</v>
      </c>
      <c r="S141">
        <f t="shared" si="20"/>
        <v>-1</v>
      </c>
      <c r="T141" s="2">
        <f t="shared" si="18"/>
        <v>-8.8315572326622266E-3</v>
      </c>
      <c r="U141" s="2">
        <f t="shared" si="21"/>
        <v>6.5613932432233256E-3</v>
      </c>
      <c r="V141" s="2">
        <f t="shared" si="22"/>
        <v>6.5829663412524386E-3</v>
      </c>
      <c r="W141" s="4">
        <f t="shared" si="23"/>
        <v>2.1417933494047858E-2</v>
      </c>
    </row>
    <row r="142" spans="1:23" x14ac:dyDescent="0.25">
      <c r="A142" s="1">
        <v>41927</v>
      </c>
      <c r="B142">
        <v>531.01239099999998</v>
      </c>
      <c r="C142">
        <v>532.80239600000004</v>
      </c>
      <c r="D142">
        <v>518.30236300000001</v>
      </c>
      <c r="E142">
        <v>530.03240900000003</v>
      </c>
      <c r="F142">
        <v>3719400</v>
      </c>
      <c r="G142">
        <v>530.03240900000003</v>
      </c>
      <c r="H142" s="3">
        <f t="shared" si="27"/>
        <v>541.3124656</v>
      </c>
      <c r="I142" s="3">
        <f t="shared" si="16"/>
        <v>571.0537843599999</v>
      </c>
      <c r="J142" t="str">
        <f t="shared" si="17"/>
        <v/>
      </c>
      <c r="K142" s="3">
        <f t="shared" si="19"/>
        <v>577.36258999999995</v>
      </c>
      <c r="L142" s="4" t="str">
        <f t="shared" si="24"/>
        <v/>
      </c>
      <c r="Q142" s="2">
        <f t="shared" si="25"/>
        <v>-1.4704174429021721E-2</v>
      </c>
      <c r="R142" s="2">
        <f t="shared" si="26"/>
        <v>-1.4813352371321763E-2</v>
      </c>
      <c r="S142">
        <f t="shared" si="20"/>
        <v>-1</v>
      </c>
      <c r="T142" s="2">
        <f t="shared" si="18"/>
        <v>1.4813352371321763E-2</v>
      </c>
      <c r="U142" s="2">
        <f t="shared" si="21"/>
        <v>2.1374745614545089E-2</v>
      </c>
      <c r="V142" s="2">
        <f t="shared" si="22"/>
        <v>2.1604821839104282E-2</v>
      </c>
      <c r="W142" s="4">
        <f t="shared" si="23"/>
        <v>6.3988260350205106E-3</v>
      </c>
    </row>
    <row r="143" spans="1:23" x14ac:dyDescent="0.25">
      <c r="A143" s="1">
        <v>41928</v>
      </c>
      <c r="B143">
        <v>519.002342</v>
      </c>
      <c r="C143">
        <v>529.43237399999998</v>
      </c>
      <c r="D143">
        <v>515.00235799999996</v>
      </c>
      <c r="E143">
        <v>524.51238699999999</v>
      </c>
      <c r="F143">
        <v>3708600</v>
      </c>
      <c r="G143">
        <v>524.51238699999999</v>
      </c>
      <c r="H143" s="3">
        <f t="shared" si="27"/>
        <v>534.03842719999989</v>
      </c>
      <c r="I143" s="3">
        <f t="shared" si="16"/>
        <v>568.78017591999992</v>
      </c>
      <c r="J143" t="str">
        <f t="shared" si="17"/>
        <v/>
      </c>
      <c r="K143" s="3">
        <f t="shared" si="19"/>
        <v>577.36258999999995</v>
      </c>
      <c r="L143" s="4" t="str">
        <f t="shared" si="24"/>
        <v/>
      </c>
      <c r="Q143" s="2">
        <f t="shared" si="25"/>
        <v>-1.0414499012267098E-2</v>
      </c>
      <c r="R143" s="2">
        <f t="shared" si="26"/>
        <v>-1.0469109397880183E-2</v>
      </c>
      <c r="S143">
        <f t="shared" si="20"/>
        <v>-1</v>
      </c>
      <c r="T143" s="2">
        <f t="shared" si="18"/>
        <v>1.0469109397880183E-2</v>
      </c>
      <c r="U143" s="2">
        <f t="shared" si="21"/>
        <v>3.1843855012425273E-2</v>
      </c>
      <c r="V143" s="2">
        <f t="shared" si="22"/>
        <v>3.235629545846419E-2</v>
      </c>
      <c r="W143" s="4">
        <f t="shared" si="23"/>
        <v>-4.082313544667926E-3</v>
      </c>
    </row>
    <row r="144" spans="1:23" x14ac:dyDescent="0.25">
      <c r="A144" s="1">
        <v>41929</v>
      </c>
      <c r="B144">
        <v>527.252385</v>
      </c>
      <c r="C144">
        <v>530.98240199999998</v>
      </c>
      <c r="D144">
        <v>508.53231299999999</v>
      </c>
      <c r="E144">
        <v>511.17233499999998</v>
      </c>
      <c r="F144">
        <v>5539400</v>
      </c>
      <c r="G144">
        <v>511.17233499999998</v>
      </c>
      <c r="H144" s="3">
        <f t="shared" si="27"/>
        <v>527.37439900000004</v>
      </c>
      <c r="I144" s="3">
        <f t="shared" si="16"/>
        <v>566.20216575999984</v>
      </c>
      <c r="J144" t="str">
        <f t="shared" si="17"/>
        <v/>
      </c>
      <c r="K144" s="3">
        <f t="shared" si="19"/>
        <v>577.36258999999995</v>
      </c>
      <c r="L144" s="4" t="str">
        <f t="shared" si="24"/>
        <v/>
      </c>
      <c r="Q144" s="2">
        <f t="shared" si="25"/>
        <v>-2.5433244915910813E-2</v>
      </c>
      <c r="R144" s="2">
        <f t="shared" si="26"/>
        <v>-2.5762260498586046E-2</v>
      </c>
      <c r="S144">
        <f t="shared" si="20"/>
        <v>-1</v>
      </c>
      <c r="T144" s="2">
        <f t="shared" si="18"/>
        <v>2.5762260498586046E-2</v>
      </c>
      <c r="U144" s="2">
        <f t="shared" si="21"/>
        <v>5.7606115511011316E-2</v>
      </c>
      <c r="V144" s="2">
        <f t="shared" si="22"/>
        <v>5.9297672604673002E-2</v>
      </c>
      <c r="W144" s="4">
        <f t="shared" si="23"/>
        <v>-2.9411731980373612E-2</v>
      </c>
    </row>
    <row r="145" spans="1:23" x14ac:dyDescent="0.25">
      <c r="A145" s="1">
        <v>41932</v>
      </c>
      <c r="B145">
        <v>509.45231699999999</v>
      </c>
      <c r="C145">
        <v>521.76235299999996</v>
      </c>
      <c r="D145">
        <v>508.10230100000001</v>
      </c>
      <c r="E145">
        <v>520.84240999999997</v>
      </c>
      <c r="F145">
        <v>2607500</v>
      </c>
      <c r="G145">
        <v>520.84240999999997</v>
      </c>
      <c r="H145" s="3">
        <f t="shared" si="27"/>
        <v>524.90038980000008</v>
      </c>
      <c r="I145" s="3">
        <f t="shared" si="16"/>
        <v>564.11175995999986</v>
      </c>
      <c r="J145" t="str">
        <f t="shared" si="17"/>
        <v/>
      </c>
      <c r="K145" s="3">
        <f t="shared" si="19"/>
        <v>577.36258999999995</v>
      </c>
      <c r="L145" s="4" t="str">
        <f t="shared" si="24"/>
        <v/>
      </c>
      <c r="Q145" s="2">
        <f t="shared" si="25"/>
        <v>1.8917445913813058E-2</v>
      </c>
      <c r="R145" s="2">
        <f t="shared" si="26"/>
        <v>1.8740736153817245E-2</v>
      </c>
      <c r="S145">
        <f t="shared" si="20"/>
        <v>-1</v>
      </c>
      <c r="T145" s="2">
        <f t="shared" si="18"/>
        <v>-1.8740736153817245E-2</v>
      </c>
      <c r="U145" s="2">
        <f t="shared" si="21"/>
        <v>3.8865379357194071E-2</v>
      </c>
      <c r="V145" s="2">
        <f t="shared" si="22"/>
        <v>3.9630518500588741E-2</v>
      </c>
      <c r="W145" s="4">
        <f t="shared" si="23"/>
        <v>-1.1050680915530853E-2</v>
      </c>
    </row>
    <row r="146" spans="1:23" x14ac:dyDescent="0.25">
      <c r="A146" s="1">
        <v>41933</v>
      </c>
      <c r="B146">
        <v>525.19235300000003</v>
      </c>
      <c r="C146">
        <v>526.79238299999997</v>
      </c>
      <c r="D146">
        <v>519.11232399999994</v>
      </c>
      <c r="E146">
        <v>526.54236900000001</v>
      </c>
      <c r="F146">
        <v>2336300</v>
      </c>
      <c r="G146">
        <v>526.54236900000001</v>
      </c>
      <c r="H146" s="3">
        <f t="shared" si="27"/>
        <v>522.62038200000006</v>
      </c>
      <c r="I146" s="3">
        <f t="shared" si="16"/>
        <v>561.97534911999992</v>
      </c>
      <c r="J146" t="str">
        <f t="shared" si="17"/>
        <v/>
      </c>
      <c r="K146" s="3">
        <f t="shared" si="19"/>
        <v>577.36258999999995</v>
      </c>
      <c r="L146" s="4" t="str">
        <f t="shared" si="24"/>
        <v/>
      </c>
      <c r="Q146" s="2">
        <f t="shared" si="25"/>
        <v>1.0943730561418841E-2</v>
      </c>
      <c r="R146" s="2">
        <f t="shared" si="26"/>
        <v>1.0884281280135329E-2</v>
      </c>
      <c r="S146">
        <f t="shared" si="20"/>
        <v>-1</v>
      </c>
      <c r="T146" s="2">
        <f t="shared" si="18"/>
        <v>-1.0884281280135329E-2</v>
      </c>
      <c r="U146" s="2">
        <f t="shared" si="21"/>
        <v>2.7981098077058744E-2</v>
      </c>
      <c r="V146" s="2">
        <f t="shared" si="22"/>
        <v>2.8376245949157886E-2</v>
      </c>
      <c r="W146" s="4">
        <f t="shared" si="23"/>
        <v>-2.2788602857182205E-4</v>
      </c>
    </row>
    <row r="147" spans="1:23" x14ac:dyDescent="0.25">
      <c r="A147" s="1">
        <v>41934</v>
      </c>
      <c r="B147">
        <v>529.89243699999997</v>
      </c>
      <c r="C147">
        <v>539.80242799999996</v>
      </c>
      <c r="D147">
        <v>528.80235100000004</v>
      </c>
      <c r="E147">
        <v>532.71242700000005</v>
      </c>
      <c r="F147">
        <v>2919300</v>
      </c>
      <c r="G147">
        <v>532.71242700000005</v>
      </c>
      <c r="H147" s="3">
        <f t="shared" si="27"/>
        <v>523.15638560000002</v>
      </c>
      <c r="I147" s="3">
        <f t="shared" si="16"/>
        <v>559.89293887999997</v>
      </c>
      <c r="J147" t="str">
        <f t="shared" si="17"/>
        <v/>
      </c>
      <c r="K147" s="3">
        <f t="shared" si="19"/>
        <v>577.36258999999995</v>
      </c>
      <c r="L147" s="4" t="str">
        <f t="shared" si="24"/>
        <v/>
      </c>
      <c r="Q147" s="2">
        <f t="shared" si="25"/>
        <v>1.1718065559886748E-2</v>
      </c>
      <c r="R147" s="2">
        <f t="shared" si="26"/>
        <v>1.1649940707510947E-2</v>
      </c>
      <c r="S147">
        <f t="shared" si="20"/>
        <v>-1</v>
      </c>
      <c r="T147" s="2">
        <f t="shared" si="18"/>
        <v>-1.1649940707510947E-2</v>
      </c>
      <c r="U147" s="2">
        <f t="shared" si="21"/>
        <v>1.6331157369547798E-2</v>
      </c>
      <c r="V147" s="2">
        <f t="shared" si="22"/>
        <v>1.646523963180635E-2</v>
      </c>
      <c r="W147" s="4">
        <f t="shared" si="23"/>
        <v>1.1487509147891872E-2</v>
      </c>
    </row>
    <row r="148" spans="1:23" x14ac:dyDescent="0.25">
      <c r="A148" s="1">
        <v>41935</v>
      </c>
      <c r="B148">
        <v>539.32247400000006</v>
      </c>
      <c r="C148">
        <v>547.22243600000002</v>
      </c>
      <c r="D148">
        <v>535.85238600000002</v>
      </c>
      <c r="E148">
        <v>543.98240999999996</v>
      </c>
      <c r="F148">
        <v>2348800</v>
      </c>
      <c r="G148">
        <v>543.98240999999996</v>
      </c>
      <c r="H148" s="3">
        <f t="shared" si="27"/>
        <v>527.05039020000004</v>
      </c>
      <c r="I148" s="3">
        <f t="shared" si="16"/>
        <v>558.08132748000003</v>
      </c>
      <c r="J148" t="str">
        <f t="shared" si="17"/>
        <v/>
      </c>
      <c r="K148" s="3">
        <f t="shared" si="19"/>
        <v>577.36258999999995</v>
      </c>
      <c r="L148" s="4" t="str">
        <f t="shared" si="24"/>
        <v/>
      </c>
      <c r="Q148" s="2">
        <f t="shared" si="25"/>
        <v>2.1155847749727563E-2</v>
      </c>
      <c r="R148" s="2">
        <f t="shared" si="26"/>
        <v>2.0935169796104689E-2</v>
      </c>
      <c r="S148">
        <f t="shared" si="20"/>
        <v>-1</v>
      </c>
      <c r="T148" s="2">
        <f t="shared" si="18"/>
        <v>-2.0935169796104689E-2</v>
      </c>
      <c r="U148" s="2">
        <f t="shared" si="21"/>
        <v>-4.6040124265568916E-3</v>
      </c>
      <c r="V148" s="2">
        <f t="shared" si="22"/>
        <v>-4.5934302077961231E-3</v>
      </c>
      <c r="W148" s="4">
        <f t="shared" si="23"/>
        <v>3.2886384892175879E-2</v>
      </c>
    </row>
    <row r="149" spans="1:23" x14ac:dyDescent="0.25">
      <c r="A149" s="1">
        <v>41936</v>
      </c>
      <c r="B149">
        <v>544.36248000000001</v>
      </c>
      <c r="C149">
        <v>544.88246100000003</v>
      </c>
      <c r="D149">
        <v>535.79240700000003</v>
      </c>
      <c r="E149">
        <v>539.78247599999997</v>
      </c>
      <c r="F149">
        <v>1973100</v>
      </c>
      <c r="G149">
        <v>539.78247599999997</v>
      </c>
      <c r="H149" s="3">
        <f t="shared" si="27"/>
        <v>532.77241839999999</v>
      </c>
      <c r="I149" s="3">
        <f t="shared" si="16"/>
        <v>555.82931884000004</v>
      </c>
      <c r="J149" t="str">
        <f t="shared" si="17"/>
        <v/>
      </c>
      <c r="K149" s="3">
        <f t="shared" si="19"/>
        <v>577.36258999999995</v>
      </c>
      <c r="L149" s="4" t="str">
        <f t="shared" si="24"/>
        <v/>
      </c>
      <c r="Q149" s="2">
        <f t="shared" si="25"/>
        <v>-7.7207165577283243E-3</v>
      </c>
      <c r="R149" s="2">
        <f t="shared" si="26"/>
        <v>-7.7506755929140836E-3</v>
      </c>
      <c r="S149">
        <f t="shared" si="20"/>
        <v>-1</v>
      </c>
      <c r="T149" s="2">
        <f t="shared" si="18"/>
        <v>7.7506755929140836E-3</v>
      </c>
      <c r="U149" s="2">
        <f t="shared" si="21"/>
        <v>3.146663166357192E-3</v>
      </c>
      <c r="V149" s="2">
        <f t="shared" si="22"/>
        <v>3.1516191077611833E-3</v>
      </c>
      <c r="W149" s="4">
        <f t="shared" si="23"/>
        <v>2.4911761878086747E-2</v>
      </c>
    </row>
    <row r="150" spans="1:23" x14ac:dyDescent="0.25">
      <c r="A150" s="1">
        <v>41939</v>
      </c>
      <c r="B150">
        <v>537.03244099999995</v>
      </c>
      <c r="C150">
        <v>544.41242199999999</v>
      </c>
      <c r="D150">
        <v>537.03244099999995</v>
      </c>
      <c r="E150">
        <v>540.77249600000005</v>
      </c>
      <c r="F150">
        <v>1185300</v>
      </c>
      <c r="G150">
        <v>540.77249600000005</v>
      </c>
      <c r="H150" s="3">
        <f t="shared" si="27"/>
        <v>536.75843559999998</v>
      </c>
      <c r="I150" s="3">
        <f t="shared" si="16"/>
        <v>553.96531276000007</v>
      </c>
      <c r="J150" t="str">
        <f t="shared" si="17"/>
        <v/>
      </c>
      <c r="K150" s="3">
        <f t="shared" si="19"/>
        <v>577.36258999999995</v>
      </c>
      <c r="L150" s="4" t="str">
        <f t="shared" si="24"/>
        <v/>
      </c>
      <c r="Q150" s="2">
        <f t="shared" si="25"/>
        <v>1.8341091903102402E-3</v>
      </c>
      <c r="R150" s="2">
        <f t="shared" si="26"/>
        <v>1.8324292658455348E-3</v>
      </c>
      <c r="S150">
        <f t="shared" si="20"/>
        <v>-1</v>
      </c>
      <c r="T150" s="2">
        <f t="shared" si="18"/>
        <v>-1.8324292658455348E-3</v>
      </c>
      <c r="U150" s="2">
        <f t="shared" si="21"/>
        <v>1.3142339005116572E-3</v>
      </c>
      <c r="V150" s="2">
        <f t="shared" si="22"/>
        <v>1.3150978843350369E-3</v>
      </c>
      <c r="W150" s="4">
        <f t="shared" si="23"/>
        <v>2.6791561959804477E-2</v>
      </c>
    </row>
    <row r="151" spans="1:23" x14ac:dyDescent="0.25">
      <c r="A151" s="1">
        <v>41940</v>
      </c>
      <c r="B151">
        <v>543.00248799999997</v>
      </c>
      <c r="C151">
        <v>548.98244999999997</v>
      </c>
      <c r="D151">
        <v>541.62242200000003</v>
      </c>
      <c r="E151">
        <v>548.90251899999998</v>
      </c>
      <c r="F151">
        <v>1271000</v>
      </c>
      <c r="G151">
        <v>548.90251899999998</v>
      </c>
      <c r="H151" s="3">
        <f t="shared" si="27"/>
        <v>541.2304656</v>
      </c>
      <c r="I151" s="3">
        <f t="shared" si="16"/>
        <v>552.67610816000001</v>
      </c>
      <c r="J151" t="str">
        <f t="shared" si="17"/>
        <v/>
      </c>
      <c r="K151" s="3">
        <f t="shared" si="19"/>
        <v>577.36258999999995</v>
      </c>
      <c r="L151" s="4" t="str">
        <f t="shared" si="24"/>
        <v/>
      </c>
      <c r="Q151" s="2">
        <f t="shared" si="25"/>
        <v>1.5034091156884477E-2</v>
      </c>
      <c r="R151" s="2">
        <f t="shared" si="26"/>
        <v>1.4922199276392569E-2</v>
      </c>
      <c r="S151">
        <f t="shared" si="20"/>
        <v>-1</v>
      </c>
      <c r="T151" s="2">
        <f t="shared" si="18"/>
        <v>-1.4922199276392569E-2</v>
      </c>
      <c r="U151" s="2">
        <f t="shared" si="21"/>
        <v>-1.3607965375880913E-2</v>
      </c>
      <c r="V151" s="2">
        <f t="shared" si="22"/>
        <v>-1.3515795569893796E-2</v>
      </c>
      <c r="W151" s="4">
        <f t="shared" si="23"/>
        <v>4.2228439901427883E-2</v>
      </c>
    </row>
    <row r="152" spans="1:23" x14ac:dyDescent="0.25">
      <c r="A152" s="1">
        <v>41941</v>
      </c>
      <c r="B152">
        <v>550.00246000000004</v>
      </c>
      <c r="C152">
        <v>554.19254000000001</v>
      </c>
      <c r="D152">
        <v>546.98245899999995</v>
      </c>
      <c r="E152">
        <v>549.33253200000001</v>
      </c>
      <c r="F152">
        <v>1770500</v>
      </c>
      <c r="G152">
        <v>549.33253200000001</v>
      </c>
      <c r="H152" s="3">
        <f t="shared" si="27"/>
        <v>544.5544865999999</v>
      </c>
      <c r="I152" s="3">
        <f t="shared" si="16"/>
        <v>551.12970408000012</v>
      </c>
      <c r="J152" t="str">
        <f t="shared" si="17"/>
        <v/>
      </c>
      <c r="K152" s="3">
        <f t="shared" si="19"/>
        <v>577.36258999999995</v>
      </c>
      <c r="L152" s="4" t="str">
        <f t="shared" si="24"/>
        <v/>
      </c>
      <c r="Q152" s="2">
        <f t="shared" si="25"/>
        <v>7.8340504026730429E-4</v>
      </c>
      <c r="R152" s="2">
        <f t="shared" si="26"/>
        <v>7.8309833870932424E-4</v>
      </c>
      <c r="S152">
        <f t="shared" si="20"/>
        <v>-1</v>
      </c>
      <c r="T152" s="2">
        <f t="shared" si="18"/>
        <v>-7.8309833870932424E-4</v>
      </c>
      <c r="U152" s="2">
        <f t="shared" si="21"/>
        <v>-1.4391063714590237E-2</v>
      </c>
      <c r="V152" s="2">
        <f t="shared" si="22"/>
        <v>-1.4288007313216555E-2</v>
      </c>
      <c r="W152" s="4">
        <f t="shared" si="23"/>
        <v>4.3044926914356685E-2</v>
      </c>
    </row>
    <row r="153" spans="1:23" x14ac:dyDescent="0.25">
      <c r="A153" s="1">
        <v>41942</v>
      </c>
      <c r="B153">
        <v>548.95252200000004</v>
      </c>
      <c r="C153">
        <v>552.80249700000002</v>
      </c>
      <c r="D153">
        <v>543.51249299999995</v>
      </c>
      <c r="E153">
        <v>550.31251399999996</v>
      </c>
      <c r="F153">
        <v>1455500</v>
      </c>
      <c r="G153">
        <v>550.31251399999996</v>
      </c>
      <c r="H153" s="3">
        <f t="shared" si="27"/>
        <v>545.8205074</v>
      </c>
      <c r="I153" s="3">
        <f t="shared" si="16"/>
        <v>550.13970139999992</v>
      </c>
      <c r="J153" t="str">
        <f t="shared" si="17"/>
        <v/>
      </c>
      <c r="K153" s="3">
        <f t="shared" si="19"/>
        <v>577.36258999999995</v>
      </c>
      <c r="L153" s="4" t="str">
        <f t="shared" si="24"/>
        <v/>
      </c>
      <c r="Q153" s="2">
        <f t="shared" si="25"/>
        <v>1.7839504178498444E-3</v>
      </c>
      <c r="R153" s="2">
        <f t="shared" si="26"/>
        <v>1.7823610682363722E-3</v>
      </c>
      <c r="S153">
        <f t="shared" si="20"/>
        <v>-1</v>
      </c>
      <c r="T153" s="2">
        <f t="shared" si="18"/>
        <v>-1.7823610682363722E-3</v>
      </c>
      <c r="U153" s="2">
        <f t="shared" si="21"/>
        <v>-1.6173424782826608E-2</v>
      </c>
      <c r="V153" s="2">
        <f t="shared" si="22"/>
        <v>-1.60433372129416E-2</v>
      </c>
      <c r="W153" s="4">
        <f t="shared" si="23"/>
        <v>4.4905667347561629E-2</v>
      </c>
    </row>
    <row r="154" spans="1:23" x14ac:dyDescent="0.25">
      <c r="A154" s="1">
        <v>41943</v>
      </c>
      <c r="B154">
        <v>559.35250399999995</v>
      </c>
      <c r="C154">
        <v>559.57252900000003</v>
      </c>
      <c r="D154">
        <v>554.75248599999998</v>
      </c>
      <c r="E154">
        <v>559.082538</v>
      </c>
      <c r="F154">
        <v>2035100</v>
      </c>
      <c r="G154">
        <v>559.082538</v>
      </c>
      <c r="H154" s="3">
        <f t="shared" si="27"/>
        <v>549.68051980000007</v>
      </c>
      <c r="I154" s="3">
        <f t="shared" si="16"/>
        <v>549.41889891999995</v>
      </c>
      <c r="J154" t="str">
        <f t="shared" si="17"/>
        <v>BUY</v>
      </c>
      <c r="K154" s="3">
        <f t="shared" si="19"/>
        <v>577.36258999999995</v>
      </c>
      <c r="L154" s="4" t="str">
        <f t="shared" si="24"/>
        <v/>
      </c>
      <c r="Q154" s="2">
        <f t="shared" si="25"/>
        <v>1.5936442979016086E-2</v>
      </c>
      <c r="R154" s="2">
        <f t="shared" si="26"/>
        <v>1.5810791076558618E-2</v>
      </c>
      <c r="S154">
        <f t="shared" si="20"/>
        <v>-1</v>
      </c>
      <c r="T154" s="2">
        <f t="shared" si="18"/>
        <v>-1.5810791076558618E-2</v>
      </c>
      <c r="U154" s="2">
        <f t="shared" si="21"/>
        <v>-3.1984215859385226E-2</v>
      </c>
      <c r="V154" s="2">
        <f t="shared" si="22"/>
        <v>-3.1478130756077527E-2</v>
      </c>
      <c r="W154" s="4">
        <f t="shared" si="23"/>
        <v>6.1557746933696755E-2</v>
      </c>
    </row>
    <row r="155" spans="1:23" x14ac:dyDescent="0.25">
      <c r="A155" s="1">
        <v>41946</v>
      </c>
      <c r="B155">
        <v>555.50252899999998</v>
      </c>
      <c r="C155">
        <v>557.90254400000003</v>
      </c>
      <c r="D155">
        <v>553.23251000000005</v>
      </c>
      <c r="E155">
        <v>555.22246399999995</v>
      </c>
      <c r="F155">
        <v>1382300</v>
      </c>
      <c r="G155">
        <v>555.22246399999995</v>
      </c>
      <c r="H155" s="3">
        <f t="shared" si="27"/>
        <v>552.57051339999998</v>
      </c>
      <c r="I155" s="3">
        <f t="shared" ref="I155:I218" si="28">AVERAGE(E131:E155)</f>
        <v>548.57329372000004</v>
      </c>
      <c r="J155" t="str">
        <f t="shared" ref="J155:J218" si="29" xml:space="preserve"> IF(AND(H155&gt;I155,H154&lt;I154),"BUY",IF(AND(H155&lt;I155,H154&gt;I154),"SELL",""))</f>
        <v/>
      </c>
      <c r="K155" s="3">
        <f t="shared" si="19"/>
        <v>555.22246399999995</v>
      </c>
      <c r="L155" s="4">
        <f t="shared" si="24"/>
        <v>3.8347004782557925E-2</v>
      </c>
      <c r="Q155" s="2">
        <f t="shared" si="25"/>
        <v>-6.9043007742803919E-3</v>
      </c>
      <c r="R155" s="2">
        <f t="shared" si="26"/>
        <v>-6.9282457380069476E-3</v>
      </c>
      <c r="S155">
        <f t="shared" si="20"/>
        <v>1</v>
      </c>
      <c r="T155" s="2">
        <f t="shared" ref="T155:T218" si="30">R155*S155</f>
        <v>-6.9282457380069476E-3</v>
      </c>
      <c r="U155" s="2">
        <f t="shared" si="21"/>
        <v>-3.8912461597392173E-2</v>
      </c>
      <c r="V155" s="2">
        <f t="shared" si="22"/>
        <v>-3.8165097047805796E-2</v>
      </c>
      <c r="W155" s="4">
        <f t="shared" si="23"/>
        <v>5.4228432959599004E-2</v>
      </c>
    </row>
    <row r="156" spans="1:23" x14ac:dyDescent="0.25">
      <c r="A156" s="1">
        <v>41947</v>
      </c>
      <c r="B156">
        <v>553.00250900000003</v>
      </c>
      <c r="C156">
        <v>555.50252899999998</v>
      </c>
      <c r="D156">
        <v>549.30248099999994</v>
      </c>
      <c r="E156">
        <v>554.11248599999999</v>
      </c>
      <c r="F156">
        <v>1244200</v>
      </c>
      <c r="G156">
        <v>554.11248599999999</v>
      </c>
      <c r="H156" s="3">
        <f t="shared" si="27"/>
        <v>553.61250680000001</v>
      </c>
      <c r="I156" s="3">
        <f t="shared" si="28"/>
        <v>547.64328956000008</v>
      </c>
      <c r="J156" t="str">
        <f t="shared" si="29"/>
        <v/>
      </c>
      <c r="K156" s="3">
        <f t="shared" ref="K156:K219" si="31">IF(J155&lt;&gt;"",G156,K155)</f>
        <v>555.22246399999995</v>
      </c>
      <c r="L156" s="4" t="str">
        <f t="shared" si="24"/>
        <v/>
      </c>
      <c r="Q156" s="2">
        <f t="shared" si="25"/>
        <v>-1.9991590253811697E-3</v>
      </c>
      <c r="R156" s="2">
        <f t="shared" si="26"/>
        <v>-2.0011600110894073E-3</v>
      </c>
      <c r="S156">
        <f t="shared" ref="S156:S219" si="32">IF(H155&gt;I155, 1, -1)</f>
        <v>1</v>
      </c>
      <c r="T156" s="2">
        <f t="shared" si="30"/>
        <v>-2.0011600110894073E-3</v>
      </c>
      <c r="U156" s="2">
        <f t="shared" ref="U156:U219" si="33">T156+U155</f>
        <v>-4.0913621608481582E-2</v>
      </c>
      <c r="V156" s="2">
        <f t="shared" si="22"/>
        <v>-4.0087957974969335E-2</v>
      </c>
      <c r="W156" s="4">
        <f t="shared" si="23"/>
        <v>5.2120862673034285E-2</v>
      </c>
    </row>
    <row r="157" spans="1:23" x14ac:dyDescent="0.25">
      <c r="A157" s="1">
        <v>41948</v>
      </c>
      <c r="B157">
        <v>556.80248099999994</v>
      </c>
      <c r="C157">
        <v>556.80248099999994</v>
      </c>
      <c r="D157">
        <v>544.05242599999997</v>
      </c>
      <c r="E157">
        <v>545.92242299999998</v>
      </c>
      <c r="F157">
        <v>2032300</v>
      </c>
      <c r="G157">
        <v>545.92242299999998</v>
      </c>
      <c r="H157" s="3">
        <f t="shared" si="27"/>
        <v>552.93048499999998</v>
      </c>
      <c r="I157" s="3">
        <f t="shared" si="28"/>
        <v>546.74928260000002</v>
      </c>
      <c r="J157" t="str">
        <f t="shared" si="29"/>
        <v/>
      </c>
      <c r="K157" s="3">
        <f t="shared" si="31"/>
        <v>555.22246399999995</v>
      </c>
      <c r="L157" s="4" t="str">
        <f t="shared" si="24"/>
        <v/>
      </c>
      <c r="Q157" s="2">
        <f t="shared" si="25"/>
        <v>-1.4780506137160088E-2</v>
      </c>
      <c r="R157" s="2">
        <f t="shared" si="26"/>
        <v>-1.4890826225418445E-2</v>
      </c>
      <c r="S157">
        <f t="shared" si="32"/>
        <v>1</v>
      </c>
      <c r="T157" s="2">
        <f t="shared" si="30"/>
        <v>-1.4890826225418445E-2</v>
      </c>
      <c r="U157" s="2">
        <f t="shared" si="33"/>
        <v>-5.5804447833900025E-2</v>
      </c>
      <c r="V157" s="2">
        <f t="shared" ref="V157:V220" si="34">EXP(U157)-1</f>
        <v>-5.4275943803254179E-2</v>
      </c>
      <c r="W157" s="4">
        <f t="shared" ref="W157:W220" si="35">(1+Q157)*(1+W156)-1</f>
        <v>3.656998380526133E-2</v>
      </c>
    </row>
    <row r="158" spans="1:23" x14ac:dyDescent="0.25">
      <c r="A158" s="1">
        <v>41949</v>
      </c>
      <c r="B158">
        <v>545.50244799999996</v>
      </c>
      <c r="C158">
        <v>546.887472</v>
      </c>
      <c r="D158">
        <v>540.97238500000003</v>
      </c>
      <c r="E158">
        <v>542.04245800000001</v>
      </c>
      <c r="F158">
        <v>1333300</v>
      </c>
      <c r="G158">
        <v>542.04245800000001</v>
      </c>
      <c r="H158" s="3">
        <f t="shared" si="27"/>
        <v>551.27647379999996</v>
      </c>
      <c r="I158" s="3">
        <f t="shared" si="28"/>
        <v>545.62767631999998</v>
      </c>
      <c r="J158" t="str">
        <f t="shared" si="29"/>
        <v/>
      </c>
      <c r="K158" s="3">
        <f t="shared" si="31"/>
        <v>555.22246399999995</v>
      </c>
      <c r="L158" s="4" t="str">
        <f t="shared" si="24"/>
        <v/>
      </c>
      <c r="Q158" s="2">
        <f t="shared" si="25"/>
        <v>-7.1071728079576957E-3</v>
      </c>
      <c r="R158" s="2">
        <f t="shared" si="26"/>
        <v>-7.1325490677435896E-3</v>
      </c>
      <c r="S158">
        <f t="shared" si="32"/>
        <v>1</v>
      </c>
      <c r="T158" s="2">
        <f t="shared" si="30"/>
        <v>-7.1325490677435896E-3</v>
      </c>
      <c r="U158" s="2">
        <f t="shared" si="33"/>
        <v>-6.2936996901643616E-2</v>
      </c>
      <c r="V158" s="2">
        <f t="shared" si="34"/>
        <v>-6.099736809928713E-2</v>
      </c>
      <c r="W158" s="4">
        <f t="shared" si="35"/>
        <v>2.9202901802815484E-2</v>
      </c>
    </row>
    <row r="159" spans="1:23" x14ac:dyDescent="0.25">
      <c r="A159" s="1">
        <v>41950</v>
      </c>
      <c r="B159">
        <v>546.21252500000003</v>
      </c>
      <c r="C159">
        <v>546.21252500000003</v>
      </c>
      <c r="D159">
        <v>538.67243699999995</v>
      </c>
      <c r="E159">
        <v>541.012473</v>
      </c>
      <c r="F159">
        <v>1633800</v>
      </c>
      <c r="G159">
        <v>541.012473</v>
      </c>
      <c r="H159" s="3">
        <f t="shared" si="27"/>
        <v>547.66246079999996</v>
      </c>
      <c r="I159" s="3">
        <f t="shared" si="28"/>
        <v>544.25687100000005</v>
      </c>
      <c r="J159" t="str">
        <f t="shared" si="29"/>
        <v/>
      </c>
      <c r="K159" s="3">
        <f t="shared" si="31"/>
        <v>555.22246399999995</v>
      </c>
      <c r="L159" s="4" t="str">
        <f t="shared" si="24"/>
        <v/>
      </c>
      <c r="Q159" s="2">
        <f t="shared" si="25"/>
        <v>-1.900192475328244E-3</v>
      </c>
      <c r="R159" s="2">
        <f t="shared" si="26"/>
        <v>-1.9020001313424387E-3</v>
      </c>
      <c r="S159">
        <f t="shared" si="32"/>
        <v>1</v>
      </c>
      <c r="T159" s="2">
        <f t="shared" si="30"/>
        <v>-1.9020001313424387E-3</v>
      </c>
      <c r="U159" s="2">
        <f t="shared" si="33"/>
        <v>-6.4838997032986054E-2</v>
      </c>
      <c r="V159" s="2">
        <f t="shared" si="34"/>
        <v>-6.2781653834738216E-2</v>
      </c>
      <c r="W159" s="4">
        <f t="shared" si="35"/>
        <v>2.7247218193223732E-2</v>
      </c>
    </row>
    <row r="160" spans="1:23" x14ac:dyDescent="0.25">
      <c r="A160" s="1">
        <v>41953</v>
      </c>
      <c r="B160">
        <v>541.46249799999998</v>
      </c>
      <c r="C160">
        <v>549.59252200000003</v>
      </c>
      <c r="D160">
        <v>541.02244900000005</v>
      </c>
      <c r="E160">
        <v>547.49246300000004</v>
      </c>
      <c r="F160">
        <v>1134600</v>
      </c>
      <c r="G160">
        <v>547.49246300000004</v>
      </c>
      <c r="H160" s="3">
        <f t="shared" si="27"/>
        <v>546.11646059999998</v>
      </c>
      <c r="I160" s="3">
        <f t="shared" si="28"/>
        <v>543.06246496000006</v>
      </c>
      <c r="J160" t="str">
        <f t="shared" si="29"/>
        <v/>
      </c>
      <c r="K160" s="3">
        <f t="shared" si="31"/>
        <v>555.22246399999995</v>
      </c>
      <c r="L160" s="4" t="str">
        <f t="shared" si="24"/>
        <v/>
      </c>
      <c r="Q160" s="2">
        <f t="shared" si="25"/>
        <v>1.1977524222440694E-2</v>
      </c>
      <c r="R160" s="2">
        <f t="shared" si="26"/>
        <v>1.1906361352281443E-2</v>
      </c>
      <c r="S160">
        <f t="shared" si="32"/>
        <v>1</v>
      </c>
      <c r="T160" s="2">
        <f t="shared" si="30"/>
        <v>1.1906361352281443E-2</v>
      </c>
      <c r="U160" s="2">
        <f t="shared" si="33"/>
        <v>-5.2932635680704609E-2</v>
      </c>
      <c r="V160" s="2">
        <f t="shared" si="34"/>
        <v>-5.1556098391828065E-2</v>
      </c>
      <c r="W160" s="4">
        <f t="shared" si="35"/>
        <v>3.9551096631567972E-2</v>
      </c>
    </row>
    <row r="161" spans="1:23" x14ac:dyDescent="0.25">
      <c r="A161" s="1">
        <v>41954</v>
      </c>
      <c r="B161">
        <v>548.49245900000005</v>
      </c>
      <c r="C161">
        <v>551.94247299999995</v>
      </c>
      <c r="D161">
        <v>546.30249300000003</v>
      </c>
      <c r="E161">
        <v>550.29244000000006</v>
      </c>
      <c r="F161">
        <v>965500</v>
      </c>
      <c r="G161">
        <v>550.29244000000006</v>
      </c>
      <c r="H161" s="3">
        <f t="shared" si="27"/>
        <v>545.35245140000006</v>
      </c>
      <c r="I161" s="3">
        <f t="shared" si="28"/>
        <v>542.52446120000002</v>
      </c>
      <c r="J161" t="str">
        <f t="shared" si="29"/>
        <v/>
      </c>
      <c r="K161" s="3">
        <f t="shared" si="31"/>
        <v>555.22246399999995</v>
      </c>
      <c r="L161" s="4" t="str">
        <f t="shared" si="24"/>
        <v/>
      </c>
      <c r="Q161" s="2">
        <f t="shared" si="25"/>
        <v>5.1141836449353217E-3</v>
      </c>
      <c r="R161" s="2">
        <f t="shared" si="26"/>
        <v>5.1011506243791799E-3</v>
      </c>
      <c r="S161">
        <f t="shared" si="32"/>
        <v>1</v>
      </c>
      <c r="T161" s="2">
        <f t="shared" si="30"/>
        <v>5.1011506243791799E-3</v>
      </c>
      <c r="U161" s="2">
        <f t="shared" si="33"/>
        <v>-4.783148505632543E-2</v>
      </c>
      <c r="V161" s="2">
        <f t="shared" si="34"/>
        <v>-4.6705582102084864E-2</v>
      </c>
      <c r="W161" s="4">
        <f t="shared" si="35"/>
        <v>4.4867551848035703E-2</v>
      </c>
    </row>
    <row r="162" spans="1:23" x14ac:dyDescent="0.25">
      <c r="A162" s="1">
        <v>41955</v>
      </c>
      <c r="B162">
        <v>550.39250700000002</v>
      </c>
      <c r="C162">
        <v>550.46252300000003</v>
      </c>
      <c r="D162">
        <v>545.17244100000005</v>
      </c>
      <c r="E162">
        <v>547.31246499999997</v>
      </c>
      <c r="F162">
        <v>1129400</v>
      </c>
      <c r="G162">
        <v>547.31246499999997</v>
      </c>
      <c r="H162" s="3">
        <f t="shared" si="27"/>
        <v>545.63045980000004</v>
      </c>
      <c r="I162" s="3">
        <f t="shared" si="28"/>
        <v>541.51685652000015</v>
      </c>
      <c r="J162" t="str">
        <f t="shared" si="29"/>
        <v/>
      </c>
      <c r="K162" s="3">
        <f t="shared" si="31"/>
        <v>555.22246399999995</v>
      </c>
      <c r="L162" s="4" t="str">
        <f t="shared" si="24"/>
        <v/>
      </c>
      <c r="Q162" s="2">
        <f t="shared" si="25"/>
        <v>-5.4152570222482099E-3</v>
      </c>
      <c r="R162" s="2">
        <f t="shared" si="26"/>
        <v>-5.4299726766342928E-3</v>
      </c>
      <c r="S162">
        <f t="shared" si="32"/>
        <v>1</v>
      </c>
      <c r="T162" s="2">
        <f t="shared" si="30"/>
        <v>-5.4299726766342928E-3</v>
      </c>
      <c r="U162" s="2">
        <f t="shared" si="33"/>
        <v>-5.3261457732959726E-2</v>
      </c>
      <c r="V162" s="2">
        <f t="shared" si="34"/>
        <v>-5.1867916392876579E-2</v>
      </c>
      <c r="W162" s="4">
        <f t="shared" si="35"/>
        <v>3.9209325500571435E-2</v>
      </c>
    </row>
    <row r="163" spans="1:23" x14ac:dyDescent="0.25">
      <c r="A163" s="1">
        <v>41956</v>
      </c>
      <c r="B163">
        <v>549.80244800000003</v>
      </c>
      <c r="C163">
        <v>549.80244800000003</v>
      </c>
      <c r="D163">
        <v>543.48244199999999</v>
      </c>
      <c r="E163">
        <v>545.38248999999996</v>
      </c>
      <c r="F163">
        <v>1339400</v>
      </c>
      <c r="G163">
        <v>545.38248999999996</v>
      </c>
      <c r="H163" s="3">
        <f t="shared" si="27"/>
        <v>546.29846620000001</v>
      </c>
      <c r="I163" s="3">
        <f t="shared" si="28"/>
        <v>540.89685296000016</v>
      </c>
      <c r="J163" t="str">
        <f t="shared" si="29"/>
        <v/>
      </c>
      <c r="K163" s="3">
        <f t="shared" si="31"/>
        <v>555.22246399999995</v>
      </c>
      <c r="L163" s="4" t="str">
        <f t="shared" si="24"/>
        <v/>
      </c>
      <c r="Q163" s="2">
        <f t="shared" si="25"/>
        <v>-3.5262763474608327E-3</v>
      </c>
      <c r="R163" s="2">
        <f t="shared" si="26"/>
        <v>-3.5325083146390385E-3</v>
      </c>
      <c r="S163">
        <f t="shared" si="32"/>
        <v>1</v>
      </c>
      <c r="T163" s="2">
        <f t="shared" si="30"/>
        <v>-3.5325083146390385E-3</v>
      </c>
      <c r="U163" s="2">
        <f t="shared" si="33"/>
        <v>-5.6793966047598766E-2</v>
      </c>
      <c r="V163" s="2">
        <f t="shared" si="34"/>
        <v>-5.5211292133569123E-2</v>
      </c>
      <c r="W163" s="4">
        <f t="shared" si="35"/>
        <v>3.5544786235998105E-2</v>
      </c>
    </row>
    <row r="164" spans="1:23" x14ac:dyDescent="0.25">
      <c r="A164" s="1">
        <v>41957</v>
      </c>
      <c r="B164">
        <v>546.68244200000004</v>
      </c>
      <c r="C164">
        <v>546.68244200000004</v>
      </c>
      <c r="D164">
        <v>542.15250100000003</v>
      </c>
      <c r="E164">
        <v>544.40250700000001</v>
      </c>
      <c r="F164">
        <v>1289200</v>
      </c>
      <c r="G164">
        <v>544.40250700000001</v>
      </c>
      <c r="H164" s="3">
        <f t="shared" si="27"/>
        <v>546.97647300000006</v>
      </c>
      <c r="I164" s="3">
        <f t="shared" si="28"/>
        <v>540.8932542</v>
      </c>
      <c r="J164" t="str">
        <f t="shared" si="29"/>
        <v/>
      </c>
      <c r="K164" s="3">
        <f t="shared" si="31"/>
        <v>555.22246399999995</v>
      </c>
      <c r="L164" s="4" t="str">
        <f t="shared" si="24"/>
        <v/>
      </c>
      <c r="Q164" s="2">
        <f t="shared" si="25"/>
        <v>-1.796872869900823E-3</v>
      </c>
      <c r="R164" s="2">
        <f t="shared" si="26"/>
        <v>-1.7984891824517682E-3</v>
      </c>
      <c r="S164">
        <f t="shared" si="32"/>
        <v>1</v>
      </c>
      <c r="T164" s="2">
        <f t="shared" si="30"/>
        <v>-1.7984891824517682E-3</v>
      </c>
      <c r="U164" s="2">
        <f t="shared" si="33"/>
        <v>-5.8592455230050536E-2</v>
      </c>
      <c r="V164" s="2">
        <f t="shared" si="34"/>
        <v>-5.6908957330522925E-2</v>
      </c>
      <c r="W164" s="4">
        <f t="shared" si="35"/>
        <v>3.3684043904043337E-2</v>
      </c>
    </row>
    <row r="165" spans="1:23" x14ac:dyDescent="0.25">
      <c r="A165" s="1">
        <v>41960</v>
      </c>
      <c r="B165">
        <v>543.582448</v>
      </c>
      <c r="C165">
        <v>543.79243599999995</v>
      </c>
      <c r="D165">
        <v>534.06336099999999</v>
      </c>
      <c r="E165">
        <v>536.51246100000003</v>
      </c>
      <c r="F165">
        <v>1725800</v>
      </c>
      <c r="G165">
        <v>536.51246100000003</v>
      </c>
      <c r="H165" s="3">
        <f t="shared" si="27"/>
        <v>544.78047260000005</v>
      </c>
      <c r="I165" s="3">
        <f t="shared" si="28"/>
        <v>541.02525440000011</v>
      </c>
      <c r="J165" t="str">
        <f t="shared" si="29"/>
        <v/>
      </c>
      <c r="K165" s="3">
        <f t="shared" si="31"/>
        <v>555.22246399999995</v>
      </c>
      <c r="L165" s="4" t="str">
        <f t="shared" si="24"/>
        <v/>
      </c>
      <c r="Q165" s="2">
        <f t="shared" si="25"/>
        <v>-1.449303759359799E-2</v>
      </c>
      <c r="R165" s="2">
        <f t="shared" si="26"/>
        <v>-1.4599087567639217E-2</v>
      </c>
      <c r="S165">
        <f t="shared" si="32"/>
        <v>1</v>
      </c>
      <c r="T165" s="2">
        <f t="shared" si="30"/>
        <v>-1.4599087567639217E-2</v>
      </c>
      <c r="U165" s="2">
        <f t="shared" si="33"/>
        <v>-7.3191542797689746E-2</v>
      </c>
      <c r="V165" s="2">
        <f t="shared" si="34"/>
        <v>-7.0577211266117268E-2</v>
      </c>
      <c r="W165" s="4">
        <f t="shared" si="35"/>
        <v>1.870282219583963E-2</v>
      </c>
    </row>
    <row r="166" spans="1:23" x14ac:dyDescent="0.25">
      <c r="A166" s="1">
        <v>41961</v>
      </c>
      <c r="B166">
        <v>537.50241900000003</v>
      </c>
      <c r="C166">
        <v>541.942452</v>
      </c>
      <c r="D166">
        <v>534.17242499999998</v>
      </c>
      <c r="E166">
        <v>535.03244900000004</v>
      </c>
      <c r="F166">
        <v>1962700</v>
      </c>
      <c r="G166">
        <v>535.03244900000004</v>
      </c>
      <c r="H166" s="3">
        <f t="shared" si="27"/>
        <v>541.7284744000001</v>
      </c>
      <c r="I166" s="3">
        <f t="shared" si="28"/>
        <v>540.90885604000005</v>
      </c>
      <c r="J166" t="str">
        <f t="shared" si="29"/>
        <v/>
      </c>
      <c r="K166" s="3">
        <f t="shared" si="31"/>
        <v>555.22246399999995</v>
      </c>
      <c r="L166" s="4" t="str">
        <f t="shared" si="24"/>
        <v/>
      </c>
      <c r="Q166" s="2">
        <f t="shared" si="25"/>
        <v>-2.7585789848038056E-3</v>
      </c>
      <c r="R166" s="2">
        <f t="shared" si="26"/>
        <v>-2.76239087569348E-3</v>
      </c>
      <c r="S166">
        <f t="shared" si="32"/>
        <v>1</v>
      </c>
      <c r="T166" s="2">
        <f t="shared" si="30"/>
        <v>-2.76239087569348E-3</v>
      </c>
      <c r="U166" s="2">
        <f t="shared" si="33"/>
        <v>-7.5953933673383225E-2</v>
      </c>
      <c r="V166" s="2">
        <f t="shared" si="34"/>
        <v>-7.3141097439116232E-2</v>
      </c>
      <c r="W166" s="4">
        <f t="shared" si="35"/>
        <v>1.5892649998769937E-2</v>
      </c>
    </row>
    <row r="167" spans="1:23" x14ac:dyDescent="0.25">
      <c r="A167" s="1">
        <v>41962</v>
      </c>
      <c r="B167">
        <v>535.00239899999997</v>
      </c>
      <c r="C167">
        <v>538.24242500000003</v>
      </c>
      <c r="D167">
        <v>530.08241199999998</v>
      </c>
      <c r="E167">
        <v>536.99241500000005</v>
      </c>
      <c r="F167">
        <v>1391600</v>
      </c>
      <c r="G167">
        <v>536.99241500000005</v>
      </c>
      <c r="H167" s="3">
        <f t="shared" si="27"/>
        <v>539.66446440000004</v>
      </c>
      <c r="I167" s="3">
        <f t="shared" si="28"/>
        <v>541.18725628000004</v>
      </c>
      <c r="J167" t="str">
        <f t="shared" si="29"/>
        <v>SELL</v>
      </c>
      <c r="K167" s="3">
        <f t="shared" si="31"/>
        <v>555.22246399999995</v>
      </c>
      <c r="L167" s="4" t="str">
        <f t="shared" si="24"/>
        <v/>
      </c>
      <c r="Q167" s="2">
        <f t="shared" si="25"/>
        <v>3.6632656648456496E-3</v>
      </c>
      <c r="R167" s="2">
        <f t="shared" si="26"/>
        <v>3.6565722487073042E-3</v>
      </c>
      <c r="S167">
        <f t="shared" si="32"/>
        <v>1</v>
      </c>
      <c r="T167" s="2">
        <f t="shared" si="30"/>
        <v>3.6565722487073042E-3</v>
      </c>
      <c r="U167" s="2">
        <f t="shared" si="33"/>
        <v>-7.2297361424675924E-2</v>
      </c>
      <c r="V167" s="2">
        <f t="shared" si="34"/>
        <v>-6.9745767045208407E-2</v>
      </c>
      <c r="W167" s="4">
        <f t="shared" si="35"/>
        <v>1.9614134662679472E-2</v>
      </c>
    </row>
    <row r="168" spans="1:23" x14ac:dyDescent="0.25">
      <c r="A168" s="1">
        <v>41963</v>
      </c>
      <c r="B168">
        <v>531.25242900000001</v>
      </c>
      <c r="C168">
        <v>535.11238100000003</v>
      </c>
      <c r="D168">
        <v>531.08240799999999</v>
      </c>
      <c r="E168">
        <v>534.83243800000002</v>
      </c>
      <c r="F168">
        <v>1562000</v>
      </c>
      <c r="G168">
        <v>534.83243800000002</v>
      </c>
      <c r="H168" s="3">
        <f t="shared" si="27"/>
        <v>537.55445399999996</v>
      </c>
      <c r="I168" s="3">
        <f t="shared" si="28"/>
        <v>541.60005832000013</v>
      </c>
      <c r="J168" t="str">
        <f t="shared" si="29"/>
        <v/>
      </c>
      <c r="K168" s="3">
        <f t="shared" si="31"/>
        <v>534.83243800000002</v>
      </c>
      <c r="L168" s="4">
        <f t="shared" si="24"/>
        <v>-3.6724065256840799E-2</v>
      </c>
      <c r="Q168" s="2">
        <f t="shared" si="25"/>
        <v>-4.022360353078791E-3</v>
      </c>
      <c r="R168" s="2">
        <f t="shared" si="26"/>
        <v>-4.0304718032408557E-3</v>
      </c>
      <c r="S168">
        <f t="shared" si="32"/>
        <v>-1</v>
      </c>
      <c r="T168" s="2">
        <f t="shared" si="30"/>
        <v>4.0304718032408557E-3</v>
      </c>
      <c r="U168" s="2">
        <f t="shared" si="33"/>
        <v>-6.8266889621435067E-2</v>
      </c>
      <c r="V168" s="2">
        <f t="shared" si="34"/>
        <v>-6.5988837576141712E-2</v>
      </c>
      <c r="W168" s="4">
        <f t="shared" si="35"/>
        <v>1.5512879191973639E-2</v>
      </c>
    </row>
    <row r="169" spans="1:23" x14ac:dyDescent="0.25">
      <c r="A169" s="1">
        <v>41964</v>
      </c>
      <c r="B169">
        <v>541.61244599999998</v>
      </c>
      <c r="C169">
        <v>542.14246400000002</v>
      </c>
      <c r="D169">
        <v>536.56240200000002</v>
      </c>
      <c r="E169">
        <v>537.50241900000003</v>
      </c>
      <c r="F169">
        <v>2223700</v>
      </c>
      <c r="G169">
        <v>537.50241900000003</v>
      </c>
      <c r="H169" s="3">
        <f t="shared" si="27"/>
        <v>536.17443639999999</v>
      </c>
      <c r="I169" s="3">
        <f t="shared" si="28"/>
        <v>542.65326168000001</v>
      </c>
      <c r="J169" t="str">
        <f t="shared" si="29"/>
        <v/>
      </c>
      <c r="K169" s="3">
        <f t="shared" si="31"/>
        <v>534.83243800000002</v>
      </c>
      <c r="L169" s="4" t="str">
        <f t="shared" si="24"/>
        <v/>
      </c>
      <c r="Q169" s="2">
        <f t="shared" si="25"/>
        <v>4.9921822430674112E-3</v>
      </c>
      <c r="R169" s="2">
        <f t="shared" si="26"/>
        <v>4.9797626181640733E-3</v>
      </c>
      <c r="S169">
        <f t="shared" si="32"/>
        <v>-1</v>
      </c>
      <c r="T169" s="2">
        <f t="shared" si="30"/>
        <v>-4.9797626181640733E-3</v>
      </c>
      <c r="U169" s="2">
        <f t="shared" si="33"/>
        <v>-7.3246652239599142E-2</v>
      </c>
      <c r="V169" s="2">
        <f t="shared" si="34"/>
        <v>-7.0628429825976169E-2</v>
      </c>
      <c r="W169" s="4">
        <f t="shared" si="35"/>
        <v>2.0582504555082037E-2</v>
      </c>
    </row>
    <row r="170" spans="1:23" x14ac:dyDescent="0.25">
      <c r="A170" s="1">
        <v>41967</v>
      </c>
      <c r="B170">
        <v>537.65248899999995</v>
      </c>
      <c r="C170">
        <v>542.70247099999995</v>
      </c>
      <c r="D170">
        <v>535.62244599999997</v>
      </c>
      <c r="E170">
        <v>539.272471</v>
      </c>
      <c r="F170">
        <v>1706000</v>
      </c>
      <c r="G170">
        <v>539.272471</v>
      </c>
      <c r="H170" s="3">
        <f t="shared" si="27"/>
        <v>536.72643840000001</v>
      </c>
      <c r="I170" s="3">
        <f t="shared" si="28"/>
        <v>543.39046411999993</v>
      </c>
      <c r="J170" t="str">
        <f t="shared" si="29"/>
        <v/>
      </c>
      <c r="K170" s="3">
        <f t="shared" si="31"/>
        <v>534.83243800000002</v>
      </c>
      <c r="L170" s="4" t="str">
        <f t="shared" ref="L170:L233" si="36">IF(J169="SELL",K170/K169-1,IF(J169="BUY",1-K170/K169,""))</f>
        <v/>
      </c>
      <c r="Q170" s="2">
        <f t="shared" si="25"/>
        <v>3.2931051794948818E-3</v>
      </c>
      <c r="R170" s="2">
        <f t="shared" si="26"/>
        <v>3.2876947833816697E-3</v>
      </c>
      <c r="S170">
        <f t="shared" si="32"/>
        <v>-1</v>
      </c>
      <c r="T170" s="2">
        <f t="shared" si="30"/>
        <v>-3.2876947833816697E-3</v>
      </c>
      <c r="U170" s="2">
        <f t="shared" si="33"/>
        <v>-7.6534347022980814E-2</v>
      </c>
      <c r="V170" s="2">
        <f t="shared" si="34"/>
        <v>-7.3678902629601972E-2</v>
      </c>
      <c r="W170" s="4">
        <f t="shared" si="35"/>
        <v>2.3943390086934135E-2</v>
      </c>
    </row>
    <row r="171" spans="1:23" x14ac:dyDescent="0.25">
      <c r="A171" s="1">
        <v>41968</v>
      </c>
      <c r="B171">
        <v>539.00244399999997</v>
      </c>
      <c r="C171">
        <v>543.98240999999996</v>
      </c>
      <c r="D171">
        <v>538.60443999999995</v>
      </c>
      <c r="E171">
        <v>541.08248900000001</v>
      </c>
      <c r="F171">
        <v>1789100</v>
      </c>
      <c r="G171">
        <v>541.08248900000001</v>
      </c>
      <c r="H171" s="3">
        <f t="shared" si="27"/>
        <v>537.93644639999991</v>
      </c>
      <c r="I171" s="3">
        <f t="shared" si="28"/>
        <v>543.97206891999997</v>
      </c>
      <c r="J171" t="str">
        <f t="shared" si="29"/>
        <v/>
      </c>
      <c r="K171" s="3">
        <f t="shared" si="31"/>
        <v>534.83243800000002</v>
      </c>
      <c r="L171" s="4" t="str">
        <f t="shared" si="36"/>
        <v/>
      </c>
      <c r="Q171" s="2">
        <f t="shared" si="25"/>
        <v>3.356407191792421E-3</v>
      </c>
      <c r="R171" s="2">
        <f t="shared" si="26"/>
        <v>3.3507870293651076E-3</v>
      </c>
      <c r="S171">
        <f t="shared" si="32"/>
        <v>-1</v>
      </c>
      <c r="T171" s="2">
        <f t="shared" si="30"/>
        <v>-3.3507870293651076E-3</v>
      </c>
      <c r="U171" s="2">
        <f t="shared" si="33"/>
        <v>-7.9885134052345916E-2</v>
      </c>
      <c r="V171" s="2">
        <f t="shared" si="34"/>
        <v>-7.6777612889324054E-2</v>
      </c>
      <c r="W171" s="4">
        <f t="shared" si="35"/>
        <v>2.7380161045410301E-2</v>
      </c>
    </row>
    <row r="172" spans="1:23" x14ac:dyDescent="0.25">
      <c r="A172" s="1">
        <v>41969</v>
      </c>
      <c r="B172">
        <v>540.88247799999999</v>
      </c>
      <c r="C172">
        <v>541.55240600000002</v>
      </c>
      <c r="D172">
        <v>537.04443700000002</v>
      </c>
      <c r="E172">
        <v>540.37241200000005</v>
      </c>
      <c r="F172">
        <v>1523000</v>
      </c>
      <c r="G172">
        <v>540.37241200000005</v>
      </c>
      <c r="H172" s="3">
        <f t="shared" si="27"/>
        <v>538.61244580000005</v>
      </c>
      <c r="I172" s="3">
        <f t="shared" si="28"/>
        <v>544.27846832000012</v>
      </c>
      <c r="J172" t="str">
        <f t="shared" si="29"/>
        <v/>
      </c>
      <c r="K172" s="3">
        <f t="shared" si="31"/>
        <v>534.83243800000002</v>
      </c>
      <c r="L172" s="4" t="str">
        <f t="shared" si="36"/>
        <v/>
      </c>
      <c r="Q172" s="2">
        <f t="shared" si="25"/>
        <v>-1.3123267051430298E-3</v>
      </c>
      <c r="R172" s="2">
        <f t="shared" si="26"/>
        <v>-1.3131885599394406E-3</v>
      </c>
      <c r="S172">
        <f t="shared" si="32"/>
        <v>-1</v>
      </c>
      <c r="T172" s="2">
        <f t="shared" si="30"/>
        <v>1.3131885599394406E-3</v>
      </c>
      <c r="U172" s="2">
        <f t="shared" si="33"/>
        <v>-7.8571945492406481E-2</v>
      </c>
      <c r="V172" s="2">
        <f t="shared" si="34"/>
        <v>-7.5564451431754387E-2</v>
      </c>
      <c r="W172" s="4">
        <f t="shared" si="35"/>
        <v>2.6031902623736336E-2</v>
      </c>
    </row>
    <row r="173" spans="1:23" x14ac:dyDescent="0.25">
      <c r="A173" s="1">
        <v>41971</v>
      </c>
      <c r="B173">
        <v>540.62242600000002</v>
      </c>
      <c r="C173">
        <v>542.002431</v>
      </c>
      <c r="D173">
        <v>536.60242900000003</v>
      </c>
      <c r="E173">
        <v>541.83247100000006</v>
      </c>
      <c r="F173">
        <v>1148300</v>
      </c>
      <c r="G173">
        <v>541.83247100000006</v>
      </c>
      <c r="H173" s="3">
        <f t="shared" si="27"/>
        <v>540.01245240000003</v>
      </c>
      <c r="I173" s="3">
        <f t="shared" si="28"/>
        <v>544.19247076000011</v>
      </c>
      <c r="J173" t="str">
        <f t="shared" si="29"/>
        <v/>
      </c>
      <c r="K173" s="3">
        <f t="shared" si="31"/>
        <v>534.83243800000002</v>
      </c>
      <c r="L173" s="4" t="str">
        <f t="shared" si="36"/>
        <v/>
      </c>
      <c r="Q173" s="2">
        <f t="shared" si="25"/>
        <v>2.7019495584463815E-3</v>
      </c>
      <c r="R173" s="2">
        <f t="shared" si="26"/>
        <v>2.69830585466503E-3</v>
      </c>
      <c r="S173">
        <f t="shared" si="32"/>
        <v>-1</v>
      </c>
      <c r="T173" s="2">
        <f t="shared" si="30"/>
        <v>-2.69830585466503E-3</v>
      </c>
      <c r="U173" s="2">
        <f t="shared" si="33"/>
        <v>-8.1270251347071512E-2</v>
      </c>
      <c r="V173" s="2">
        <f t="shared" si="34"/>
        <v>-7.8055498969226478E-2</v>
      </c>
      <c r="W173" s="4">
        <f t="shared" si="35"/>
        <v>2.8804189069982389E-2</v>
      </c>
    </row>
    <row r="174" spans="1:23" x14ac:dyDescent="0.25">
      <c r="A174" s="1">
        <v>41974</v>
      </c>
      <c r="B174">
        <v>538.90243799999996</v>
      </c>
      <c r="C174">
        <v>541.41243399999996</v>
      </c>
      <c r="D174">
        <v>531.86237900000003</v>
      </c>
      <c r="E174">
        <v>533.80239099999994</v>
      </c>
      <c r="F174">
        <v>2115400</v>
      </c>
      <c r="G174">
        <v>533.80239099999994</v>
      </c>
      <c r="H174" s="3">
        <f t="shared" si="27"/>
        <v>539.27244680000001</v>
      </c>
      <c r="I174" s="3">
        <f t="shared" si="28"/>
        <v>543.95326736000015</v>
      </c>
      <c r="J174" t="str">
        <f t="shared" si="29"/>
        <v/>
      </c>
      <c r="K174" s="3">
        <f t="shared" si="31"/>
        <v>534.83243800000002</v>
      </c>
      <c r="L174" s="4" t="str">
        <f t="shared" si="36"/>
        <v/>
      </c>
      <c r="Q174" s="2">
        <f t="shared" si="25"/>
        <v>-1.4820226601000686E-2</v>
      </c>
      <c r="R174" s="2">
        <f t="shared" si="26"/>
        <v>-1.4931143398192445E-2</v>
      </c>
      <c r="S174">
        <f t="shared" si="32"/>
        <v>-1</v>
      </c>
      <c r="T174" s="2">
        <f t="shared" si="30"/>
        <v>1.4931143398192445E-2</v>
      </c>
      <c r="U174" s="2">
        <f t="shared" si="33"/>
        <v>-6.6339107948879067E-2</v>
      </c>
      <c r="V174" s="2">
        <f t="shared" si="34"/>
        <v>-6.4186531306926753E-2</v>
      </c>
      <c r="W174" s="4">
        <f t="shared" si="35"/>
        <v>1.3557077859906563E-2</v>
      </c>
    </row>
    <row r="175" spans="1:23" x14ac:dyDescent="0.25">
      <c r="A175" s="1">
        <v>41975</v>
      </c>
      <c r="B175">
        <v>533.51241200000004</v>
      </c>
      <c r="C175">
        <v>535.50242700000001</v>
      </c>
      <c r="D175">
        <v>529.80240800000001</v>
      </c>
      <c r="E175">
        <v>533.75238899999999</v>
      </c>
      <c r="F175">
        <v>1525800</v>
      </c>
      <c r="G175">
        <v>533.75238899999999</v>
      </c>
      <c r="H175" s="3">
        <f t="shared" si="27"/>
        <v>538.16843040000003</v>
      </c>
      <c r="I175" s="3">
        <f t="shared" si="28"/>
        <v>543.67246307999994</v>
      </c>
      <c r="J175" t="str">
        <f t="shared" si="29"/>
        <v/>
      </c>
      <c r="K175" s="3">
        <f t="shared" si="31"/>
        <v>534.83243800000002</v>
      </c>
      <c r="L175" s="4" t="str">
        <f t="shared" si="36"/>
        <v/>
      </c>
      <c r="Q175" s="2">
        <f t="shared" si="25"/>
        <v>-9.3671367612846446E-5</v>
      </c>
      <c r="R175" s="2">
        <f t="shared" si="26"/>
        <v>-9.3675755049388599E-5</v>
      </c>
      <c r="S175">
        <f t="shared" si="32"/>
        <v>-1</v>
      </c>
      <c r="T175" s="2">
        <f t="shared" si="30"/>
        <v>9.3675755049388599E-5</v>
      </c>
      <c r="U175" s="2">
        <f t="shared" si="33"/>
        <v>-6.6245432193829681E-2</v>
      </c>
      <c r="V175" s="2">
        <f t="shared" si="34"/>
        <v>-6.4098864167582925E-2</v>
      </c>
      <c r="W175" s="4">
        <f t="shared" si="35"/>
        <v>1.3462136582269801E-2</v>
      </c>
    </row>
    <row r="176" spans="1:23" x14ac:dyDescent="0.25">
      <c r="A176" s="1">
        <v>41976</v>
      </c>
      <c r="B176">
        <v>531.44240400000001</v>
      </c>
      <c r="C176">
        <v>535.99841600000002</v>
      </c>
      <c r="D176">
        <v>529.26241400000004</v>
      </c>
      <c r="E176">
        <v>531.32238400000006</v>
      </c>
      <c r="F176">
        <v>1278000</v>
      </c>
      <c r="G176">
        <v>531.32238400000006</v>
      </c>
      <c r="H176" s="3">
        <f t="shared" si="27"/>
        <v>536.21640939999997</v>
      </c>
      <c r="I176" s="3">
        <f t="shared" si="28"/>
        <v>542.96925768000006</v>
      </c>
      <c r="J176" t="str">
        <f t="shared" si="29"/>
        <v/>
      </c>
      <c r="K176" s="3">
        <f t="shared" si="31"/>
        <v>534.83243800000002</v>
      </c>
      <c r="L176" s="4" t="str">
        <f t="shared" si="36"/>
        <v/>
      </c>
      <c r="Q176" s="2">
        <f t="shared" si="25"/>
        <v>-4.5526821988611799E-3</v>
      </c>
      <c r="R176" s="2">
        <f t="shared" si="26"/>
        <v>-4.5630772186096369E-3</v>
      </c>
      <c r="S176">
        <f t="shared" si="32"/>
        <v>-1</v>
      </c>
      <c r="T176" s="2">
        <f t="shared" si="30"/>
        <v>4.5630772186096369E-3</v>
      </c>
      <c r="U176" s="2">
        <f t="shared" si="33"/>
        <v>-6.1682354975220045E-2</v>
      </c>
      <c r="V176" s="2">
        <f t="shared" si="34"/>
        <v>-5.9818516664703392E-2</v>
      </c>
      <c r="W176" s="4">
        <f t="shared" si="35"/>
        <v>8.8481655538319437E-3</v>
      </c>
    </row>
    <row r="177" spans="1:23" x14ac:dyDescent="0.25">
      <c r="A177" s="1">
        <v>41977</v>
      </c>
      <c r="B177">
        <v>531.16240000000005</v>
      </c>
      <c r="C177">
        <v>537.34243400000003</v>
      </c>
      <c r="D177">
        <v>528.59242400000005</v>
      </c>
      <c r="E177">
        <v>537.31244500000003</v>
      </c>
      <c r="F177">
        <v>1392100</v>
      </c>
      <c r="G177">
        <v>537.31244500000003</v>
      </c>
      <c r="H177" s="3">
        <f t="shared" si="27"/>
        <v>535.60441600000001</v>
      </c>
      <c r="I177" s="3">
        <f t="shared" si="28"/>
        <v>542.48845419999998</v>
      </c>
      <c r="J177" t="str">
        <f t="shared" si="29"/>
        <v/>
      </c>
      <c r="K177" s="3">
        <f t="shared" si="31"/>
        <v>534.83243800000002</v>
      </c>
      <c r="L177" s="4" t="str">
        <f t="shared" si="36"/>
        <v/>
      </c>
      <c r="Q177" s="2">
        <f t="shared" si="25"/>
        <v>1.1273872850800171E-2</v>
      </c>
      <c r="R177" s="2">
        <f t="shared" si="26"/>
        <v>1.1210796380940857E-2</v>
      </c>
      <c r="S177">
        <f t="shared" si="32"/>
        <v>-1</v>
      </c>
      <c r="T177" s="2">
        <f t="shared" si="30"/>
        <v>-1.1210796380940857E-2</v>
      </c>
      <c r="U177" s="2">
        <f t="shared" si="33"/>
        <v>-7.2893151356160896E-2</v>
      </c>
      <c r="V177" s="2">
        <f t="shared" si="34"/>
        <v>-7.0299838079562749E-2</v>
      </c>
      <c r="W177" s="4">
        <f t="shared" si="35"/>
        <v>2.0221791498048924E-2</v>
      </c>
    </row>
    <row r="178" spans="1:23" x14ac:dyDescent="0.25">
      <c r="A178" s="1">
        <v>41978</v>
      </c>
      <c r="B178">
        <v>531.00241500000004</v>
      </c>
      <c r="C178">
        <v>532.892425</v>
      </c>
      <c r="D178">
        <v>524.28238599999997</v>
      </c>
      <c r="E178">
        <v>525.26236900000004</v>
      </c>
      <c r="F178">
        <v>2565600</v>
      </c>
      <c r="G178">
        <v>525.26236900000004</v>
      </c>
      <c r="H178" s="3">
        <f t="shared" si="27"/>
        <v>532.29039560000001</v>
      </c>
      <c r="I178" s="3">
        <f t="shared" si="28"/>
        <v>541.48644839999997</v>
      </c>
      <c r="J178" t="str">
        <f t="shared" si="29"/>
        <v/>
      </c>
      <c r="K178" s="3">
        <f t="shared" si="31"/>
        <v>534.83243800000002</v>
      </c>
      <c r="L178" s="4" t="str">
        <f t="shared" si="36"/>
        <v/>
      </c>
      <c r="Q178" s="2">
        <f t="shared" si="25"/>
        <v>-2.2426571563962217E-2</v>
      </c>
      <c r="R178" s="2">
        <f t="shared" si="26"/>
        <v>-2.2681871339235077E-2</v>
      </c>
      <c r="S178">
        <f t="shared" si="32"/>
        <v>-1</v>
      </c>
      <c r="T178" s="2">
        <f t="shared" si="30"/>
        <v>2.2681871339235077E-2</v>
      </c>
      <c r="U178" s="2">
        <f t="shared" si="33"/>
        <v>-5.0211280016925819E-2</v>
      </c>
      <c r="V178" s="2">
        <f t="shared" si="34"/>
        <v>-4.8971530038608102E-2</v>
      </c>
      <c r="W178" s="4">
        <f t="shared" si="35"/>
        <v>-2.6582855200958377E-3</v>
      </c>
    </row>
    <row r="179" spans="1:23" x14ac:dyDescent="0.25">
      <c r="A179" s="1">
        <v>41981</v>
      </c>
      <c r="B179">
        <v>527.13236600000005</v>
      </c>
      <c r="C179">
        <v>531.00241500000004</v>
      </c>
      <c r="D179">
        <v>523.79233399999998</v>
      </c>
      <c r="E179">
        <v>526.98235699999998</v>
      </c>
      <c r="F179">
        <v>2329400</v>
      </c>
      <c r="G179">
        <v>526.98235699999998</v>
      </c>
      <c r="H179" s="3">
        <f t="shared" si="27"/>
        <v>530.92638879999993</v>
      </c>
      <c r="I179" s="3">
        <f t="shared" si="28"/>
        <v>540.20244116000003</v>
      </c>
      <c r="J179" t="str">
        <f t="shared" si="29"/>
        <v/>
      </c>
      <c r="K179" s="3">
        <f t="shared" si="31"/>
        <v>534.83243800000002</v>
      </c>
      <c r="L179" s="4" t="str">
        <f t="shared" si="36"/>
        <v/>
      </c>
      <c r="Q179" s="2">
        <f t="shared" si="25"/>
        <v>3.2745311705357771E-3</v>
      </c>
      <c r="R179" s="2">
        <f t="shared" si="26"/>
        <v>3.2691815684536929E-3</v>
      </c>
      <c r="S179">
        <f t="shared" si="32"/>
        <v>-1</v>
      </c>
      <c r="T179" s="2">
        <f t="shared" si="30"/>
        <v>-3.2691815684536929E-3</v>
      </c>
      <c r="U179" s="2">
        <f t="shared" si="33"/>
        <v>-5.3480461585379509E-2</v>
      </c>
      <c r="V179" s="2">
        <f t="shared" si="34"/>
        <v>-5.2075538235967778E-2</v>
      </c>
      <c r="W179" s="4">
        <f t="shared" si="35"/>
        <v>6.0754101164417484E-4</v>
      </c>
    </row>
    <row r="180" spans="1:23" x14ac:dyDescent="0.25">
      <c r="A180" s="1">
        <v>41982</v>
      </c>
      <c r="B180">
        <v>522.14236200000005</v>
      </c>
      <c r="C180">
        <v>534.19243800000004</v>
      </c>
      <c r="D180">
        <v>520.50236600000005</v>
      </c>
      <c r="E180">
        <v>533.37243999999998</v>
      </c>
      <c r="F180">
        <v>1871300</v>
      </c>
      <c r="G180">
        <v>533.37243999999998</v>
      </c>
      <c r="H180" s="3">
        <f t="shared" si="27"/>
        <v>530.85039900000004</v>
      </c>
      <c r="I180" s="3">
        <f t="shared" si="28"/>
        <v>539.32844019999993</v>
      </c>
      <c r="J180" t="str">
        <f t="shared" si="29"/>
        <v/>
      </c>
      <c r="K180" s="3">
        <f t="shared" si="31"/>
        <v>534.83243800000002</v>
      </c>
      <c r="L180" s="4" t="str">
        <f t="shared" si="36"/>
        <v/>
      </c>
      <c r="Q180" s="2">
        <f t="shared" si="25"/>
        <v>1.2125800636623607E-2</v>
      </c>
      <c r="R180" s="2">
        <f t="shared" si="26"/>
        <v>1.205287206902904E-2</v>
      </c>
      <c r="S180">
        <f t="shared" si="32"/>
        <v>-1</v>
      </c>
      <c r="T180" s="2">
        <f t="shared" si="30"/>
        <v>-1.205287206902904E-2</v>
      </c>
      <c r="U180" s="2">
        <f t="shared" si="33"/>
        <v>-6.5533333654408554E-2</v>
      </c>
      <c r="V180" s="2">
        <f t="shared" si="34"/>
        <v>-6.3432172988979185E-2</v>
      </c>
      <c r="W180" s="4">
        <f t="shared" si="35"/>
        <v>1.2740708569453529E-2</v>
      </c>
    </row>
    <row r="181" spans="1:23" x14ac:dyDescent="0.25">
      <c r="A181" s="1">
        <v>41983</v>
      </c>
      <c r="B181">
        <v>533.08239900000001</v>
      </c>
      <c r="C181">
        <v>536.33246299999996</v>
      </c>
      <c r="D181">
        <v>525.56238599999995</v>
      </c>
      <c r="E181">
        <v>526.06235300000003</v>
      </c>
      <c r="F181">
        <v>1712300</v>
      </c>
      <c r="G181">
        <v>526.06235300000003</v>
      </c>
      <c r="H181" s="3">
        <f t="shared" si="27"/>
        <v>529.79839279999999</v>
      </c>
      <c r="I181" s="3">
        <f t="shared" si="28"/>
        <v>538.20643487999996</v>
      </c>
      <c r="J181" t="str">
        <f t="shared" si="29"/>
        <v/>
      </c>
      <c r="K181" s="3">
        <f t="shared" si="31"/>
        <v>534.83243800000002</v>
      </c>
      <c r="L181" s="4" t="str">
        <f t="shared" si="36"/>
        <v/>
      </c>
      <c r="Q181" s="2">
        <f t="shared" si="25"/>
        <v>-1.3705408175945455E-2</v>
      </c>
      <c r="R181" s="2">
        <f t="shared" si="26"/>
        <v>-1.3800194334338486E-2</v>
      </c>
      <c r="S181">
        <f t="shared" si="32"/>
        <v>-1</v>
      </c>
      <c r="T181" s="2">
        <f t="shared" si="30"/>
        <v>1.3800194334338486E-2</v>
      </c>
      <c r="U181" s="2">
        <f t="shared" si="33"/>
        <v>-5.1733139320070065E-2</v>
      </c>
      <c r="V181" s="2">
        <f t="shared" si="34"/>
        <v>-5.041776080417204E-2</v>
      </c>
      <c r="W181" s="4">
        <f t="shared" si="35"/>
        <v>-1.1393162178870986E-3</v>
      </c>
    </row>
    <row r="182" spans="1:23" x14ac:dyDescent="0.25">
      <c r="A182" s="1">
        <v>41984</v>
      </c>
      <c r="B182">
        <v>527.80235500000003</v>
      </c>
      <c r="C182">
        <v>533.92241100000001</v>
      </c>
      <c r="D182">
        <v>527.10237600000005</v>
      </c>
      <c r="E182">
        <v>528.34240999999997</v>
      </c>
      <c r="F182">
        <v>1610800</v>
      </c>
      <c r="G182">
        <v>528.34240999999997</v>
      </c>
      <c r="H182" s="3">
        <f t="shared" si="27"/>
        <v>528.00438580000014</v>
      </c>
      <c r="I182" s="3">
        <f t="shared" si="28"/>
        <v>537.50323435999996</v>
      </c>
      <c r="J182" t="str">
        <f t="shared" si="29"/>
        <v/>
      </c>
      <c r="K182" s="3">
        <f t="shared" si="31"/>
        <v>534.83243800000002</v>
      </c>
      <c r="L182" s="4" t="str">
        <f t="shared" si="36"/>
        <v/>
      </c>
      <c r="Q182" s="2">
        <f t="shared" si="25"/>
        <v>4.3341953420490409E-3</v>
      </c>
      <c r="R182" s="2">
        <f t="shared" si="26"/>
        <v>4.3248297691475361E-3</v>
      </c>
      <c r="S182">
        <f t="shared" si="32"/>
        <v>-1</v>
      </c>
      <c r="T182" s="2">
        <f t="shared" si="30"/>
        <v>-4.3248297691475361E-3</v>
      </c>
      <c r="U182" s="2">
        <f t="shared" si="33"/>
        <v>-5.6057969089217605E-2</v>
      </c>
      <c r="V182" s="2">
        <f t="shared" si="34"/>
        <v>-5.4515674563459515E-2</v>
      </c>
      <c r="W182" s="4">
        <f t="shared" si="35"/>
        <v>3.1899411051172777E-3</v>
      </c>
    </row>
    <row r="183" spans="1:23" x14ac:dyDescent="0.25">
      <c r="A183" s="1">
        <v>41985</v>
      </c>
      <c r="B183">
        <v>523.51239099999998</v>
      </c>
      <c r="C183">
        <v>528.50239499999998</v>
      </c>
      <c r="D183">
        <v>518.66229799999996</v>
      </c>
      <c r="E183">
        <v>518.66229799999996</v>
      </c>
      <c r="F183">
        <v>1994600</v>
      </c>
      <c r="G183">
        <v>518.66229799999996</v>
      </c>
      <c r="H183" s="3">
        <f t="shared" si="27"/>
        <v>526.68437159999996</v>
      </c>
      <c r="I183" s="3">
        <f t="shared" si="28"/>
        <v>536.56802795999988</v>
      </c>
      <c r="J183" t="str">
        <f t="shared" si="29"/>
        <v/>
      </c>
      <c r="K183" s="3">
        <f t="shared" si="31"/>
        <v>534.83243800000002</v>
      </c>
      <c r="L183" s="4" t="str">
        <f t="shared" si="36"/>
        <v/>
      </c>
      <c r="Q183" s="2">
        <f t="shared" si="25"/>
        <v>-1.8321663786179943E-2</v>
      </c>
      <c r="R183" s="2">
        <f t="shared" si="26"/>
        <v>-1.8491584150848464E-2</v>
      </c>
      <c r="S183">
        <f t="shared" si="32"/>
        <v>-1</v>
      </c>
      <c r="T183" s="2">
        <f t="shared" si="30"/>
        <v>1.8491584150848464E-2</v>
      </c>
      <c r="U183" s="2">
        <f t="shared" si="33"/>
        <v>-3.7566384938369141E-2</v>
      </c>
      <c r="V183" s="2">
        <f t="shared" si="34"/>
        <v>-3.6869521758903456E-2</v>
      </c>
      <c r="W183" s="4">
        <f t="shared" si="35"/>
        <v>-1.5190167709488334E-2</v>
      </c>
    </row>
    <row r="184" spans="1:23" x14ac:dyDescent="0.25">
      <c r="A184" s="1">
        <v>41988</v>
      </c>
      <c r="B184">
        <v>522.74233500000003</v>
      </c>
      <c r="C184">
        <v>523.10233100000005</v>
      </c>
      <c r="D184">
        <v>513.272333</v>
      </c>
      <c r="E184">
        <v>513.80228999999997</v>
      </c>
      <c r="F184">
        <v>2813400</v>
      </c>
      <c r="G184">
        <v>513.80228999999997</v>
      </c>
      <c r="H184" s="3">
        <f t="shared" si="27"/>
        <v>524.04835819999994</v>
      </c>
      <c r="I184" s="3">
        <f t="shared" si="28"/>
        <v>535.47962063999989</v>
      </c>
      <c r="J184" t="str">
        <f t="shared" si="29"/>
        <v/>
      </c>
      <c r="K184" s="3">
        <f t="shared" si="31"/>
        <v>534.83243800000002</v>
      </c>
      <c r="L184" s="4" t="str">
        <f t="shared" si="36"/>
        <v/>
      </c>
      <c r="Q184" s="2">
        <f t="shared" si="25"/>
        <v>-9.3702742974388631E-3</v>
      </c>
      <c r="R184" s="2">
        <f t="shared" si="26"/>
        <v>-9.4144515025717506E-3</v>
      </c>
      <c r="S184">
        <f t="shared" si="32"/>
        <v>-1</v>
      </c>
      <c r="T184" s="2">
        <f t="shared" si="30"/>
        <v>9.4144515025717506E-3</v>
      </c>
      <c r="U184" s="2">
        <f t="shared" si="33"/>
        <v>-2.8151933435797388E-2</v>
      </c>
      <c r="V184" s="2">
        <f t="shared" si="34"/>
        <v>-2.7759360281624845E-2</v>
      </c>
      <c r="W184" s="4">
        <f t="shared" si="35"/>
        <v>-2.4418105968865178E-2</v>
      </c>
    </row>
    <row r="185" spans="1:23" x14ac:dyDescent="0.25">
      <c r="A185" s="1">
        <v>41989</v>
      </c>
      <c r="B185">
        <v>511.562321</v>
      </c>
      <c r="C185">
        <v>513.05230800000004</v>
      </c>
      <c r="D185">
        <v>489.00222000000002</v>
      </c>
      <c r="E185">
        <v>495.39227299999999</v>
      </c>
      <c r="F185">
        <v>3964300</v>
      </c>
      <c r="G185">
        <v>495.39227299999999</v>
      </c>
      <c r="H185" s="3">
        <f t="shared" si="27"/>
        <v>516.45232479999993</v>
      </c>
      <c r="I185" s="3">
        <f t="shared" si="28"/>
        <v>533.39561303999994</v>
      </c>
      <c r="J185" t="str">
        <f t="shared" si="29"/>
        <v/>
      </c>
      <c r="K185" s="3">
        <f t="shared" si="31"/>
        <v>534.83243800000002</v>
      </c>
      <c r="L185" s="4" t="str">
        <f t="shared" si="36"/>
        <v/>
      </c>
      <c r="Q185" s="2">
        <f t="shared" si="25"/>
        <v>-3.5830936059082164E-2</v>
      </c>
      <c r="R185" s="2">
        <f t="shared" si="26"/>
        <v>-3.648862221636056E-2</v>
      </c>
      <c r="S185">
        <f t="shared" si="32"/>
        <v>-1</v>
      </c>
      <c r="T185" s="2">
        <f t="shared" si="30"/>
        <v>3.648862221636056E-2</v>
      </c>
      <c r="U185" s="2">
        <f t="shared" si="33"/>
        <v>8.3366887805631715E-3</v>
      </c>
      <c r="V185" s="2">
        <f t="shared" si="34"/>
        <v>8.3715357392466494E-3</v>
      </c>
      <c r="W185" s="4">
        <f t="shared" si="35"/>
        <v>-5.9374118434293077E-2</v>
      </c>
    </row>
    <row r="186" spans="1:23" x14ac:dyDescent="0.25">
      <c r="A186" s="1">
        <v>41990</v>
      </c>
      <c r="B186">
        <v>497.00224800000001</v>
      </c>
      <c r="C186">
        <v>507.00229899999999</v>
      </c>
      <c r="D186">
        <v>496.81224400000002</v>
      </c>
      <c r="E186">
        <v>504.89229499999999</v>
      </c>
      <c r="F186">
        <v>2883200</v>
      </c>
      <c r="G186">
        <v>504.89229499999999</v>
      </c>
      <c r="H186" s="3">
        <f t="shared" si="27"/>
        <v>512.21831320000001</v>
      </c>
      <c r="I186" s="3">
        <f t="shared" si="28"/>
        <v>531.57960723999986</v>
      </c>
      <c r="J186" t="str">
        <f t="shared" si="29"/>
        <v/>
      </c>
      <c r="K186" s="3">
        <f t="shared" si="31"/>
        <v>534.83243800000002</v>
      </c>
      <c r="L186" s="4" t="str">
        <f t="shared" si="36"/>
        <v/>
      </c>
      <c r="Q186" s="2">
        <f t="shared" si="25"/>
        <v>1.9176766610568441E-2</v>
      </c>
      <c r="R186" s="2">
        <f t="shared" si="26"/>
        <v>1.8995209864170002E-2</v>
      </c>
      <c r="S186">
        <f t="shared" si="32"/>
        <v>-1</v>
      </c>
      <c r="T186" s="2">
        <f t="shared" si="30"/>
        <v>-1.8995209864170002E-2</v>
      </c>
      <c r="U186" s="2">
        <f t="shared" si="33"/>
        <v>-1.065852108360683E-2</v>
      </c>
      <c r="V186" s="2">
        <f t="shared" si="34"/>
        <v>-1.0601920319726621E-2</v>
      </c>
      <c r="W186" s="4">
        <f t="shared" si="35"/>
        <v>-4.1335955435647276E-2</v>
      </c>
    </row>
    <row r="187" spans="1:23" x14ac:dyDescent="0.25">
      <c r="A187" s="1">
        <v>41991</v>
      </c>
      <c r="B187">
        <v>512.95233299999995</v>
      </c>
      <c r="C187">
        <v>513.87230599999998</v>
      </c>
      <c r="D187">
        <v>504.70229</v>
      </c>
      <c r="E187">
        <v>511.10231900000002</v>
      </c>
      <c r="F187">
        <v>2926700</v>
      </c>
      <c r="G187">
        <v>511.10231900000002</v>
      </c>
      <c r="H187" s="3">
        <f t="shared" si="27"/>
        <v>508.77029499999998</v>
      </c>
      <c r="I187" s="3">
        <f t="shared" si="28"/>
        <v>530.1312013999999</v>
      </c>
      <c r="J187" t="str">
        <f t="shared" si="29"/>
        <v/>
      </c>
      <c r="K187" s="3">
        <f t="shared" si="31"/>
        <v>534.83243800000002</v>
      </c>
      <c r="L187" s="4" t="str">
        <f t="shared" si="36"/>
        <v/>
      </c>
      <c r="Q187" s="2">
        <f t="shared" si="25"/>
        <v>1.2299700473741737E-2</v>
      </c>
      <c r="R187" s="2">
        <f t="shared" si="26"/>
        <v>1.2224673735675189E-2</v>
      </c>
      <c r="S187">
        <f t="shared" si="32"/>
        <v>-1</v>
      </c>
      <c r="T187" s="2">
        <f t="shared" si="30"/>
        <v>-1.2224673735675189E-2</v>
      </c>
      <c r="U187" s="2">
        <f t="shared" si="33"/>
        <v>-2.288319481928202E-2</v>
      </c>
      <c r="V187" s="2">
        <f t="shared" si="34"/>
        <v>-2.2623360238821277E-2</v>
      </c>
      <c r="W187" s="4">
        <f t="shared" si="35"/>
        <v>-2.9544674832559958E-2</v>
      </c>
    </row>
    <row r="188" spans="1:23" x14ac:dyDescent="0.25">
      <c r="A188" s="1">
        <v>41992</v>
      </c>
      <c r="B188">
        <v>511.51231799999999</v>
      </c>
      <c r="C188">
        <v>517.72234200000003</v>
      </c>
      <c r="D188">
        <v>506.91331000000002</v>
      </c>
      <c r="E188">
        <v>516.35231299999998</v>
      </c>
      <c r="F188">
        <v>3690200</v>
      </c>
      <c r="G188">
        <v>516.35231299999998</v>
      </c>
      <c r="H188" s="3">
        <f t="shared" si="27"/>
        <v>508.30829800000004</v>
      </c>
      <c r="I188" s="3">
        <f t="shared" si="28"/>
        <v>528.96999431999984</v>
      </c>
      <c r="J188" t="str">
        <f t="shared" si="29"/>
        <v/>
      </c>
      <c r="K188" s="3">
        <f t="shared" si="31"/>
        <v>534.83243800000002</v>
      </c>
      <c r="L188" s="4" t="str">
        <f t="shared" si="36"/>
        <v/>
      </c>
      <c r="Q188" s="2">
        <f t="shared" si="25"/>
        <v>1.0271904088151818E-2</v>
      </c>
      <c r="R188" s="2">
        <f t="shared" si="26"/>
        <v>1.0219506590595654E-2</v>
      </c>
      <c r="S188">
        <f t="shared" si="32"/>
        <v>-1</v>
      </c>
      <c r="T188" s="2">
        <f t="shared" si="30"/>
        <v>-1.0219506590595654E-2</v>
      </c>
      <c r="U188" s="2">
        <f t="shared" si="33"/>
        <v>-3.3102701409877672E-2</v>
      </c>
      <c r="V188" s="2">
        <f t="shared" si="34"/>
        <v>-3.2560802882728446E-2</v>
      </c>
      <c r="W188" s="4">
        <f t="shared" si="35"/>
        <v>-1.9576250810603879E-2</v>
      </c>
    </row>
    <row r="189" spans="1:23" x14ac:dyDescent="0.25">
      <c r="A189" s="1">
        <v>41995</v>
      </c>
      <c r="B189">
        <v>516.08234700000003</v>
      </c>
      <c r="C189">
        <v>526.46237599999995</v>
      </c>
      <c r="D189">
        <v>516.08234700000003</v>
      </c>
      <c r="E189">
        <v>524.87238300000001</v>
      </c>
      <c r="F189">
        <v>2723800</v>
      </c>
      <c r="G189">
        <v>524.87238300000001</v>
      </c>
      <c r="H189" s="3">
        <f t="shared" si="27"/>
        <v>510.52231659999995</v>
      </c>
      <c r="I189" s="3">
        <f t="shared" si="28"/>
        <v>528.18878935999987</v>
      </c>
      <c r="J189" t="str">
        <f t="shared" si="29"/>
        <v/>
      </c>
      <c r="K189" s="3">
        <f t="shared" si="31"/>
        <v>534.83243800000002</v>
      </c>
      <c r="L189" s="4" t="str">
        <f t="shared" si="36"/>
        <v/>
      </c>
      <c r="Q189" s="2">
        <f t="shared" si="25"/>
        <v>1.6500497403601377E-2</v>
      </c>
      <c r="R189" s="2">
        <f t="shared" si="26"/>
        <v>1.6365843415806505E-2</v>
      </c>
      <c r="S189">
        <f t="shared" si="32"/>
        <v>-1</v>
      </c>
      <c r="T189" s="2">
        <f t="shared" si="30"/>
        <v>-1.6365843415806505E-2</v>
      </c>
      <c r="U189" s="2">
        <f t="shared" si="33"/>
        <v>-4.9468544825684177E-2</v>
      </c>
      <c r="V189" s="2">
        <f t="shared" si="34"/>
        <v>-4.8264905341064535E-2</v>
      </c>
      <c r="W189" s="4">
        <f t="shared" si="35"/>
        <v>-3.3987712826750727E-3</v>
      </c>
    </row>
    <row r="190" spans="1:23" x14ac:dyDescent="0.25">
      <c r="A190" s="1">
        <v>41996</v>
      </c>
      <c r="B190">
        <v>527.00237000000004</v>
      </c>
      <c r="C190">
        <v>534.56241</v>
      </c>
      <c r="D190">
        <v>526.29235400000005</v>
      </c>
      <c r="E190">
        <v>530.59241599999996</v>
      </c>
      <c r="F190">
        <v>2197600</v>
      </c>
      <c r="G190">
        <v>530.59241599999996</v>
      </c>
      <c r="H190" s="3">
        <f t="shared" si="27"/>
        <v>517.56234519999998</v>
      </c>
      <c r="I190" s="3">
        <f t="shared" si="28"/>
        <v>527.95198755999979</v>
      </c>
      <c r="J190" t="str">
        <f t="shared" si="29"/>
        <v/>
      </c>
      <c r="K190" s="3">
        <f t="shared" si="31"/>
        <v>534.83243800000002</v>
      </c>
      <c r="L190" s="4" t="str">
        <f t="shared" si="36"/>
        <v/>
      </c>
      <c r="Q190" s="2">
        <f t="shared" si="25"/>
        <v>1.0897950026073078E-2</v>
      </c>
      <c r="R190" s="2">
        <f t="shared" si="26"/>
        <v>1.0838995305676356E-2</v>
      </c>
      <c r="S190">
        <f t="shared" si="32"/>
        <v>-1</v>
      </c>
      <c r="T190" s="2">
        <f t="shared" si="30"/>
        <v>-1.0838995305676356E-2</v>
      </c>
      <c r="U190" s="2">
        <f t="shared" si="33"/>
        <v>-6.0307540131360533E-2</v>
      </c>
      <c r="V190" s="2">
        <f t="shared" si="34"/>
        <v>-5.8525052272201838E-2</v>
      </c>
      <c r="W190" s="4">
        <f t="shared" si="35"/>
        <v>7.4621391038094398E-3</v>
      </c>
    </row>
    <row r="191" spans="1:23" x14ac:dyDescent="0.25">
      <c r="A191" s="1">
        <v>41997</v>
      </c>
      <c r="B191">
        <v>530.51242400000001</v>
      </c>
      <c r="C191">
        <v>531.761394</v>
      </c>
      <c r="D191">
        <v>527.02238399999999</v>
      </c>
      <c r="E191">
        <v>528.77242200000001</v>
      </c>
      <c r="F191">
        <v>705900</v>
      </c>
      <c r="G191">
        <v>528.77242200000001</v>
      </c>
      <c r="H191" s="3">
        <f t="shared" si="27"/>
        <v>522.33837059999996</v>
      </c>
      <c r="I191" s="3">
        <f t="shared" si="28"/>
        <v>527.70158647999995</v>
      </c>
      <c r="J191" t="str">
        <f t="shared" si="29"/>
        <v/>
      </c>
      <c r="K191" s="3">
        <f t="shared" si="31"/>
        <v>534.83243800000002</v>
      </c>
      <c r="L191" s="4" t="str">
        <f t="shared" si="36"/>
        <v/>
      </c>
      <c r="Q191" s="2">
        <f t="shared" si="25"/>
        <v>-3.4301168752475242E-3</v>
      </c>
      <c r="R191" s="2">
        <f t="shared" si="26"/>
        <v>-3.4360132134170331E-3</v>
      </c>
      <c r="S191">
        <f t="shared" si="32"/>
        <v>-1</v>
      </c>
      <c r="T191" s="2">
        <f t="shared" si="30"/>
        <v>3.4360132134170331E-3</v>
      </c>
      <c r="U191" s="2">
        <f t="shared" si="33"/>
        <v>-5.6871526917943498E-2</v>
      </c>
      <c r="V191" s="2">
        <f t="shared" si="34"/>
        <v>-5.528456792633929E-2</v>
      </c>
      <c r="W191" s="4">
        <f t="shared" si="35"/>
        <v>4.0064262192964772E-3</v>
      </c>
    </row>
    <row r="192" spans="1:23" x14ac:dyDescent="0.25">
      <c r="A192" s="1">
        <v>41999</v>
      </c>
      <c r="B192">
        <v>528.77242200000001</v>
      </c>
      <c r="C192">
        <v>534.25241700000004</v>
      </c>
      <c r="D192">
        <v>527.312364</v>
      </c>
      <c r="E192">
        <v>534.03245400000003</v>
      </c>
      <c r="F192">
        <v>1036000</v>
      </c>
      <c r="G192">
        <v>534.03245400000003</v>
      </c>
      <c r="H192" s="3">
        <f t="shared" si="27"/>
        <v>526.92439760000002</v>
      </c>
      <c r="I192" s="3">
        <f t="shared" si="28"/>
        <v>527.58318803999987</v>
      </c>
      <c r="J192" t="str">
        <f t="shared" si="29"/>
        <v/>
      </c>
      <c r="K192" s="3">
        <f t="shared" si="31"/>
        <v>534.83243800000002</v>
      </c>
      <c r="L192" s="4" t="str">
        <f t="shared" si="36"/>
        <v/>
      </c>
      <c r="Q192" s="2">
        <f t="shared" si="25"/>
        <v>9.9476292279101486E-3</v>
      </c>
      <c r="R192" s="2">
        <f t="shared" si="26"/>
        <v>9.8984772591998033E-3</v>
      </c>
      <c r="S192">
        <f t="shared" si="32"/>
        <v>-1</v>
      </c>
      <c r="T192" s="2">
        <f t="shared" si="30"/>
        <v>-9.8984772591998033E-3</v>
      </c>
      <c r="U192" s="2">
        <f t="shared" si="33"/>
        <v>-6.6770004177143294E-2</v>
      </c>
      <c r="V192" s="2">
        <f t="shared" si="34"/>
        <v>-6.4589682936449289E-2</v>
      </c>
      <c r="W192" s="4">
        <f t="shared" si="35"/>
        <v>1.3993909889765233E-2</v>
      </c>
    </row>
    <row r="193" spans="1:23" x14ac:dyDescent="0.25">
      <c r="A193" s="1">
        <v>42002</v>
      </c>
      <c r="B193">
        <v>532.19244600000002</v>
      </c>
      <c r="C193">
        <v>535.48241399999995</v>
      </c>
      <c r="D193">
        <v>530.013375</v>
      </c>
      <c r="E193">
        <v>530.33242600000005</v>
      </c>
      <c r="F193">
        <v>2278500</v>
      </c>
      <c r="G193">
        <v>530.33242600000005</v>
      </c>
      <c r="H193" s="3">
        <f t="shared" si="27"/>
        <v>529.72042020000004</v>
      </c>
      <c r="I193" s="3">
        <f t="shared" si="28"/>
        <v>527.40318755999999</v>
      </c>
      <c r="J193" t="str">
        <f t="shared" si="29"/>
        <v>BUY</v>
      </c>
      <c r="K193" s="3">
        <f t="shared" si="31"/>
        <v>534.83243800000002</v>
      </c>
      <c r="L193" s="4" t="str">
        <f t="shared" si="36"/>
        <v/>
      </c>
      <c r="Q193" s="2">
        <f t="shared" si="25"/>
        <v>-6.9284703060387143E-3</v>
      </c>
      <c r="R193" s="2">
        <f t="shared" si="26"/>
        <v>-6.9525835998018592E-3</v>
      </c>
      <c r="S193">
        <f t="shared" si="32"/>
        <v>-1</v>
      </c>
      <c r="T193" s="2">
        <f t="shared" si="30"/>
        <v>6.9525835998018592E-3</v>
      </c>
      <c r="U193" s="2">
        <f t="shared" si="33"/>
        <v>-5.9817420577341435E-2</v>
      </c>
      <c r="V193" s="2">
        <f t="shared" si="34"/>
        <v>-5.8063503892997859E-2</v>
      </c>
      <c r="W193" s="4">
        <f t="shared" si="35"/>
        <v>6.9684831945899806E-3</v>
      </c>
    </row>
    <row r="194" spans="1:23" x14ac:dyDescent="0.25">
      <c r="A194" s="1">
        <v>42003</v>
      </c>
      <c r="B194">
        <v>528.09239600000001</v>
      </c>
      <c r="C194">
        <v>531.152424</v>
      </c>
      <c r="D194">
        <v>527.13236600000005</v>
      </c>
      <c r="E194">
        <v>530.42239400000005</v>
      </c>
      <c r="F194">
        <v>876300</v>
      </c>
      <c r="G194">
        <v>530.42239400000005</v>
      </c>
      <c r="H194" s="3">
        <f t="shared" si="27"/>
        <v>530.83042240000009</v>
      </c>
      <c r="I194" s="3">
        <f t="shared" si="28"/>
        <v>527.11998655999992</v>
      </c>
      <c r="J194" t="str">
        <f t="shared" si="29"/>
        <v/>
      </c>
      <c r="K194" s="3">
        <f t="shared" si="31"/>
        <v>530.42239400000005</v>
      </c>
      <c r="L194" s="4">
        <f t="shared" si="36"/>
        <v>8.245655436478927E-3</v>
      </c>
      <c r="Q194" s="2">
        <f t="shared" si="25"/>
        <v>1.6964453914036781E-4</v>
      </c>
      <c r="R194" s="2">
        <f t="shared" si="26"/>
        <v>1.6963015113274601E-4</v>
      </c>
      <c r="S194">
        <f t="shared" si="32"/>
        <v>1</v>
      </c>
      <c r="T194" s="2">
        <f t="shared" si="30"/>
        <v>1.6963015113274601E-4</v>
      </c>
      <c r="U194" s="2">
        <f t="shared" si="33"/>
        <v>-5.9647790426208686E-2</v>
      </c>
      <c r="V194" s="2">
        <f t="shared" si="34"/>
        <v>-5.7903709510216284E-2</v>
      </c>
      <c r="W194" s="4">
        <f t="shared" si="35"/>
        <v>7.1393098988503656E-3</v>
      </c>
    </row>
    <row r="195" spans="1:23" x14ac:dyDescent="0.25">
      <c r="A195" s="1">
        <v>42004</v>
      </c>
      <c r="B195">
        <v>531.25242900000001</v>
      </c>
      <c r="C195">
        <v>532.60238400000003</v>
      </c>
      <c r="D195">
        <v>525.80236300000001</v>
      </c>
      <c r="E195">
        <v>526.40239699999995</v>
      </c>
      <c r="F195">
        <v>1368200</v>
      </c>
      <c r="G195">
        <v>526.40239699999995</v>
      </c>
      <c r="H195" s="3">
        <f t="shared" si="27"/>
        <v>529.99241860000006</v>
      </c>
      <c r="I195" s="3">
        <f t="shared" si="28"/>
        <v>526.60518359999992</v>
      </c>
      <c r="J195" t="str">
        <f t="shared" si="29"/>
        <v/>
      </c>
      <c r="K195" s="3">
        <f t="shared" si="31"/>
        <v>530.42239400000005</v>
      </c>
      <c r="L195" s="4" t="str">
        <f t="shared" si="36"/>
        <v/>
      </c>
      <c r="Q195" s="2">
        <f t="shared" ref="Q195:Q258" si="37">G195/G194-1</f>
        <v>-7.5788598774736426E-3</v>
      </c>
      <c r="R195" s="2">
        <f t="shared" ref="R195:R258" si="38">LN(G195/G194)</f>
        <v>-7.6077253735137625E-3</v>
      </c>
      <c r="S195">
        <f t="shared" si="32"/>
        <v>1</v>
      </c>
      <c r="T195" s="2">
        <f t="shared" si="30"/>
        <v>-7.6077253735137625E-3</v>
      </c>
      <c r="U195" s="2">
        <f t="shared" si="33"/>
        <v>-6.7255515799722443E-2</v>
      </c>
      <c r="V195" s="2">
        <f t="shared" si="34"/>
        <v>-6.5043725286926035E-2</v>
      </c>
      <c r="W195" s="4">
        <f t="shared" si="35"/>
        <v>-4.9365780796850611E-4</v>
      </c>
    </row>
    <row r="196" spans="1:23" x14ac:dyDescent="0.25">
      <c r="A196" s="1">
        <v>42006</v>
      </c>
      <c r="B196">
        <v>529.01239899999996</v>
      </c>
      <c r="C196">
        <v>531.27244299999995</v>
      </c>
      <c r="D196">
        <v>524.10232699999995</v>
      </c>
      <c r="E196">
        <v>524.81240400000002</v>
      </c>
      <c r="F196">
        <v>1447600</v>
      </c>
      <c r="G196">
        <v>524.81240400000002</v>
      </c>
      <c r="H196" s="3">
        <f t="shared" si="27"/>
        <v>529.20041500000002</v>
      </c>
      <c r="I196" s="3">
        <f t="shared" si="28"/>
        <v>525.95438020000006</v>
      </c>
      <c r="J196" t="str">
        <f t="shared" si="29"/>
        <v/>
      </c>
      <c r="K196" s="3">
        <f t="shared" si="31"/>
        <v>530.42239400000005</v>
      </c>
      <c r="L196" s="4" t="str">
        <f t="shared" si="36"/>
        <v/>
      </c>
      <c r="Q196" s="2">
        <f t="shared" si="37"/>
        <v>-3.0204896654373314E-3</v>
      </c>
      <c r="R196" s="2">
        <f t="shared" si="38"/>
        <v>-3.0250605508754976E-3</v>
      </c>
      <c r="S196">
        <f t="shared" si="32"/>
        <v>1</v>
      </c>
      <c r="T196" s="2">
        <f t="shared" si="30"/>
        <v>-3.0250605508754976E-3</v>
      </c>
      <c r="U196" s="2">
        <f t="shared" si="33"/>
        <v>-7.0280576350597937E-2</v>
      </c>
      <c r="V196" s="2">
        <f t="shared" si="34"/>
        <v>-6.786775105233267E-2</v>
      </c>
      <c r="W196" s="4">
        <f t="shared" si="35"/>
        <v>-3.512656385098567E-3</v>
      </c>
    </row>
    <row r="197" spans="1:23" x14ac:dyDescent="0.25">
      <c r="A197" s="1">
        <v>42009</v>
      </c>
      <c r="B197">
        <v>523.26237700000001</v>
      </c>
      <c r="C197">
        <v>524.33238900000003</v>
      </c>
      <c r="D197">
        <v>513.06231500000001</v>
      </c>
      <c r="E197">
        <v>513.87230599999998</v>
      </c>
      <c r="F197">
        <v>2059800</v>
      </c>
      <c r="G197">
        <v>513.87230599999998</v>
      </c>
      <c r="H197" s="3">
        <f t="shared" si="27"/>
        <v>525.16838540000003</v>
      </c>
      <c r="I197" s="3">
        <f t="shared" si="28"/>
        <v>524.89437595999993</v>
      </c>
      <c r="J197" t="str">
        <f t="shared" si="29"/>
        <v/>
      </c>
      <c r="K197" s="3">
        <f t="shared" si="31"/>
        <v>530.42239400000005</v>
      </c>
      <c r="L197" s="4" t="str">
        <f t="shared" si="36"/>
        <v/>
      </c>
      <c r="Q197" s="2">
        <f t="shared" si="37"/>
        <v>-2.084573062034567E-2</v>
      </c>
      <c r="R197" s="2">
        <f t="shared" si="38"/>
        <v>-2.1066070337060656E-2</v>
      </c>
      <c r="S197">
        <f t="shared" si="32"/>
        <v>1</v>
      </c>
      <c r="T197" s="2">
        <f t="shared" si="30"/>
        <v>-2.1066070337060656E-2</v>
      </c>
      <c r="U197" s="2">
        <f t="shared" si="33"/>
        <v>-9.13466466876586E-2</v>
      </c>
      <c r="V197" s="2">
        <f t="shared" si="34"/>
        <v>-8.7298728816432747E-2</v>
      </c>
      <c r="W197" s="4">
        <f t="shared" si="35"/>
        <v>-2.428516311667861E-2</v>
      </c>
    </row>
    <row r="198" spans="1:23" x14ac:dyDescent="0.25">
      <c r="A198" s="1">
        <v>42010</v>
      </c>
      <c r="B198">
        <v>515.00235799999996</v>
      </c>
      <c r="C198">
        <v>516.17733399999997</v>
      </c>
      <c r="D198">
        <v>501.05226599999997</v>
      </c>
      <c r="E198">
        <v>501.96226200000001</v>
      </c>
      <c r="F198">
        <v>2899900</v>
      </c>
      <c r="G198">
        <v>501.96226200000001</v>
      </c>
      <c r="H198" s="3">
        <f t="shared" si="27"/>
        <v>519.49435259999996</v>
      </c>
      <c r="I198" s="3">
        <f t="shared" si="28"/>
        <v>523.29956760000005</v>
      </c>
      <c r="J198" t="str">
        <f t="shared" si="29"/>
        <v>SELL</v>
      </c>
      <c r="K198" s="3">
        <f t="shared" si="31"/>
        <v>530.42239400000005</v>
      </c>
      <c r="L198" s="4" t="str">
        <f t="shared" si="36"/>
        <v/>
      </c>
      <c r="Q198" s="2">
        <f t="shared" si="37"/>
        <v>-2.3177049747452161E-2</v>
      </c>
      <c r="R198" s="2">
        <f t="shared" si="38"/>
        <v>-2.3449861117112218E-2</v>
      </c>
      <c r="S198">
        <f t="shared" si="32"/>
        <v>1</v>
      </c>
      <c r="T198" s="2">
        <f t="shared" si="30"/>
        <v>-2.3449861117112218E-2</v>
      </c>
      <c r="U198" s="2">
        <f t="shared" si="33"/>
        <v>-0.11479650780477083</v>
      </c>
      <c r="V198" s="2">
        <f t="shared" si="34"/>
        <v>-0.10845245158321704</v>
      </c>
      <c r="W198" s="4">
        <f t="shared" si="35"/>
        <v>-4.6899354430450568E-2</v>
      </c>
    </row>
    <row r="199" spans="1:23" x14ac:dyDescent="0.25">
      <c r="A199" s="1">
        <v>42011</v>
      </c>
      <c r="B199">
        <v>507.00229899999999</v>
      </c>
      <c r="C199">
        <v>507.246285</v>
      </c>
      <c r="D199">
        <v>499.65224699999999</v>
      </c>
      <c r="E199">
        <v>501.10226799999998</v>
      </c>
      <c r="F199">
        <v>2065100</v>
      </c>
      <c r="G199">
        <v>501.10226799999998</v>
      </c>
      <c r="H199" s="3">
        <f t="shared" ref="H199:H262" si="39">AVERAGE(E195:E199)</f>
        <v>513.63032740000006</v>
      </c>
      <c r="I199" s="3">
        <f t="shared" si="28"/>
        <v>521.99156268000002</v>
      </c>
      <c r="J199" t="str">
        <f t="shared" si="29"/>
        <v/>
      </c>
      <c r="K199" s="3">
        <f t="shared" si="31"/>
        <v>501.10226799999998</v>
      </c>
      <c r="L199" s="4">
        <f t="shared" si="36"/>
        <v>-5.5276938401661924E-2</v>
      </c>
      <c r="Q199" s="2">
        <f t="shared" si="37"/>
        <v>-1.7132642533195241E-3</v>
      </c>
      <c r="R199" s="2">
        <f t="shared" si="38"/>
        <v>-1.7147335689775261E-3</v>
      </c>
      <c r="S199">
        <f t="shared" si="32"/>
        <v>-1</v>
      </c>
      <c r="T199" s="2">
        <f t="shared" si="30"/>
        <v>1.7147335689775261E-3</v>
      </c>
      <c r="U199" s="2">
        <f t="shared" si="33"/>
        <v>-0.1130817742357933</v>
      </c>
      <c r="V199" s="2">
        <f t="shared" si="34"/>
        <v>-0.10692237361048451</v>
      </c>
      <c r="W199" s="4">
        <f t="shared" si="35"/>
        <v>-4.8532267696320686E-2</v>
      </c>
    </row>
    <row r="200" spans="1:23" x14ac:dyDescent="0.25">
      <c r="A200" s="1">
        <v>42012</v>
      </c>
      <c r="B200">
        <v>497.99223799999999</v>
      </c>
      <c r="C200">
        <v>503.48230000000001</v>
      </c>
      <c r="D200">
        <v>491.00221199999999</v>
      </c>
      <c r="E200">
        <v>502.682255</v>
      </c>
      <c r="F200">
        <v>3353600</v>
      </c>
      <c r="G200">
        <v>502.682255</v>
      </c>
      <c r="H200" s="3">
        <f t="shared" si="39"/>
        <v>508.88629900000007</v>
      </c>
      <c r="I200" s="3">
        <f t="shared" si="28"/>
        <v>520.74875731999998</v>
      </c>
      <c r="J200" t="str">
        <f t="shared" si="29"/>
        <v/>
      </c>
      <c r="K200" s="3">
        <f t="shared" si="31"/>
        <v>501.10226799999998</v>
      </c>
      <c r="L200" s="4" t="str">
        <f t="shared" si="36"/>
        <v/>
      </c>
      <c r="Q200" s="2">
        <f t="shared" si="37"/>
        <v>3.1530230471836784E-3</v>
      </c>
      <c r="R200" s="2">
        <f t="shared" si="38"/>
        <v>3.1480626940191612E-3</v>
      </c>
      <c r="S200">
        <f t="shared" si="32"/>
        <v>-1</v>
      </c>
      <c r="T200" s="2">
        <f t="shared" si="30"/>
        <v>-3.1480626940191612E-3</v>
      </c>
      <c r="U200" s="2">
        <f t="shared" si="33"/>
        <v>-0.11622983692981245</v>
      </c>
      <c r="V200" s="2">
        <f t="shared" si="34"/>
        <v>-0.10972941727604268</v>
      </c>
      <c r="W200" s="4">
        <f t="shared" si="35"/>
        <v>-4.5532268007715593E-2</v>
      </c>
    </row>
    <row r="201" spans="1:23" x14ac:dyDescent="0.25">
      <c r="A201" s="1">
        <v>42013</v>
      </c>
      <c r="B201">
        <v>504.76229999999998</v>
      </c>
      <c r="C201">
        <v>504.92228499999999</v>
      </c>
      <c r="D201">
        <v>494.792239</v>
      </c>
      <c r="E201">
        <v>496.17227400000002</v>
      </c>
      <c r="F201">
        <v>2069400</v>
      </c>
      <c r="G201">
        <v>496.17227400000002</v>
      </c>
      <c r="H201" s="3">
        <f t="shared" si="39"/>
        <v>503.15827300000001</v>
      </c>
      <c r="I201" s="3">
        <f t="shared" si="28"/>
        <v>519.34275291999995</v>
      </c>
      <c r="J201" t="str">
        <f t="shared" si="29"/>
        <v/>
      </c>
      <c r="K201" s="3">
        <f t="shared" si="31"/>
        <v>501.10226799999998</v>
      </c>
      <c r="L201" s="4" t="str">
        <f t="shared" si="36"/>
        <v/>
      </c>
      <c r="Q201" s="2">
        <f t="shared" si="37"/>
        <v>-1.2950488972402585E-2</v>
      </c>
      <c r="R201" s="2">
        <f t="shared" si="38"/>
        <v>-1.3035077658255846E-2</v>
      </c>
      <c r="S201">
        <f t="shared" si="32"/>
        <v>-1</v>
      </c>
      <c r="T201" s="2">
        <f t="shared" si="30"/>
        <v>1.3035077658255846E-2</v>
      </c>
      <c r="U201" s="2">
        <f t="shared" si="33"/>
        <v>-0.10319475927155661</v>
      </c>
      <c r="V201" s="2">
        <f t="shared" si="34"/>
        <v>-9.8048707002433511E-2</v>
      </c>
      <c r="W201" s="4">
        <f t="shared" si="35"/>
        <v>-5.7893091845395817E-2</v>
      </c>
    </row>
    <row r="202" spans="1:23" x14ac:dyDescent="0.25">
      <c r="A202" s="1">
        <v>42016</v>
      </c>
      <c r="B202">
        <v>494.94224700000001</v>
      </c>
      <c r="C202">
        <v>495.97826099999997</v>
      </c>
      <c r="D202">
        <v>487.56220500000001</v>
      </c>
      <c r="E202">
        <v>492.552209</v>
      </c>
      <c r="F202">
        <v>2322400</v>
      </c>
      <c r="G202">
        <v>492.552209</v>
      </c>
      <c r="H202" s="3">
        <f t="shared" si="39"/>
        <v>498.89425360000007</v>
      </c>
      <c r="I202" s="3">
        <f t="shared" si="28"/>
        <v>517.55234347999999</v>
      </c>
      <c r="J202" t="str">
        <f t="shared" si="29"/>
        <v/>
      </c>
      <c r="K202" s="3">
        <f t="shared" si="31"/>
        <v>501.10226799999998</v>
      </c>
      <c r="L202" s="4" t="str">
        <f t="shared" si="36"/>
        <v/>
      </c>
      <c r="Q202" s="2">
        <f t="shared" si="37"/>
        <v>-7.2959840557313971E-3</v>
      </c>
      <c r="R202" s="2">
        <f t="shared" si="38"/>
        <v>-7.3227299183986072E-3</v>
      </c>
      <c r="S202">
        <f t="shared" si="32"/>
        <v>-1</v>
      </c>
      <c r="T202" s="2">
        <f t="shared" si="30"/>
        <v>7.3227299183986072E-3</v>
      </c>
      <c r="U202" s="2">
        <f t="shared" si="33"/>
        <v>-9.5872029353158E-2</v>
      </c>
      <c r="V202" s="2">
        <f t="shared" si="34"/>
        <v>-9.1419719764483154E-2</v>
      </c>
      <c r="W202" s="4">
        <f t="shared" si="35"/>
        <v>-6.4766688826086161E-2</v>
      </c>
    </row>
    <row r="203" spans="1:23" x14ac:dyDescent="0.25">
      <c r="A203" s="1">
        <v>42017</v>
      </c>
      <c r="B203">
        <v>498.84225600000002</v>
      </c>
      <c r="C203">
        <v>502.982302</v>
      </c>
      <c r="D203">
        <v>492.39225399999998</v>
      </c>
      <c r="E203">
        <v>496.18225100000001</v>
      </c>
      <c r="F203">
        <v>2370500</v>
      </c>
      <c r="G203">
        <v>496.18225100000001</v>
      </c>
      <c r="H203" s="3">
        <f t="shared" si="39"/>
        <v>497.73825139999997</v>
      </c>
      <c r="I203" s="3">
        <f t="shared" si="28"/>
        <v>516.38913876000004</v>
      </c>
      <c r="J203" t="str">
        <f t="shared" si="29"/>
        <v/>
      </c>
      <c r="K203" s="3">
        <f t="shared" si="31"/>
        <v>501.10226799999998</v>
      </c>
      <c r="L203" s="4" t="str">
        <f t="shared" si="36"/>
        <v/>
      </c>
      <c r="Q203" s="2">
        <f t="shared" si="37"/>
        <v>7.3698623895523951E-3</v>
      </c>
      <c r="R203" s="2">
        <f t="shared" si="38"/>
        <v>7.3428376515706746E-3</v>
      </c>
      <c r="S203">
        <f t="shared" si="32"/>
        <v>-1</v>
      </c>
      <c r="T203" s="2">
        <f t="shared" si="30"/>
        <v>-7.3428376515706746E-3</v>
      </c>
      <c r="U203" s="2">
        <f t="shared" si="33"/>
        <v>-0.10321486700472868</v>
      </c>
      <c r="V203" s="2">
        <f t="shared" si="34"/>
        <v>-9.8066843016029637E-2</v>
      </c>
      <c r="W203" s="4">
        <f t="shared" si="35"/>
        <v>-5.7874148020608973E-2</v>
      </c>
    </row>
    <row r="204" spans="1:23" x14ac:dyDescent="0.25">
      <c r="A204" s="1">
        <v>42018</v>
      </c>
      <c r="B204">
        <v>494.65223700000001</v>
      </c>
      <c r="C204">
        <v>503.23228599999999</v>
      </c>
      <c r="D204">
        <v>493.00223399999999</v>
      </c>
      <c r="E204">
        <v>500.87226700000002</v>
      </c>
      <c r="F204">
        <v>2235700</v>
      </c>
      <c r="G204">
        <v>500.87226700000002</v>
      </c>
      <c r="H204" s="3">
        <f t="shared" si="39"/>
        <v>497.69225119999999</v>
      </c>
      <c r="I204" s="3">
        <f t="shared" si="28"/>
        <v>515.34473516000003</v>
      </c>
      <c r="J204" t="str">
        <f t="shared" si="29"/>
        <v/>
      </c>
      <c r="K204" s="3">
        <f t="shared" si="31"/>
        <v>501.10226799999998</v>
      </c>
      <c r="L204" s="4" t="str">
        <f t="shared" si="36"/>
        <v/>
      </c>
      <c r="Q204" s="2">
        <f t="shared" si="37"/>
        <v>9.4522042869285006E-3</v>
      </c>
      <c r="R204" s="2">
        <f t="shared" si="38"/>
        <v>9.4078117231341536E-3</v>
      </c>
      <c r="S204">
        <f t="shared" si="32"/>
        <v>-1</v>
      </c>
      <c r="T204" s="2">
        <f t="shared" si="30"/>
        <v>-9.4078117231341536E-3</v>
      </c>
      <c r="U204" s="2">
        <f t="shared" si="33"/>
        <v>-0.11262267872786283</v>
      </c>
      <c r="V204" s="2">
        <f t="shared" si="34"/>
        <v>-0.10651227155317278</v>
      </c>
      <c r="W204" s="4">
        <f t="shared" si="35"/>
        <v>-4.8968982003703254E-2</v>
      </c>
    </row>
    <row r="205" spans="1:23" x14ac:dyDescent="0.25">
      <c r="A205" s="1">
        <v>42019</v>
      </c>
      <c r="B205">
        <v>505.57229100000001</v>
      </c>
      <c r="C205">
        <v>505.68227300000001</v>
      </c>
      <c r="D205">
        <v>497.76226700000001</v>
      </c>
      <c r="E205">
        <v>501.79227100000003</v>
      </c>
      <c r="F205">
        <v>2715800</v>
      </c>
      <c r="G205">
        <v>501.79227100000003</v>
      </c>
      <c r="H205" s="3">
        <f t="shared" si="39"/>
        <v>497.51425440000003</v>
      </c>
      <c r="I205" s="3">
        <f t="shared" si="28"/>
        <v>514.08152840000002</v>
      </c>
      <c r="J205" t="str">
        <f t="shared" si="29"/>
        <v/>
      </c>
      <c r="K205" s="3">
        <f t="shared" si="31"/>
        <v>501.10226799999998</v>
      </c>
      <c r="L205" s="4" t="str">
        <f t="shared" si="36"/>
        <v/>
      </c>
      <c r="Q205" s="2">
        <f t="shared" si="37"/>
        <v>1.8368036336098292E-3</v>
      </c>
      <c r="R205" s="2">
        <f t="shared" si="38"/>
        <v>1.8351187726725747E-3</v>
      </c>
      <c r="S205">
        <f t="shared" si="32"/>
        <v>-1</v>
      </c>
      <c r="T205" s="2">
        <f t="shared" si="30"/>
        <v>-1.8351187726725747E-3</v>
      </c>
      <c r="U205" s="2">
        <f t="shared" si="33"/>
        <v>-0.1144577975005354</v>
      </c>
      <c r="V205" s="2">
        <f t="shared" si="34"/>
        <v>-0.10815042409482878</v>
      </c>
      <c r="W205" s="4">
        <f t="shared" si="35"/>
        <v>-4.7222124774171981E-2</v>
      </c>
    </row>
    <row r="206" spans="1:23" x14ac:dyDescent="0.25">
      <c r="A206" s="1">
        <v>42020</v>
      </c>
      <c r="B206">
        <v>500.01227299999999</v>
      </c>
      <c r="C206">
        <v>508.19229999999999</v>
      </c>
      <c r="D206">
        <v>500.00226700000002</v>
      </c>
      <c r="E206">
        <v>508.08228800000001</v>
      </c>
      <c r="F206">
        <v>2298300</v>
      </c>
      <c r="G206">
        <v>508.08228800000001</v>
      </c>
      <c r="H206" s="3">
        <f t="shared" si="39"/>
        <v>499.89625720000004</v>
      </c>
      <c r="I206" s="3">
        <f t="shared" si="28"/>
        <v>513.36232580000001</v>
      </c>
      <c r="J206" t="str">
        <f t="shared" si="29"/>
        <v/>
      </c>
      <c r="K206" s="3">
        <f t="shared" si="31"/>
        <v>501.10226799999998</v>
      </c>
      <c r="L206" s="4" t="str">
        <f t="shared" si="36"/>
        <v/>
      </c>
      <c r="Q206" s="2">
        <f t="shared" si="37"/>
        <v>1.2535101402548321E-2</v>
      </c>
      <c r="R206" s="2">
        <f t="shared" si="38"/>
        <v>1.2457187449533707E-2</v>
      </c>
      <c r="S206">
        <f t="shared" si="32"/>
        <v>-1</v>
      </c>
      <c r="T206" s="2">
        <f t="shared" si="30"/>
        <v>-1.2457187449533707E-2</v>
      </c>
      <c r="U206" s="2">
        <f t="shared" si="33"/>
        <v>-0.12691498495006912</v>
      </c>
      <c r="V206" s="2">
        <f t="shared" si="34"/>
        <v>-0.11919144860282405</v>
      </c>
      <c r="W206" s="4">
        <f t="shared" si="35"/>
        <v>-3.5278957494111696E-2</v>
      </c>
    </row>
    <row r="207" spans="1:23" x14ac:dyDescent="0.25">
      <c r="A207" s="1">
        <v>42024</v>
      </c>
      <c r="B207">
        <v>511.00231300000002</v>
      </c>
      <c r="C207">
        <v>512.50230699999997</v>
      </c>
      <c r="D207">
        <v>506.01827700000001</v>
      </c>
      <c r="E207">
        <v>506.90229399999998</v>
      </c>
      <c r="F207">
        <v>2227900</v>
      </c>
      <c r="G207">
        <v>506.90229399999998</v>
      </c>
      <c r="H207" s="3">
        <f t="shared" si="39"/>
        <v>502.76627420000005</v>
      </c>
      <c r="I207" s="3">
        <f t="shared" si="28"/>
        <v>512.50472116000003</v>
      </c>
      <c r="J207" t="str">
        <f t="shared" si="29"/>
        <v/>
      </c>
      <c r="K207" s="3">
        <f t="shared" si="31"/>
        <v>501.10226799999998</v>
      </c>
      <c r="L207" s="4" t="str">
        <f t="shared" si="36"/>
        <v/>
      </c>
      <c r="Q207" s="2">
        <f t="shared" si="37"/>
        <v>-2.3224466348648054E-3</v>
      </c>
      <c r="R207" s="2">
        <f t="shared" si="38"/>
        <v>-2.3251476969093927E-3</v>
      </c>
      <c r="S207">
        <f t="shared" si="32"/>
        <v>-1</v>
      </c>
      <c r="T207" s="2">
        <f t="shared" si="30"/>
        <v>2.3251476969093927E-3</v>
      </c>
      <c r="U207" s="2">
        <f t="shared" si="33"/>
        <v>-0.12458983725315972</v>
      </c>
      <c r="V207" s="2">
        <f t="shared" si="34"/>
        <v>-0.11714105581885026</v>
      </c>
      <c r="W207" s="4">
        <f t="shared" si="35"/>
        <v>-3.7519470632862761E-2</v>
      </c>
    </row>
    <row r="208" spans="1:23" x14ac:dyDescent="0.25">
      <c r="A208" s="1">
        <v>42025</v>
      </c>
      <c r="B208">
        <v>507.25228299999998</v>
      </c>
      <c r="C208">
        <v>519.28240700000003</v>
      </c>
      <c r="D208">
        <v>506.202315</v>
      </c>
      <c r="E208">
        <v>518.04231200000004</v>
      </c>
      <c r="F208">
        <v>2268700</v>
      </c>
      <c r="G208">
        <v>518.04231200000004</v>
      </c>
      <c r="H208" s="3">
        <f t="shared" si="39"/>
        <v>507.13828640000003</v>
      </c>
      <c r="I208" s="3">
        <f t="shared" si="28"/>
        <v>512.47992171999999</v>
      </c>
      <c r="J208" t="str">
        <f t="shared" si="29"/>
        <v/>
      </c>
      <c r="K208" s="3">
        <f t="shared" si="31"/>
        <v>501.10226799999998</v>
      </c>
      <c r="L208" s="4" t="str">
        <f t="shared" si="36"/>
        <v/>
      </c>
      <c r="Q208" s="2">
        <f t="shared" si="37"/>
        <v>2.1976657300351476E-2</v>
      </c>
      <c r="R208" s="2">
        <f t="shared" si="38"/>
        <v>2.1738651305750735E-2</v>
      </c>
      <c r="S208">
        <f t="shared" si="32"/>
        <v>-1</v>
      </c>
      <c r="T208" s="2">
        <f t="shared" si="30"/>
        <v>-2.1738651305750735E-2</v>
      </c>
      <c r="U208" s="2">
        <f t="shared" si="33"/>
        <v>-0.14632848855891045</v>
      </c>
      <c r="V208" s="2">
        <f t="shared" si="34"/>
        <v>-0.13612611611569914</v>
      </c>
      <c r="W208" s="4">
        <f t="shared" si="35"/>
        <v>-1.6367365880700313E-2</v>
      </c>
    </row>
    <row r="209" spans="1:23" x14ac:dyDescent="0.25">
      <c r="A209" s="1">
        <v>42026</v>
      </c>
      <c r="B209">
        <v>521.482349</v>
      </c>
      <c r="C209">
        <v>536.33246299999996</v>
      </c>
      <c r="D209">
        <v>519.70238199999994</v>
      </c>
      <c r="E209">
        <v>534.39245000000005</v>
      </c>
      <c r="F209">
        <v>2676900</v>
      </c>
      <c r="G209">
        <v>534.39245000000005</v>
      </c>
      <c r="H209" s="3">
        <f t="shared" si="39"/>
        <v>513.84232300000008</v>
      </c>
      <c r="I209" s="3">
        <f t="shared" si="28"/>
        <v>513.30352812000001</v>
      </c>
      <c r="J209" t="str">
        <f t="shared" si="29"/>
        <v>BUY</v>
      </c>
      <c r="K209" s="3">
        <f t="shared" si="31"/>
        <v>501.10226799999998</v>
      </c>
      <c r="L209" s="4" t="str">
        <f t="shared" si="36"/>
        <v/>
      </c>
      <c r="Q209" s="2">
        <f t="shared" si="37"/>
        <v>3.1561394930999409E-2</v>
      </c>
      <c r="R209" s="2">
        <f t="shared" si="38"/>
        <v>3.1073571807363587E-2</v>
      </c>
      <c r="S209">
        <f t="shared" si="32"/>
        <v>-1</v>
      </c>
      <c r="T209" s="2">
        <f t="shared" si="30"/>
        <v>-3.1073571807363587E-2</v>
      </c>
      <c r="U209" s="2">
        <f t="shared" si="33"/>
        <v>-0.17740206036627404</v>
      </c>
      <c r="V209" s="2">
        <f t="shared" si="34"/>
        <v>-0.16255698581848832</v>
      </c>
      <c r="W209" s="4">
        <f t="shared" si="35"/>
        <v>1.4677452151758086E-2</v>
      </c>
    </row>
    <row r="210" spans="1:23" x14ac:dyDescent="0.25">
      <c r="A210" s="1">
        <v>42027</v>
      </c>
      <c r="B210">
        <v>535.59245699999997</v>
      </c>
      <c r="C210">
        <v>542.17245300000002</v>
      </c>
      <c r="D210">
        <v>533.00240699999995</v>
      </c>
      <c r="E210">
        <v>539.95243700000003</v>
      </c>
      <c r="F210">
        <v>2281700</v>
      </c>
      <c r="G210">
        <v>539.95243700000003</v>
      </c>
      <c r="H210" s="3">
        <f t="shared" si="39"/>
        <v>521.47435619999999</v>
      </c>
      <c r="I210" s="3">
        <f t="shared" si="28"/>
        <v>515.08593467999992</v>
      </c>
      <c r="J210" t="str">
        <f t="shared" si="29"/>
        <v/>
      </c>
      <c r="K210" s="3">
        <f t="shared" si="31"/>
        <v>539.95243700000003</v>
      </c>
      <c r="L210" s="4">
        <f t="shared" si="36"/>
        <v>-7.7529421599025872E-2</v>
      </c>
      <c r="Q210" s="2">
        <f t="shared" si="37"/>
        <v>1.0404314282508986E-2</v>
      </c>
      <c r="R210" s="2">
        <f t="shared" si="38"/>
        <v>1.0350561920829067E-2</v>
      </c>
      <c r="S210">
        <f t="shared" si="32"/>
        <v>1</v>
      </c>
      <c r="T210" s="2">
        <f t="shared" si="30"/>
        <v>1.0350561920829067E-2</v>
      </c>
      <c r="U210" s="2">
        <f t="shared" si="33"/>
        <v>-0.16705149844544498</v>
      </c>
      <c r="V210" s="2">
        <f t="shared" si="34"/>
        <v>-0.15384396550525226</v>
      </c>
      <c r="W210" s="4">
        <f t="shared" si="35"/>
        <v>2.5234475259320543E-2</v>
      </c>
    </row>
    <row r="211" spans="1:23" x14ac:dyDescent="0.25">
      <c r="A211" s="1">
        <v>42030</v>
      </c>
      <c r="B211">
        <v>538.532466</v>
      </c>
      <c r="C211">
        <v>539.00244399999997</v>
      </c>
      <c r="D211">
        <v>529.67241300000001</v>
      </c>
      <c r="E211">
        <v>535.21244799999999</v>
      </c>
      <c r="F211">
        <v>1543700</v>
      </c>
      <c r="G211">
        <v>535.21244799999999</v>
      </c>
      <c r="H211" s="3">
        <f t="shared" si="39"/>
        <v>526.90038820000007</v>
      </c>
      <c r="I211" s="3">
        <f t="shared" si="28"/>
        <v>516.2987407999999</v>
      </c>
      <c r="J211" t="str">
        <f t="shared" si="29"/>
        <v/>
      </c>
      <c r="K211" s="3">
        <f t="shared" si="31"/>
        <v>539.95243700000003</v>
      </c>
      <c r="L211" s="4" t="str">
        <f t="shared" si="36"/>
        <v/>
      </c>
      <c r="Q211" s="2">
        <f t="shared" si="37"/>
        <v>-8.7785306171329625E-3</v>
      </c>
      <c r="R211" s="2">
        <f t="shared" si="38"/>
        <v>-8.8172889109926194E-3</v>
      </c>
      <c r="S211">
        <f t="shared" si="32"/>
        <v>1</v>
      </c>
      <c r="T211" s="2">
        <f t="shared" si="30"/>
        <v>-8.8172889109926194E-3</v>
      </c>
      <c r="U211" s="2">
        <f t="shared" si="33"/>
        <v>-0.1758687873564376</v>
      </c>
      <c r="V211" s="2">
        <f t="shared" si="34"/>
        <v>-0.16127197216093625</v>
      </c>
      <c r="W211" s="4">
        <f t="shared" si="35"/>
        <v>1.6234423028516298E-2</v>
      </c>
    </row>
    <row r="212" spans="1:23" x14ac:dyDescent="0.25">
      <c r="A212" s="1">
        <v>42031</v>
      </c>
      <c r="B212">
        <v>529.97236899999996</v>
      </c>
      <c r="C212">
        <v>530.70239800000002</v>
      </c>
      <c r="D212">
        <v>518.19238099999995</v>
      </c>
      <c r="E212">
        <v>518.63237000000004</v>
      </c>
      <c r="F212">
        <v>1904000</v>
      </c>
      <c r="G212">
        <v>518.63237000000004</v>
      </c>
      <c r="H212" s="3">
        <f t="shared" si="39"/>
        <v>529.24640340000008</v>
      </c>
      <c r="I212" s="3">
        <f t="shared" si="28"/>
        <v>516.59994283999993</v>
      </c>
      <c r="J212" t="str">
        <f t="shared" si="29"/>
        <v/>
      </c>
      <c r="K212" s="3">
        <f t="shared" si="31"/>
        <v>539.95243700000003</v>
      </c>
      <c r="L212" s="4" t="str">
        <f t="shared" si="36"/>
        <v/>
      </c>
      <c r="Q212" s="2">
        <f t="shared" si="37"/>
        <v>-3.0978498467210458E-2</v>
      </c>
      <c r="R212" s="2">
        <f t="shared" si="38"/>
        <v>-3.1468477933228441E-2</v>
      </c>
      <c r="S212">
        <f t="shared" si="32"/>
        <v>1</v>
      </c>
      <c r="T212" s="2">
        <f t="shared" si="30"/>
        <v>-3.1468477933228441E-2</v>
      </c>
      <c r="U212" s="2">
        <f t="shared" si="33"/>
        <v>-0.20733726528966603</v>
      </c>
      <c r="V212" s="2">
        <f t="shared" si="34"/>
        <v>-0.18725450708575508</v>
      </c>
      <c r="W212" s="4">
        <f t="shared" si="35"/>
        <v>-1.5246993487599059E-2</v>
      </c>
    </row>
    <row r="213" spans="1:23" x14ac:dyDescent="0.25">
      <c r="A213" s="1">
        <v>42032</v>
      </c>
      <c r="B213">
        <v>522.78242299999999</v>
      </c>
      <c r="C213">
        <v>522.99234899999999</v>
      </c>
      <c r="D213">
        <v>510.002318</v>
      </c>
      <c r="E213">
        <v>510.002318</v>
      </c>
      <c r="F213">
        <v>1683800</v>
      </c>
      <c r="G213">
        <v>510.002318</v>
      </c>
      <c r="H213" s="3">
        <f t="shared" si="39"/>
        <v>527.63840460000006</v>
      </c>
      <c r="I213" s="3">
        <f t="shared" si="28"/>
        <v>516.34594303999995</v>
      </c>
      <c r="J213" t="str">
        <f t="shared" si="29"/>
        <v/>
      </c>
      <c r="K213" s="3">
        <f t="shared" si="31"/>
        <v>539.95243700000003</v>
      </c>
      <c r="L213" s="4" t="str">
        <f t="shared" si="36"/>
        <v/>
      </c>
      <c r="Q213" s="2">
        <f t="shared" si="37"/>
        <v>-1.6640018053636019E-2</v>
      </c>
      <c r="R213" s="2">
        <f t="shared" si="38"/>
        <v>-1.678001839914936E-2</v>
      </c>
      <c r="S213">
        <f t="shared" si="32"/>
        <v>1</v>
      </c>
      <c r="T213" s="2">
        <f t="shared" si="30"/>
        <v>-1.678001839914936E-2</v>
      </c>
      <c r="U213" s="2">
        <f t="shared" si="33"/>
        <v>-0.22411728368881539</v>
      </c>
      <c r="V213" s="2">
        <f t="shared" si="34"/>
        <v>-0.20077860676085946</v>
      </c>
      <c r="W213" s="4">
        <f t="shared" si="35"/>
        <v>-3.1633301294337723E-2</v>
      </c>
    </row>
    <row r="214" spans="1:23" x14ac:dyDescent="0.25">
      <c r="A214" s="1">
        <v>42033</v>
      </c>
      <c r="B214">
        <v>511.00231300000002</v>
      </c>
      <c r="C214">
        <v>511.09231299999999</v>
      </c>
      <c r="D214">
        <v>501.20227399999999</v>
      </c>
      <c r="E214">
        <v>510.66233099999999</v>
      </c>
      <c r="F214">
        <v>4186400</v>
      </c>
      <c r="G214">
        <v>510.66233099999999</v>
      </c>
      <c r="H214" s="3">
        <f t="shared" si="39"/>
        <v>522.89238080000007</v>
      </c>
      <c r="I214" s="3">
        <f t="shared" si="28"/>
        <v>515.7775409599999</v>
      </c>
      <c r="J214" t="str">
        <f t="shared" si="29"/>
        <v/>
      </c>
      <c r="K214" s="3">
        <f t="shared" si="31"/>
        <v>539.95243700000003</v>
      </c>
      <c r="L214" s="4" t="str">
        <f t="shared" si="36"/>
        <v/>
      </c>
      <c r="Q214" s="2">
        <f t="shared" si="37"/>
        <v>1.2941372552741637E-3</v>
      </c>
      <c r="R214" s="2">
        <f t="shared" si="38"/>
        <v>1.293300581425824E-3</v>
      </c>
      <c r="S214">
        <f t="shared" si="32"/>
        <v>1</v>
      </c>
      <c r="T214" s="2">
        <f t="shared" si="30"/>
        <v>1.293300581425824E-3</v>
      </c>
      <c r="U214" s="2">
        <f t="shared" si="33"/>
        <v>-0.22282398310738957</v>
      </c>
      <c r="V214" s="2">
        <f t="shared" si="34"/>
        <v>-0.19974430458065662</v>
      </c>
      <c r="W214" s="4">
        <f t="shared" si="35"/>
        <v>-3.0380101872775844E-2</v>
      </c>
    </row>
    <row r="215" spans="1:23" x14ac:dyDescent="0.25">
      <c r="A215" s="1">
        <v>42034</v>
      </c>
      <c r="B215">
        <v>515.86232199999995</v>
      </c>
      <c r="C215">
        <v>539.87244399999997</v>
      </c>
      <c r="D215">
        <v>515.52233899999999</v>
      </c>
      <c r="E215">
        <v>534.52244499999995</v>
      </c>
      <c r="F215">
        <v>5606400</v>
      </c>
      <c r="G215">
        <v>534.52244499999995</v>
      </c>
      <c r="H215" s="3">
        <f t="shared" si="39"/>
        <v>521.80638239999996</v>
      </c>
      <c r="I215" s="3">
        <f t="shared" si="28"/>
        <v>515.9347421199999</v>
      </c>
      <c r="J215" t="str">
        <f t="shared" si="29"/>
        <v/>
      </c>
      <c r="K215" s="3">
        <f t="shared" si="31"/>
        <v>539.95243700000003</v>
      </c>
      <c r="L215" s="4" t="str">
        <f t="shared" si="36"/>
        <v/>
      </c>
      <c r="Q215" s="2">
        <f t="shared" si="37"/>
        <v>4.6723857530819091E-2</v>
      </c>
      <c r="R215" s="2">
        <f t="shared" si="38"/>
        <v>4.5665150712301684E-2</v>
      </c>
      <c r="S215">
        <f t="shared" si="32"/>
        <v>1</v>
      </c>
      <c r="T215" s="2">
        <f t="shared" si="30"/>
        <v>4.5665150712301684E-2</v>
      </c>
      <c r="U215" s="2">
        <f t="shared" si="33"/>
        <v>-0.1771588323950879</v>
      </c>
      <c r="V215" s="2">
        <f t="shared" si="34"/>
        <v>-0.16235327147965661</v>
      </c>
      <c r="W215" s="4">
        <f t="shared" si="35"/>
        <v>1.4924280106367815E-2</v>
      </c>
    </row>
    <row r="216" spans="1:23" x14ac:dyDescent="0.25">
      <c r="A216" s="1">
        <v>42037</v>
      </c>
      <c r="B216">
        <v>531.73238300000003</v>
      </c>
      <c r="C216">
        <v>533.00240699999995</v>
      </c>
      <c r="D216">
        <v>518.55231600000002</v>
      </c>
      <c r="E216">
        <v>528.48238100000003</v>
      </c>
      <c r="F216">
        <v>2849800</v>
      </c>
      <c r="G216">
        <v>528.48238100000003</v>
      </c>
      <c r="H216" s="3">
        <f t="shared" si="39"/>
        <v>520.46036900000001</v>
      </c>
      <c r="I216" s="3">
        <f t="shared" si="28"/>
        <v>515.92314047999992</v>
      </c>
      <c r="J216" t="str">
        <f t="shared" si="29"/>
        <v/>
      </c>
      <c r="K216" s="3">
        <f t="shared" si="31"/>
        <v>539.95243700000003</v>
      </c>
      <c r="L216" s="4" t="str">
        <f t="shared" si="36"/>
        <v/>
      </c>
      <c r="Q216" s="2">
        <f t="shared" si="37"/>
        <v>-1.1299925861859572E-2</v>
      </c>
      <c r="R216" s="2">
        <f t="shared" si="38"/>
        <v>-1.1364255093576282E-2</v>
      </c>
      <c r="S216">
        <f t="shared" si="32"/>
        <v>1</v>
      </c>
      <c r="T216" s="2">
        <f t="shared" si="30"/>
        <v>-1.1364255093576282E-2</v>
      </c>
      <c r="U216" s="2">
        <f t="shared" si="33"/>
        <v>-0.18852308748866417</v>
      </c>
      <c r="V216" s="2">
        <f t="shared" si="34"/>
        <v>-0.17181861741036575</v>
      </c>
      <c r="W216" s="4">
        <f t="shared" si="35"/>
        <v>3.4557109857646928E-3</v>
      </c>
    </row>
    <row r="217" spans="1:23" x14ac:dyDescent="0.25">
      <c r="A217" s="1">
        <v>42038</v>
      </c>
      <c r="B217">
        <v>528.00236600000005</v>
      </c>
      <c r="C217">
        <v>533.40242999999998</v>
      </c>
      <c r="D217">
        <v>523.26237700000001</v>
      </c>
      <c r="E217">
        <v>529.24239999999998</v>
      </c>
      <c r="F217">
        <v>2038700</v>
      </c>
      <c r="G217">
        <v>529.24239999999998</v>
      </c>
      <c r="H217" s="3">
        <f t="shared" si="39"/>
        <v>522.58237499999996</v>
      </c>
      <c r="I217" s="3">
        <f t="shared" si="28"/>
        <v>515.73153831999991</v>
      </c>
      <c r="J217" t="str">
        <f t="shared" si="29"/>
        <v/>
      </c>
      <c r="K217" s="3">
        <f t="shared" si="31"/>
        <v>539.95243700000003</v>
      </c>
      <c r="L217" s="4" t="str">
        <f t="shared" si="36"/>
        <v/>
      </c>
      <c r="Q217" s="2">
        <f t="shared" si="37"/>
        <v>1.4381160608643029E-3</v>
      </c>
      <c r="R217" s="2">
        <f t="shared" si="38"/>
        <v>1.4370829623205064E-3</v>
      </c>
      <c r="S217">
        <f t="shared" si="32"/>
        <v>1</v>
      </c>
      <c r="T217" s="2">
        <f t="shared" si="30"/>
        <v>1.4370829623205064E-3</v>
      </c>
      <c r="U217" s="2">
        <f t="shared" si="33"/>
        <v>-0.18708600452634366</v>
      </c>
      <c r="V217" s="2">
        <f t="shared" si="34"/>
        <v>-0.17062759646275472</v>
      </c>
      <c r="W217" s="4">
        <f t="shared" si="35"/>
        <v>4.8987967600992999E-3</v>
      </c>
    </row>
    <row r="218" spans="1:23" x14ac:dyDescent="0.25">
      <c r="A218" s="1">
        <v>42039</v>
      </c>
      <c r="B218">
        <v>529.24239999999998</v>
      </c>
      <c r="C218">
        <v>532.67442000000005</v>
      </c>
      <c r="D218">
        <v>521.27236100000005</v>
      </c>
      <c r="E218">
        <v>522.76234899999997</v>
      </c>
      <c r="F218">
        <v>1663700</v>
      </c>
      <c r="G218">
        <v>522.76234899999997</v>
      </c>
      <c r="H218" s="3">
        <f t="shared" si="39"/>
        <v>525.13438120000001</v>
      </c>
      <c r="I218" s="3">
        <f t="shared" si="28"/>
        <v>515.42873524000004</v>
      </c>
      <c r="J218" t="str">
        <f t="shared" si="29"/>
        <v/>
      </c>
      <c r="K218" s="3">
        <f t="shared" si="31"/>
        <v>539.95243700000003</v>
      </c>
      <c r="L218" s="4" t="str">
        <f t="shared" si="36"/>
        <v/>
      </c>
      <c r="Q218" s="2">
        <f t="shared" si="37"/>
        <v>-1.2244013329241965E-2</v>
      </c>
      <c r="R218" s="2">
        <f t="shared" si="38"/>
        <v>-1.2319588792013045E-2</v>
      </c>
      <c r="S218">
        <f t="shared" si="32"/>
        <v>1</v>
      </c>
      <c r="T218" s="2">
        <f t="shared" si="30"/>
        <v>-1.2319588792013045E-2</v>
      </c>
      <c r="U218" s="2">
        <f t="shared" si="33"/>
        <v>-0.19940559331835672</v>
      </c>
      <c r="V218" s="2">
        <f t="shared" si="34"/>
        <v>-0.18078244322657022</v>
      </c>
      <c r="W218" s="4">
        <f t="shared" si="35"/>
        <v>-7.4051975019705507E-3</v>
      </c>
    </row>
    <row r="219" spans="1:23" x14ac:dyDescent="0.25">
      <c r="A219" s="1">
        <v>42040</v>
      </c>
      <c r="B219">
        <v>523.79233399999998</v>
      </c>
      <c r="C219">
        <v>528.50239499999998</v>
      </c>
      <c r="D219">
        <v>522.09235899999999</v>
      </c>
      <c r="E219">
        <v>527.58239100000003</v>
      </c>
      <c r="F219">
        <v>1849800</v>
      </c>
      <c r="G219">
        <v>527.58239100000003</v>
      </c>
      <c r="H219" s="3">
        <f t="shared" si="39"/>
        <v>528.51839319999999</v>
      </c>
      <c r="I219" s="3">
        <f t="shared" ref="I219:I282" si="40">AVERAGE(E195:E219)</f>
        <v>515.31513511999992</v>
      </c>
      <c r="J219" t="str">
        <f t="shared" ref="J219:J282" si="41" xml:space="preserve"> IF(AND(H219&gt;I219,H218&lt;I218),"BUY",IF(AND(H219&lt;I219,H218&gt;I218),"SELL",""))</f>
        <v/>
      </c>
      <c r="K219" s="3">
        <f t="shared" si="31"/>
        <v>539.95243700000003</v>
      </c>
      <c r="L219" s="4" t="str">
        <f t="shared" si="36"/>
        <v/>
      </c>
      <c r="Q219" s="2">
        <f t="shared" si="37"/>
        <v>9.2203312063701137E-3</v>
      </c>
      <c r="R219" s="2">
        <f t="shared" si="38"/>
        <v>9.1780834462579005E-3</v>
      </c>
      <c r="S219">
        <f t="shared" si="32"/>
        <v>1</v>
      </c>
      <c r="T219" s="2">
        <f t="shared" ref="T219:T282" si="42">R219*S219</f>
        <v>9.1780834462579005E-3</v>
      </c>
      <c r="U219" s="2">
        <f t="shared" si="33"/>
        <v>-0.19022750987209883</v>
      </c>
      <c r="V219" s="2">
        <f t="shared" si="34"/>
        <v>-0.17322898602304593</v>
      </c>
      <c r="W219" s="4">
        <f t="shared" si="35"/>
        <v>1.7468553307828927E-3</v>
      </c>
    </row>
    <row r="220" spans="1:23" x14ac:dyDescent="0.25">
      <c r="A220" s="1">
        <v>42041</v>
      </c>
      <c r="B220">
        <v>527.64243099999999</v>
      </c>
      <c r="C220">
        <v>537.20246299999997</v>
      </c>
      <c r="D220">
        <v>526.412373</v>
      </c>
      <c r="E220">
        <v>531.00241500000004</v>
      </c>
      <c r="F220">
        <v>1749400</v>
      </c>
      <c r="G220">
        <v>531.00241500000004</v>
      </c>
      <c r="H220" s="3">
        <f t="shared" si="39"/>
        <v>527.81438719999994</v>
      </c>
      <c r="I220" s="3">
        <f t="shared" si="40"/>
        <v>515.49913584000012</v>
      </c>
      <c r="J220" t="str">
        <f t="shared" si="41"/>
        <v/>
      </c>
      <c r="K220" s="3">
        <f t="shared" ref="K220:K283" si="43">IF(J219&lt;&gt;"",G220,K219)</f>
        <v>539.95243700000003</v>
      </c>
      <c r="L220" s="4" t="str">
        <f t="shared" si="36"/>
        <v/>
      </c>
      <c r="Q220" s="2">
        <f t="shared" si="37"/>
        <v>6.4824453172471763E-3</v>
      </c>
      <c r="R220" s="2">
        <f t="shared" si="38"/>
        <v>6.4615246313971773E-3</v>
      </c>
      <c r="S220">
        <f t="shared" ref="S220:S283" si="44">IF(H219&gt;I219, 1, -1)</f>
        <v>1</v>
      </c>
      <c r="T220" s="2">
        <f t="shared" si="42"/>
        <v>6.4615246313971773E-3</v>
      </c>
      <c r="U220" s="2">
        <f t="shared" ref="U220:U283" si="45">T220+U219</f>
        <v>-0.18376598524070165</v>
      </c>
      <c r="V220" s="2">
        <f t="shared" si="34"/>
        <v>-0.16786948813505531</v>
      </c>
      <c r="W220" s="4">
        <f t="shared" si="35"/>
        <v>8.2406245421891011E-3</v>
      </c>
    </row>
    <row r="221" spans="1:23" x14ac:dyDescent="0.25">
      <c r="A221" s="1">
        <v>42044</v>
      </c>
      <c r="B221">
        <v>528.00236600000005</v>
      </c>
      <c r="C221">
        <v>532.00241100000005</v>
      </c>
      <c r="D221">
        <v>526.02238799999998</v>
      </c>
      <c r="E221">
        <v>527.83240599999999</v>
      </c>
      <c r="F221">
        <v>1267800</v>
      </c>
      <c r="G221">
        <v>527.83240599999999</v>
      </c>
      <c r="H221" s="3">
        <f t="shared" si="39"/>
        <v>527.68439220000005</v>
      </c>
      <c r="I221" s="3">
        <f t="shared" si="40"/>
        <v>515.6199359200001</v>
      </c>
      <c r="J221" t="str">
        <f t="shared" si="41"/>
        <v/>
      </c>
      <c r="K221" s="3">
        <f t="shared" si="43"/>
        <v>539.95243700000003</v>
      </c>
      <c r="L221" s="4" t="str">
        <f t="shared" si="36"/>
        <v/>
      </c>
      <c r="Q221" s="2">
        <f t="shared" si="37"/>
        <v>-5.9698579713616251E-3</v>
      </c>
      <c r="R221" s="2">
        <f t="shared" si="38"/>
        <v>-5.9877488128521608E-3</v>
      </c>
      <c r="S221">
        <f t="shared" si="44"/>
        <v>1</v>
      </c>
      <c r="T221" s="2">
        <f t="shared" si="42"/>
        <v>-5.9877488128521608E-3</v>
      </c>
      <c r="U221" s="2">
        <f t="shared" si="45"/>
        <v>-0.18975373405355381</v>
      </c>
      <c r="V221" s="2">
        <f t="shared" ref="V221:V284" si="46">EXP(U221)-1</f>
        <v>-0.1728371891045255</v>
      </c>
      <c r="W221" s="4">
        <f t="shared" ref="W221:W284" si="47">(1+Q221)*(1+W220)-1</f>
        <v>2.2215712127153786E-3</v>
      </c>
    </row>
    <row r="222" spans="1:23" x14ac:dyDescent="0.25">
      <c r="A222" s="1">
        <v>42045</v>
      </c>
      <c r="B222">
        <v>529.30237899999997</v>
      </c>
      <c r="C222">
        <v>537.70243100000005</v>
      </c>
      <c r="D222">
        <v>526.92237799999998</v>
      </c>
      <c r="E222">
        <v>536.94241199999999</v>
      </c>
      <c r="F222">
        <v>1749900</v>
      </c>
      <c r="G222">
        <v>536.94241199999999</v>
      </c>
      <c r="H222" s="3">
        <f t="shared" si="39"/>
        <v>529.22439459999998</v>
      </c>
      <c r="I222" s="3">
        <f t="shared" si="40"/>
        <v>516.54274015999999</v>
      </c>
      <c r="J222" t="str">
        <f t="shared" si="41"/>
        <v/>
      </c>
      <c r="K222" s="3">
        <f t="shared" si="43"/>
        <v>539.95243700000003</v>
      </c>
      <c r="L222" s="4" t="str">
        <f t="shared" si="36"/>
        <v/>
      </c>
      <c r="Q222" s="2">
        <f t="shared" si="37"/>
        <v>1.7259277559400266E-2</v>
      </c>
      <c r="R222" s="2">
        <f t="shared" si="38"/>
        <v>1.7112028093413827E-2</v>
      </c>
      <c r="S222">
        <f t="shared" si="44"/>
        <v>1</v>
      </c>
      <c r="T222" s="2">
        <f t="shared" si="42"/>
        <v>1.7112028093413827E-2</v>
      </c>
      <c r="U222" s="2">
        <f t="shared" si="45"/>
        <v>-0.17264170596013997</v>
      </c>
      <c r="V222" s="2">
        <f t="shared" si="46"/>
        <v>-0.15856095656446678</v>
      </c>
      <c r="W222" s="4">
        <f t="shared" si="47"/>
        <v>1.9519191486293774E-2</v>
      </c>
    </row>
    <row r="223" spans="1:23" x14ac:dyDescent="0.25">
      <c r="A223" s="1">
        <v>42046</v>
      </c>
      <c r="B223">
        <v>535.30241599999999</v>
      </c>
      <c r="C223">
        <v>538.45247300000005</v>
      </c>
      <c r="D223">
        <v>533.38039700000002</v>
      </c>
      <c r="E223">
        <v>535.97240499999998</v>
      </c>
      <c r="F223">
        <v>1377800</v>
      </c>
      <c r="G223">
        <v>535.97240499999998</v>
      </c>
      <c r="H223" s="3">
        <f t="shared" si="39"/>
        <v>531.86640580000005</v>
      </c>
      <c r="I223" s="3">
        <f t="shared" si="40"/>
        <v>517.90314588000012</v>
      </c>
      <c r="J223" t="str">
        <f t="shared" si="41"/>
        <v/>
      </c>
      <c r="K223" s="3">
        <f t="shared" si="43"/>
        <v>539.95243700000003</v>
      </c>
      <c r="L223" s="4" t="str">
        <f t="shared" si="36"/>
        <v/>
      </c>
      <c r="Q223" s="2">
        <f t="shared" si="37"/>
        <v>-1.8065382400822561E-3</v>
      </c>
      <c r="R223" s="2">
        <f t="shared" si="38"/>
        <v>-1.8081719982162277E-3</v>
      </c>
      <c r="S223">
        <f t="shared" si="44"/>
        <v>1</v>
      </c>
      <c r="T223" s="2">
        <f t="shared" si="42"/>
        <v>-1.8081719982162277E-3</v>
      </c>
      <c r="U223" s="2">
        <f t="shared" si="45"/>
        <v>-0.1744498779583562</v>
      </c>
      <c r="V223" s="2">
        <f t="shared" si="46"/>
        <v>-0.16008104837313131</v>
      </c>
      <c r="W223" s="4">
        <f t="shared" si="47"/>
        <v>1.7677391080376026E-2</v>
      </c>
    </row>
    <row r="224" spans="1:23" x14ac:dyDescent="0.25">
      <c r="A224" s="1">
        <v>42047</v>
      </c>
      <c r="B224">
        <v>537.25240499999995</v>
      </c>
      <c r="C224">
        <v>544.82248200000004</v>
      </c>
      <c r="D224">
        <v>534.67539099999999</v>
      </c>
      <c r="E224">
        <v>542.93247199999996</v>
      </c>
      <c r="F224">
        <v>1620200</v>
      </c>
      <c r="G224">
        <v>542.93247199999996</v>
      </c>
      <c r="H224" s="3">
        <f t="shared" si="39"/>
        <v>534.93642199999999</v>
      </c>
      <c r="I224" s="3">
        <f t="shared" si="40"/>
        <v>519.57635404000007</v>
      </c>
      <c r="J224" t="str">
        <f t="shared" si="41"/>
        <v/>
      </c>
      <c r="K224" s="3">
        <f t="shared" si="43"/>
        <v>539.95243700000003</v>
      </c>
      <c r="L224" s="4" t="str">
        <f t="shared" si="36"/>
        <v/>
      </c>
      <c r="Q224" s="2">
        <f t="shared" si="37"/>
        <v>1.2985868181030646E-2</v>
      </c>
      <c r="R224" s="2">
        <f t="shared" si="38"/>
        <v>1.2902274706286725E-2</v>
      </c>
      <c r="S224">
        <f t="shared" si="44"/>
        <v>1</v>
      </c>
      <c r="T224" s="2">
        <f t="shared" si="42"/>
        <v>1.2902274706286725E-2</v>
      </c>
      <c r="U224" s="2">
        <f t="shared" si="45"/>
        <v>-0.16154760325206949</v>
      </c>
      <c r="V224" s="2">
        <f t="shared" si="46"/>
        <v>-0.14917397158455536</v>
      </c>
      <c r="W224" s="4">
        <f t="shared" si="47"/>
        <v>3.0892815531760931E-2</v>
      </c>
    </row>
    <row r="225" spans="1:23" x14ac:dyDescent="0.25">
      <c r="A225" s="1">
        <v>42048</v>
      </c>
      <c r="B225">
        <v>543.35244699999998</v>
      </c>
      <c r="C225">
        <v>549.91249100000005</v>
      </c>
      <c r="D225">
        <v>543.13248399999998</v>
      </c>
      <c r="E225">
        <v>549.01250100000004</v>
      </c>
      <c r="F225">
        <v>1900300</v>
      </c>
      <c r="G225">
        <v>549.01250100000004</v>
      </c>
      <c r="H225" s="3">
        <f t="shared" si="39"/>
        <v>538.53843919999997</v>
      </c>
      <c r="I225" s="3">
        <f t="shared" si="40"/>
        <v>521.42956388000005</v>
      </c>
      <c r="J225" t="str">
        <f t="shared" si="41"/>
        <v/>
      </c>
      <c r="K225" s="3">
        <f t="shared" si="43"/>
        <v>539.95243700000003</v>
      </c>
      <c r="L225" s="4" t="str">
        <f t="shared" si="36"/>
        <v/>
      </c>
      <c r="Q225" s="2">
        <f t="shared" si="37"/>
        <v>1.1198499470114642E-2</v>
      </c>
      <c r="R225" s="2">
        <f t="shared" si="38"/>
        <v>1.1136260499262605E-2</v>
      </c>
      <c r="S225">
        <f t="shared" si="44"/>
        <v>1</v>
      </c>
      <c r="T225" s="2">
        <f t="shared" si="42"/>
        <v>1.1136260499262605E-2</v>
      </c>
      <c r="U225" s="2">
        <f t="shared" si="45"/>
        <v>-0.15041134275280688</v>
      </c>
      <c r="V225" s="2">
        <f t="shared" si="46"/>
        <v>-0.13964599675618516</v>
      </c>
      <c r="W225" s="4">
        <f t="shared" si="47"/>
        <v>4.2437268180238297E-2</v>
      </c>
    </row>
    <row r="226" spans="1:23" x14ac:dyDescent="0.25">
      <c r="A226" s="1">
        <v>42052</v>
      </c>
      <c r="B226">
        <v>546.83251099999995</v>
      </c>
      <c r="C226">
        <v>550.00246000000004</v>
      </c>
      <c r="D226">
        <v>541.09246499999995</v>
      </c>
      <c r="E226">
        <v>542.84250399999996</v>
      </c>
      <c r="F226">
        <v>1616800</v>
      </c>
      <c r="G226">
        <v>542.84250399999996</v>
      </c>
      <c r="H226" s="3">
        <f t="shared" si="39"/>
        <v>541.5404587999999</v>
      </c>
      <c r="I226" s="3">
        <f t="shared" si="40"/>
        <v>523.29637308000008</v>
      </c>
      <c r="J226" t="str">
        <f t="shared" si="41"/>
        <v/>
      </c>
      <c r="K226" s="3">
        <f t="shared" si="43"/>
        <v>539.95243700000003</v>
      </c>
      <c r="L226" s="4" t="str">
        <f t="shared" si="36"/>
        <v/>
      </c>
      <c r="Q226" s="2">
        <f t="shared" si="37"/>
        <v>-1.1238354297510078E-2</v>
      </c>
      <c r="R226" s="2">
        <f t="shared" si="38"/>
        <v>-1.1301981762313664E-2</v>
      </c>
      <c r="S226">
        <f t="shared" si="44"/>
        <v>1</v>
      </c>
      <c r="T226" s="2">
        <f t="shared" si="42"/>
        <v>-1.1301981762313664E-2</v>
      </c>
      <c r="U226" s="2">
        <f t="shared" si="45"/>
        <v>-0.16171332451512055</v>
      </c>
      <c r="V226" s="2">
        <f t="shared" si="46"/>
        <v>-0.14931495986592036</v>
      </c>
      <c r="W226" s="4">
        <f t="shared" si="47"/>
        <v>3.0721988827500324E-2</v>
      </c>
    </row>
    <row r="227" spans="1:23" x14ac:dyDescent="0.25">
      <c r="A227" s="1">
        <v>42053</v>
      </c>
      <c r="B227">
        <v>541.40245800000002</v>
      </c>
      <c r="C227">
        <v>545.49247100000002</v>
      </c>
      <c r="D227">
        <v>537.51245600000004</v>
      </c>
      <c r="E227">
        <v>539.70242199999996</v>
      </c>
      <c r="F227">
        <v>1453100</v>
      </c>
      <c r="G227">
        <v>539.70242199999996</v>
      </c>
      <c r="H227" s="3">
        <f t="shared" si="39"/>
        <v>542.09246080000003</v>
      </c>
      <c r="I227" s="3">
        <f t="shared" si="40"/>
        <v>525.1823816000001</v>
      </c>
      <c r="J227" t="str">
        <f t="shared" si="41"/>
        <v/>
      </c>
      <c r="K227" s="3">
        <f t="shared" si="43"/>
        <v>539.95243700000003</v>
      </c>
      <c r="L227" s="4" t="str">
        <f t="shared" si="36"/>
        <v/>
      </c>
      <c r="Q227" s="2">
        <f t="shared" si="37"/>
        <v>-5.7845175660747872E-3</v>
      </c>
      <c r="R227" s="2">
        <f t="shared" si="38"/>
        <v>-5.8013126869094402E-3</v>
      </c>
      <c r="S227">
        <f t="shared" si="44"/>
        <v>1</v>
      </c>
      <c r="T227" s="2">
        <f t="shared" si="42"/>
        <v>-5.8013126869094402E-3</v>
      </c>
      <c r="U227" s="2">
        <f t="shared" si="45"/>
        <v>-0.16751463720203</v>
      </c>
      <c r="V227" s="2">
        <f t="shared" si="46"/>
        <v>-0.15423576242377302</v>
      </c>
      <c r="W227" s="4">
        <f t="shared" si="47"/>
        <v>2.4759759377388058E-2</v>
      </c>
    </row>
    <row r="228" spans="1:23" x14ac:dyDescent="0.25">
      <c r="A228" s="1">
        <v>42054</v>
      </c>
      <c r="B228">
        <v>538.04241300000001</v>
      </c>
      <c r="C228">
        <v>543.11247000000003</v>
      </c>
      <c r="D228">
        <v>538.01242400000001</v>
      </c>
      <c r="E228">
        <v>542.872432</v>
      </c>
      <c r="F228">
        <v>989100</v>
      </c>
      <c r="G228">
        <v>542.872432</v>
      </c>
      <c r="H228" s="3">
        <f t="shared" si="39"/>
        <v>543.4724662000001</v>
      </c>
      <c r="I228" s="3">
        <f t="shared" si="40"/>
        <v>527.04998884000008</v>
      </c>
      <c r="J228" t="str">
        <f t="shared" si="41"/>
        <v/>
      </c>
      <c r="K228" s="3">
        <f t="shared" si="43"/>
        <v>539.95243700000003</v>
      </c>
      <c r="L228" s="4" t="str">
        <f t="shared" si="36"/>
        <v/>
      </c>
      <c r="Q228" s="2">
        <f t="shared" si="37"/>
        <v>5.8736256699623013E-3</v>
      </c>
      <c r="R228" s="2">
        <f t="shared" si="38"/>
        <v>5.8564431802189355E-3</v>
      </c>
      <c r="S228">
        <f t="shared" si="44"/>
        <v>1</v>
      </c>
      <c r="T228" s="2">
        <f t="shared" si="42"/>
        <v>5.8564431802189355E-3</v>
      </c>
      <c r="U228" s="2">
        <f t="shared" si="45"/>
        <v>-0.16165819402181106</v>
      </c>
      <c r="V228" s="2">
        <f t="shared" si="46"/>
        <v>-0.14926805988720915</v>
      </c>
      <c r="W228" s="4">
        <f t="shared" si="47"/>
        <v>3.0778814605611382E-2</v>
      </c>
    </row>
    <row r="229" spans="1:23" x14ac:dyDescent="0.25">
      <c r="A229" s="1">
        <v>42055</v>
      </c>
      <c r="B229">
        <v>543.13248399999998</v>
      </c>
      <c r="C229">
        <v>543.75247000000002</v>
      </c>
      <c r="D229">
        <v>535.80244400000004</v>
      </c>
      <c r="E229">
        <v>538.95244100000002</v>
      </c>
      <c r="F229">
        <v>1444400</v>
      </c>
      <c r="G229">
        <v>538.95244100000002</v>
      </c>
      <c r="H229" s="3">
        <f t="shared" si="39"/>
        <v>542.67645999999991</v>
      </c>
      <c r="I229" s="3">
        <f t="shared" si="40"/>
        <v>528.57319580000001</v>
      </c>
      <c r="J229" t="str">
        <f t="shared" si="41"/>
        <v/>
      </c>
      <c r="K229" s="3">
        <f t="shared" si="43"/>
        <v>539.95243700000003</v>
      </c>
      <c r="L229" s="4" t="str">
        <f t="shared" si="36"/>
        <v/>
      </c>
      <c r="Q229" s="2">
        <f t="shared" si="37"/>
        <v>-7.2208326835796477E-3</v>
      </c>
      <c r="R229" s="2">
        <f t="shared" si="38"/>
        <v>-7.2470290786017981E-3</v>
      </c>
      <c r="S229">
        <f t="shared" si="44"/>
        <v>1</v>
      </c>
      <c r="T229" s="2">
        <f t="shared" si="42"/>
        <v>-7.2470290786017981E-3</v>
      </c>
      <c r="U229" s="2">
        <f t="shared" si="45"/>
        <v>-0.16890522310041287</v>
      </c>
      <c r="V229" s="2">
        <f t="shared" si="46"/>
        <v>-0.15541105288534074</v>
      </c>
      <c r="W229" s="4">
        <f t="shared" si="47"/>
        <v>2.3335733251565793E-2</v>
      </c>
    </row>
    <row r="230" spans="1:23" x14ac:dyDescent="0.25">
      <c r="A230" s="1">
        <v>42058</v>
      </c>
      <c r="B230">
        <v>536.05239800000004</v>
      </c>
      <c r="C230">
        <v>536.44146499999999</v>
      </c>
      <c r="D230">
        <v>529.41236100000003</v>
      </c>
      <c r="E230">
        <v>531.91238099999998</v>
      </c>
      <c r="F230">
        <v>1457900</v>
      </c>
      <c r="G230">
        <v>531.91238099999998</v>
      </c>
      <c r="H230" s="3">
        <f t="shared" si="39"/>
        <v>539.25643600000001</v>
      </c>
      <c r="I230" s="3">
        <f t="shared" si="40"/>
        <v>529.77800019999995</v>
      </c>
      <c r="J230" t="str">
        <f t="shared" si="41"/>
        <v/>
      </c>
      <c r="K230" s="3">
        <f t="shared" si="43"/>
        <v>539.95243700000003</v>
      </c>
      <c r="L230" s="4" t="str">
        <f t="shared" si="36"/>
        <v/>
      </c>
      <c r="Q230" s="2">
        <f t="shared" si="37"/>
        <v>-1.3062488383831283E-2</v>
      </c>
      <c r="R230" s="2">
        <f t="shared" si="38"/>
        <v>-1.3148552985361979E-2</v>
      </c>
      <c r="S230">
        <f t="shared" si="44"/>
        <v>1</v>
      </c>
      <c r="T230" s="2">
        <f t="shared" si="42"/>
        <v>-1.3148552985361979E-2</v>
      </c>
      <c r="U230" s="2">
        <f t="shared" si="45"/>
        <v>-0.18205377608577483</v>
      </c>
      <c r="V230" s="2">
        <f t="shared" si="46"/>
        <v>-0.16644348619613825</v>
      </c>
      <c r="W230" s="4">
        <f t="shared" si="47"/>
        <v>9.9684221232076986E-3</v>
      </c>
    </row>
    <row r="231" spans="1:23" x14ac:dyDescent="0.25">
      <c r="A231" s="1">
        <v>42059</v>
      </c>
      <c r="B231">
        <v>530.00241900000003</v>
      </c>
      <c r="C231">
        <v>536.79240300000004</v>
      </c>
      <c r="D231">
        <v>528.25238100000001</v>
      </c>
      <c r="E231">
        <v>536.09242400000005</v>
      </c>
      <c r="F231">
        <v>1005100</v>
      </c>
      <c r="G231">
        <v>536.09242400000005</v>
      </c>
      <c r="H231" s="3">
        <f t="shared" si="39"/>
        <v>537.90642000000003</v>
      </c>
      <c r="I231" s="3">
        <f t="shared" si="40"/>
        <v>530.89840563999996</v>
      </c>
      <c r="J231" t="str">
        <f t="shared" si="41"/>
        <v/>
      </c>
      <c r="K231" s="3">
        <f t="shared" si="43"/>
        <v>539.95243700000003</v>
      </c>
      <c r="L231" s="4" t="str">
        <f t="shared" si="36"/>
        <v/>
      </c>
      <c r="Q231" s="2">
        <f t="shared" si="37"/>
        <v>7.8585179614385492E-3</v>
      </c>
      <c r="R231" s="2">
        <f t="shared" si="38"/>
        <v>7.8278006326678844E-3</v>
      </c>
      <c r="S231">
        <f t="shared" si="44"/>
        <v>1</v>
      </c>
      <c r="T231" s="2">
        <f t="shared" si="42"/>
        <v>7.8278006326678844E-3</v>
      </c>
      <c r="U231" s="2">
        <f t="shared" si="45"/>
        <v>-0.17422597545310695</v>
      </c>
      <c r="V231" s="2">
        <f t="shared" si="46"/>
        <v>-0.15989296736053649</v>
      </c>
      <c r="W231" s="4">
        <f t="shared" si="47"/>
        <v>1.7905277108948736E-2</v>
      </c>
    </row>
    <row r="232" spans="1:23" x14ac:dyDescent="0.25">
      <c r="A232" s="1">
        <v>42060</v>
      </c>
      <c r="B232">
        <v>535.90245000000004</v>
      </c>
      <c r="C232">
        <v>546.22244000000001</v>
      </c>
      <c r="D232">
        <v>535.447406</v>
      </c>
      <c r="E232">
        <v>543.87248899999997</v>
      </c>
      <c r="F232">
        <v>1826000</v>
      </c>
      <c r="G232">
        <v>543.87248899999997</v>
      </c>
      <c r="H232" s="3">
        <f t="shared" si="39"/>
        <v>538.74043340000003</v>
      </c>
      <c r="I232" s="3">
        <f t="shared" si="40"/>
        <v>532.37721343999999</v>
      </c>
      <c r="J232" t="str">
        <f t="shared" si="41"/>
        <v/>
      </c>
      <c r="K232" s="3">
        <f t="shared" si="43"/>
        <v>539.95243700000003</v>
      </c>
      <c r="L232" s="4" t="str">
        <f t="shared" si="36"/>
        <v/>
      </c>
      <c r="Q232" s="2">
        <f t="shared" si="37"/>
        <v>1.4512544202639033E-2</v>
      </c>
      <c r="R232" s="2">
        <f t="shared" si="38"/>
        <v>1.4408245118710888E-2</v>
      </c>
      <c r="S232">
        <f t="shared" si="44"/>
        <v>1</v>
      </c>
      <c r="T232" s="2">
        <f t="shared" si="42"/>
        <v>1.4408245118710888E-2</v>
      </c>
      <c r="U232" s="2">
        <f t="shared" si="45"/>
        <v>-0.15981773033439606</v>
      </c>
      <c r="V232" s="2">
        <f t="shared" si="46"/>
        <v>-0.14770087691440836</v>
      </c>
      <c r="W232" s="4">
        <f t="shared" si="47"/>
        <v>3.2677672437091854E-2</v>
      </c>
    </row>
    <row r="233" spans="1:23" x14ac:dyDescent="0.25">
      <c r="A233" s="1">
        <v>42061</v>
      </c>
      <c r="B233">
        <v>543.21247600000004</v>
      </c>
      <c r="C233">
        <v>556.14252899999997</v>
      </c>
      <c r="D233">
        <v>541.50246400000003</v>
      </c>
      <c r="E233">
        <v>555.48251600000003</v>
      </c>
      <c r="F233">
        <v>2311500</v>
      </c>
      <c r="G233">
        <v>555.48251600000003</v>
      </c>
      <c r="H233" s="3">
        <f t="shared" si="39"/>
        <v>541.26245019999999</v>
      </c>
      <c r="I233" s="3">
        <f t="shared" si="40"/>
        <v>533.87482160000002</v>
      </c>
      <c r="J233" t="str">
        <f t="shared" si="41"/>
        <v/>
      </c>
      <c r="K233" s="3">
        <f t="shared" si="43"/>
        <v>539.95243700000003</v>
      </c>
      <c r="L233" s="4" t="str">
        <f t="shared" si="36"/>
        <v/>
      </c>
      <c r="Q233" s="2">
        <f t="shared" si="37"/>
        <v>2.1346965023634645E-2</v>
      </c>
      <c r="R233" s="2">
        <f t="shared" si="38"/>
        <v>2.1122310076421215E-2</v>
      </c>
      <c r="S233">
        <f t="shared" si="44"/>
        <v>1</v>
      </c>
      <c r="T233" s="2">
        <f t="shared" si="42"/>
        <v>2.1122310076421215E-2</v>
      </c>
      <c r="U233" s="2">
        <f t="shared" si="45"/>
        <v>-0.13869542025797485</v>
      </c>
      <c r="V233" s="2">
        <f t="shared" si="46"/>
        <v>-0.12950687734422572</v>
      </c>
      <c r="W233" s="4">
        <f t="shared" si="47"/>
        <v>5.4722206591294897E-2</v>
      </c>
    </row>
    <row r="234" spans="1:23" x14ac:dyDescent="0.25">
      <c r="A234" s="1">
        <v>42062</v>
      </c>
      <c r="B234">
        <v>554.242482</v>
      </c>
      <c r="C234">
        <v>564.71260199999995</v>
      </c>
      <c r="D234">
        <v>552.90250300000002</v>
      </c>
      <c r="E234">
        <v>558.40257199999996</v>
      </c>
      <c r="F234">
        <v>2410200</v>
      </c>
      <c r="G234">
        <v>558.40257199999996</v>
      </c>
      <c r="H234" s="3">
        <f t="shared" si="39"/>
        <v>545.15247639999995</v>
      </c>
      <c r="I234" s="3">
        <f t="shared" si="40"/>
        <v>534.83522647999996</v>
      </c>
      <c r="J234" t="str">
        <f t="shared" si="41"/>
        <v/>
      </c>
      <c r="K234" s="3">
        <f t="shared" si="43"/>
        <v>539.95243700000003</v>
      </c>
      <c r="L234" s="4" t="str">
        <f t="shared" ref="L234:L297" si="48">IF(J233="SELL",K234/K233-1,IF(J233="BUY",1-K234/K233,""))</f>
        <v/>
      </c>
      <c r="Q234" s="2">
        <f t="shared" si="37"/>
        <v>5.2567919167412214E-3</v>
      </c>
      <c r="R234" s="2">
        <f t="shared" si="38"/>
        <v>5.2430232178245322E-3</v>
      </c>
      <c r="S234">
        <f t="shared" si="44"/>
        <v>1</v>
      </c>
      <c r="T234" s="2">
        <f t="shared" si="42"/>
        <v>5.2430232178245322E-3</v>
      </c>
      <c r="U234" s="2">
        <f t="shared" si="45"/>
        <v>-0.13345239704015033</v>
      </c>
      <c r="V234" s="2">
        <f t="shared" si="46"/>
        <v>-0.12493087613347009</v>
      </c>
      <c r="W234" s="4">
        <f t="shared" si="47"/>
        <v>6.0266661761311457E-2</v>
      </c>
    </row>
    <row r="235" spans="1:23" x14ac:dyDescent="0.25">
      <c r="A235" s="1">
        <v>42065</v>
      </c>
      <c r="B235">
        <v>560.53255899999999</v>
      </c>
      <c r="C235">
        <v>572.15262299999995</v>
      </c>
      <c r="D235">
        <v>558.75253099999998</v>
      </c>
      <c r="E235">
        <v>571.34260099999995</v>
      </c>
      <c r="F235">
        <v>2129600</v>
      </c>
      <c r="G235">
        <v>571.34260099999995</v>
      </c>
      <c r="H235" s="3">
        <f t="shared" si="39"/>
        <v>553.03852039999992</v>
      </c>
      <c r="I235" s="3">
        <f t="shared" si="40"/>
        <v>536.09083304000001</v>
      </c>
      <c r="J235" t="str">
        <f t="shared" si="41"/>
        <v/>
      </c>
      <c r="K235" s="3">
        <f t="shared" si="43"/>
        <v>539.95243700000003</v>
      </c>
      <c r="L235" s="4" t="str">
        <f t="shared" si="48"/>
        <v/>
      </c>
      <c r="Q235" s="2">
        <f t="shared" si="37"/>
        <v>2.3173297633020118E-2</v>
      </c>
      <c r="R235" s="2">
        <f t="shared" si="38"/>
        <v>2.2908874023494032E-2</v>
      </c>
      <c r="S235">
        <f t="shared" si="44"/>
        <v>1</v>
      </c>
      <c r="T235" s="2">
        <f t="shared" si="42"/>
        <v>2.2908874023494032E-2</v>
      </c>
      <c r="U235" s="2">
        <f t="shared" si="45"/>
        <v>-0.11054352301665629</v>
      </c>
      <c r="V235" s="2">
        <f t="shared" si="46"/>
        <v>-0.10465263887664478</v>
      </c>
      <c r="W235" s="4">
        <f t="shared" si="47"/>
        <v>8.4836536684675057E-2</v>
      </c>
    </row>
    <row r="236" spans="1:23" x14ac:dyDescent="0.25">
      <c r="A236" s="1">
        <v>42066</v>
      </c>
      <c r="B236">
        <v>570.45258699999999</v>
      </c>
      <c r="C236">
        <v>575.39264900000001</v>
      </c>
      <c r="D236">
        <v>566.522559</v>
      </c>
      <c r="E236">
        <v>573.64260999999999</v>
      </c>
      <c r="F236">
        <v>1704800</v>
      </c>
      <c r="G236">
        <v>573.64260999999999</v>
      </c>
      <c r="H236" s="3">
        <f t="shared" si="39"/>
        <v>560.54855759999987</v>
      </c>
      <c r="I236" s="3">
        <f t="shared" si="40"/>
        <v>537.62803952000013</v>
      </c>
      <c r="J236" t="str">
        <f t="shared" si="41"/>
        <v/>
      </c>
      <c r="K236" s="3">
        <f t="shared" si="43"/>
        <v>539.95243700000003</v>
      </c>
      <c r="L236" s="4" t="str">
        <f t="shared" si="48"/>
        <v/>
      </c>
      <c r="Q236" s="2">
        <f t="shared" si="37"/>
        <v>4.0256213976945787E-3</v>
      </c>
      <c r="R236" s="2">
        <f t="shared" si="38"/>
        <v>4.0175402643380627E-3</v>
      </c>
      <c r="S236">
        <f t="shared" si="44"/>
        <v>1</v>
      </c>
      <c r="T236" s="2">
        <f t="shared" si="42"/>
        <v>4.0175402643380627E-3</v>
      </c>
      <c r="U236" s="2">
        <f t="shared" si="45"/>
        <v>-0.10652598275231823</v>
      </c>
      <c r="V236" s="2">
        <f t="shared" si="46"/>
        <v>-0.10104830938133724</v>
      </c>
      <c r="W236" s="4">
        <f t="shared" si="47"/>
        <v>8.9203677859753805E-2</v>
      </c>
    </row>
    <row r="237" spans="1:23" x14ac:dyDescent="0.25">
      <c r="A237" s="1">
        <v>42067</v>
      </c>
      <c r="B237">
        <v>571.87255800000003</v>
      </c>
      <c r="C237">
        <v>577.11257599999999</v>
      </c>
      <c r="D237">
        <v>568.012607</v>
      </c>
      <c r="E237">
        <v>573.37258299999996</v>
      </c>
      <c r="F237">
        <v>1876800</v>
      </c>
      <c r="G237">
        <v>573.37258299999996</v>
      </c>
      <c r="H237" s="3">
        <f t="shared" si="39"/>
        <v>566.44857639999987</v>
      </c>
      <c r="I237" s="3">
        <f t="shared" si="40"/>
        <v>539.81764804000011</v>
      </c>
      <c r="J237" t="str">
        <f t="shared" si="41"/>
        <v/>
      </c>
      <c r="K237" s="3">
        <f t="shared" si="43"/>
        <v>539.95243700000003</v>
      </c>
      <c r="L237" s="4" t="str">
        <f t="shared" si="48"/>
        <v/>
      </c>
      <c r="Q237" s="2">
        <f t="shared" si="37"/>
        <v>-4.7072340041132144E-4</v>
      </c>
      <c r="R237" s="2">
        <f t="shared" si="38"/>
        <v>-4.7083422545115986E-4</v>
      </c>
      <c r="S237">
        <f t="shared" si="44"/>
        <v>1</v>
      </c>
      <c r="T237" s="2">
        <f t="shared" si="42"/>
        <v>-4.7083422545115986E-4</v>
      </c>
      <c r="U237" s="2">
        <f t="shared" si="45"/>
        <v>-0.10699681697776939</v>
      </c>
      <c r="V237" s="2">
        <f t="shared" si="46"/>
        <v>-0.10147146697795084</v>
      </c>
      <c r="W237" s="4">
        <f t="shared" si="47"/>
        <v>8.8690964200771161E-2</v>
      </c>
    </row>
    <row r="238" spans="1:23" x14ac:dyDescent="0.25">
      <c r="A238" s="1">
        <v>42068</v>
      </c>
      <c r="B238">
        <v>575.02261599999997</v>
      </c>
      <c r="C238">
        <v>577.91262099999994</v>
      </c>
      <c r="D238">
        <v>573.41254800000002</v>
      </c>
      <c r="E238">
        <v>575.33260900000005</v>
      </c>
      <c r="F238">
        <v>1389600</v>
      </c>
      <c r="G238">
        <v>575.33260900000005</v>
      </c>
      <c r="H238" s="3">
        <f t="shared" si="39"/>
        <v>570.41859499999987</v>
      </c>
      <c r="I238" s="3">
        <f t="shared" si="40"/>
        <v>542.43085968000014</v>
      </c>
      <c r="J238" t="str">
        <f t="shared" si="41"/>
        <v/>
      </c>
      <c r="K238" s="3">
        <f t="shared" si="43"/>
        <v>539.95243700000003</v>
      </c>
      <c r="L238" s="4" t="str">
        <f t="shared" si="48"/>
        <v/>
      </c>
      <c r="Q238" s="2">
        <f t="shared" si="37"/>
        <v>3.4184159796146751E-3</v>
      </c>
      <c r="R238" s="2">
        <f t="shared" si="38"/>
        <v>3.4125864770420461E-3</v>
      </c>
      <c r="S238">
        <f t="shared" si="44"/>
        <v>1</v>
      </c>
      <c r="T238" s="2">
        <f t="shared" si="42"/>
        <v>3.4125864770420461E-3</v>
      </c>
      <c r="U238" s="2">
        <f t="shared" si="45"/>
        <v>-0.10358423050072735</v>
      </c>
      <c r="V238" s="2">
        <f t="shared" si="46"/>
        <v>-9.8399922682528507E-2</v>
      </c>
      <c r="W238" s="4">
        <f t="shared" si="47"/>
        <v>9.241256278965726E-2</v>
      </c>
    </row>
    <row r="239" spans="1:23" x14ac:dyDescent="0.25">
      <c r="A239" s="1">
        <v>42069</v>
      </c>
      <c r="B239">
        <v>574.88258299999995</v>
      </c>
      <c r="C239">
        <v>576.68262500000003</v>
      </c>
      <c r="D239">
        <v>566.76259700000003</v>
      </c>
      <c r="E239">
        <v>567.68755799999997</v>
      </c>
      <c r="F239">
        <v>1659100</v>
      </c>
      <c r="G239">
        <v>567.68755799999997</v>
      </c>
      <c r="H239" s="3">
        <f t="shared" si="39"/>
        <v>572.27559220000001</v>
      </c>
      <c r="I239" s="3">
        <f t="shared" si="40"/>
        <v>544.71186876000002</v>
      </c>
      <c r="J239" t="str">
        <f t="shared" si="41"/>
        <v/>
      </c>
      <c r="K239" s="3">
        <f t="shared" si="43"/>
        <v>539.95243700000003</v>
      </c>
      <c r="L239" s="4" t="str">
        <f t="shared" si="48"/>
        <v/>
      </c>
      <c r="Q239" s="2">
        <f t="shared" si="37"/>
        <v>-1.3288054388726822E-2</v>
      </c>
      <c r="R239" s="2">
        <f t="shared" si="38"/>
        <v>-1.3377130562855926E-2</v>
      </c>
      <c r="S239">
        <f t="shared" si="44"/>
        <v>1</v>
      </c>
      <c r="T239" s="2">
        <f t="shared" si="42"/>
        <v>-1.3377130562855926E-2</v>
      </c>
      <c r="U239" s="2">
        <f t="shared" si="45"/>
        <v>-0.11696136106358328</v>
      </c>
      <c r="V239" s="2">
        <f t="shared" si="46"/>
        <v>-0.11038043354680338</v>
      </c>
      <c r="W239" s="4">
        <f t="shared" si="47"/>
        <v>7.7896525240379821E-2</v>
      </c>
    </row>
    <row r="240" spans="1:23" x14ac:dyDescent="0.25">
      <c r="A240" s="1">
        <v>42072</v>
      </c>
      <c r="B240">
        <v>566.86254099999996</v>
      </c>
      <c r="C240">
        <v>570.27258900000004</v>
      </c>
      <c r="D240">
        <v>563.53750400000001</v>
      </c>
      <c r="E240">
        <v>568.85255700000005</v>
      </c>
      <c r="F240">
        <v>1062100</v>
      </c>
      <c r="G240">
        <v>568.85255700000005</v>
      </c>
      <c r="H240" s="3">
        <f t="shared" si="39"/>
        <v>571.77758340000003</v>
      </c>
      <c r="I240" s="3">
        <f t="shared" si="40"/>
        <v>546.08507324000004</v>
      </c>
      <c r="J240" t="str">
        <f t="shared" si="41"/>
        <v/>
      </c>
      <c r="K240" s="3">
        <f t="shared" si="43"/>
        <v>539.95243700000003</v>
      </c>
      <c r="L240" s="4" t="str">
        <f t="shared" si="48"/>
        <v/>
      </c>
      <c r="Q240" s="2">
        <f t="shared" si="37"/>
        <v>2.0521834300974984E-3</v>
      </c>
      <c r="R240" s="2">
        <f t="shared" si="38"/>
        <v>2.0500805781492651E-3</v>
      </c>
      <c r="S240">
        <f t="shared" si="44"/>
        <v>1</v>
      </c>
      <c r="T240" s="2">
        <f t="shared" si="42"/>
        <v>2.0500805781492651E-3</v>
      </c>
      <c r="U240" s="2">
        <f t="shared" si="45"/>
        <v>-0.11491128048543402</v>
      </c>
      <c r="V240" s="2">
        <f t="shared" si="46"/>
        <v>-0.10855477101343758</v>
      </c>
      <c r="W240" s="4">
        <f t="shared" si="47"/>
        <v>8.0108566628837696E-2</v>
      </c>
    </row>
    <row r="241" spans="1:23" x14ac:dyDescent="0.25">
      <c r="A241" s="1">
        <v>42073</v>
      </c>
      <c r="B241">
        <v>564.25253899999996</v>
      </c>
      <c r="C241">
        <v>564.85251200000005</v>
      </c>
      <c r="D241">
        <v>554.73247300000003</v>
      </c>
      <c r="E241">
        <v>555.01253799999995</v>
      </c>
      <c r="F241">
        <v>1792300</v>
      </c>
      <c r="G241">
        <v>555.01253799999995</v>
      </c>
      <c r="H241" s="3">
        <f t="shared" si="39"/>
        <v>568.05156899999997</v>
      </c>
      <c r="I241" s="3">
        <f t="shared" si="40"/>
        <v>547.14627952000001</v>
      </c>
      <c r="J241" t="str">
        <f t="shared" si="41"/>
        <v/>
      </c>
      <c r="K241" s="3">
        <f t="shared" si="43"/>
        <v>539.95243700000003</v>
      </c>
      <c r="L241" s="4" t="str">
        <f t="shared" si="48"/>
        <v/>
      </c>
      <c r="Q241" s="2">
        <f t="shared" si="37"/>
        <v>-2.4329712206954346E-2</v>
      </c>
      <c r="R241" s="2">
        <f t="shared" si="38"/>
        <v>-2.4630569527210353E-2</v>
      </c>
      <c r="S241">
        <f t="shared" si="44"/>
        <v>1</v>
      </c>
      <c r="T241" s="2">
        <f t="shared" si="42"/>
        <v>-2.4630569527210353E-2</v>
      </c>
      <c r="U241" s="2">
        <f t="shared" si="45"/>
        <v>-0.13954185001264438</v>
      </c>
      <c r="V241" s="2">
        <f t="shared" si="46"/>
        <v>-0.13024337688294318</v>
      </c>
      <c r="W241" s="4">
        <f t="shared" si="47"/>
        <v>5.3829836050492075E-2</v>
      </c>
    </row>
    <row r="242" spans="1:23" x14ac:dyDescent="0.25">
      <c r="A242" s="1">
        <v>42074</v>
      </c>
      <c r="B242">
        <v>555.14253299999996</v>
      </c>
      <c r="C242">
        <v>558.14252099999999</v>
      </c>
      <c r="D242">
        <v>550.68248600000004</v>
      </c>
      <c r="E242">
        <v>551.18251499999997</v>
      </c>
      <c r="F242">
        <v>1820800</v>
      </c>
      <c r="G242">
        <v>551.18251499999997</v>
      </c>
      <c r="H242" s="3">
        <f t="shared" si="39"/>
        <v>563.6135554</v>
      </c>
      <c r="I242" s="3">
        <f t="shared" si="40"/>
        <v>548.02388412000005</v>
      </c>
      <c r="J242" t="str">
        <f t="shared" si="41"/>
        <v/>
      </c>
      <c r="K242" s="3">
        <f t="shared" si="43"/>
        <v>539.95243700000003</v>
      </c>
      <c r="L242" s="4" t="str">
        <f t="shared" si="48"/>
        <v/>
      </c>
      <c r="Q242" s="2">
        <f t="shared" si="37"/>
        <v>-6.900786446737861E-3</v>
      </c>
      <c r="R242" s="2">
        <f t="shared" si="38"/>
        <v>-6.9247069840609743E-3</v>
      </c>
      <c r="S242">
        <f t="shared" si="44"/>
        <v>1</v>
      </c>
      <c r="T242" s="2">
        <f t="shared" si="42"/>
        <v>-6.9247069840609743E-3</v>
      </c>
      <c r="U242" s="2">
        <f t="shared" si="45"/>
        <v>-0.14646655699670535</v>
      </c>
      <c r="V242" s="2">
        <f t="shared" si="46"/>
        <v>-0.13624538159970989</v>
      </c>
      <c r="W242" s="4">
        <f t="shared" si="47"/>
        <v>4.6557581400706871E-2</v>
      </c>
    </row>
    <row r="243" spans="1:23" x14ac:dyDescent="0.25">
      <c r="A243" s="1">
        <v>42075</v>
      </c>
      <c r="B243">
        <v>553.51251300000001</v>
      </c>
      <c r="C243">
        <v>556.37252999999998</v>
      </c>
      <c r="D243">
        <v>550.46252300000003</v>
      </c>
      <c r="E243">
        <v>555.51250500000003</v>
      </c>
      <c r="F243">
        <v>1389600</v>
      </c>
      <c r="G243">
        <v>555.51250500000003</v>
      </c>
      <c r="H243" s="3">
        <f t="shared" si="39"/>
        <v>559.64953460000004</v>
      </c>
      <c r="I243" s="3">
        <f t="shared" si="40"/>
        <v>549.33389036000017</v>
      </c>
      <c r="J243" t="str">
        <f t="shared" si="41"/>
        <v/>
      </c>
      <c r="K243" s="3">
        <f t="shared" si="43"/>
        <v>539.95243700000003</v>
      </c>
      <c r="L243" s="4" t="str">
        <f t="shared" si="48"/>
        <v/>
      </c>
      <c r="Q243" s="2">
        <f t="shared" si="37"/>
        <v>7.8558188660975414E-3</v>
      </c>
      <c r="R243" s="2">
        <f t="shared" si="38"/>
        <v>7.8251225792436499E-3</v>
      </c>
      <c r="S243">
        <f t="shared" si="44"/>
        <v>1</v>
      </c>
      <c r="T243" s="2">
        <f t="shared" si="42"/>
        <v>7.8251225792436499E-3</v>
      </c>
      <c r="U243" s="2">
        <f t="shared" si="45"/>
        <v>-0.13864143441746171</v>
      </c>
      <c r="V243" s="2">
        <f t="shared" si="46"/>
        <v>-0.12945988177280199</v>
      </c>
      <c r="W243" s="4">
        <f t="shared" si="47"/>
        <v>5.4779148193131899E-2</v>
      </c>
    </row>
    <row r="244" spans="1:23" x14ac:dyDescent="0.25">
      <c r="A244" s="1">
        <v>42076</v>
      </c>
      <c r="B244">
        <v>553.50253699999996</v>
      </c>
      <c r="C244">
        <v>558.40257199999996</v>
      </c>
      <c r="D244">
        <v>544.22244799999999</v>
      </c>
      <c r="E244">
        <v>547.32250299999998</v>
      </c>
      <c r="F244">
        <v>1703600</v>
      </c>
      <c r="G244">
        <v>547.32250299999998</v>
      </c>
      <c r="H244" s="3">
        <f t="shared" si="39"/>
        <v>555.57652359999997</v>
      </c>
      <c r="I244" s="3">
        <f t="shared" si="40"/>
        <v>550.12349484000015</v>
      </c>
      <c r="J244" t="str">
        <f t="shared" si="41"/>
        <v/>
      </c>
      <c r="K244" s="3">
        <f t="shared" si="43"/>
        <v>539.95243700000003</v>
      </c>
      <c r="L244" s="4" t="str">
        <f t="shared" si="48"/>
        <v/>
      </c>
      <c r="Q244" s="2">
        <f t="shared" si="37"/>
        <v>-1.4743146061131474E-2</v>
      </c>
      <c r="R244" s="2">
        <f t="shared" si="38"/>
        <v>-1.4852906383269851E-2</v>
      </c>
      <c r="S244">
        <f t="shared" si="44"/>
        <v>1</v>
      </c>
      <c r="T244" s="2">
        <f t="shared" si="42"/>
        <v>-1.4852906383269851E-2</v>
      </c>
      <c r="U244" s="2">
        <f t="shared" si="45"/>
        <v>-0.15349434080073157</v>
      </c>
      <c r="V244" s="2">
        <f t="shared" si="46"/>
        <v>-0.14229438188790022</v>
      </c>
      <c r="W244" s="4">
        <f t="shared" si="47"/>
        <v>3.9228385149084666E-2</v>
      </c>
    </row>
    <row r="245" spans="1:23" x14ac:dyDescent="0.25">
      <c r="A245" s="1">
        <v>42079</v>
      </c>
      <c r="B245">
        <v>550.95251399999995</v>
      </c>
      <c r="C245">
        <v>556.852484</v>
      </c>
      <c r="D245">
        <v>546.002476</v>
      </c>
      <c r="E245">
        <v>554.51250900000002</v>
      </c>
      <c r="F245">
        <v>1641000</v>
      </c>
      <c r="G245">
        <v>554.51250900000002</v>
      </c>
      <c r="H245" s="3">
        <f t="shared" si="39"/>
        <v>552.70851400000004</v>
      </c>
      <c r="I245" s="3">
        <f t="shared" si="40"/>
        <v>551.06389860000002</v>
      </c>
      <c r="J245" t="str">
        <f t="shared" si="41"/>
        <v/>
      </c>
      <c r="K245" s="3">
        <f t="shared" si="43"/>
        <v>539.95243700000003</v>
      </c>
      <c r="L245" s="4" t="str">
        <f t="shared" si="48"/>
        <v/>
      </c>
      <c r="Q245" s="2">
        <f t="shared" si="37"/>
        <v>1.3136689905110632E-2</v>
      </c>
      <c r="R245" s="2">
        <f t="shared" si="38"/>
        <v>1.3051151904022507E-2</v>
      </c>
      <c r="S245">
        <f t="shared" si="44"/>
        <v>1</v>
      </c>
      <c r="T245" s="2">
        <f t="shared" si="42"/>
        <v>1.3051151904022507E-2</v>
      </c>
      <c r="U245" s="2">
        <f t="shared" si="45"/>
        <v>-0.14044318889670906</v>
      </c>
      <c r="V245" s="2">
        <f t="shared" si="46"/>
        <v>-0.13102696915289036</v>
      </c>
      <c r="W245" s="4">
        <f t="shared" si="47"/>
        <v>5.2880406185377149E-2</v>
      </c>
    </row>
    <row r="246" spans="1:23" x14ac:dyDescent="0.25">
      <c r="A246" s="1">
        <v>42080</v>
      </c>
      <c r="B246">
        <v>551.71253300000001</v>
      </c>
      <c r="C246">
        <v>553.80249300000003</v>
      </c>
      <c r="D246">
        <v>548.00246800000002</v>
      </c>
      <c r="E246">
        <v>550.84253200000001</v>
      </c>
      <c r="F246">
        <v>1805500</v>
      </c>
      <c r="G246">
        <v>550.84253200000001</v>
      </c>
      <c r="H246" s="3">
        <f t="shared" si="39"/>
        <v>551.87451280000005</v>
      </c>
      <c r="I246" s="3">
        <f t="shared" si="40"/>
        <v>551.98430364000001</v>
      </c>
      <c r="J246" t="str">
        <f t="shared" si="41"/>
        <v>SELL</v>
      </c>
      <c r="K246" s="3">
        <f t="shared" si="43"/>
        <v>539.95243700000003</v>
      </c>
      <c r="L246" s="4" t="str">
        <f t="shared" si="48"/>
        <v/>
      </c>
      <c r="Q246" s="2">
        <f t="shared" si="37"/>
        <v>-6.6183845096992044E-3</v>
      </c>
      <c r="R246" s="2">
        <f t="shared" si="38"/>
        <v>-6.6403831337501964E-3</v>
      </c>
      <c r="S246">
        <f t="shared" si="44"/>
        <v>1</v>
      </c>
      <c r="T246" s="2">
        <f t="shared" si="42"/>
        <v>-6.6403831337501964E-3</v>
      </c>
      <c r="U246" s="2">
        <f t="shared" si="45"/>
        <v>-0.14708357203045927</v>
      </c>
      <c r="V246" s="2">
        <f t="shared" si="46"/>
        <v>-0.1367781667995952</v>
      </c>
      <c r="W246" s="4">
        <f t="shared" si="47"/>
        <v>4.5912038814514E-2</v>
      </c>
    </row>
    <row r="247" spans="1:23" x14ac:dyDescent="0.25">
      <c r="A247" s="1">
        <v>42081</v>
      </c>
      <c r="B247">
        <v>552.50247999999999</v>
      </c>
      <c r="C247">
        <v>559.78257799999994</v>
      </c>
      <c r="D247">
        <v>547.00247200000001</v>
      </c>
      <c r="E247">
        <v>559.50251300000002</v>
      </c>
      <c r="F247">
        <v>2134500</v>
      </c>
      <c r="G247">
        <v>559.50251300000002</v>
      </c>
      <c r="H247" s="3">
        <f t="shared" si="39"/>
        <v>553.53851240000006</v>
      </c>
      <c r="I247" s="3">
        <f t="shared" si="40"/>
        <v>552.88670767999997</v>
      </c>
      <c r="J247" t="str">
        <f t="shared" si="41"/>
        <v>BUY</v>
      </c>
      <c r="K247" s="3">
        <f t="shared" si="43"/>
        <v>559.50251300000002</v>
      </c>
      <c r="L247" s="4">
        <f t="shared" si="48"/>
        <v>3.6207033546549194E-2</v>
      </c>
      <c r="Q247" s="2">
        <f t="shared" si="37"/>
        <v>1.5721336855666124E-2</v>
      </c>
      <c r="R247" s="2">
        <f t="shared" si="38"/>
        <v>1.5599036787732237E-2</v>
      </c>
      <c r="S247">
        <f t="shared" si="44"/>
        <v>-1</v>
      </c>
      <c r="T247" s="2">
        <f t="shared" si="42"/>
        <v>-1.5599036787732237E-2</v>
      </c>
      <c r="U247" s="2">
        <f t="shared" si="45"/>
        <v>-0.16268260881819152</v>
      </c>
      <c r="V247" s="2">
        <f t="shared" si="46"/>
        <v>-0.15013911603683439</v>
      </c>
      <c r="W247" s="4">
        <f t="shared" si="47"/>
        <v>6.2355174298113436E-2</v>
      </c>
    </row>
    <row r="248" spans="1:23" x14ac:dyDescent="0.25">
      <c r="A248" s="1">
        <v>42082</v>
      </c>
      <c r="B248">
        <v>559.39253099999996</v>
      </c>
      <c r="C248">
        <v>560.80252599999994</v>
      </c>
      <c r="D248">
        <v>556.14754800000003</v>
      </c>
      <c r="E248">
        <v>557.99251200000003</v>
      </c>
      <c r="F248">
        <v>1197300</v>
      </c>
      <c r="G248">
        <v>557.99251200000003</v>
      </c>
      <c r="H248" s="3">
        <f t="shared" si="39"/>
        <v>554.03451380000001</v>
      </c>
      <c r="I248" s="3">
        <f t="shared" si="40"/>
        <v>553.76751196000009</v>
      </c>
      <c r="J248" t="str">
        <f t="shared" si="41"/>
        <v/>
      </c>
      <c r="K248" s="3">
        <f t="shared" si="43"/>
        <v>557.99251200000003</v>
      </c>
      <c r="L248" s="4">
        <f t="shared" si="48"/>
        <v>2.6988279139328331E-3</v>
      </c>
      <c r="Q248" s="2">
        <f t="shared" si="37"/>
        <v>-2.6988279139328331E-3</v>
      </c>
      <c r="R248" s="2">
        <f t="shared" si="38"/>
        <v>-2.7024763157382156E-3</v>
      </c>
      <c r="S248">
        <f t="shared" si="44"/>
        <v>1</v>
      </c>
      <c r="T248" s="2">
        <f t="shared" si="42"/>
        <v>-2.7024763157382156E-3</v>
      </c>
      <c r="U248" s="2">
        <f t="shared" si="45"/>
        <v>-0.16538508513392974</v>
      </c>
      <c r="V248" s="2">
        <f t="shared" si="46"/>
        <v>-0.15243274431343379</v>
      </c>
      <c r="W248" s="4">
        <f t="shared" si="47"/>
        <v>5.9488060499206741E-2</v>
      </c>
    </row>
    <row r="249" spans="1:23" x14ac:dyDescent="0.25">
      <c r="A249" s="1">
        <v>42083</v>
      </c>
      <c r="B249">
        <v>561.65257399999996</v>
      </c>
      <c r="C249">
        <v>561.72252900000001</v>
      </c>
      <c r="D249">
        <v>559.052548</v>
      </c>
      <c r="E249">
        <v>560.36253699999997</v>
      </c>
      <c r="F249">
        <v>2616900</v>
      </c>
      <c r="G249">
        <v>560.36253699999997</v>
      </c>
      <c r="H249" s="3">
        <f t="shared" si="39"/>
        <v>556.64252060000001</v>
      </c>
      <c r="I249" s="3">
        <f t="shared" si="40"/>
        <v>554.46471456000017</v>
      </c>
      <c r="J249" t="str">
        <f t="shared" si="41"/>
        <v/>
      </c>
      <c r="K249" s="3">
        <f t="shared" si="43"/>
        <v>557.99251200000003</v>
      </c>
      <c r="L249" s="4" t="str">
        <f t="shared" si="48"/>
        <v/>
      </c>
      <c r="Q249" s="2">
        <f t="shared" si="37"/>
        <v>4.2474136283749964E-3</v>
      </c>
      <c r="R249" s="2">
        <f t="shared" si="38"/>
        <v>4.2384188278738813E-3</v>
      </c>
      <c r="S249">
        <f t="shared" si="44"/>
        <v>1</v>
      </c>
      <c r="T249" s="2">
        <f t="shared" si="42"/>
        <v>4.2384188278738813E-3</v>
      </c>
      <c r="U249" s="2">
        <f t="shared" si="45"/>
        <v>-0.16114666630605587</v>
      </c>
      <c r="V249" s="2">
        <f t="shared" si="46"/>
        <v>-0.14883277560066621</v>
      </c>
      <c r="W249" s="4">
        <f t="shared" si="47"/>
        <v>6.3988144526471613E-2</v>
      </c>
    </row>
    <row r="250" spans="1:23" x14ac:dyDescent="0.25">
      <c r="A250" s="1">
        <v>42086</v>
      </c>
      <c r="B250">
        <v>560.43255399999998</v>
      </c>
      <c r="C250">
        <v>562.36252899999999</v>
      </c>
      <c r="D250">
        <v>555.832536</v>
      </c>
      <c r="E250">
        <v>558.81250999999997</v>
      </c>
      <c r="F250">
        <v>1643800</v>
      </c>
      <c r="G250">
        <v>558.81250999999997</v>
      </c>
      <c r="H250" s="3">
        <f t="shared" si="39"/>
        <v>557.50252079999996</v>
      </c>
      <c r="I250" s="3">
        <f t="shared" si="40"/>
        <v>554.85671492000006</v>
      </c>
      <c r="J250" t="str">
        <f t="shared" si="41"/>
        <v/>
      </c>
      <c r="K250" s="3">
        <f t="shared" si="43"/>
        <v>557.99251200000003</v>
      </c>
      <c r="L250" s="4" t="str">
        <f t="shared" si="48"/>
        <v/>
      </c>
      <c r="Q250" s="2">
        <f t="shared" si="37"/>
        <v>-2.7661146091213507E-3</v>
      </c>
      <c r="R250" s="2">
        <f t="shared" si="38"/>
        <v>-2.7699473736790678E-3</v>
      </c>
      <c r="S250">
        <f t="shared" si="44"/>
        <v>1</v>
      </c>
      <c r="T250" s="2">
        <f t="shared" si="42"/>
        <v>-2.7699473736790678E-3</v>
      </c>
      <c r="U250" s="2">
        <f t="shared" si="45"/>
        <v>-0.16391661367973492</v>
      </c>
      <c r="V250" s="2">
        <f t="shared" si="46"/>
        <v>-0.15118720169488253</v>
      </c>
      <c r="W250" s="4">
        <f t="shared" si="47"/>
        <v>6.1045031375964953E-2</v>
      </c>
    </row>
    <row r="251" spans="1:23" x14ac:dyDescent="0.25">
      <c r="A251" s="1">
        <v>42087</v>
      </c>
      <c r="B251">
        <v>562.56254100000001</v>
      </c>
      <c r="C251">
        <v>574.59260300000005</v>
      </c>
      <c r="D251">
        <v>561.21258599999999</v>
      </c>
      <c r="E251">
        <v>570.19259699999998</v>
      </c>
      <c r="F251">
        <v>2583300</v>
      </c>
      <c r="G251">
        <v>570.19259699999998</v>
      </c>
      <c r="H251" s="3">
        <f t="shared" si="39"/>
        <v>561.37253380000004</v>
      </c>
      <c r="I251" s="3">
        <f t="shared" si="40"/>
        <v>555.9507186400001</v>
      </c>
      <c r="J251" t="str">
        <f t="shared" si="41"/>
        <v/>
      </c>
      <c r="K251" s="3">
        <f t="shared" si="43"/>
        <v>557.99251200000003</v>
      </c>
      <c r="L251" s="4" t="str">
        <f t="shared" si="48"/>
        <v/>
      </c>
      <c r="Q251" s="2">
        <f t="shared" si="37"/>
        <v>2.0364767782310444E-2</v>
      </c>
      <c r="R251" s="2">
        <f t="shared" si="38"/>
        <v>2.0160178839860796E-2</v>
      </c>
      <c r="S251">
        <f t="shared" si="44"/>
        <v>1</v>
      </c>
      <c r="T251" s="2">
        <f t="shared" si="42"/>
        <v>2.0160178839860796E-2</v>
      </c>
      <c r="U251" s="2">
        <f t="shared" si="45"/>
        <v>-0.14375643483987413</v>
      </c>
      <c r="V251" s="2">
        <f t="shared" si="46"/>
        <v>-0.13390132616674566</v>
      </c>
      <c r="W251" s="4">
        <f t="shared" si="47"/>
        <v>8.2652967046510817E-2</v>
      </c>
    </row>
    <row r="252" spans="1:23" x14ac:dyDescent="0.25">
      <c r="A252" s="1">
        <v>42088</v>
      </c>
      <c r="B252">
        <v>570.50259000000005</v>
      </c>
      <c r="C252">
        <v>572.26260500000001</v>
      </c>
      <c r="D252">
        <v>558.74249399999997</v>
      </c>
      <c r="E252">
        <v>558.78747799999996</v>
      </c>
      <c r="F252">
        <v>2152300</v>
      </c>
      <c r="G252">
        <v>558.78747799999996</v>
      </c>
      <c r="H252" s="3">
        <f t="shared" si="39"/>
        <v>561.22952680000003</v>
      </c>
      <c r="I252" s="3">
        <f t="shared" si="40"/>
        <v>556.71412088</v>
      </c>
      <c r="J252" t="str">
        <f t="shared" si="41"/>
        <v/>
      </c>
      <c r="K252" s="3">
        <f t="shared" si="43"/>
        <v>557.99251200000003</v>
      </c>
      <c r="L252" s="4" t="str">
        <f t="shared" si="48"/>
        <v/>
      </c>
      <c r="Q252" s="2">
        <f t="shared" si="37"/>
        <v>-2.0002222161435768E-2</v>
      </c>
      <c r="R252" s="2">
        <f t="shared" si="38"/>
        <v>-2.0204974831759408E-2</v>
      </c>
      <c r="S252">
        <f t="shared" si="44"/>
        <v>1</v>
      </c>
      <c r="T252" s="2">
        <f t="shared" si="42"/>
        <v>-2.0204974831759408E-2</v>
      </c>
      <c r="U252" s="2">
        <f t="shared" si="45"/>
        <v>-0.16396140967163353</v>
      </c>
      <c r="V252" s="2">
        <f t="shared" si="46"/>
        <v>-0.15122522425448337</v>
      </c>
      <c r="W252" s="4">
        <f t="shared" si="47"/>
        <v>6.0997501875908799E-2</v>
      </c>
    </row>
    <row r="253" spans="1:23" x14ac:dyDescent="0.25">
      <c r="A253" s="1">
        <v>42089</v>
      </c>
      <c r="B253">
        <v>557.59254999999996</v>
      </c>
      <c r="C253">
        <v>558.90254000000004</v>
      </c>
      <c r="D253">
        <v>550.65249700000004</v>
      </c>
      <c r="E253">
        <v>555.17252199999996</v>
      </c>
      <c r="F253">
        <v>1572600</v>
      </c>
      <c r="G253">
        <v>555.17252199999996</v>
      </c>
      <c r="H253" s="3">
        <f t="shared" si="39"/>
        <v>560.66552879999995</v>
      </c>
      <c r="I253" s="3">
        <f t="shared" si="40"/>
        <v>557.20612447999997</v>
      </c>
      <c r="J253" t="str">
        <f t="shared" si="41"/>
        <v/>
      </c>
      <c r="K253" s="3">
        <f t="shared" si="43"/>
        <v>557.99251200000003</v>
      </c>
      <c r="L253" s="4" t="str">
        <f t="shared" si="48"/>
        <v/>
      </c>
      <c r="Q253" s="2">
        <f t="shared" si="37"/>
        <v>-6.469285984966211E-3</v>
      </c>
      <c r="R253" s="2">
        <f t="shared" si="38"/>
        <v>-6.4903025058344463E-3</v>
      </c>
      <c r="S253">
        <f t="shared" si="44"/>
        <v>1</v>
      </c>
      <c r="T253" s="2">
        <f t="shared" si="42"/>
        <v>-6.4903025058344463E-3</v>
      </c>
      <c r="U253" s="2">
        <f t="shared" si="45"/>
        <v>-0.17045171217746796</v>
      </c>
      <c r="V253" s="2">
        <f t="shared" si="46"/>
        <v>-0.15671619101560663</v>
      </c>
      <c r="W253" s="4">
        <f t="shared" si="47"/>
        <v>5.4133605606938806E-2</v>
      </c>
    </row>
    <row r="254" spans="1:23" x14ac:dyDescent="0.25">
      <c r="A254" s="1">
        <v>42090</v>
      </c>
      <c r="B254">
        <v>553.00250900000003</v>
      </c>
      <c r="C254">
        <v>555.28256499999998</v>
      </c>
      <c r="D254">
        <v>548.13246300000003</v>
      </c>
      <c r="E254">
        <v>548.34251200000006</v>
      </c>
      <c r="F254">
        <v>1897500</v>
      </c>
      <c r="G254">
        <v>548.34251200000006</v>
      </c>
      <c r="H254" s="3">
        <f t="shared" si="39"/>
        <v>558.26152380000008</v>
      </c>
      <c r="I254" s="3">
        <f t="shared" si="40"/>
        <v>557.58172731999991</v>
      </c>
      <c r="J254" t="str">
        <f t="shared" si="41"/>
        <v/>
      </c>
      <c r="K254" s="3">
        <f t="shared" si="43"/>
        <v>557.99251200000003</v>
      </c>
      <c r="L254" s="4" t="str">
        <f t="shared" si="48"/>
        <v/>
      </c>
      <c r="Q254" s="2">
        <f t="shared" si="37"/>
        <v>-1.2302500086630586E-2</v>
      </c>
      <c r="R254" s="2">
        <f t="shared" si="38"/>
        <v>-1.2378802291903485E-2</v>
      </c>
      <c r="S254">
        <f t="shared" si="44"/>
        <v>1</v>
      </c>
      <c r="T254" s="2">
        <f t="shared" si="42"/>
        <v>-1.2378802291903485E-2</v>
      </c>
      <c r="U254" s="2">
        <f t="shared" si="45"/>
        <v>-0.18283051446937146</v>
      </c>
      <c r="V254" s="2">
        <f t="shared" si="46"/>
        <v>-0.16709069014869127</v>
      </c>
      <c r="W254" s="4">
        <f t="shared" si="47"/>
        <v>4.1165126832639176E-2</v>
      </c>
    </row>
    <row r="255" spans="1:23" x14ac:dyDescent="0.25">
      <c r="A255" s="1">
        <v>42093</v>
      </c>
      <c r="B255">
        <v>551.62250300000005</v>
      </c>
      <c r="C255">
        <v>553.472487</v>
      </c>
      <c r="D255">
        <v>548.17249000000004</v>
      </c>
      <c r="E255">
        <v>552.03250200000002</v>
      </c>
      <c r="F255">
        <v>1287500</v>
      </c>
      <c r="G255">
        <v>552.03250200000002</v>
      </c>
      <c r="H255" s="3">
        <f t="shared" si="39"/>
        <v>556.90552219999995</v>
      </c>
      <c r="I255" s="3">
        <f t="shared" si="40"/>
        <v>558.38653216</v>
      </c>
      <c r="J255" t="str">
        <f t="shared" si="41"/>
        <v>SELL</v>
      </c>
      <c r="K255" s="3">
        <f t="shared" si="43"/>
        <v>557.99251200000003</v>
      </c>
      <c r="L255" s="4" t="str">
        <f t="shared" si="48"/>
        <v/>
      </c>
      <c r="Q255" s="2">
        <f t="shared" si="37"/>
        <v>6.7293524015514805E-3</v>
      </c>
      <c r="R255" s="2">
        <f t="shared" si="38"/>
        <v>6.7068113775030974E-3</v>
      </c>
      <c r="S255">
        <f t="shared" si="44"/>
        <v>1</v>
      </c>
      <c r="T255" s="2">
        <f t="shared" si="42"/>
        <v>6.7068113775030974E-3</v>
      </c>
      <c r="U255" s="2">
        <f t="shared" si="45"/>
        <v>-0.17612370309186837</v>
      </c>
      <c r="V255" s="2">
        <f t="shared" si="46"/>
        <v>-0.16148574988416886</v>
      </c>
      <c r="W255" s="4">
        <f t="shared" si="47"/>
        <v>4.8171493879302085E-2</v>
      </c>
    </row>
    <row r="256" spans="1:23" x14ac:dyDescent="0.25">
      <c r="A256" s="1">
        <v>42094</v>
      </c>
      <c r="B256">
        <v>550.00246000000004</v>
      </c>
      <c r="C256">
        <v>554.71252100000004</v>
      </c>
      <c r="D256">
        <v>546.72246800000005</v>
      </c>
      <c r="E256">
        <v>548.00246800000002</v>
      </c>
      <c r="F256">
        <v>1588000</v>
      </c>
      <c r="G256">
        <v>548.00246800000002</v>
      </c>
      <c r="H256" s="3">
        <f t="shared" si="39"/>
        <v>552.46749640000007</v>
      </c>
      <c r="I256" s="3">
        <f t="shared" si="40"/>
        <v>558.86293392000005</v>
      </c>
      <c r="J256" t="str">
        <f t="shared" si="41"/>
        <v/>
      </c>
      <c r="K256" s="3">
        <f t="shared" si="43"/>
        <v>548.00246800000002</v>
      </c>
      <c r="L256" s="4">
        <f t="shared" si="48"/>
        <v>-1.7903544913520308E-2</v>
      </c>
      <c r="Q256" s="2">
        <f t="shared" si="37"/>
        <v>-7.3003563837261698E-3</v>
      </c>
      <c r="R256" s="2">
        <f t="shared" si="38"/>
        <v>-7.3271343909840437E-3</v>
      </c>
      <c r="S256">
        <f t="shared" si="44"/>
        <v>-1</v>
      </c>
      <c r="T256" s="2">
        <f t="shared" si="42"/>
        <v>7.3271343909840437E-3</v>
      </c>
      <c r="U256" s="2">
        <f t="shared" si="45"/>
        <v>-0.16879656870088433</v>
      </c>
      <c r="V256" s="2">
        <f t="shared" si="46"/>
        <v>-0.15531927959474789</v>
      </c>
      <c r="W256" s="4">
        <f t="shared" si="47"/>
        <v>4.0519468422720584E-2</v>
      </c>
    </row>
    <row r="257" spans="1:23" x14ac:dyDescent="0.25">
      <c r="A257" s="1">
        <v>42095</v>
      </c>
      <c r="B257">
        <v>548.602441</v>
      </c>
      <c r="C257">
        <v>551.14248799999996</v>
      </c>
      <c r="D257">
        <v>539.50247200000001</v>
      </c>
      <c r="E257">
        <v>542.56243900000004</v>
      </c>
      <c r="F257">
        <v>1963100</v>
      </c>
      <c r="G257">
        <v>542.56243900000004</v>
      </c>
      <c r="H257" s="3">
        <f t="shared" si="39"/>
        <v>549.22248860000002</v>
      </c>
      <c r="I257" s="3">
        <f t="shared" si="40"/>
        <v>558.81053192000002</v>
      </c>
      <c r="J257" t="str">
        <f t="shared" si="41"/>
        <v/>
      </c>
      <c r="K257" s="3">
        <f t="shared" si="43"/>
        <v>548.00246800000002</v>
      </c>
      <c r="L257" s="4" t="str">
        <f t="shared" si="48"/>
        <v/>
      </c>
      <c r="Q257" s="2">
        <f t="shared" si="37"/>
        <v>-9.9270155111782499E-3</v>
      </c>
      <c r="R257" s="2">
        <f t="shared" si="38"/>
        <v>-9.9766168649322948E-3</v>
      </c>
      <c r="S257">
        <f t="shared" si="44"/>
        <v>-1</v>
      </c>
      <c r="T257" s="2">
        <f t="shared" si="42"/>
        <v>9.9766168649322948E-3</v>
      </c>
      <c r="U257" s="2">
        <f t="shared" si="45"/>
        <v>-0.15881995183595204</v>
      </c>
      <c r="V257" s="2">
        <f t="shared" si="46"/>
        <v>-0.14685004677572966</v>
      </c>
      <c r="W257" s="4">
        <f t="shared" si="47"/>
        <v>3.0190215520005337E-2</v>
      </c>
    </row>
    <row r="258" spans="1:23" x14ac:dyDescent="0.25">
      <c r="A258" s="1">
        <v>42096</v>
      </c>
      <c r="B258">
        <v>540.85242700000003</v>
      </c>
      <c r="C258">
        <v>540.85242700000003</v>
      </c>
      <c r="D258">
        <v>533.84939499999996</v>
      </c>
      <c r="E258">
        <v>535.53247799999997</v>
      </c>
      <c r="F258">
        <v>1716400</v>
      </c>
      <c r="G258">
        <v>535.53247799999997</v>
      </c>
      <c r="H258" s="3">
        <f t="shared" si="39"/>
        <v>545.29447980000009</v>
      </c>
      <c r="I258" s="3">
        <f t="shared" si="40"/>
        <v>558.01253039999995</v>
      </c>
      <c r="J258" t="str">
        <f t="shared" si="41"/>
        <v/>
      </c>
      <c r="K258" s="3">
        <f t="shared" si="43"/>
        <v>548.00246800000002</v>
      </c>
      <c r="L258" s="4" t="str">
        <f t="shared" si="48"/>
        <v/>
      </c>
      <c r="Q258" s="2">
        <f t="shared" si="37"/>
        <v>-1.295696217555542E-2</v>
      </c>
      <c r="R258" s="2">
        <f t="shared" si="38"/>
        <v>-1.3041635813957942E-2</v>
      </c>
      <c r="S258">
        <f t="shared" si="44"/>
        <v>-1</v>
      </c>
      <c r="T258" s="2">
        <f t="shared" si="42"/>
        <v>1.3041635813957942E-2</v>
      </c>
      <c r="U258" s="2">
        <f t="shared" si="45"/>
        <v>-0.14577831602199409</v>
      </c>
      <c r="V258" s="2">
        <f t="shared" si="46"/>
        <v>-0.13565070566253101</v>
      </c>
      <c r="W258" s="4">
        <f t="shared" si="47"/>
        <v>1.6842079863885306E-2</v>
      </c>
    </row>
    <row r="259" spans="1:23" x14ac:dyDescent="0.25">
      <c r="A259" s="1">
        <v>42100</v>
      </c>
      <c r="B259">
        <v>532.22237500000006</v>
      </c>
      <c r="C259">
        <v>538.41238499999997</v>
      </c>
      <c r="D259">
        <v>529.572407</v>
      </c>
      <c r="E259">
        <v>536.76743199999999</v>
      </c>
      <c r="F259">
        <v>1324400</v>
      </c>
      <c r="G259">
        <v>536.76743199999999</v>
      </c>
      <c r="H259" s="3">
        <f t="shared" si="39"/>
        <v>542.97946380000008</v>
      </c>
      <c r="I259" s="3">
        <f t="shared" si="40"/>
        <v>557.14712479999992</v>
      </c>
      <c r="J259" t="str">
        <f t="shared" si="41"/>
        <v/>
      </c>
      <c r="K259" s="3">
        <f t="shared" si="43"/>
        <v>548.00246800000002</v>
      </c>
      <c r="L259" s="4" t="str">
        <f t="shared" si="48"/>
        <v/>
      </c>
      <c r="Q259" s="2">
        <f t="shared" ref="Q259:Q322" si="49">G259/G258-1</f>
        <v>2.3060300742394624E-3</v>
      </c>
      <c r="R259" s="2">
        <f t="shared" ref="R259:R322" si="50">LN(G259/G258)</f>
        <v>2.3033752674806139E-3</v>
      </c>
      <c r="S259">
        <f t="shared" si="44"/>
        <v>-1</v>
      </c>
      <c r="T259" s="2">
        <f t="shared" si="42"/>
        <v>-2.3033752674806139E-3</v>
      </c>
      <c r="U259" s="2">
        <f t="shared" si="45"/>
        <v>-0.14808169128947471</v>
      </c>
      <c r="V259" s="2">
        <f t="shared" si="46"/>
        <v>-0.1376393352901929</v>
      </c>
      <c r="W259" s="4">
        <f t="shared" si="47"/>
        <v>1.9186948280803584E-2</v>
      </c>
    </row>
    <row r="260" spans="1:23" x14ac:dyDescent="0.25">
      <c r="A260" s="1">
        <v>42101</v>
      </c>
      <c r="B260">
        <v>538.08244000000002</v>
      </c>
      <c r="C260">
        <v>542.69243400000005</v>
      </c>
      <c r="D260">
        <v>536.00239499999998</v>
      </c>
      <c r="E260">
        <v>537.02246500000001</v>
      </c>
      <c r="F260">
        <v>1302900</v>
      </c>
      <c r="G260">
        <v>537.02246500000001</v>
      </c>
      <c r="H260" s="3">
        <f t="shared" si="39"/>
        <v>539.97745640000005</v>
      </c>
      <c r="I260" s="3">
        <f t="shared" si="40"/>
        <v>555.77431936000005</v>
      </c>
      <c r="J260" t="str">
        <f t="shared" si="41"/>
        <v/>
      </c>
      <c r="K260" s="3">
        <f t="shared" si="43"/>
        <v>548.00246800000002</v>
      </c>
      <c r="L260" s="4" t="str">
        <f t="shared" si="48"/>
        <v/>
      </c>
      <c r="Q260" s="2">
        <f t="shared" si="49"/>
        <v>4.7512755952761054E-4</v>
      </c>
      <c r="R260" s="2">
        <f t="shared" si="50"/>
        <v>4.7501472216871041E-4</v>
      </c>
      <c r="S260">
        <f t="shared" si="44"/>
        <v>-1</v>
      </c>
      <c r="T260" s="2">
        <f t="shared" si="42"/>
        <v>-4.7501472216871041E-4</v>
      </c>
      <c r="U260" s="2">
        <f t="shared" si="45"/>
        <v>-0.14855670601164342</v>
      </c>
      <c r="V260" s="2">
        <f t="shared" si="46"/>
        <v>-0.13804887202605931</v>
      </c>
      <c r="W260" s="4">
        <f t="shared" si="47"/>
        <v>1.9671192088242639E-2</v>
      </c>
    </row>
    <row r="261" spans="1:23" x14ac:dyDescent="0.25">
      <c r="A261" s="1">
        <v>42102</v>
      </c>
      <c r="B261">
        <v>538.38245700000004</v>
      </c>
      <c r="C261">
        <v>543.85241499999995</v>
      </c>
      <c r="D261">
        <v>538.38245700000004</v>
      </c>
      <c r="E261">
        <v>541.61244599999998</v>
      </c>
      <c r="F261">
        <v>1178500</v>
      </c>
      <c r="G261">
        <v>541.61244599999998</v>
      </c>
      <c r="H261" s="3">
        <f t="shared" si="39"/>
        <v>538.69945200000006</v>
      </c>
      <c r="I261" s="3">
        <f t="shared" si="40"/>
        <v>554.49311279999995</v>
      </c>
      <c r="J261" t="str">
        <f t="shared" si="41"/>
        <v/>
      </c>
      <c r="K261" s="3">
        <f t="shared" si="43"/>
        <v>548.00246800000002</v>
      </c>
      <c r="L261" s="4" t="str">
        <f t="shared" si="48"/>
        <v/>
      </c>
      <c r="Q261" s="2">
        <f t="shared" si="49"/>
        <v>8.5470930904165687E-3</v>
      </c>
      <c r="R261" s="2">
        <f t="shared" si="50"/>
        <v>8.5107734948435907E-3</v>
      </c>
      <c r="S261">
        <f t="shared" si="44"/>
        <v>-1</v>
      </c>
      <c r="T261" s="2">
        <f t="shared" si="42"/>
        <v>-8.5107734948435907E-3</v>
      </c>
      <c r="U261" s="2">
        <f t="shared" si="45"/>
        <v>-0.157067479506487</v>
      </c>
      <c r="V261" s="2">
        <f t="shared" si="46"/>
        <v>-0.14535361424449955</v>
      </c>
      <c r="W261" s="4">
        <f t="shared" si="47"/>
        <v>2.8386416688636951E-2</v>
      </c>
    </row>
    <row r="262" spans="1:23" x14ac:dyDescent="0.25">
      <c r="A262" s="1">
        <v>42103</v>
      </c>
      <c r="B262">
        <v>541.03248599999995</v>
      </c>
      <c r="C262">
        <v>541.95249000000001</v>
      </c>
      <c r="D262">
        <v>535.49239</v>
      </c>
      <c r="E262">
        <v>540.78247199999998</v>
      </c>
      <c r="F262">
        <v>1557900</v>
      </c>
      <c r="G262">
        <v>540.78247199999998</v>
      </c>
      <c r="H262" s="3">
        <f t="shared" si="39"/>
        <v>538.34345859999996</v>
      </c>
      <c r="I262" s="3">
        <f t="shared" si="40"/>
        <v>553.18950835999999</v>
      </c>
      <c r="J262" t="str">
        <f t="shared" si="41"/>
        <v/>
      </c>
      <c r="K262" s="3">
        <f t="shared" si="43"/>
        <v>548.00246800000002</v>
      </c>
      <c r="L262" s="4" t="str">
        <f t="shared" si="48"/>
        <v/>
      </c>
      <c r="Q262" s="2">
        <f t="shared" si="49"/>
        <v>-1.5324130863860752E-3</v>
      </c>
      <c r="R262" s="2">
        <f t="shared" si="50"/>
        <v>-1.5335884322167552E-3</v>
      </c>
      <c r="S262">
        <f t="shared" si="44"/>
        <v>-1</v>
      </c>
      <c r="T262" s="2">
        <f t="shared" si="42"/>
        <v>1.5335884322167552E-3</v>
      </c>
      <c r="U262" s="2">
        <f t="shared" si="45"/>
        <v>-0.15553389107427024</v>
      </c>
      <c r="V262" s="2">
        <f t="shared" si="46"/>
        <v>-0.14404193290107947</v>
      </c>
      <c r="W262" s="4">
        <f t="shared" si="47"/>
        <v>2.6810503885841497E-2</v>
      </c>
    </row>
    <row r="263" spans="1:23" x14ac:dyDescent="0.25">
      <c r="A263" s="1">
        <v>42104</v>
      </c>
      <c r="B263">
        <v>542.29241100000002</v>
      </c>
      <c r="C263">
        <v>542.29241100000002</v>
      </c>
      <c r="D263">
        <v>537.31244500000003</v>
      </c>
      <c r="E263">
        <v>540.01247699999999</v>
      </c>
      <c r="F263">
        <v>1409500</v>
      </c>
      <c r="G263">
        <v>540.01247699999999</v>
      </c>
      <c r="H263" s="3">
        <f t="shared" ref="H263:H326" si="51">AVERAGE(E259:E263)</f>
        <v>539.23945839999999</v>
      </c>
      <c r="I263" s="3">
        <f t="shared" si="40"/>
        <v>551.77670308000006</v>
      </c>
      <c r="J263" t="str">
        <f t="shared" si="41"/>
        <v/>
      </c>
      <c r="K263" s="3">
        <f t="shared" si="43"/>
        <v>548.00246800000002</v>
      </c>
      <c r="L263" s="4" t="str">
        <f t="shared" si="48"/>
        <v/>
      </c>
      <c r="Q263" s="2">
        <f t="shared" si="49"/>
        <v>-1.4238534713454376E-3</v>
      </c>
      <c r="R263" s="2">
        <f t="shared" si="50"/>
        <v>-1.4248681139486644E-3</v>
      </c>
      <c r="S263">
        <f t="shared" si="44"/>
        <v>-1</v>
      </c>
      <c r="T263" s="2">
        <f t="shared" si="42"/>
        <v>1.4248681139486644E-3</v>
      </c>
      <c r="U263" s="2">
        <f t="shared" si="45"/>
        <v>-0.15410902296032158</v>
      </c>
      <c r="V263" s="2">
        <f t="shared" si="46"/>
        <v>-0.14282143622748911</v>
      </c>
      <c r="W263" s="4">
        <f t="shared" si="47"/>
        <v>2.5348476185469648E-2</v>
      </c>
    </row>
    <row r="264" spans="1:23" x14ac:dyDescent="0.25">
      <c r="A264" s="1">
        <v>42107</v>
      </c>
      <c r="B264">
        <v>538.41238499999997</v>
      </c>
      <c r="C264">
        <v>544.06246299999998</v>
      </c>
      <c r="D264">
        <v>537.31244500000003</v>
      </c>
      <c r="E264">
        <v>539.17240400000003</v>
      </c>
      <c r="F264">
        <v>1645300</v>
      </c>
      <c r="G264">
        <v>539.17240400000003</v>
      </c>
      <c r="H264" s="3">
        <f t="shared" si="51"/>
        <v>539.72045279999998</v>
      </c>
      <c r="I264" s="3">
        <f t="shared" si="40"/>
        <v>550.63609692</v>
      </c>
      <c r="J264" t="str">
        <f t="shared" si="41"/>
        <v/>
      </c>
      <c r="K264" s="3">
        <f t="shared" si="43"/>
        <v>548.00246800000002</v>
      </c>
      <c r="L264" s="4" t="str">
        <f t="shared" si="48"/>
        <v/>
      </c>
      <c r="Q264" s="2">
        <f t="shared" si="49"/>
        <v>-1.5556547964723499E-3</v>
      </c>
      <c r="R264" s="2">
        <f t="shared" si="50"/>
        <v>-1.5568660837881824E-3</v>
      </c>
      <c r="S264">
        <f t="shared" si="44"/>
        <v>-1</v>
      </c>
      <c r="T264" s="2">
        <f t="shared" si="42"/>
        <v>1.5568660837881824E-3</v>
      </c>
      <c r="U264" s="2">
        <f t="shared" si="45"/>
        <v>-0.1525521568765334</v>
      </c>
      <c r="V264" s="2">
        <f t="shared" si="46"/>
        <v>-0.14148588462606837</v>
      </c>
      <c r="W264" s="4">
        <f t="shared" si="47"/>
        <v>2.375338791043613E-2</v>
      </c>
    </row>
    <row r="265" spans="1:23" x14ac:dyDescent="0.25">
      <c r="A265" s="1">
        <v>42108</v>
      </c>
      <c r="B265">
        <v>536.25240899999994</v>
      </c>
      <c r="C265">
        <v>537.57243500000004</v>
      </c>
      <c r="D265">
        <v>528.09435399999995</v>
      </c>
      <c r="E265">
        <v>530.39240500000005</v>
      </c>
      <c r="F265">
        <v>2604100</v>
      </c>
      <c r="G265">
        <v>530.39240500000005</v>
      </c>
      <c r="H265" s="3">
        <f t="shared" si="51"/>
        <v>538.39444079999998</v>
      </c>
      <c r="I265" s="3">
        <f t="shared" si="40"/>
        <v>549.09769084000004</v>
      </c>
      <c r="J265" t="str">
        <f t="shared" si="41"/>
        <v/>
      </c>
      <c r="K265" s="3">
        <f t="shared" si="43"/>
        <v>548.00246800000002</v>
      </c>
      <c r="L265" s="4" t="str">
        <f t="shared" si="48"/>
        <v/>
      </c>
      <c r="Q265" s="2">
        <f t="shared" si="49"/>
        <v>-1.6284214353077253E-2</v>
      </c>
      <c r="R265" s="2">
        <f t="shared" si="50"/>
        <v>-1.641825937562744E-2</v>
      </c>
      <c r="S265">
        <f t="shared" si="44"/>
        <v>-1</v>
      </c>
      <c r="T265" s="2">
        <f t="shared" si="42"/>
        <v>1.641825937562744E-2</v>
      </c>
      <c r="U265" s="2">
        <f t="shared" si="45"/>
        <v>-0.13613389750090596</v>
      </c>
      <c r="V265" s="2">
        <f t="shared" si="46"/>
        <v>-0.12727423113440695</v>
      </c>
      <c r="W265" s="4">
        <f t="shared" si="47"/>
        <v>7.0823682970135859E-3</v>
      </c>
    </row>
    <row r="266" spans="1:23" x14ac:dyDescent="0.25">
      <c r="A266" s="1">
        <v>42109</v>
      </c>
      <c r="B266">
        <v>528.702406</v>
      </c>
      <c r="C266">
        <v>534.73243200000002</v>
      </c>
      <c r="D266">
        <v>523.22235000000001</v>
      </c>
      <c r="E266">
        <v>532.53242899999998</v>
      </c>
      <c r="F266">
        <v>2318800</v>
      </c>
      <c r="G266">
        <v>532.53242899999998</v>
      </c>
      <c r="H266" s="3">
        <f t="shared" si="51"/>
        <v>536.57843739999998</v>
      </c>
      <c r="I266" s="3">
        <f t="shared" si="40"/>
        <v>548.19848648000004</v>
      </c>
      <c r="J266" t="str">
        <f t="shared" si="41"/>
        <v/>
      </c>
      <c r="K266" s="3">
        <f t="shared" si="43"/>
        <v>548.00246800000002</v>
      </c>
      <c r="L266" s="4" t="str">
        <f t="shared" si="48"/>
        <v/>
      </c>
      <c r="Q266" s="2">
        <f t="shared" si="49"/>
        <v>4.0347938240177239E-3</v>
      </c>
      <c r="R266" s="2">
        <f t="shared" si="50"/>
        <v>4.0266758722646758E-3</v>
      </c>
      <c r="S266">
        <f t="shared" si="44"/>
        <v>-1</v>
      </c>
      <c r="T266" s="2">
        <f t="shared" si="42"/>
        <v>-4.0266758722646758E-3</v>
      </c>
      <c r="U266" s="2">
        <f t="shared" si="45"/>
        <v>-0.14016057337317064</v>
      </c>
      <c r="V266" s="2">
        <f t="shared" si="46"/>
        <v>-0.13078134917846274</v>
      </c>
      <c r="W266" s="4">
        <f t="shared" si="47"/>
        <v>1.1145738016895557E-2</v>
      </c>
    </row>
    <row r="267" spans="1:23" x14ac:dyDescent="0.25">
      <c r="A267" s="1">
        <v>42110</v>
      </c>
      <c r="B267">
        <v>529.90241400000002</v>
      </c>
      <c r="C267">
        <v>535.59245699999997</v>
      </c>
      <c r="D267">
        <v>529.61237300000005</v>
      </c>
      <c r="E267">
        <v>533.80239099999994</v>
      </c>
      <c r="F267">
        <v>1299900</v>
      </c>
      <c r="G267">
        <v>533.80239099999994</v>
      </c>
      <c r="H267" s="3">
        <f t="shared" si="51"/>
        <v>535.18242119999991</v>
      </c>
      <c r="I267" s="3">
        <f t="shared" si="40"/>
        <v>547.50328151999997</v>
      </c>
      <c r="J267" t="str">
        <f t="shared" si="41"/>
        <v/>
      </c>
      <c r="K267" s="3">
        <f t="shared" si="43"/>
        <v>548.00246800000002</v>
      </c>
      <c r="L267" s="4" t="str">
        <f t="shared" si="48"/>
        <v/>
      </c>
      <c r="Q267" s="2">
        <f t="shared" si="49"/>
        <v>2.3847599335589109E-3</v>
      </c>
      <c r="R267" s="2">
        <f t="shared" si="50"/>
        <v>2.3819209062916932E-3</v>
      </c>
      <c r="S267">
        <f t="shared" si="44"/>
        <v>-1</v>
      </c>
      <c r="T267" s="2">
        <f t="shared" si="42"/>
        <v>-2.3819209062916932E-3</v>
      </c>
      <c r="U267" s="2">
        <f t="shared" si="45"/>
        <v>-0.14254249427946233</v>
      </c>
      <c r="V267" s="2">
        <f t="shared" si="46"/>
        <v>-0.13284929543506652</v>
      </c>
      <c r="W267" s="4">
        <f t="shared" si="47"/>
        <v>1.3557077859907007E-2</v>
      </c>
    </row>
    <row r="268" spans="1:23" x14ac:dyDescent="0.25">
      <c r="A268" s="1">
        <v>42111</v>
      </c>
      <c r="B268">
        <v>528.66237899999999</v>
      </c>
      <c r="C268">
        <v>529.84243500000002</v>
      </c>
      <c r="D268">
        <v>521.01237100000003</v>
      </c>
      <c r="E268">
        <v>524.05238599999996</v>
      </c>
      <c r="F268">
        <v>2144100</v>
      </c>
      <c r="G268">
        <v>524.05238599999996</v>
      </c>
      <c r="H268" s="3">
        <f t="shared" si="51"/>
        <v>531.9904029999999</v>
      </c>
      <c r="I268" s="3">
        <f t="shared" si="40"/>
        <v>546.24487676000001</v>
      </c>
      <c r="J268" t="str">
        <f t="shared" si="41"/>
        <v/>
      </c>
      <c r="K268" s="3">
        <f t="shared" si="43"/>
        <v>548.00246800000002</v>
      </c>
      <c r="L268" s="4" t="str">
        <f t="shared" si="48"/>
        <v/>
      </c>
      <c r="Q268" s="2">
        <f t="shared" si="49"/>
        <v>-1.8265195443832316E-2</v>
      </c>
      <c r="R268" s="2">
        <f t="shared" si="50"/>
        <v>-1.843406355959781E-2</v>
      </c>
      <c r="S268">
        <f t="shared" si="44"/>
        <v>-1</v>
      </c>
      <c r="T268" s="2">
        <f t="shared" si="42"/>
        <v>1.843406355959781E-2</v>
      </c>
      <c r="U268" s="2">
        <f t="shared" si="45"/>
        <v>-0.12410843071986452</v>
      </c>
      <c r="V268" s="2">
        <f t="shared" si="46"/>
        <v>-0.11671593943645153</v>
      </c>
      <c r="W268" s="4">
        <f t="shared" si="47"/>
        <v>-4.9557402606837941E-3</v>
      </c>
    </row>
    <row r="269" spans="1:23" x14ac:dyDescent="0.25">
      <c r="A269" s="1">
        <v>42114</v>
      </c>
      <c r="B269">
        <v>525.602352</v>
      </c>
      <c r="C269">
        <v>536.09242400000005</v>
      </c>
      <c r="D269">
        <v>524.50234999999998</v>
      </c>
      <c r="E269">
        <v>535.38240800000005</v>
      </c>
      <c r="F269">
        <v>1679300</v>
      </c>
      <c r="G269">
        <v>535.38240800000005</v>
      </c>
      <c r="H269" s="3">
        <f t="shared" si="51"/>
        <v>531.23240379999993</v>
      </c>
      <c r="I269" s="3">
        <f t="shared" si="40"/>
        <v>545.76727296000001</v>
      </c>
      <c r="J269" t="str">
        <f t="shared" si="41"/>
        <v/>
      </c>
      <c r="K269" s="3">
        <f t="shared" si="43"/>
        <v>548.00246800000002</v>
      </c>
      <c r="L269" s="4" t="str">
        <f t="shared" si="48"/>
        <v/>
      </c>
      <c r="Q269" s="2">
        <f t="shared" si="49"/>
        <v>2.1620017965150673E-2</v>
      </c>
      <c r="R269" s="2">
        <f t="shared" si="50"/>
        <v>2.1389620263434096E-2</v>
      </c>
      <c r="S269">
        <f t="shared" si="44"/>
        <v>-1</v>
      </c>
      <c r="T269" s="2">
        <f t="shared" si="42"/>
        <v>-2.1389620263434096E-2</v>
      </c>
      <c r="U269" s="2">
        <f t="shared" si="45"/>
        <v>-0.14549805098329863</v>
      </c>
      <c r="V269" s="2">
        <f t="shared" si="46"/>
        <v>-0.13540842482426874</v>
      </c>
      <c r="W269" s="4">
        <f t="shared" si="47"/>
        <v>1.6557134511000271E-2</v>
      </c>
    </row>
    <row r="270" spans="1:23" x14ac:dyDescent="0.25">
      <c r="A270" s="1">
        <v>42115</v>
      </c>
      <c r="B270">
        <v>537.51245600000004</v>
      </c>
      <c r="C270">
        <v>539.39242899999999</v>
      </c>
      <c r="D270">
        <v>533.677415</v>
      </c>
      <c r="E270">
        <v>533.97241299999996</v>
      </c>
      <c r="F270">
        <v>1844800</v>
      </c>
      <c r="G270">
        <v>533.97241299999996</v>
      </c>
      <c r="H270" s="3">
        <f t="shared" si="51"/>
        <v>531.94840539999996</v>
      </c>
      <c r="I270" s="3">
        <f t="shared" si="40"/>
        <v>544.94566912000005</v>
      </c>
      <c r="J270" t="str">
        <f t="shared" si="41"/>
        <v/>
      </c>
      <c r="K270" s="3">
        <f t="shared" si="43"/>
        <v>548.00246800000002</v>
      </c>
      <c r="L270" s="4" t="str">
        <f t="shared" si="48"/>
        <v/>
      </c>
      <c r="Q270" s="2">
        <f t="shared" si="49"/>
        <v>-2.6336222089690109E-3</v>
      </c>
      <c r="R270" s="2">
        <f t="shared" si="50"/>
        <v>-2.6370962928957456E-3</v>
      </c>
      <c r="S270">
        <f t="shared" si="44"/>
        <v>-1</v>
      </c>
      <c r="T270" s="2">
        <f t="shared" si="42"/>
        <v>2.6370962928957456E-3</v>
      </c>
      <c r="U270" s="2">
        <f t="shared" si="45"/>
        <v>-0.14286095469040289</v>
      </c>
      <c r="V270" s="2">
        <f t="shared" si="46"/>
        <v>-0.13312540463753109</v>
      </c>
      <c r="W270" s="4">
        <f t="shared" si="47"/>
        <v>1.3879907064866304E-2</v>
      </c>
    </row>
    <row r="271" spans="1:23" x14ac:dyDescent="0.25">
      <c r="A271" s="1">
        <v>42116</v>
      </c>
      <c r="B271">
        <v>534.40242599999999</v>
      </c>
      <c r="C271">
        <v>541.08248900000001</v>
      </c>
      <c r="D271">
        <v>531.75239699999997</v>
      </c>
      <c r="E271">
        <v>539.36745800000006</v>
      </c>
      <c r="F271">
        <v>1593600</v>
      </c>
      <c r="G271">
        <v>539.36745800000006</v>
      </c>
      <c r="H271" s="3">
        <f t="shared" si="51"/>
        <v>533.31541119999997</v>
      </c>
      <c r="I271" s="3">
        <f t="shared" si="40"/>
        <v>544.48666616000003</v>
      </c>
      <c r="J271" t="str">
        <f t="shared" si="41"/>
        <v/>
      </c>
      <c r="K271" s="3">
        <f t="shared" si="43"/>
        <v>548.00246800000002</v>
      </c>
      <c r="L271" s="4" t="str">
        <f t="shared" si="48"/>
        <v/>
      </c>
      <c r="Q271" s="2">
        <f t="shared" si="49"/>
        <v>1.0103602487044672E-2</v>
      </c>
      <c r="R271" s="2">
        <f t="shared" si="50"/>
        <v>1.0052902312382308E-2</v>
      </c>
      <c r="S271">
        <f t="shared" si="44"/>
        <v>-1</v>
      </c>
      <c r="T271" s="2">
        <f t="shared" si="42"/>
        <v>-1.0052902312382308E-2</v>
      </c>
      <c r="U271" s="2">
        <f t="shared" si="45"/>
        <v>-0.1529138570027852</v>
      </c>
      <c r="V271" s="2">
        <f t="shared" si="46"/>
        <v>-0.14179635313835326</v>
      </c>
      <c r="W271" s="4">
        <f t="shared" si="47"/>
        <v>2.412374661545158E-2</v>
      </c>
    </row>
    <row r="272" spans="1:23" x14ac:dyDescent="0.25">
      <c r="A272" s="1">
        <v>42117</v>
      </c>
      <c r="B272">
        <v>541.00243499999999</v>
      </c>
      <c r="C272">
        <v>550.96249</v>
      </c>
      <c r="D272">
        <v>540.23244</v>
      </c>
      <c r="E272">
        <v>547.00247200000001</v>
      </c>
      <c r="F272">
        <v>4184900</v>
      </c>
      <c r="G272">
        <v>547.00247200000001</v>
      </c>
      <c r="H272" s="3">
        <f t="shared" si="51"/>
        <v>535.95542739999996</v>
      </c>
      <c r="I272" s="3">
        <f t="shared" si="40"/>
        <v>543.98666452000009</v>
      </c>
      <c r="J272" t="str">
        <f t="shared" si="41"/>
        <v/>
      </c>
      <c r="K272" s="3">
        <f t="shared" si="43"/>
        <v>548.00246800000002</v>
      </c>
      <c r="L272" s="4" t="str">
        <f t="shared" si="48"/>
        <v/>
      </c>
      <c r="Q272" s="2">
        <f t="shared" si="49"/>
        <v>1.4155496196064377E-2</v>
      </c>
      <c r="R272" s="2">
        <f t="shared" si="50"/>
        <v>1.4056242717971955E-2</v>
      </c>
      <c r="S272">
        <f t="shared" si="44"/>
        <v>-1</v>
      </c>
      <c r="T272" s="2">
        <f t="shared" si="42"/>
        <v>-1.4056242717971955E-2</v>
      </c>
      <c r="U272" s="2">
        <f t="shared" si="45"/>
        <v>-0.16697009972075716</v>
      </c>
      <c r="V272" s="2">
        <f t="shared" si="46"/>
        <v>-0.15377508667987128</v>
      </c>
      <c r="W272" s="4">
        <f t="shared" si="47"/>
        <v>3.8620726414965834E-2</v>
      </c>
    </row>
    <row r="273" spans="1:23" x14ac:dyDescent="0.25">
      <c r="A273" s="1">
        <v>42118</v>
      </c>
      <c r="B273">
        <v>566.10252200000002</v>
      </c>
      <c r="C273">
        <v>571.14259000000004</v>
      </c>
      <c r="D273">
        <v>557.25250700000004</v>
      </c>
      <c r="E273">
        <v>565.06256099999996</v>
      </c>
      <c r="F273">
        <v>4932500</v>
      </c>
      <c r="G273">
        <v>565.06256099999996</v>
      </c>
      <c r="H273" s="3">
        <f t="shared" si="51"/>
        <v>544.1574624000001</v>
      </c>
      <c r="I273" s="3">
        <f t="shared" si="40"/>
        <v>544.26946648000001</v>
      </c>
      <c r="J273" t="str">
        <f t="shared" si="41"/>
        <v/>
      </c>
      <c r="K273" s="3">
        <f t="shared" si="43"/>
        <v>548.00246800000002</v>
      </c>
      <c r="L273" s="4" t="str">
        <f t="shared" si="48"/>
        <v/>
      </c>
      <c r="Q273" s="2">
        <f t="shared" si="49"/>
        <v>3.3016466879878914E-2</v>
      </c>
      <c r="R273" s="2">
        <f t="shared" si="50"/>
        <v>3.2483130842857179E-2</v>
      </c>
      <c r="S273">
        <f t="shared" si="44"/>
        <v>-1</v>
      </c>
      <c r="T273" s="2">
        <f t="shared" si="42"/>
        <v>-3.2483130842857179E-2</v>
      </c>
      <c r="U273" s="2">
        <f t="shared" si="45"/>
        <v>-0.19945323056361433</v>
      </c>
      <c r="V273" s="2">
        <f t="shared" si="46"/>
        <v>-0.18082146756472828</v>
      </c>
      <c r="W273" s="4">
        <f t="shared" si="47"/>
        <v>7.2912313229401393E-2</v>
      </c>
    </row>
    <row r="274" spans="1:23" x14ac:dyDescent="0.25">
      <c r="A274" s="1">
        <v>42121</v>
      </c>
      <c r="B274">
        <v>563.39001499999995</v>
      </c>
      <c r="C274">
        <v>565.95001200000002</v>
      </c>
      <c r="D274">
        <v>553.20001200000002</v>
      </c>
      <c r="E274">
        <v>555.36999500000002</v>
      </c>
      <c r="F274">
        <v>2398000</v>
      </c>
      <c r="G274">
        <v>555.36999500000002</v>
      </c>
      <c r="H274" s="3">
        <f t="shared" si="51"/>
        <v>548.15497979999998</v>
      </c>
      <c r="I274" s="3">
        <f t="shared" si="40"/>
        <v>544.06976480000003</v>
      </c>
      <c r="J274" t="str">
        <f t="shared" si="41"/>
        <v>BUY</v>
      </c>
      <c r="K274" s="3">
        <f t="shared" si="43"/>
        <v>548.00246800000002</v>
      </c>
      <c r="L274" s="4" t="str">
        <f t="shared" si="48"/>
        <v/>
      </c>
      <c r="Q274" s="2">
        <f t="shared" si="49"/>
        <v>-1.7153084753742776E-2</v>
      </c>
      <c r="R274" s="2">
        <f t="shared" si="50"/>
        <v>-1.7301903163651391E-2</v>
      </c>
      <c r="S274">
        <f t="shared" si="44"/>
        <v>-1</v>
      </c>
      <c r="T274" s="2">
        <f t="shared" si="42"/>
        <v>1.7301903163651391E-2</v>
      </c>
      <c r="U274" s="2">
        <f t="shared" si="45"/>
        <v>-0.18215132739996293</v>
      </c>
      <c r="V274" s="2">
        <f t="shared" si="46"/>
        <v>-0.16652479676346899</v>
      </c>
      <c r="W274" s="4">
        <f t="shared" si="47"/>
        <v>5.4508557387243251E-2</v>
      </c>
    </row>
    <row r="275" spans="1:23" x14ac:dyDescent="0.25">
      <c r="A275" s="1">
        <v>42122</v>
      </c>
      <c r="B275">
        <v>554.64001499999995</v>
      </c>
      <c r="C275">
        <v>556.02002000000005</v>
      </c>
      <c r="D275">
        <v>550.36602800000003</v>
      </c>
      <c r="E275">
        <v>553.67999299999997</v>
      </c>
      <c r="F275">
        <v>1491000</v>
      </c>
      <c r="G275">
        <v>553.67999299999997</v>
      </c>
      <c r="H275" s="3">
        <f t="shared" si="51"/>
        <v>552.09649580000007</v>
      </c>
      <c r="I275" s="3">
        <f t="shared" si="40"/>
        <v>543.86446411999998</v>
      </c>
      <c r="J275" t="str">
        <f t="shared" si="41"/>
        <v/>
      </c>
      <c r="K275" s="3">
        <f t="shared" si="43"/>
        <v>553.67999299999997</v>
      </c>
      <c r="L275" s="4">
        <f t="shared" si="48"/>
        <v>-1.0360400420678317E-2</v>
      </c>
      <c r="Q275" s="2">
        <f t="shared" si="49"/>
        <v>-3.0430199960659321E-3</v>
      </c>
      <c r="R275" s="2">
        <f t="shared" si="50"/>
        <v>-3.0476593956619076E-3</v>
      </c>
      <c r="S275">
        <f t="shared" si="44"/>
        <v>1</v>
      </c>
      <c r="T275" s="2">
        <f t="shared" si="42"/>
        <v>-3.0476593956619076E-3</v>
      </c>
      <c r="U275" s="2">
        <f t="shared" si="45"/>
        <v>-0.18519898679562483</v>
      </c>
      <c r="V275" s="2">
        <f t="shared" si="46"/>
        <v>-0.16906107847314289</v>
      </c>
      <c r="W275" s="4">
        <f t="shared" si="47"/>
        <v>5.1299666761091212E-2</v>
      </c>
    </row>
    <row r="276" spans="1:23" x14ac:dyDescent="0.25">
      <c r="A276" s="1">
        <v>42123</v>
      </c>
      <c r="B276">
        <v>550.46997099999999</v>
      </c>
      <c r="C276">
        <v>553.67999299999997</v>
      </c>
      <c r="D276">
        <v>546.90502900000001</v>
      </c>
      <c r="E276">
        <v>549.080017</v>
      </c>
      <c r="F276">
        <v>1698800</v>
      </c>
      <c r="G276">
        <v>549.080017</v>
      </c>
      <c r="H276" s="3">
        <f t="shared" si="51"/>
        <v>554.03900759999999</v>
      </c>
      <c r="I276" s="3">
        <f t="shared" si="40"/>
        <v>543.0199609199999</v>
      </c>
      <c r="J276" t="str">
        <f t="shared" si="41"/>
        <v/>
      </c>
      <c r="K276" s="3">
        <f t="shared" si="43"/>
        <v>553.67999299999997</v>
      </c>
      <c r="L276" s="4" t="str">
        <f t="shared" si="48"/>
        <v/>
      </c>
      <c r="Q276" s="2">
        <f t="shared" si="49"/>
        <v>-8.3080047286446801E-3</v>
      </c>
      <c r="R276" s="2">
        <f t="shared" si="50"/>
        <v>-8.3427085465876873E-3</v>
      </c>
      <c r="S276">
        <f t="shared" si="44"/>
        <v>1</v>
      </c>
      <c r="T276" s="2">
        <f t="shared" si="42"/>
        <v>-8.3427085465876873E-3</v>
      </c>
      <c r="U276" s="2">
        <f t="shared" si="45"/>
        <v>-0.19354169534221252</v>
      </c>
      <c r="V276" s="2">
        <f t="shared" si="46"/>
        <v>-0.17596452296240295</v>
      </c>
      <c r="W276" s="4">
        <f t="shared" si="47"/>
        <v>4.2565464158417443E-2</v>
      </c>
    </row>
    <row r="277" spans="1:23" x14ac:dyDescent="0.25">
      <c r="A277" s="1">
        <v>42124</v>
      </c>
      <c r="B277">
        <v>547.86999500000002</v>
      </c>
      <c r="C277">
        <v>548.59002699999996</v>
      </c>
      <c r="D277">
        <v>535.04998799999998</v>
      </c>
      <c r="E277">
        <v>537.34002699999996</v>
      </c>
      <c r="F277">
        <v>2082200</v>
      </c>
      <c r="G277">
        <v>537.34002699999996</v>
      </c>
      <c r="H277" s="3">
        <f t="shared" si="51"/>
        <v>552.10651859999996</v>
      </c>
      <c r="I277" s="3">
        <f t="shared" si="40"/>
        <v>542.16206288000001</v>
      </c>
      <c r="J277" t="str">
        <f t="shared" si="41"/>
        <v/>
      </c>
      <c r="K277" s="3">
        <f t="shared" si="43"/>
        <v>553.67999299999997</v>
      </c>
      <c r="L277" s="4" t="str">
        <f t="shared" si="48"/>
        <v/>
      </c>
      <c r="Q277" s="2">
        <f t="shared" si="49"/>
        <v>-2.1381200620163909E-2</v>
      </c>
      <c r="R277" s="2">
        <f t="shared" si="50"/>
        <v>-2.1613089827434928E-2</v>
      </c>
      <c r="S277">
        <f t="shared" si="44"/>
        <v>1</v>
      </c>
      <c r="T277" s="2">
        <f t="shared" si="42"/>
        <v>-2.1613089827434928E-2</v>
      </c>
      <c r="U277" s="2">
        <f t="shared" si="45"/>
        <v>-0.21515478516964745</v>
      </c>
      <c r="V277" s="2">
        <f t="shared" si="46"/>
        <v>-0.19358339081507625</v>
      </c>
      <c r="W277" s="4">
        <f t="shared" si="47"/>
        <v>2.0274162809591934E-2</v>
      </c>
    </row>
    <row r="278" spans="1:23" x14ac:dyDescent="0.25">
      <c r="A278" s="1">
        <v>42125</v>
      </c>
      <c r="B278">
        <v>538.42999299999997</v>
      </c>
      <c r="C278">
        <v>539.53997800000002</v>
      </c>
      <c r="D278">
        <v>532.09997599999997</v>
      </c>
      <c r="E278">
        <v>537.90002400000003</v>
      </c>
      <c r="F278">
        <v>1768200</v>
      </c>
      <c r="G278">
        <v>537.90002400000003</v>
      </c>
      <c r="H278" s="3">
        <f t="shared" si="51"/>
        <v>546.6740112</v>
      </c>
      <c r="I278" s="3">
        <f t="shared" si="40"/>
        <v>541.47116296000013</v>
      </c>
      <c r="J278" t="str">
        <f t="shared" si="41"/>
        <v/>
      </c>
      <c r="K278" s="3">
        <f t="shared" si="43"/>
        <v>553.67999299999997</v>
      </c>
      <c r="L278" s="4" t="str">
        <f t="shared" si="48"/>
        <v/>
      </c>
      <c r="Q278" s="2">
        <f t="shared" si="49"/>
        <v>1.0421650572478569E-3</v>
      </c>
      <c r="R278" s="2">
        <f t="shared" si="50"/>
        <v>1.0416223802511917E-3</v>
      </c>
      <c r="S278">
        <f t="shared" si="44"/>
        <v>1</v>
      </c>
      <c r="T278" s="2">
        <f t="shared" si="42"/>
        <v>1.0416223802511917E-3</v>
      </c>
      <c r="U278" s="2">
        <f t="shared" si="45"/>
        <v>-0.21411316278939627</v>
      </c>
      <c r="V278" s="2">
        <f t="shared" si="46"/>
        <v>-0.19274297160339948</v>
      </c>
      <c r="W278" s="4">
        <f t="shared" si="47"/>
        <v>2.1337456890884843E-2</v>
      </c>
    </row>
    <row r="279" spans="1:23" x14ac:dyDescent="0.25">
      <c r="A279" s="1">
        <v>42128</v>
      </c>
      <c r="B279">
        <v>538.53002900000001</v>
      </c>
      <c r="C279">
        <v>544.07000700000003</v>
      </c>
      <c r="D279">
        <v>535.05999799999995</v>
      </c>
      <c r="E279">
        <v>540.78002900000001</v>
      </c>
      <c r="F279">
        <v>1308000</v>
      </c>
      <c r="G279">
        <v>540.78002900000001</v>
      </c>
      <c r="H279" s="3">
        <f t="shared" si="51"/>
        <v>543.75601799999993</v>
      </c>
      <c r="I279" s="3">
        <f t="shared" si="40"/>
        <v>541.1686636400002</v>
      </c>
      <c r="J279" t="str">
        <f t="shared" si="41"/>
        <v/>
      </c>
      <c r="K279" s="3">
        <f t="shared" si="43"/>
        <v>553.67999299999997</v>
      </c>
      <c r="L279" s="4" t="str">
        <f t="shared" si="48"/>
        <v/>
      </c>
      <c r="Q279" s="2">
        <f t="shared" si="49"/>
        <v>5.3541641039227539E-3</v>
      </c>
      <c r="R279" s="2">
        <f t="shared" si="50"/>
        <v>5.3398815254609069E-3</v>
      </c>
      <c r="S279">
        <f t="shared" si="44"/>
        <v>1</v>
      </c>
      <c r="T279" s="2">
        <f t="shared" si="42"/>
        <v>5.3398815254609069E-3</v>
      </c>
      <c r="U279" s="2">
        <f t="shared" si="45"/>
        <v>-0.20877328126393535</v>
      </c>
      <c r="V279" s="2">
        <f t="shared" si="46"/>
        <v>-0.18842078499931902</v>
      </c>
      <c r="W279" s="4">
        <f t="shared" si="47"/>
        <v>2.6805865240561833E-2</v>
      </c>
    </row>
    <row r="280" spans="1:23" x14ac:dyDescent="0.25">
      <c r="A280" s="1">
        <v>42129</v>
      </c>
      <c r="B280">
        <v>538.21002199999998</v>
      </c>
      <c r="C280">
        <v>539.73999000000003</v>
      </c>
      <c r="D280">
        <v>530.39099099999999</v>
      </c>
      <c r="E280">
        <v>530.79998799999998</v>
      </c>
      <c r="F280">
        <v>1383100</v>
      </c>
      <c r="G280">
        <v>530.79998799999998</v>
      </c>
      <c r="H280" s="3">
        <f t="shared" si="51"/>
        <v>539.18001700000002</v>
      </c>
      <c r="I280" s="3">
        <f t="shared" si="40"/>
        <v>540.31936308000013</v>
      </c>
      <c r="J280" t="str">
        <f t="shared" si="41"/>
        <v>SELL</v>
      </c>
      <c r="K280" s="3">
        <f t="shared" si="43"/>
        <v>553.67999299999997</v>
      </c>
      <c r="L280" s="4" t="str">
        <f t="shared" si="48"/>
        <v/>
      </c>
      <c r="Q280" s="2">
        <f t="shared" si="49"/>
        <v>-1.8454899339487296E-2</v>
      </c>
      <c r="R280" s="2">
        <f t="shared" si="50"/>
        <v>-1.8627315571948477E-2</v>
      </c>
      <c r="S280">
        <f t="shared" si="44"/>
        <v>1</v>
      </c>
      <c r="T280" s="2">
        <f t="shared" si="42"/>
        <v>-1.8627315571948477E-2</v>
      </c>
      <c r="U280" s="2">
        <f t="shared" si="45"/>
        <v>-0.22740059683588382</v>
      </c>
      <c r="V280" s="2">
        <f t="shared" si="46"/>
        <v>-0.20339839771817669</v>
      </c>
      <c r="W280" s="4">
        <f t="shared" si="47"/>
        <v>7.8562663563521706E-3</v>
      </c>
    </row>
    <row r="281" spans="1:23" x14ac:dyDescent="0.25">
      <c r="A281" s="1">
        <v>42130</v>
      </c>
      <c r="B281">
        <v>531.23999000000003</v>
      </c>
      <c r="C281">
        <v>532.38000499999998</v>
      </c>
      <c r="D281">
        <v>521.08502199999998</v>
      </c>
      <c r="E281">
        <v>524.21997099999999</v>
      </c>
      <c r="F281">
        <v>1567000</v>
      </c>
      <c r="G281">
        <v>524.21997099999999</v>
      </c>
      <c r="H281" s="3">
        <f t="shared" si="51"/>
        <v>534.20800780000002</v>
      </c>
      <c r="I281" s="3">
        <f t="shared" si="40"/>
        <v>539.36806320000005</v>
      </c>
      <c r="J281" t="str">
        <f t="shared" si="41"/>
        <v/>
      </c>
      <c r="K281" s="3">
        <f t="shared" si="43"/>
        <v>524.21997099999999</v>
      </c>
      <c r="L281" s="4">
        <f t="shared" si="48"/>
        <v>-5.3207669362183352E-2</v>
      </c>
      <c r="Q281" s="2">
        <f t="shared" si="49"/>
        <v>-1.2396415125766724E-2</v>
      </c>
      <c r="R281" s="2">
        <f t="shared" si="50"/>
        <v>-1.2473891632895775E-2</v>
      </c>
      <c r="S281">
        <f t="shared" si="44"/>
        <v>-1</v>
      </c>
      <c r="T281" s="2">
        <f t="shared" si="42"/>
        <v>1.2473891632895775E-2</v>
      </c>
      <c r="U281" s="2">
        <f t="shared" si="45"/>
        <v>-0.21492670520298804</v>
      </c>
      <c r="V281" s="2">
        <f t="shared" si="46"/>
        <v>-0.19339944236505902</v>
      </c>
      <c r="W281" s="4">
        <f t="shared" si="47"/>
        <v>-4.6375383085064392E-3</v>
      </c>
    </row>
    <row r="282" spans="1:23" x14ac:dyDescent="0.25">
      <c r="A282" s="1">
        <v>42131</v>
      </c>
      <c r="B282">
        <v>523.98999000000003</v>
      </c>
      <c r="C282">
        <v>533.46002199999998</v>
      </c>
      <c r="D282">
        <v>521.75</v>
      </c>
      <c r="E282">
        <v>530.70001200000002</v>
      </c>
      <c r="F282">
        <v>1546300</v>
      </c>
      <c r="G282">
        <v>530.70001200000002</v>
      </c>
      <c r="H282" s="3">
        <f t="shared" si="51"/>
        <v>532.88000480000005</v>
      </c>
      <c r="I282" s="3">
        <f t="shared" si="40"/>
        <v>538.89356611999995</v>
      </c>
      <c r="J282" t="str">
        <f t="shared" si="41"/>
        <v/>
      </c>
      <c r="K282" s="3">
        <f t="shared" si="43"/>
        <v>524.21997099999999</v>
      </c>
      <c r="L282" s="4" t="str">
        <f t="shared" si="48"/>
        <v/>
      </c>
      <c r="Q282" s="2">
        <f t="shared" si="49"/>
        <v>1.2361301282815873E-2</v>
      </c>
      <c r="R282" s="2">
        <f t="shared" si="50"/>
        <v>1.2285524227722697E-2</v>
      </c>
      <c r="S282">
        <f t="shared" si="44"/>
        <v>-1</v>
      </c>
      <c r="T282" s="2">
        <f t="shared" si="42"/>
        <v>-1.2285524227722697E-2</v>
      </c>
      <c r="U282" s="2">
        <f t="shared" si="45"/>
        <v>-0.22721222943071073</v>
      </c>
      <c r="V282" s="2">
        <f t="shared" si="46"/>
        <v>-0.20324832980789043</v>
      </c>
      <c r="W282" s="4">
        <f t="shared" si="47"/>
        <v>7.6664369660672804E-3</v>
      </c>
    </row>
    <row r="283" spans="1:23" x14ac:dyDescent="0.25">
      <c r="A283" s="1">
        <v>42132</v>
      </c>
      <c r="B283">
        <v>536.65002400000003</v>
      </c>
      <c r="C283">
        <v>541.15002400000003</v>
      </c>
      <c r="D283">
        <v>525</v>
      </c>
      <c r="E283">
        <v>538.21997099999999</v>
      </c>
      <c r="F283">
        <v>1527600</v>
      </c>
      <c r="G283">
        <v>538.21997099999999</v>
      </c>
      <c r="H283" s="3">
        <f t="shared" si="51"/>
        <v>532.94399420000002</v>
      </c>
      <c r="I283" s="3">
        <f t="shared" ref="I283:I346" si="52">AVERAGE(E259:E283)</f>
        <v>539.00106584000014</v>
      </c>
      <c r="J283" t="str">
        <f t="shared" ref="J283:J346" si="53" xml:space="preserve"> IF(AND(H283&gt;I283,H282&lt;I282),"BUY",IF(AND(H283&lt;I283,H282&gt;I282),"SELL",""))</f>
        <v/>
      </c>
      <c r="K283" s="3">
        <f t="shared" si="43"/>
        <v>524.21997099999999</v>
      </c>
      <c r="L283" s="4" t="str">
        <f t="shared" si="48"/>
        <v/>
      </c>
      <c r="Q283" s="2">
        <f t="shared" si="49"/>
        <v>1.416988662137042E-2</v>
      </c>
      <c r="R283" s="2">
        <f t="shared" si="50"/>
        <v>1.4070432182274073E-2</v>
      </c>
      <c r="S283">
        <f t="shared" si="44"/>
        <v>-1</v>
      </c>
      <c r="T283" s="2">
        <f t="shared" ref="T283:T346" si="54">R283*S283</f>
        <v>-1.4070432182274073E-2</v>
      </c>
      <c r="U283" s="2">
        <f t="shared" si="45"/>
        <v>-0.24128266161298481</v>
      </c>
      <c r="V283" s="2">
        <f t="shared" si="46"/>
        <v>-0.21438046948285272</v>
      </c>
      <c r="W283" s="4">
        <f t="shared" si="47"/>
        <v>2.1944956130036664E-2</v>
      </c>
    </row>
    <row r="284" spans="1:23" x14ac:dyDescent="0.25">
      <c r="A284" s="1">
        <v>42135</v>
      </c>
      <c r="B284">
        <v>538.36999500000002</v>
      </c>
      <c r="C284">
        <v>541.97997999999995</v>
      </c>
      <c r="D284">
        <v>535.40002400000003</v>
      </c>
      <c r="E284">
        <v>535.70001200000002</v>
      </c>
      <c r="F284">
        <v>905300</v>
      </c>
      <c r="G284">
        <v>535.70001200000002</v>
      </c>
      <c r="H284" s="3">
        <f t="shared" si="51"/>
        <v>531.92799080000009</v>
      </c>
      <c r="I284" s="3">
        <f t="shared" si="52"/>
        <v>538.95836903999998</v>
      </c>
      <c r="J284" t="str">
        <f t="shared" si="53"/>
        <v/>
      </c>
      <c r="K284" s="3">
        <f t="shared" ref="K284:K347" si="55">IF(J283&lt;&gt;"",G284,K283)</f>
        <v>524.21997099999999</v>
      </c>
      <c r="L284" s="4" t="str">
        <f t="shared" si="48"/>
        <v/>
      </c>
      <c r="Q284" s="2">
        <f t="shared" si="49"/>
        <v>-4.6820243316463284E-3</v>
      </c>
      <c r="R284" s="2">
        <f t="shared" si="50"/>
        <v>-4.6930193402564598E-3</v>
      </c>
      <c r="S284">
        <f t="shared" ref="S284:S347" si="56">IF(H283&gt;I283, 1, -1)</f>
        <v>-1</v>
      </c>
      <c r="T284" s="2">
        <f t="shared" si="54"/>
        <v>4.6930193402564598E-3</v>
      </c>
      <c r="U284" s="2">
        <f t="shared" ref="U284:U347" si="57">T284+U283</f>
        <v>-0.23658964227272836</v>
      </c>
      <c r="V284" s="2">
        <f t="shared" si="46"/>
        <v>-0.21068487687102644</v>
      </c>
      <c r="W284" s="4">
        <f t="shared" si="47"/>
        <v>1.7160184979832627E-2</v>
      </c>
    </row>
    <row r="285" spans="1:23" x14ac:dyDescent="0.25">
      <c r="A285" s="1">
        <v>42136</v>
      </c>
      <c r="B285">
        <v>531.59997599999997</v>
      </c>
      <c r="C285">
        <v>533.20898399999999</v>
      </c>
      <c r="D285">
        <v>525.26000999999997</v>
      </c>
      <c r="E285">
        <v>529.03997800000002</v>
      </c>
      <c r="F285">
        <v>1634200</v>
      </c>
      <c r="G285">
        <v>529.03997800000002</v>
      </c>
      <c r="H285" s="3">
        <f t="shared" si="51"/>
        <v>531.5759888</v>
      </c>
      <c r="I285" s="3">
        <f t="shared" si="52"/>
        <v>538.63906955999994</v>
      </c>
      <c r="J285" t="str">
        <f t="shared" si="53"/>
        <v/>
      </c>
      <c r="K285" s="3">
        <f t="shared" si="55"/>
        <v>524.21997099999999</v>
      </c>
      <c r="L285" s="4" t="str">
        <f t="shared" si="48"/>
        <v/>
      </c>
      <c r="Q285" s="2">
        <f t="shared" si="49"/>
        <v>-1.243239471870683E-2</v>
      </c>
      <c r="R285" s="2">
        <f t="shared" si="50"/>
        <v>-1.2510323505862949E-2</v>
      </c>
      <c r="S285">
        <f t="shared" si="56"/>
        <v>-1</v>
      </c>
      <c r="T285" s="2">
        <f t="shared" si="54"/>
        <v>1.2510323505862949E-2</v>
      </c>
      <c r="U285" s="2">
        <f t="shared" si="57"/>
        <v>-0.2240793187668654</v>
      </c>
      <c r="V285" s="2">
        <f t="shared" ref="V285:V348" si="58">EXP(U285)-1</f>
        <v>-0.20074826380706412</v>
      </c>
      <c r="W285" s="4">
        <f t="shared" ref="W285:W348" si="59">(1+Q285)*(1+W284)-1</f>
        <v>4.5144480680106014E-3</v>
      </c>
    </row>
    <row r="286" spans="1:23" x14ac:dyDescent="0.25">
      <c r="A286" s="1">
        <v>42137</v>
      </c>
      <c r="B286">
        <v>530.55999799999995</v>
      </c>
      <c r="C286">
        <v>534.32202099999995</v>
      </c>
      <c r="D286">
        <v>528.65502900000001</v>
      </c>
      <c r="E286">
        <v>529.61999500000002</v>
      </c>
      <c r="F286">
        <v>1252300</v>
      </c>
      <c r="G286">
        <v>529.61999500000002</v>
      </c>
      <c r="H286" s="3">
        <f t="shared" si="51"/>
        <v>532.65599359999999</v>
      </c>
      <c r="I286" s="3">
        <f t="shared" si="52"/>
        <v>538.15937152000004</v>
      </c>
      <c r="J286" t="str">
        <f t="shared" si="53"/>
        <v/>
      </c>
      <c r="K286" s="3">
        <f t="shared" si="55"/>
        <v>524.21997099999999</v>
      </c>
      <c r="L286" s="4" t="str">
        <f t="shared" si="48"/>
        <v/>
      </c>
      <c r="Q286" s="2">
        <f t="shared" si="49"/>
        <v>1.0963575988958141E-3</v>
      </c>
      <c r="R286" s="2">
        <f t="shared" si="50"/>
        <v>1.0957570378165404E-3</v>
      </c>
      <c r="S286">
        <f t="shared" si="56"/>
        <v>-1</v>
      </c>
      <c r="T286" s="2">
        <f t="shared" si="54"/>
        <v>-1.0957570378165404E-3</v>
      </c>
      <c r="U286" s="2">
        <f t="shared" si="57"/>
        <v>-0.22517507580468193</v>
      </c>
      <c r="V286" s="2">
        <f t="shared" si="58"/>
        <v>-0.20162356987301311</v>
      </c>
      <c r="W286" s="4">
        <f t="shared" si="59"/>
        <v>5.6157551163507069E-3</v>
      </c>
    </row>
    <row r="287" spans="1:23" x14ac:dyDescent="0.25">
      <c r="A287" s="1">
        <v>42138</v>
      </c>
      <c r="B287">
        <v>533.77002000000005</v>
      </c>
      <c r="C287">
        <v>539</v>
      </c>
      <c r="D287">
        <v>532.40997300000004</v>
      </c>
      <c r="E287">
        <v>538.40002400000003</v>
      </c>
      <c r="F287">
        <v>1403900</v>
      </c>
      <c r="G287">
        <v>538.40002400000003</v>
      </c>
      <c r="H287" s="3">
        <f t="shared" si="51"/>
        <v>534.19599600000004</v>
      </c>
      <c r="I287" s="3">
        <f t="shared" si="52"/>
        <v>538.06407360000003</v>
      </c>
      <c r="J287" t="str">
        <f t="shared" si="53"/>
        <v/>
      </c>
      <c r="K287" s="3">
        <f t="shared" si="55"/>
        <v>524.21997099999999</v>
      </c>
      <c r="L287" s="4" t="str">
        <f t="shared" si="48"/>
        <v/>
      </c>
      <c r="Q287" s="2">
        <f t="shared" si="49"/>
        <v>1.6577978707167151E-2</v>
      </c>
      <c r="R287" s="2">
        <f t="shared" si="50"/>
        <v>1.6442064087574676E-2</v>
      </c>
      <c r="S287">
        <f t="shared" si="56"/>
        <v>-1</v>
      </c>
      <c r="T287" s="2">
        <f t="shared" si="54"/>
        <v>-1.6442064087574676E-2</v>
      </c>
      <c r="U287" s="2">
        <f t="shared" si="57"/>
        <v>-0.24161713989225661</v>
      </c>
      <c r="V287" s="2">
        <f t="shared" si="58"/>
        <v>-0.21464319821060662</v>
      </c>
      <c r="W287" s="4">
        <f t="shared" si="59"/>
        <v>2.2286831692261311E-2</v>
      </c>
    </row>
    <row r="288" spans="1:23" x14ac:dyDescent="0.25">
      <c r="A288" s="1">
        <v>42139</v>
      </c>
      <c r="B288">
        <v>539.17999299999997</v>
      </c>
      <c r="C288">
        <v>539.27398700000003</v>
      </c>
      <c r="D288">
        <v>530.38000499999998</v>
      </c>
      <c r="E288">
        <v>533.84997599999997</v>
      </c>
      <c r="F288">
        <v>1971300</v>
      </c>
      <c r="G288">
        <v>533.84997599999997</v>
      </c>
      <c r="H288" s="3">
        <f t="shared" si="51"/>
        <v>533.32199700000001</v>
      </c>
      <c r="I288" s="3">
        <f t="shared" si="52"/>
        <v>537.81757356000003</v>
      </c>
      <c r="J288" t="str">
        <f t="shared" si="53"/>
        <v/>
      </c>
      <c r="K288" s="3">
        <f t="shared" si="55"/>
        <v>524.21997099999999</v>
      </c>
      <c r="L288" s="4" t="str">
        <f t="shared" si="48"/>
        <v/>
      </c>
      <c r="Q288" s="2">
        <f t="shared" si="49"/>
        <v>-8.4510546009932686E-3</v>
      </c>
      <c r="R288" s="2">
        <f t="shared" si="50"/>
        <v>-8.4869672391783262E-3</v>
      </c>
      <c r="S288">
        <f t="shared" si="56"/>
        <v>-1</v>
      </c>
      <c r="T288" s="2">
        <f t="shared" si="54"/>
        <v>8.4869672391783262E-3</v>
      </c>
      <c r="U288" s="2">
        <f t="shared" si="57"/>
        <v>-0.23313017265307828</v>
      </c>
      <c r="V288" s="2">
        <f t="shared" si="58"/>
        <v>-0.20794953649679904</v>
      </c>
      <c r="W288" s="4">
        <f t="shared" si="59"/>
        <v>1.3647429859753535E-2</v>
      </c>
    </row>
    <row r="289" spans="1:23" x14ac:dyDescent="0.25">
      <c r="A289" s="1">
        <v>42142</v>
      </c>
      <c r="B289">
        <v>532.01000999999997</v>
      </c>
      <c r="C289">
        <v>534.82000700000003</v>
      </c>
      <c r="D289">
        <v>528.84997599999997</v>
      </c>
      <c r="E289">
        <v>532.29998799999998</v>
      </c>
      <c r="F289">
        <v>2003400</v>
      </c>
      <c r="G289">
        <v>532.29998799999998</v>
      </c>
      <c r="H289" s="3">
        <f t="shared" si="51"/>
        <v>532.64199219999989</v>
      </c>
      <c r="I289" s="3">
        <f t="shared" si="52"/>
        <v>537.54267691999996</v>
      </c>
      <c r="J289" t="str">
        <f t="shared" si="53"/>
        <v/>
      </c>
      <c r="K289" s="3">
        <f t="shared" si="55"/>
        <v>524.21997099999999</v>
      </c>
      <c r="L289" s="4" t="str">
        <f t="shared" si="48"/>
        <v/>
      </c>
      <c r="Q289" s="2">
        <f t="shared" si="49"/>
        <v>-2.9034149474232995E-3</v>
      </c>
      <c r="R289" s="2">
        <f t="shared" si="50"/>
        <v>-2.9076380328287911E-3</v>
      </c>
      <c r="S289">
        <f t="shared" si="56"/>
        <v>-1</v>
      </c>
      <c r="T289" s="2">
        <f t="shared" si="54"/>
        <v>2.9076380328287911E-3</v>
      </c>
      <c r="U289" s="2">
        <f t="shared" si="57"/>
        <v>-0.2302225346202495</v>
      </c>
      <c r="V289" s="2">
        <f t="shared" si="58"/>
        <v>-0.20564318905832346</v>
      </c>
      <c r="W289" s="4">
        <f t="shared" si="59"/>
        <v>1.0704390760481575E-2</v>
      </c>
    </row>
    <row r="290" spans="1:23" x14ac:dyDescent="0.25">
      <c r="A290" s="1">
        <v>42143</v>
      </c>
      <c r="B290">
        <v>533.97997999999995</v>
      </c>
      <c r="C290">
        <v>540.65997300000004</v>
      </c>
      <c r="D290">
        <v>533.03997800000002</v>
      </c>
      <c r="E290">
        <v>537.35998500000005</v>
      </c>
      <c r="F290">
        <v>1966900</v>
      </c>
      <c r="G290">
        <v>537.35998500000005</v>
      </c>
      <c r="H290" s="3">
        <f t="shared" si="51"/>
        <v>534.30599359999997</v>
      </c>
      <c r="I290" s="3">
        <f t="shared" si="52"/>
        <v>537.82138011999996</v>
      </c>
      <c r="J290" t="str">
        <f t="shared" si="53"/>
        <v/>
      </c>
      <c r="K290" s="3">
        <f t="shared" si="55"/>
        <v>524.21997099999999</v>
      </c>
      <c r="L290" s="4" t="str">
        <f t="shared" si="48"/>
        <v/>
      </c>
      <c r="Q290" s="2">
        <f t="shared" si="49"/>
        <v>9.5059122939527008E-3</v>
      </c>
      <c r="R290" s="2">
        <f t="shared" si="50"/>
        <v>9.4610154093283227E-3</v>
      </c>
      <c r="S290">
        <f t="shared" si="56"/>
        <v>-1</v>
      </c>
      <c r="T290" s="2">
        <f t="shared" si="54"/>
        <v>-9.4610154093283227E-3</v>
      </c>
      <c r="U290" s="2">
        <f t="shared" si="57"/>
        <v>-0.23968355002957781</v>
      </c>
      <c r="V290" s="2">
        <f t="shared" si="58"/>
        <v>-0.21312317117923718</v>
      </c>
      <c r="W290" s="4">
        <f t="shared" si="59"/>
        <v>2.0312058054163584E-2</v>
      </c>
    </row>
    <row r="291" spans="1:23" x14ac:dyDescent="0.25">
      <c r="A291" s="1">
        <v>42144</v>
      </c>
      <c r="B291">
        <v>538.48999000000003</v>
      </c>
      <c r="C291">
        <v>542.919983</v>
      </c>
      <c r="D291">
        <v>532.97198500000002</v>
      </c>
      <c r="E291">
        <v>539.27002000000005</v>
      </c>
      <c r="F291">
        <v>1430800</v>
      </c>
      <c r="G291">
        <v>539.27002000000005</v>
      </c>
      <c r="H291" s="3">
        <f t="shared" si="51"/>
        <v>536.2359985999999</v>
      </c>
      <c r="I291" s="3">
        <f t="shared" si="52"/>
        <v>538.09088376</v>
      </c>
      <c r="J291" t="str">
        <f t="shared" si="53"/>
        <v/>
      </c>
      <c r="K291" s="3">
        <f t="shared" si="55"/>
        <v>524.21997099999999</v>
      </c>
      <c r="L291" s="4" t="str">
        <f t="shared" si="48"/>
        <v/>
      </c>
      <c r="Q291" s="2">
        <f t="shared" si="49"/>
        <v>3.5544794054584994E-3</v>
      </c>
      <c r="R291" s="2">
        <f t="shared" si="50"/>
        <v>3.5481771732244942E-3</v>
      </c>
      <c r="S291">
        <f t="shared" si="56"/>
        <v>-1</v>
      </c>
      <c r="T291" s="2">
        <f t="shared" si="54"/>
        <v>-3.5481771732244942E-3</v>
      </c>
      <c r="U291" s="2">
        <f t="shared" si="57"/>
        <v>-0.24323172720280231</v>
      </c>
      <c r="V291" s="2">
        <f t="shared" si="58"/>
        <v>-0.21591020221748525</v>
      </c>
      <c r="W291" s="4">
        <f t="shared" si="59"/>
        <v>2.3938736251658099E-2</v>
      </c>
    </row>
    <row r="292" spans="1:23" x14ac:dyDescent="0.25">
      <c r="A292" s="1">
        <v>42145</v>
      </c>
      <c r="B292">
        <v>537.95001200000002</v>
      </c>
      <c r="C292">
        <v>543.84002699999996</v>
      </c>
      <c r="D292">
        <v>535.97997999999995</v>
      </c>
      <c r="E292">
        <v>542.51000999999997</v>
      </c>
      <c r="F292">
        <v>1462700</v>
      </c>
      <c r="G292">
        <v>542.51000999999997</v>
      </c>
      <c r="H292" s="3">
        <f t="shared" si="51"/>
        <v>537.05799580000007</v>
      </c>
      <c r="I292" s="3">
        <f t="shared" si="52"/>
        <v>538.4391885199999</v>
      </c>
      <c r="J292" t="str">
        <f t="shared" si="53"/>
        <v/>
      </c>
      <c r="K292" s="3">
        <f t="shared" si="55"/>
        <v>524.21997099999999</v>
      </c>
      <c r="L292" s="4" t="str">
        <f t="shared" si="48"/>
        <v/>
      </c>
      <c r="Q292" s="2">
        <f t="shared" si="49"/>
        <v>6.0081033245644733E-3</v>
      </c>
      <c r="R292" s="2">
        <f t="shared" si="50"/>
        <v>5.9901266397030606E-3</v>
      </c>
      <c r="S292">
        <f t="shared" si="56"/>
        <v>-1</v>
      </c>
      <c r="T292" s="2">
        <f t="shared" si="54"/>
        <v>-5.9901266397030606E-3</v>
      </c>
      <c r="U292" s="2">
        <f t="shared" si="57"/>
        <v>-0.24922185384250536</v>
      </c>
      <c r="V292" s="2">
        <f t="shared" si="58"/>
        <v>-0.22059296024423092</v>
      </c>
      <c r="W292" s="4">
        <f t="shared" si="59"/>
        <v>3.0090665977082098E-2</v>
      </c>
    </row>
    <row r="293" spans="1:23" x14ac:dyDescent="0.25">
      <c r="A293" s="1">
        <v>42146</v>
      </c>
      <c r="B293">
        <v>540.15002400000003</v>
      </c>
      <c r="C293">
        <v>544.19000200000005</v>
      </c>
      <c r="D293">
        <v>539.51000999999997</v>
      </c>
      <c r="E293">
        <v>540.10998500000005</v>
      </c>
      <c r="F293">
        <v>1173300</v>
      </c>
      <c r="G293">
        <v>540.10998500000005</v>
      </c>
      <c r="H293" s="3">
        <f t="shared" si="51"/>
        <v>538.30999760000009</v>
      </c>
      <c r="I293" s="3">
        <f t="shared" si="52"/>
        <v>539.08149248000007</v>
      </c>
      <c r="J293" t="str">
        <f t="shared" si="53"/>
        <v/>
      </c>
      <c r="K293" s="3">
        <f t="shared" si="55"/>
        <v>524.21997099999999</v>
      </c>
      <c r="L293" s="4" t="str">
        <f t="shared" si="48"/>
        <v/>
      </c>
      <c r="Q293" s="2">
        <f t="shared" si="49"/>
        <v>-4.4239275879903728E-3</v>
      </c>
      <c r="R293" s="2">
        <f t="shared" si="50"/>
        <v>-4.4337421121682175E-3</v>
      </c>
      <c r="S293">
        <f t="shared" si="56"/>
        <v>-1</v>
      </c>
      <c r="T293" s="2">
        <f t="shared" si="54"/>
        <v>4.4337421121682175E-3</v>
      </c>
      <c r="U293" s="2">
        <f t="shared" si="57"/>
        <v>-0.24478811173033715</v>
      </c>
      <c r="V293" s="2">
        <f t="shared" si="58"/>
        <v>-0.21712959827622402</v>
      </c>
      <c r="W293" s="4">
        <f t="shared" si="59"/>
        <v>2.5533619461734602E-2</v>
      </c>
    </row>
    <row r="294" spans="1:23" x14ac:dyDescent="0.25">
      <c r="A294" s="1">
        <v>42150</v>
      </c>
      <c r="B294">
        <v>538.11999500000002</v>
      </c>
      <c r="C294">
        <v>539</v>
      </c>
      <c r="D294">
        <v>529.88000499999998</v>
      </c>
      <c r="E294">
        <v>532.32000700000003</v>
      </c>
      <c r="F294">
        <v>2403400</v>
      </c>
      <c r="G294">
        <v>532.32000700000003</v>
      </c>
      <c r="H294" s="3">
        <f t="shared" si="51"/>
        <v>538.31400140000005</v>
      </c>
      <c r="I294" s="3">
        <f t="shared" si="52"/>
        <v>538.95899644000008</v>
      </c>
      <c r="J294" t="str">
        <f t="shared" si="53"/>
        <v/>
      </c>
      <c r="K294" s="3">
        <f t="shared" si="55"/>
        <v>524.21997099999999</v>
      </c>
      <c r="L294" s="4" t="str">
        <f t="shared" si="48"/>
        <v/>
      </c>
      <c r="Q294" s="2">
        <f t="shared" si="49"/>
        <v>-1.4422947577982681E-2</v>
      </c>
      <c r="R294" s="2">
        <f t="shared" si="50"/>
        <v>-1.4527969324969128E-2</v>
      </c>
      <c r="S294">
        <f t="shared" si="56"/>
        <v>-1</v>
      </c>
      <c r="T294" s="2">
        <f t="shared" si="54"/>
        <v>1.4527969324969128E-2</v>
      </c>
      <c r="U294" s="2">
        <f t="shared" si="57"/>
        <v>-0.23026014240536802</v>
      </c>
      <c r="V294" s="2">
        <f t="shared" si="58"/>
        <v>-0.20567306249683637</v>
      </c>
      <c r="W294" s="4">
        <f t="shared" si="59"/>
        <v>1.0742401828779169E-2</v>
      </c>
    </row>
    <row r="295" spans="1:23" x14ac:dyDescent="0.25">
      <c r="A295" s="1">
        <v>42151</v>
      </c>
      <c r="B295">
        <v>532.79998799999998</v>
      </c>
      <c r="C295">
        <v>540.54998799999998</v>
      </c>
      <c r="D295">
        <v>531.71002199999998</v>
      </c>
      <c r="E295">
        <v>539.78997800000002</v>
      </c>
      <c r="F295">
        <v>1520400</v>
      </c>
      <c r="G295">
        <v>539.78997800000002</v>
      </c>
      <c r="H295" s="3">
        <f t="shared" si="51"/>
        <v>538.79999999999995</v>
      </c>
      <c r="I295" s="3">
        <f t="shared" si="52"/>
        <v>539.19169904000012</v>
      </c>
      <c r="J295" t="str">
        <f t="shared" si="53"/>
        <v/>
      </c>
      <c r="K295" s="3">
        <f t="shared" si="55"/>
        <v>524.21997099999999</v>
      </c>
      <c r="L295" s="4" t="str">
        <f t="shared" si="48"/>
        <v/>
      </c>
      <c r="Q295" s="2">
        <f t="shared" si="49"/>
        <v>1.403285787077313E-2</v>
      </c>
      <c r="R295" s="2">
        <f t="shared" si="50"/>
        <v>1.3935308855794111E-2</v>
      </c>
      <c r="S295">
        <f t="shared" si="56"/>
        <v>-1</v>
      </c>
      <c r="T295" s="2">
        <f t="shared" si="54"/>
        <v>-1.3935308855794111E-2</v>
      </c>
      <c r="U295" s="2">
        <f t="shared" si="57"/>
        <v>-0.24419545126116213</v>
      </c>
      <c r="V295" s="2">
        <f t="shared" si="58"/>
        <v>-0.21666548441925182</v>
      </c>
      <c r="W295" s="4">
        <f t="shared" si="59"/>
        <v>2.4926006297606218E-2</v>
      </c>
    </row>
    <row r="296" spans="1:23" x14ac:dyDescent="0.25">
      <c r="A296" s="1">
        <v>42152</v>
      </c>
      <c r="B296">
        <v>538.01000999999997</v>
      </c>
      <c r="C296">
        <v>540.60998500000005</v>
      </c>
      <c r="D296">
        <v>536.25</v>
      </c>
      <c r="E296">
        <v>539.78002900000001</v>
      </c>
      <c r="F296">
        <v>1027900</v>
      </c>
      <c r="G296">
        <v>539.78002900000001</v>
      </c>
      <c r="H296" s="3">
        <f t="shared" si="51"/>
        <v>538.90200179999999</v>
      </c>
      <c r="I296" s="3">
        <f t="shared" si="52"/>
        <v>539.20820187999993</v>
      </c>
      <c r="J296" t="str">
        <f t="shared" si="53"/>
        <v/>
      </c>
      <c r="K296" s="3">
        <f t="shared" si="55"/>
        <v>524.21997099999999</v>
      </c>
      <c r="L296" s="4" t="str">
        <f t="shared" si="48"/>
        <v/>
      </c>
      <c r="Q296" s="2">
        <f t="shared" si="49"/>
        <v>-1.8431242530425607E-5</v>
      </c>
      <c r="R296" s="2">
        <f t="shared" si="50"/>
        <v>-1.843141238786334E-5</v>
      </c>
      <c r="S296">
        <f t="shared" si="56"/>
        <v>-1</v>
      </c>
      <c r="T296" s="2">
        <f t="shared" si="54"/>
        <v>1.843141238786334E-5</v>
      </c>
      <c r="U296" s="2">
        <f t="shared" si="57"/>
        <v>-0.24417701984877427</v>
      </c>
      <c r="V296" s="2">
        <f t="shared" si="58"/>
        <v>-0.21665104632470078</v>
      </c>
      <c r="W296" s="4">
        <f t="shared" si="59"/>
        <v>2.4907115637808452E-2</v>
      </c>
    </row>
    <row r="297" spans="1:23" x14ac:dyDescent="0.25">
      <c r="A297" s="1">
        <v>42153</v>
      </c>
      <c r="B297">
        <v>537.36999500000002</v>
      </c>
      <c r="C297">
        <v>538.63000499999998</v>
      </c>
      <c r="D297">
        <v>531.45001200000002</v>
      </c>
      <c r="E297">
        <v>532.10998500000005</v>
      </c>
      <c r="F297">
        <v>2584900</v>
      </c>
      <c r="G297">
        <v>532.10998500000005</v>
      </c>
      <c r="H297" s="3">
        <f t="shared" si="51"/>
        <v>536.82199680000008</v>
      </c>
      <c r="I297" s="3">
        <f t="shared" si="52"/>
        <v>538.61250239999993</v>
      </c>
      <c r="J297" t="str">
        <f t="shared" si="53"/>
        <v/>
      </c>
      <c r="K297" s="3">
        <f t="shared" si="55"/>
        <v>524.21997099999999</v>
      </c>
      <c r="L297" s="4" t="str">
        <f t="shared" si="48"/>
        <v/>
      </c>
      <c r="Q297" s="2">
        <f t="shared" si="49"/>
        <v>-1.4209573507581452E-2</v>
      </c>
      <c r="R297" s="2">
        <f t="shared" si="50"/>
        <v>-1.4311496167613439E-2</v>
      </c>
      <c r="S297">
        <f t="shared" si="56"/>
        <v>-1</v>
      </c>
      <c r="T297" s="2">
        <f t="shared" si="54"/>
        <v>1.4311496167613439E-2</v>
      </c>
      <c r="U297" s="2">
        <f t="shared" si="57"/>
        <v>-0.22986552368116084</v>
      </c>
      <c r="V297" s="2">
        <f t="shared" si="58"/>
        <v>-0.20535954435815995</v>
      </c>
      <c r="W297" s="4">
        <f t="shared" si="59"/>
        <v>1.0343622639709782E-2</v>
      </c>
    </row>
    <row r="298" spans="1:23" x14ac:dyDescent="0.25">
      <c r="A298" s="1">
        <v>42156</v>
      </c>
      <c r="B298">
        <v>536.78997800000002</v>
      </c>
      <c r="C298">
        <v>536.78997800000002</v>
      </c>
      <c r="D298">
        <v>529.76000999999997</v>
      </c>
      <c r="E298">
        <v>533.98999000000003</v>
      </c>
      <c r="F298">
        <v>1899600</v>
      </c>
      <c r="G298">
        <v>533.98999000000003</v>
      </c>
      <c r="H298" s="3">
        <f t="shared" si="51"/>
        <v>535.59799780000003</v>
      </c>
      <c r="I298" s="3">
        <f t="shared" si="52"/>
        <v>537.36959955999998</v>
      </c>
      <c r="J298" t="str">
        <f t="shared" si="53"/>
        <v/>
      </c>
      <c r="K298" s="3">
        <f t="shared" si="55"/>
        <v>524.21997099999999</v>
      </c>
      <c r="L298" s="4" t="str">
        <f t="shared" ref="L298:L361" si="60">IF(J297="SELL",K298/K297-1,IF(J297="BUY",1-K298/K297,""))</f>
        <v/>
      </c>
      <c r="Q298" s="2">
        <f t="shared" si="49"/>
        <v>3.5331135535823233E-3</v>
      </c>
      <c r="R298" s="2">
        <f t="shared" si="50"/>
        <v>3.5268867702027873E-3</v>
      </c>
      <c r="S298">
        <f t="shared" si="56"/>
        <v>-1</v>
      </c>
      <c r="T298" s="2">
        <f t="shared" si="54"/>
        <v>-3.5268867702027873E-3</v>
      </c>
      <c r="U298" s="2">
        <f t="shared" si="57"/>
        <v>-0.23339241045136364</v>
      </c>
      <c r="V298" s="2">
        <f t="shared" si="58"/>
        <v>-0.20815721483473382</v>
      </c>
      <c r="W298" s="4">
        <f t="shared" si="59"/>
        <v>1.3913281386633614E-2</v>
      </c>
    </row>
    <row r="299" spans="1:23" x14ac:dyDescent="0.25">
      <c r="A299" s="1">
        <v>42157</v>
      </c>
      <c r="B299">
        <v>532.92999299999997</v>
      </c>
      <c r="C299">
        <v>543</v>
      </c>
      <c r="D299">
        <v>531.330017</v>
      </c>
      <c r="E299">
        <v>539.17999299999997</v>
      </c>
      <c r="F299">
        <v>1934700</v>
      </c>
      <c r="G299">
        <v>539.17999299999997</v>
      </c>
      <c r="H299" s="3">
        <f t="shared" si="51"/>
        <v>536.96999500000004</v>
      </c>
      <c r="I299" s="3">
        <f t="shared" si="52"/>
        <v>536.72199947999991</v>
      </c>
      <c r="J299" t="str">
        <f t="shared" si="53"/>
        <v>BUY</v>
      </c>
      <c r="K299" s="3">
        <f t="shared" si="55"/>
        <v>524.21997099999999</v>
      </c>
      <c r="L299" s="4" t="str">
        <f t="shared" si="60"/>
        <v/>
      </c>
      <c r="Q299" s="2">
        <f t="shared" si="49"/>
        <v>9.7192889327382126E-3</v>
      </c>
      <c r="R299" s="2">
        <f t="shared" si="50"/>
        <v>9.6723604732173035E-3</v>
      </c>
      <c r="S299">
        <f t="shared" si="56"/>
        <v>-1</v>
      </c>
      <c r="T299" s="2">
        <f t="shared" si="54"/>
        <v>-9.6723604732173035E-3</v>
      </c>
      <c r="U299" s="2">
        <f t="shared" si="57"/>
        <v>-0.24306477092458095</v>
      </c>
      <c r="V299" s="2">
        <f t="shared" si="58"/>
        <v>-0.21577928257443213</v>
      </c>
      <c r="W299" s="4">
        <f t="shared" si="59"/>
        <v>2.3767797521170975E-2</v>
      </c>
    </row>
    <row r="300" spans="1:23" x14ac:dyDescent="0.25">
      <c r="A300" s="1">
        <v>42158</v>
      </c>
      <c r="B300">
        <v>539.90997300000004</v>
      </c>
      <c r="C300">
        <v>543.5</v>
      </c>
      <c r="D300">
        <v>537.10998500000005</v>
      </c>
      <c r="E300">
        <v>540.30999799999995</v>
      </c>
      <c r="F300">
        <v>1714500</v>
      </c>
      <c r="G300">
        <v>540.30999799999995</v>
      </c>
      <c r="H300" s="3">
        <f t="shared" si="51"/>
        <v>537.07399899999996</v>
      </c>
      <c r="I300" s="3">
        <f t="shared" si="52"/>
        <v>536.18719967999994</v>
      </c>
      <c r="J300" t="str">
        <f t="shared" si="53"/>
        <v/>
      </c>
      <c r="K300" s="3">
        <f t="shared" si="55"/>
        <v>540.30999799999995</v>
      </c>
      <c r="L300" s="4">
        <f t="shared" si="60"/>
        <v>-3.0693273606701155E-2</v>
      </c>
      <c r="Q300" s="2">
        <f t="shared" si="49"/>
        <v>2.095784366390685E-3</v>
      </c>
      <c r="R300" s="2">
        <f t="shared" si="50"/>
        <v>2.0935912739668034E-3</v>
      </c>
      <c r="S300">
        <f t="shared" si="56"/>
        <v>1</v>
      </c>
      <c r="T300" s="2">
        <f t="shared" si="54"/>
        <v>2.0935912739668034E-3</v>
      </c>
      <c r="U300" s="2">
        <f t="shared" si="57"/>
        <v>-0.24097117965061415</v>
      </c>
      <c r="V300" s="2">
        <f t="shared" si="58"/>
        <v>-0.21413572505505196</v>
      </c>
      <c r="W300" s="4">
        <f t="shared" si="59"/>
        <v>2.5913394066030104E-2</v>
      </c>
    </row>
    <row r="301" spans="1:23" x14ac:dyDescent="0.25">
      <c r="A301" s="1">
        <v>42159</v>
      </c>
      <c r="B301">
        <v>537.76000999999997</v>
      </c>
      <c r="C301">
        <v>540.59002699999996</v>
      </c>
      <c r="D301">
        <v>534.32000700000003</v>
      </c>
      <c r="E301">
        <v>536.70001200000002</v>
      </c>
      <c r="F301">
        <v>1335600</v>
      </c>
      <c r="G301">
        <v>536.70001200000002</v>
      </c>
      <c r="H301" s="3">
        <f t="shared" si="51"/>
        <v>536.4579956</v>
      </c>
      <c r="I301" s="3">
        <f t="shared" si="52"/>
        <v>535.69199947999982</v>
      </c>
      <c r="J301" t="str">
        <f t="shared" si="53"/>
        <v/>
      </c>
      <c r="K301" s="3">
        <f t="shared" si="55"/>
        <v>540.30999799999995</v>
      </c>
      <c r="L301" s="4" t="str">
        <f t="shared" si="60"/>
        <v/>
      </c>
      <c r="Q301" s="2">
        <f t="shared" si="49"/>
        <v>-6.6813237092827604E-3</v>
      </c>
      <c r="R301" s="2">
        <f t="shared" si="50"/>
        <v>-6.7037436716883966E-3</v>
      </c>
      <c r="S301">
        <f t="shared" si="56"/>
        <v>1</v>
      </c>
      <c r="T301" s="2">
        <f t="shared" si="54"/>
        <v>-6.7037436716883966E-3</v>
      </c>
      <c r="U301" s="2">
        <f t="shared" si="57"/>
        <v>-0.24767492332230254</v>
      </c>
      <c r="V301" s="2">
        <f t="shared" si="58"/>
        <v>-0.21938633866751989</v>
      </c>
      <c r="W301" s="4">
        <f t="shared" si="59"/>
        <v>1.9058934582586007E-2</v>
      </c>
    </row>
    <row r="302" spans="1:23" x14ac:dyDescent="0.25">
      <c r="A302" s="1">
        <v>42160</v>
      </c>
      <c r="B302">
        <v>536.34997599999997</v>
      </c>
      <c r="C302">
        <v>537.20001200000002</v>
      </c>
      <c r="D302">
        <v>532.52002000000005</v>
      </c>
      <c r="E302">
        <v>533.330017</v>
      </c>
      <c r="F302">
        <v>1375000</v>
      </c>
      <c r="G302">
        <v>533.330017</v>
      </c>
      <c r="H302" s="3">
        <f t="shared" si="51"/>
        <v>536.70200199999999</v>
      </c>
      <c r="I302" s="3">
        <f t="shared" si="52"/>
        <v>535.53159907999998</v>
      </c>
      <c r="J302" t="str">
        <f t="shared" si="53"/>
        <v/>
      </c>
      <c r="K302" s="3">
        <f t="shared" si="55"/>
        <v>540.30999799999995</v>
      </c>
      <c r="L302" s="4" t="str">
        <f t="shared" si="60"/>
        <v/>
      </c>
      <c r="Q302" s="2">
        <f t="shared" si="49"/>
        <v>-6.2791036419802548E-3</v>
      </c>
      <c r="R302" s="2">
        <f t="shared" si="50"/>
        <v>-6.2989001262124074E-3</v>
      </c>
      <c r="S302">
        <f t="shared" si="56"/>
        <v>1</v>
      </c>
      <c r="T302" s="2">
        <f t="shared" si="54"/>
        <v>-6.2989001262124074E-3</v>
      </c>
      <c r="U302" s="2">
        <f t="shared" si="57"/>
        <v>-0.25397382344851493</v>
      </c>
      <c r="V302" s="2">
        <f t="shared" si="58"/>
        <v>-0.22428789275137218</v>
      </c>
      <c r="W302" s="4">
        <f t="shared" si="59"/>
        <v>1.2660157915056036E-2</v>
      </c>
    </row>
    <row r="303" spans="1:23" x14ac:dyDescent="0.25">
      <c r="A303" s="1">
        <v>42163</v>
      </c>
      <c r="B303">
        <v>533.30999799999995</v>
      </c>
      <c r="C303">
        <v>534.11999500000002</v>
      </c>
      <c r="D303">
        <v>526.23999000000003</v>
      </c>
      <c r="E303">
        <v>526.830017</v>
      </c>
      <c r="F303">
        <v>1520600</v>
      </c>
      <c r="G303">
        <v>526.830017</v>
      </c>
      <c r="H303" s="3">
        <f t="shared" si="51"/>
        <v>535.27000740000005</v>
      </c>
      <c r="I303" s="3">
        <f t="shared" si="52"/>
        <v>535.08879879999995</v>
      </c>
      <c r="J303" t="str">
        <f t="shared" si="53"/>
        <v/>
      </c>
      <c r="K303" s="3">
        <f t="shared" si="55"/>
        <v>540.30999799999995</v>
      </c>
      <c r="L303" s="4" t="str">
        <f t="shared" si="60"/>
        <v/>
      </c>
      <c r="Q303" s="2">
        <f t="shared" si="49"/>
        <v>-1.2187575783869642E-2</v>
      </c>
      <c r="R303" s="2">
        <f t="shared" si="50"/>
        <v>-1.2262453291084134E-2</v>
      </c>
      <c r="S303">
        <f t="shared" si="56"/>
        <v>1</v>
      </c>
      <c r="T303" s="2">
        <f t="shared" si="54"/>
        <v>-1.2262453291084134E-2</v>
      </c>
      <c r="U303" s="2">
        <f t="shared" si="57"/>
        <v>-0.26623627673959904</v>
      </c>
      <c r="V303" s="2">
        <f t="shared" si="58"/>
        <v>-0.23374194284493011</v>
      </c>
      <c r="W303" s="4">
        <f t="shared" si="59"/>
        <v>3.1828549716084176E-4</v>
      </c>
    </row>
    <row r="304" spans="1:23" x14ac:dyDescent="0.25">
      <c r="A304" s="1">
        <v>42164</v>
      </c>
      <c r="B304">
        <v>527.55999799999995</v>
      </c>
      <c r="C304">
        <v>529.20001200000002</v>
      </c>
      <c r="D304">
        <v>523.01000999999997</v>
      </c>
      <c r="E304">
        <v>526.69000200000005</v>
      </c>
      <c r="F304">
        <v>1441600</v>
      </c>
      <c r="G304">
        <v>526.69000200000005</v>
      </c>
      <c r="H304" s="3">
        <f t="shared" si="51"/>
        <v>532.77200919999996</v>
      </c>
      <c r="I304" s="3">
        <f t="shared" si="52"/>
        <v>534.52519771999994</v>
      </c>
      <c r="J304" t="str">
        <f t="shared" si="53"/>
        <v>SELL</v>
      </c>
      <c r="K304" s="3">
        <f t="shared" si="55"/>
        <v>540.30999799999995</v>
      </c>
      <c r="L304" s="4" t="str">
        <f t="shared" si="60"/>
        <v/>
      </c>
      <c r="Q304" s="2">
        <f t="shared" si="49"/>
        <v>-2.6576883526352457E-4</v>
      </c>
      <c r="R304" s="2">
        <f t="shared" si="50"/>
        <v>-2.6580415805902737E-4</v>
      </c>
      <c r="S304">
        <f t="shared" si="56"/>
        <v>1</v>
      </c>
      <c r="T304" s="2">
        <f t="shared" si="54"/>
        <v>-2.6580415805902737E-4</v>
      </c>
      <c r="U304" s="2">
        <f t="shared" si="57"/>
        <v>-0.26650208089765809</v>
      </c>
      <c r="V304" s="2">
        <f t="shared" si="58"/>
        <v>-0.23394559035629148</v>
      </c>
      <c r="W304" s="4">
        <f t="shared" si="59"/>
        <v>5.2432071531383073E-5</v>
      </c>
    </row>
    <row r="305" spans="1:23" x14ac:dyDescent="0.25">
      <c r="A305" s="1">
        <v>42165</v>
      </c>
      <c r="B305">
        <v>529.35998500000005</v>
      </c>
      <c r="C305">
        <v>538.35998500000005</v>
      </c>
      <c r="D305">
        <v>529.34997599999997</v>
      </c>
      <c r="E305">
        <v>536.69000200000005</v>
      </c>
      <c r="F305">
        <v>1811400</v>
      </c>
      <c r="G305">
        <v>536.69000200000005</v>
      </c>
      <c r="H305" s="3">
        <f t="shared" si="51"/>
        <v>532.04801000000009</v>
      </c>
      <c r="I305" s="3">
        <f t="shared" si="52"/>
        <v>534.7607982799999</v>
      </c>
      <c r="J305" t="str">
        <f t="shared" si="53"/>
        <v/>
      </c>
      <c r="K305" s="3">
        <f t="shared" si="55"/>
        <v>536.69000200000005</v>
      </c>
      <c r="L305" s="4">
        <f t="shared" si="60"/>
        <v>-6.6998501108614938E-3</v>
      </c>
      <c r="Q305" s="2">
        <f t="shared" si="49"/>
        <v>1.8986500525977279E-2</v>
      </c>
      <c r="R305" s="2">
        <f t="shared" si="50"/>
        <v>1.8808506386375348E-2</v>
      </c>
      <c r="S305">
        <f t="shared" si="56"/>
        <v>-1</v>
      </c>
      <c r="T305" s="2">
        <f t="shared" si="54"/>
        <v>-1.8808506386375348E-2</v>
      </c>
      <c r="U305" s="2">
        <f t="shared" si="57"/>
        <v>-0.28531058728403341</v>
      </c>
      <c r="V305" s="2">
        <f t="shared" si="58"/>
        <v>-0.24821927547785083</v>
      </c>
      <c r="W305" s="4">
        <f t="shared" si="59"/>
        <v>1.9039928099062298E-2</v>
      </c>
    </row>
    <row r="306" spans="1:23" x14ac:dyDescent="0.25">
      <c r="A306" s="1">
        <v>42166</v>
      </c>
      <c r="B306">
        <v>538.42498799999998</v>
      </c>
      <c r="C306">
        <v>538.97997999999995</v>
      </c>
      <c r="D306">
        <v>533.02002000000005</v>
      </c>
      <c r="E306">
        <v>534.60998500000005</v>
      </c>
      <c r="F306">
        <v>1205000</v>
      </c>
      <c r="G306">
        <v>534.60998500000005</v>
      </c>
      <c r="H306" s="3">
        <f t="shared" si="51"/>
        <v>531.63000460000001</v>
      </c>
      <c r="I306" s="3">
        <f t="shared" si="52"/>
        <v>535.17639884000005</v>
      </c>
      <c r="J306" t="str">
        <f t="shared" si="53"/>
        <v/>
      </c>
      <c r="K306" s="3">
        <f t="shared" si="55"/>
        <v>536.69000200000005</v>
      </c>
      <c r="L306" s="4" t="str">
        <f t="shared" si="60"/>
        <v/>
      </c>
      <c r="Q306" s="2">
        <f t="shared" si="49"/>
        <v>-3.875639554023258E-3</v>
      </c>
      <c r="R306" s="2">
        <f t="shared" si="50"/>
        <v>-3.8831693063667129E-3</v>
      </c>
      <c r="S306">
        <f t="shared" si="56"/>
        <v>-1</v>
      </c>
      <c r="T306" s="2">
        <f t="shared" si="54"/>
        <v>3.8831693063667129E-3</v>
      </c>
      <c r="U306" s="2">
        <f t="shared" si="57"/>
        <v>-0.28142741797766668</v>
      </c>
      <c r="V306" s="2">
        <f t="shared" si="58"/>
        <v>-0.24529430824724741</v>
      </c>
      <c r="W306" s="4">
        <f t="shared" si="59"/>
        <v>1.5090496646592566E-2</v>
      </c>
    </row>
    <row r="307" spans="1:23" x14ac:dyDescent="0.25">
      <c r="A307" s="1">
        <v>42167</v>
      </c>
      <c r="B307">
        <v>531.59997599999997</v>
      </c>
      <c r="C307">
        <v>533.11999500000002</v>
      </c>
      <c r="D307">
        <v>530.15997300000004</v>
      </c>
      <c r="E307">
        <v>532.330017</v>
      </c>
      <c r="F307">
        <v>952400</v>
      </c>
      <c r="G307">
        <v>532.330017</v>
      </c>
      <c r="H307" s="3">
        <f t="shared" si="51"/>
        <v>531.43000460000007</v>
      </c>
      <c r="I307" s="3">
        <f t="shared" si="52"/>
        <v>535.24159903999998</v>
      </c>
      <c r="J307" t="str">
        <f t="shared" si="53"/>
        <v/>
      </c>
      <c r="K307" s="3">
        <f t="shared" si="55"/>
        <v>536.69000200000005</v>
      </c>
      <c r="L307" s="4" t="str">
        <f t="shared" si="60"/>
        <v/>
      </c>
      <c r="Q307" s="2">
        <f t="shared" si="49"/>
        <v>-4.2647314191112118E-3</v>
      </c>
      <c r="R307" s="2">
        <f t="shared" si="50"/>
        <v>-4.2738513246844897E-3</v>
      </c>
      <c r="S307">
        <f t="shared" si="56"/>
        <v>-1</v>
      </c>
      <c r="T307" s="2">
        <f t="shared" si="54"/>
        <v>4.2738513246844897E-3</v>
      </c>
      <c r="U307" s="2">
        <f t="shared" si="57"/>
        <v>-0.27715356665298219</v>
      </c>
      <c r="V307" s="2">
        <f t="shared" si="58"/>
        <v>-0.2420619058433563</v>
      </c>
      <c r="W307" s="4">
        <f t="shared" si="59"/>
        <v>1.0761408312302656E-2</v>
      </c>
    </row>
    <row r="308" spans="1:23" x14ac:dyDescent="0.25">
      <c r="A308" s="1">
        <v>42170</v>
      </c>
      <c r="B308">
        <v>528</v>
      </c>
      <c r="C308">
        <v>528.29998799999998</v>
      </c>
      <c r="D308">
        <v>524</v>
      </c>
      <c r="E308">
        <v>527.20001200000002</v>
      </c>
      <c r="F308">
        <v>1630700</v>
      </c>
      <c r="G308">
        <v>527.20001200000002</v>
      </c>
      <c r="H308" s="3">
        <f t="shared" si="51"/>
        <v>531.50400360000003</v>
      </c>
      <c r="I308" s="3">
        <f t="shared" si="52"/>
        <v>534.80080068000007</v>
      </c>
      <c r="J308" t="str">
        <f t="shared" si="53"/>
        <v/>
      </c>
      <c r="K308" s="3">
        <f t="shared" si="55"/>
        <v>536.69000200000005</v>
      </c>
      <c r="L308" s="4" t="str">
        <f t="shared" si="60"/>
        <v/>
      </c>
      <c r="Q308" s="2">
        <f t="shared" si="49"/>
        <v>-9.6368884642474839E-3</v>
      </c>
      <c r="R308" s="2">
        <f t="shared" si="50"/>
        <v>-9.6836237715538752E-3</v>
      </c>
      <c r="S308">
        <f t="shared" si="56"/>
        <v>-1</v>
      </c>
      <c r="T308" s="2">
        <f t="shared" si="54"/>
        <v>9.6836237715538752E-3</v>
      </c>
      <c r="U308" s="2">
        <f t="shared" si="57"/>
        <v>-0.26746994288142834</v>
      </c>
      <c r="V308" s="2">
        <f t="shared" si="58"/>
        <v>-0.23468666660926829</v>
      </c>
      <c r="W308" s="4">
        <f t="shared" si="59"/>
        <v>1.0208133564313382E-3</v>
      </c>
    </row>
    <row r="309" spans="1:23" x14ac:dyDescent="0.25">
      <c r="A309" s="1">
        <v>42171</v>
      </c>
      <c r="B309">
        <v>528.40002400000003</v>
      </c>
      <c r="C309">
        <v>529.64001499999995</v>
      </c>
      <c r="D309">
        <v>525.55999799999995</v>
      </c>
      <c r="E309">
        <v>528.15002400000003</v>
      </c>
      <c r="F309">
        <v>1069300</v>
      </c>
      <c r="G309">
        <v>528.15002400000003</v>
      </c>
      <c r="H309" s="3">
        <f t="shared" si="51"/>
        <v>531.79600800000003</v>
      </c>
      <c r="I309" s="3">
        <f t="shared" si="52"/>
        <v>534.49880115999986</v>
      </c>
      <c r="J309" t="str">
        <f t="shared" si="53"/>
        <v/>
      </c>
      <c r="K309" s="3">
        <f t="shared" si="55"/>
        <v>536.69000200000005</v>
      </c>
      <c r="L309" s="4" t="str">
        <f t="shared" si="60"/>
        <v/>
      </c>
      <c r="Q309" s="2">
        <f t="shared" si="49"/>
        <v>1.8019954066312849E-3</v>
      </c>
      <c r="R309" s="2">
        <f t="shared" si="50"/>
        <v>1.8003737607485497E-3</v>
      </c>
      <c r="S309">
        <f t="shared" si="56"/>
        <v>-1</v>
      </c>
      <c r="T309" s="2">
        <f t="shared" si="54"/>
        <v>-1.8003737607485497E-3</v>
      </c>
      <c r="U309" s="2">
        <f t="shared" si="57"/>
        <v>-0.26927031664217688</v>
      </c>
      <c r="V309" s="2">
        <f t="shared" si="58"/>
        <v>-0.23606327707493624</v>
      </c>
      <c r="W309" s="4">
        <f t="shared" si="59"/>
        <v>2.8246482640419401E-3</v>
      </c>
    </row>
    <row r="310" spans="1:23" x14ac:dyDescent="0.25">
      <c r="A310" s="1">
        <v>42172</v>
      </c>
      <c r="B310">
        <v>529.36999500000002</v>
      </c>
      <c r="C310">
        <v>530.97997999999995</v>
      </c>
      <c r="D310">
        <v>525.09997599999997</v>
      </c>
      <c r="E310">
        <v>529.26000999999997</v>
      </c>
      <c r="F310">
        <v>1268600</v>
      </c>
      <c r="G310">
        <v>529.26000999999997</v>
      </c>
      <c r="H310" s="3">
        <f t="shared" si="51"/>
        <v>530.31000960000006</v>
      </c>
      <c r="I310" s="3">
        <f t="shared" si="52"/>
        <v>534.50760244000003</v>
      </c>
      <c r="J310" t="str">
        <f t="shared" si="53"/>
        <v/>
      </c>
      <c r="K310" s="3">
        <f t="shared" si="55"/>
        <v>536.69000200000005</v>
      </c>
      <c r="L310" s="4" t="str">
        <f t="shared" si="60"/>
        <v/>
      </c>
      <c r="Q310" s="2">
        <f t="shared" si="49"/>
        <v>2.1016490572003388E-3</v>
      </c>
      <c r="R310" s="2">
        <f t="shared" si="50"/>
        <v>2.0994436822294486E-3</v>
      </c>
      <c r="S310">
        <f t="shared" si="56"/>
        <v>-1</v>
      </c>
      <c r="T310" s="2">
        <f t="shared" si="54"/>
        <v>-2.0994436822294486E-3</v>
      </c>
      <c r="U310" s="2">
        <f t="shared" si="57"/>
        <v>-0.27136976032440635</v>
      </c>
      <c r="V310" s="2">
        <f t="shared" si="58"/>
        <v>-0.23766543679097574</v>
      </c>
      <c r="W310" s="4">
        <f t="shared" si="59"/>
        <v>4.9322337406032535E-3</v>
      </c>
    </row>
    <row r="311" spans="1:23" x14ac:dyDescent="0.25">
      <c r="A311" s="1">
        <v>42173</v>
      </c>
      <c r="B311">
        <v>531</v>
      </c>
      <c r="C311">
        <v>538.15002400000003</v>
      </c>
      <c r="D311">
        <v>530.78997800000002</v>
      </c>
      <c r="E311">
        <v>536.72997999999995</v>
      </c>
      <c r="F311">
        <v>1828100</v>
      </c>
      <c r="G311">
        <v>536.72997999999995</v>
      </c>
      <c r="H311" s="3">
        <f t="shared" si="51"/>
        <v>530.73400860000004</v>
      </c>
      <c r="I311" s="3">
        <f t="shared" si="52"/>
        <v>534.7920018399999</v>
      </c>
      <c r="J311" t="str">
        <f t="shared" si="53"/>
        <v/>
      </c>
      <c r="K311" s="3">
        <f t="shared" si="55"/>
        <v>536.69000200000005</v>
      </c>
      <c r="L311" s="4" t="str">
        <f t="shared" si="60"/>
        <v/>
      </c>
      <c r="Q311" s="2">
        <f t="shared" si="49"/>
        <v>1.4113989076937727E-2</v>
      </c>
      <c r="R311" s="2">
        <f t="shared" si="50"/>
        <v>1.4015314114121409E-2</v>
      </c>
      <c r="S311">
        <f t="shared" si="56"/>
        <v>-1</v>
      </c>
      <c r="T311" s="2">
        <f t="shared" si="54"/>
        <v>-1.4015314114121409E-2</v>
      </c>
      <c r="U311" s="2">
        <f t="shared" si="57"/>
        <v>-0.28538507443852779</v>
      </c>
      <c r="V311" s="2">
        <f t="shared" si="58"/>
        <v>-0.24827527139930994</v>
      </c>
      <c r="W311" s="4">
        <f t="shared" si="59"/>
        <v>1.9115836310680701E-2</v>
      </c>
    </row>
    <row r="312" spans="1:23" x14ac:dyDescent="0.25">
      <c r="A312" s="1">
        <v>42174</v>
      </c>
      <c r="B312">
        <v>537.21002199999998</v>
      </c>
      <c r="C312">
        <v>538.25</v>
      </c>
      <c r="D312">
        <v>533.01000999999997</v>
      </c>
      <c r="E312">
        <v>536.69000200000005</v>
      </c>
      <c r="F312">
        <v>1885700</v>
      </c>
      <c r="G312">
        <v>536.69000200000005</v>
      </c>
      <c r="H312" s="3">
        <f t="shared" si="51"/>
        <v>531.6060056</v>
      </c>
      <c r="I312" s="3">
        <f t="shared" si="52"/>
        <v>534.72360096</v>
      </c>
      <c r="J312" t="str">
        <f t="shared" si="53"/>
        <v/>
      </c>
      <c r="K312" s="3">
        <f t="shared" si="55"/>
        <v>536.69000200000005</v>
      </c>
      <c r="L312" s="4" t="str">
        <f t="shared" si="60"/>
        <v/>
      </c>
      <c r="Q312" s="2">
        <f t="shared" si="49"/>
        <v>-7.4484380395367644E-5</v>
      </c>
      <c r="R312" s="2">
        <f t="shared" si="50"/>
        <v>-7.448715449458132E-5</v>
      </c>
      <c r="S312">
        <f t="shared" si="56"/>
        <v>-1</v>
      </c>
      <c r="T312" s="2">
        <f t="shared" si="54"/>
        <v>7.448715449458132E-5</v>
      </c>
      <c r="U312" s="2">
        <f t="shared" si="57"/>
        <v>-0.28531058728403319</v>
      </c>
      <c r="V312" s="2">
        <f t="shared" si="58"/>
        <v>-0.24821927547785061</v>
      </c>
      <c r="W312" s="4">
        <f t="shared" si="59"/>
        <v>1.9039928099062076E-2</v>
      </c>
    </row>
    <row r="313" spans="1:23" x14ac:dyDescent="0.25">
      <c r="A313" s="1">
        <v>42177</v>
      </c>
      <c r="B313">
        <v>539.59002699999996</v>
      </c>
      <c r="C313">
        <v>543.73999000000003</v>
      </c>
      <c r="D313">
        <v>537.53002900000001</v>
      </c>
      <c r="E313">
        <v>538.19000200000005</v>
      </c>
      <c r="F313">
        <v>1242500</v>
      </c>
      <c r="G313">
        <v>538.19000200000005</v>
      </c>
      <c r="H313" s="3">
        <f t="shared" si="51"/>
        <v>533.80400359999999</v>
      </c>
      <c r="I313" s="3">
        <f t="shared" si="52"/>
        <v>534.89720199999988</v>
      </c>
      <c r="J313" t="str">
        <f t="shared" si="53"/>
        <v/>
      </c>
      <c r="K313" s="3">
        <f t="shared" si="55"/>
        <v>536.69000200000005</v>
      </c>
      <c r="L313" s="4" t="str">
        <f t="shared" si="60"/>
        <v/>
      </c>
      <c r="Q313" s="2">
        <f t="shared" si="49"/>
        <v>2.7949095276793567E-3</v>
      </c>
      <c r="R313" s="2">
        <f t="shared" si="50"/>
        <v>2.7910110303210143E-3</v>
      </c>
      <c r="S313">
        <f t="shared" si="56"/>
        <v>-1</v>
      </c>
      <c r="T313" s="2">
        <f t="shared" si="54"/>
        <v>-2.7910110303210143E-3</v>
      </c>
      <c r="U313" s="2">
        <f t="shared" si="57"/>
        <v>-0.28810159831435422</v>
      </c>
      <c r="V313" s="2">
        <f t="shared" si="58"/>
        <v>-0.2503145784054277</v>
      </c>
      <c r="W313" s="4">
        <f t="shared" si="59"/>
        <v>2.1888052503191924E-2</v>
      </c>
    </row>
    <row r="314" spans="1:23" x14ac:dyDescent="0.25">
      <c r="A314" s="1">
        <v>42178</v>
      </c>
      <c r="B314">
        <v>539.64001499999995</v>
      </c>
      <c r="C314">
        <v>541.49902299999997</v>
      </c>
      <c r="D314">
        <v>535.25</v>
      </c>
      <c r="E314">
        <v>540.47997999999995</v>
      </c>
      <c r="F314">
        <v>1196000</v>
      </c>
      <c r="G314">
        <v>540.47997999999995</v>
      </c>
      <c r="H314" s="3">
        <f t="shared" si="51"/>
        <v>536.26999480000006</v>
      </c>
      <c r="I314" s="3">
        <f t="shared" si="52"/>
        <v>535.22440167999991</v>
      </c>
      <c r="J314" t="str">
        <f t="shared" si="53"/>
        <v>BUY</v>
      </c>
      <c r="K314" s="3">
        <f t="shared" si="55"/>
        <v>536.69000200000005</v>
      </c>
      <c r="L314" s="4" t="str">
        <f t="shared" si="60"/>
        <v/>
      </c>
      <c r="Q314" s="2">
        <f t="shared" si="49"/>
        <v>4.2549619864544752E-3</v>
      </c>
      <c r="R314" s="2">
        <f t="shared" si="50"/>
        <v>4.2459352323065162E-3</v>
      </c>
      <c r="S314">
        <f t="shared" si="56"/>
        <v>-1</v>
      </c>
      <c r="T314" s="2">
        <f t="shared" si="54"/>
        <v>-4.2459352323065162E-3</v>
      </c>
      <c r="U314" s="2">
        <f t="shared" si="57"/>
        <v>-0.29234753354666076</v>
      </c>
      <c r="V314" s="2">
        <f t="shared" si="58"/>
        <v>-0.25349094605251832</v>
      </c>
      <c r="W314" s="4">
        <f t="shared" si="59"/>
        <v>2.6236147321005099E-2</v>
      </c>
    </row>
    <row r="315" spans="1:23" x14ac:dyDescent="0.25">
      <c r="A315" s="1">
        <v>42179</v>
      </c>
      <c r="B315">
        <v>540</v>
      </c>
      <c r="C315">
        <v>540</v>
      </c>
      <c r="D315">
        <v>535.65997300000004</v>
      </c>
      <c r="E315">
        <v>537.84002699999996</v>
      </c>
      <c r="F315">
        <v>1283400</v>
      </c>
      <c r="G315">
        <v>537.84002699999996</v>
      </c>
      <c r="H315" s="3">
        <f t="shared" si="51"/>
        <v>537.98599820000004</v>
      </c>
      <c r="I315" s="3">
        <f t="shared" si="52"/>
        <v>535.24360335999995</v>
      </c>
      <c r="J315" t="str">
        <f t="shared" si="53"/>
        <v/>
      </c>
      <c r="K315" s="3">
        <f t="shared" si="55"/>
        <v>537.84002699999996</v>
      </c>
      <c r="L315" s="4">
        <f t="shared" si="60"/>
        <v>-2.1428105530461039E-3</v>
      </c>
      <c r="Q315" s="2">
        <f t="shared" si="49"/>
        <v>-4.8844602902775591E-3</v>
      </c>
      <c r="R315" s="2">
        <f t="shared" si="50"/>
        <v>-4.8964282537069187E-3</v>
      </c>
      <c r="S315">
        <f t="shared" si="56"/>
        <v>1</v>
      </c>
      <c r="T315" s="2">
        <f t="shared" si="54"/>
        <v>-4.8964282537069187E-3</v>
      </c>
      <c r="U315" s="2">
        <f t="shared" si="57"/>
        <v>-0.29724396180036766</v>
      </c>
      <c r="V315" s="2">
        <f t="shared" si="58"/>
        <v>-0.25713723988285742</v>
      </c>
      <c r="W315" s="4">
        <f t="shared" si="59"/>
        <v>2.1223537610968179E-2</v>
      </c>
    </row>
    <row r="316" spans="1:23" x14ac:dyDescent="0.25">
      <c r="A316" s="1">
        <v>42180</v>
      </c>
      <c r="B316">
        <v>538.86999500000002</v>
      </c>
      <c r="C316">
        <v>540.90002400000003</v>
      </c>
      <c r="D316">
        <v>535.22997999999995</v>
      </c>
      <c r="E316">
        <v>535.22997999999995</v>
      </c>
      <c r="F316">
        <v>1331500</v>
      </c>
      <c r="G316">
        <v>535.22997999999995</v>
      </c>
      <c r="H316" s="3">
        <f t="shared" si="51"/>
        <v>537.68599819999997</v>
      </c>
      <c r="I316" s="3">
        <f t="shared" si="52"/>
        <v>535.08200176000003</v>
      </c>
      <c r="J316" t="str">
        <f t="shared" si="53"/>
        <v/>
      </c>
      <c r="K316" s="3">
        <f t="shared" si="55"/>
        <v>537.84002699999996</v>
      </c>
      <c r="L316" s="4" t="str">
        <f t="shared" si="60"/>
        <v/>
      </c>
      <c r="Q316" s="2">
        <f t="shared" si="49"/>
        <v>-4.8528314535429828E-3</v>
      </c>
      <c r="R316" s="2">
        <f t="shared" si="50"/>
        <v>-4.8646446739754254E-3</v>
      </c>
      <c r="S316">
        <f t="shared" si="56"/>
        <v>1</v>
      </c>
      <c r="T316" s="2">
        <f t="shared" si="54"/>
        <v>-4.8646446739754254E-3</v>
      </c>
      <c r="U316" s="2">
        <f t="shared" si="57"/>
        <v>-0.30210860647434307</v>
      </c>
      <c r="V316" s="2">
        <f t="shared" si="58"/>
        <v>-0.26074222765081967</v>
      </c>
      <c r="W316" s="4">
        <f t="shared" si="59"/>
        <v>1.6267711906551297E-2</v>
      </c>
    </row>
    <row r="317" spans="1:23" x14ac:dyDescent="0.25">
      <c r="A317" s="1">
        <v>42181</v>
      </c>
      <c r="B317">
        <v>537.26000999999997</v>
      </c>
      <c r="C317">
        <v>537.76000999999997</v>
      </c>
      <c r="D317">
        <v>531.34997599999997</v>
      </c>
      <c r="E317">
        <v>531.69000200000005</v>
      </c>
      <c r="F317">
        <v>2011500</v>
      </c>
      <c r="G317">
        <v>531.69000200000005</v>
      </c>
      <c r="H317" s="3">
        <f t="shared" si="51"/>
        <v>536.68599819999997</v>
      </c>
      <c r="I317" s="3">
        <f t="shared" si="52"/>
        <v>534.64920144000007</v>
      </c>
      <c r="J317" t="str">
        <f t="shared" si="53"/>
        <v/>
      </c>
      <c r="K317" s="3">
        <f t="shared" si="55"/>
        <v>537.84002699999996</v>
      </c>
      <c r="L317" s="4" t="str">
        <f t="shared" si="60"/>
        <v/>
      </c>
      <c r="Q317" s="2">
        <f t="shared" si="49"/>
        <v>-6.6139381803685948E-3</v>
      </c>
      <c r="R317" s="2">
        <f t="shared" si="50"/>
        <v>-6.6359071908592415E-3</v>
      </c>
      <c r="S317">
        <f t="shared" si="56"/>
        <v>1</v>
      </c>
      <c r="T317" s="2">
        <f t="shared" si="54"/>
        <v>-6.6359071908592415E-3</v>
      </c>
      <c r="U317" s="2">
        <f t="shared" si="57"/>
        <v>-0.30874451366520228</v>
      </c>
      <c r="V317" s="2">
        <f t="shared" si="58"/>
        <v>-0.26563163285649405</v>
      </c>
      <c r="W317" s="4">
        <f t="shared" si="59"/>
        <v>9.5461800852967293E-3</v>
      </c>
    </row>
    <row r="318" spans="1:23" x14ac:dyDescent="0.25">
      <c r="A318" s="1">
        <v>42184</v>
      </c>
      <c r="B318">
        <v>525.01000999999997</v>
      </c>
      <c r="C318">
        <v>528.60998500000005</v>
      </c>
      <c r="D318">
        <v>520.53997800000002</v>
      </c>
      <c r="E318">
        <v>521.52002000000005</v>
      </c>
      <c r="F318">
        <v>1930900</v>
      </c>
      <c r="G318">
        <v>521.52002000000005</v>
      </c>
      <c r="H318" s="3">
        <f t="shared" si="51"/>
        <v>533.35200179999993</v>
      </c>
      <c r="I318" s="3">
        <f t="shared" si="52"/>
        <v>533.90560284000003</v>
      </c>
      <c r="J318" t="str">
        <f t="shared" si="53"/>
        <v>SELL</v>
      </c>
      <c r="K318" s="3">
        <f t="shared" si="55"/>
        <v>537.84002699999996</v>
      </c>
      <c r="L318" s="4" t="str">
        <f t="shared" si="60"/>
        <v/>
      </c>
      <c r="Q318" s="2">
        <f t="shared" si="49"/>
        <v>-1.9127653259878308E-2</v>
      </c>
      <c r="R318" s="2">
        <f t="shared" si="50"/>
        <v>-1.9312953531025152E-2</v>
      </c>
      <c r="S318">
        <f t="shared" si="56"/>
        <v>1</v>
      </c>
      <c r="T318" s="2">
        <f t="shared" si="54"/>
        <v>-1.9312953531025152E-2</v>
      </c>
      <c r="U318" s="2">
        <f t="shared" si="57"/>
        <v>-0.32805746719622741</v>
      </c>
      <c r="V318" s="2">
        <f t="shared" si="58"/>
        <v>-0.27967837634823811</v>
      </c>
      <c r="W318" s="4">
        <f t="shared" si="59"/>
        <v>-9.7640691972095128E-3</v>
      </c>
    </row>
    <row r="319" spans="1:23" x14ac:dyDescent="0.25">
      <c r="A319" s="1">
        <v>42185</v>
      </c>
      <c r="B319">
        <v>526.02002000000005</v>
      </c>
      <c r="C319">
        <v>526.25</v>
      </c>
      <c r="D319">
        <v>520.5</v>
      </c>
      <c r="E319">
        <v>520.51000999999997</v>
      </c>
      <c r="F319">
        <v>2217200</v>
      </c>
      <c r="G319">
        <v>520.51000999999997</v>
      </c>
      <c r="H319" s="3">
        <f t="shared" si="51"/>
        <v>529.3580078</v>
      </c>
      <c r="I319" s="3">
        <f t="shared" si="52"/>
        <v>533.43320296000002</v>
      </c>
      <c r="J319" t="str">
        <f t="shared" si="53"/>
        <v/>
      </c>
      <c r="K319" s="3">
        <f t="shared" si="55"/>
        <v>520.51000999999997</v>
      </c>
      <c r="L319" s="4">
        <f t="shared" si="60"/>
        <v>-3.2221508496986573E-2</v>
      </c>
      <c r="Q319" s="2">
        <f t="shared" si="49"/>
        <v>-1.9366658254079683E-3</v>
      </c>
      <c r="R319" s="2">
        <f t="shared" si="50"/>
        <v>-1.9385435874576887E-3</v>
      </c>
      <c r="S319">
        <f t="shared" si="56"/>
        <v>-1</v>
      </c>
      <c r="T319" s="2">
        <f t="shared" si="54"/>
        <v>1.9385435874576887E-3</v>
      </c>
      <c r="U319" s="2">
        <f t="shared" si="57"/>
        <v>-0.32611892360876971</v>
      </c>
      <c r="V319" s="2">
        <f t="shared" si="58"/>
        <v>-0.2782806471420225</v>
      </c>
      <c r="W319" s="4">
        <f t="shared" si="59"/>
        <v>-1.168182528348638E-2</v>
      </c>
    </row>
    <row r="320" spans="1:23" x14ac:dyDescent="0.25">
      <c r="A320" s="1">
        <v>42186</v>
      </c>
      <c r="B320">
        <v>524.72997999999995</v>
      </c>
      <c r="C320">
        <v>525.69000200000005</v>
      </c>
      <c r="D320">
        <v>518.22997999999995</v>
      </c>
      <c r="E320">
        <v>521.84002699999996</v>
      </c>
      <c r="F320">
        <v>1961000</v>
      </c>
      <c r="G320">
        <v>521.84002699999996</v>
      </c>
      <c r="H320" s="3">
        <f t="shared" si="51"/>
        <v>526.15800779999995</v>
      </c>
      <c r="I320" s="3">
        <f t="shared" si="52"/>
        <v>532.71520492000002</v>
      </c>
      <c r="J320" t="str">
        <f t="shared" si="53"/>
        <v/>
      </c>
      <c r="K320" s="3">
        <f t="shared" si="55"/>
        <v>520.51000999999997</v>
      </c>
      <c r="L320" s="4" t="str">
        <f t="shared" si="60"/>
        <v/>
      </c>
      <c r="Q320" s="2">
        <f t="shared" si="49"/>
        <v>2.5552188708148904E-3</v>
      </c>
      <c r="R320" s="2">
        <f t="shared" si="50"/>
        <v>2.551959849570525E-3</v>
      </c>
      <c r="S320">
        <f t="shared" si="56"/>
        <v>-1</v>
      </c>
      <c r="T320" s="2">
        <f t="shared" si="54"/>
        <v>-2.551959849570525E-3</v>
      </c>
      <c r="U320" s="2">
        <f t="shared" si="57"/>
        <v>-0.32867088345834022</v>
      </c>
      <c r="V320" s="2">
        <f t="shared" si="58"/>
        <v>-0.28012009785270964</v>
      </c>
      <c r="W320" s="4">
        <f t="shared" si="59"/>
        <v>-9.1564560330814615E-3</v>
      </c>
    </row>
    <row r="321" spans="1:23" x14ac:dyDescent="0.25">
      <c r="A321" s="1">
        <v>42187</v>
      </c>
      <c r="B321">
        <v>521.080017</v>
      </c>
      <c r="C321">
        <v>524.65002400000003</v>
      </c>
      <c r="D321">
        <v>521.080017</v>
      </c>
      <c r="E321">
        <v>523.40002400000003</v>
      </c>
      <c r="F321">
        <v>1234000</v>
      </c>
      <c r="G321">
        <v>523.40002400000003</v>
      </c>
      <c r="H321" s="3">
        <f t="shared" si="51"/>
        <v>523.79201660000012</v>
      </c>
      <c r="I321" s="3">
        <f t="shared" si="52"/>
        <v>532.06000472000005</v>
      </c>
      <c r="J321" t="str">
        <f t="shared" si="53"/>
        <v/>
      </c>
      <c r="K321" s="3">
        <f t="shared" si="55"/>
        <v>520.51000999999997</v>
      </c>
      <c r="L321" s="4" t="str">
        <f t="shared" si="60"/>
        <v/>
      </c>
      <c r="Q321" s="2">
        <f t="shared" si="49"/>
        <v>2.9894161415104925E-3</v>
      </c>
      <c r="R321" s="2">
        <f t="shared" si="50"/>
        <v>2.9849567222397489E-3</v>
      </c>
      <c r="S321">
        <f t="shared" si="56"/>
        <v>-1</v>
      </c>
      <c r="T321" s="2">
        <f t="shared" si="54"/>
        <v>-2.9849567222397489E-3</v>
      </c>
      <c r="U321" s="2">
        <f t="shared" si="57"/>
        <v>-0.33165584018057997</v>
      </c>
      <c r="V321" s="2">
        <f t="shared" si="58"/>
        <v>-0.28226570434146692</v>
      </c>
      <c r="W321" s="4">
        <f t="shared" si="59"/>
        <v>-6.1944123490352831E-3</v>
      </c>
    </row>
    <row r="322" spans="1:23" x14ac:dyDescent="0.25">
      <c r="A322" s="1">
        <v>42191</v>
      </c>
      <c r="B322">
        <v>519.5</v>
      </c>
      <c r="C322">
        <v>525.25</v>
      </c>
      <c r="D322">
        <v>519</v>
      </c>
      <c r="E322">
        <v>522.85998500000005</v>
      </c>
      <c r="F322">
        <v>1280500</v>
      </c>
      <c r="G322">
        <v>522.85998500000005</v>
      </c>
      <c r="H322" s="3">
        <f t="shared" si="51"/>
        <v>522.02601319999997</v>
      </c>
      <c r="I322" s="3">
        <f t="shared" si="52"/>
        <v>531.69000472000016</v>
      </c>
      <c r="J322" t="str">
        <f t="shared" si="53"/>
        <v/>
      </c>
      <c r="K322" s="3">
        <f t="shared" si="55"/>
        <v>520.51000999999997</v>
      </c>
      <c r="L322" s="4" t="str">
        <f t="shared" si="60"/>
        <v/>
      </c>
      <c r="Q322" s="2">
        <f t="shared" si="49"/>
        <v>-1.0317901704948174E-3</v>
      </c>
      <c r="R322" s="2">
        <f t="shared" si="50"/>
        <v>-1.0323228324011827E-3</v>
      </c>
      <c r="S322">
        <f t="shared" si="56"/>
        <v>-1</v>
      </c>
      <c r="T322" s="2">
        <f t="shared" si="54"/>
        <v>1.0323228324011827E-3</v>
      </c>
      <c r="U322" s="2">
        <f t="shared" si="57"/>
        <v>-0.3306235173481788</v>
      </c>
      <c r="V322" s="2">
        <f t="shared" si="58"/>
        <v>-0.28152438826754111</v>
      </c>
      <c r="W322" s="4">
        <f t="shared" si="59"/>
        <v>-7.2198111857563196E-3</v>
      </c>
    </row>
    <row r="323" spans="1:23" x14ac:dyDescent="0.25">
      <c r="A323" s="1">
        <v>42192</v>
      </c>
      <c r="B323">
        <v>523.13000499999998</v>
      </c>
      <c r="C323">
        <v>526.17999299999997</v>
      </c>
      <c r="D323">
        <v>515.17999299999997</v>
      </c>
      <c r="E323">
        <v>525.02002000000005</v>
      </c>
      <c r="F323">
        <v>1597200</v>
      </c>
      <c r="G323">
        <v>525.02002000000005</v>
      </c>
      <c r="H323" s="3">
        <f t="shared" si="51"/>
        <v>522.7260131999999</v>
      </c>
      <c r="I323" s="3">
        <f t="shared" si="52"/>
        <v>531.33120592000012</v>
      </c>
      <c r="J323" t="str">
        <f t="shared" si="53"/>
        <v/>
      </c>
      <c r="K323" s="3">
        <f t="shared" si="55"/>
        <v>520.51000999999997</v>
      </c>
      <c r="L323" s="4" t="str">
        <f t="shared" si="60"/>
        <v/>
      </c>
      <c r="Q323" s="2">
        <f t="shared" ref="Q323:Q385" si="61">G323/G322-1</f>
        <v>4.1311920245723499E-3</v>
      </c>
      <c r="R323" s="2">
        <f t="shared" ref="R323:R385" si="62">LN(G323/G322)</f>
        <v>4.1226820802255527E-3</v>
      </c>
      <c r="S323">
        <f t="shared" si="56"/>
        <v>-1</v>
      </c>
      <c r="T323" s="2">
        <f t="shared" si="54"/>
        <v>-4.1226820802255527E-3</v>
      </c>
      <c r="U323" s="2">
        <f t="shared" si="57"/>
        <v>-0.33474619942840433</v>
      </c>
      <c r="V323" s="2">
        <f t="shared" si="58"/>
        <v>-0.28448033739113554</v>
      </c>
      <c r="W323" s="4">
        <f t="shared" si="59"/>
        <v>-3.1184455875734596E-3</v>
      </c>
    </row>
    <row r="324" spans="1:23" x14ac:dyDescent="0.25">
      <c r="A324" s="1">
        <v>42193</v>
      </c>
      <c r="B324">
        <v>521.04998799999998</v>
      </c>
      <c r="C324">
        <v>522.73400900000001</v>
      </c>
      <c r="D324">
        <v>516.10998500000005</v>
      </c>
      <c r="E324">
        <v>516.830017</v>
      </c>
      <c r="F324">
        <v>1264600</v>
      </c>
      <c r="G324">
        <v>516.830017</v>
      </c>
      <c r="H324" s="3">
        <f t="shared" si="51"/>
        <v>521.99001459999999</v>
      </c>
      <c r="I324" s="3">
        <f t="shared" si="52"/>
        <v>530.43720687999996</v>
      </c>
      <c r="J324" t="str">
        <f t="shared" si="53"/>
        <v/>
      </c>
      <c r="K324" s="3">
        <f t="shared" si="55"/>
        <v>520.51000999999997</v>
      </c>
      <c r="L324" s="4" t="str">
        <f t="shared" si="60"/>
        <v/>
      </c>
      <c r="Q324" s="2">
        <f t="shared" si="61"/>
        <v>-1.5599410856751761E-2</v>
      </c>
      <c r="R324" s="2">
        <f t="shared" si="62"/>
        <v>-1.5722361985886453E-2</v>
      </c>
      <c r="S324">
        <f t="shared" si="56"/>
        <v>-1</v>
      </c>
      <c r="T324" s="2">
        <f t="shared" si="54"/>
        <v>1.5722361985886453E-2</v>
      </c>
      <c r="U324" s="2">
        <f t="shared" si="57"/>
        <v>-0.31902383744251789</v>
      </c>
      <c r="V324" s="2">
        <f t="shared" si="58"/>
        <v>-0.27314177734127365</v>
      </c>
      <c r="W324" s="4">
        <f t="shared" si="59"/>
        <v>-1.8669210530370184E-2</v>
      </c>
    </row>
    <row r="325" spans="1:23" x14ac:dyDescent="0.25">
      <c r="A325" s="1">
        <v>42194</v>
      </c>
      <c r="B325">
        <v>523.11999500000002</v>
      </c>
      <c r="C325">
        <v>523.77002000000005</v>
      </c>
      <c r="D325">
        <v>520.34997599999997</v>
      </c>
      <c r="E325">
        <v>520.67999299999997</v>
      </c>
      <c r="F325">
        <v>1839400</v>
      </c>
      <c r="G325">
        <v>520.67999299999997</v>
      </c>
      <c r="H325" s="3">
        <f t="shared" si="51"/>
        <v>521.75800779999986</v>
      </c>
      <c r="I325" s="3">
        <f t="shared" si="52"/>
        <v>529.65200668000011</v>
      </c>
      <c r="J325" t="str">
        <f t="shared" si="53"/>
        <v/>
      </c>
      <c r="K325" s="3">
        <f t="shared" si="55"/>
        <v>520.51000999999997</v>
      </c>
      <c r="L325" s="4" t="str">
        <f t="shared" si="60"/>
        <v/>
      </c>
      <c r="Q325" s="2">
        <f t="shared" si="61"/>
        <v>7.4492112945521161E-3</v>
      </c>
      <c r="R325" s="2">
        <f t="shared" si="62"/>
        <v>7.4216029422879736E-3</v>
      </c>
      <c r="S325">
        <f t="shared" si="56"/>
        <v>-1</v>
      </c>
      <c r="T325" s="2">
        <f t="shared" si="54"/>
        <v>-7.4216029422879736E-3</v>
      </c>
      <c r="U325" s="2">
        <f t="shared" si="57"/>
        <v>-0.32644544038480588</v>
      </c>
      <c r="V325" s="2">
        <f t="shared" si="58"/>
        <v>-0.27851626215010084</v>
      </c>
      <c r="W325" s="4">
        <f t="shared" si="59"/>
        <v>-1.1359070129761228E-2</v>
      </c>
    </row>
    <row r="326" spans="1:23" x14ac:dyDescent="0.25">
      <c r="A326" s="1">
        <v>42195</v>
      </c>
      <c r="B326">
        <v>526.28997800000002</v>
      </c>
      <c r="C326">
        <v>532.55999799999995</v>
      </c>
      <c r="D326">
        <v>525.54998799999998</v>
      </c>
      <c r="E326">
        <v>530.13000499999998</v>
      </c>
      <c r="F326">
        <v>1859900</v>
      </c>
      <c r="G326">
        <v>530.13000499999998</v>
      </c>
      <c r="H326" s="3">
        <f t="shared" si="51"/>
        <v>523.10400400000003</v>
      </c>
      <c r="I326" s="3">
        <f t="shared" si="52"/>
        <v>529.38920640000015</v>
      </c>
      <c r="J326" t="str">
        <f t="shared" si="53"/>
        <v/>
      </c>
      <c r="K326" s="3">
        <f t="shared" si="55"/>
        <v>520.51000999999997</v>
      </c>
      <c r="L326" s="4" t="str">
        <f t="shared" si="60"/>
        <v/>
      </c>
      <c r="Q326" s="2">
        <f t="shared" si="61"/>
        <v>1.8149366457412608E-2</v>
      </c>
      <c r="R326" s="2">
        <f t="shared" si="62"/>
        <v>1.7986632765421118E-2</v>
      </c>
      <c r="S326">
        <f t="shared" si="56"/>
        <v>-1</v>
      </c>
      <c r="T326" s="2">
        <f t="shared" si="54"/>
        <v>-1.7986632765421118E-2</v>
      </c>
      <c r="U326" s="2">
        <f t="shared" si="57"/>
        <v>-0.344432073150227</v>
      </c>
      <c r="V326" s="2">
        <f t="shared" si="58"/>
        <v>-0.29137731494126751</v>
      </c>
      <c r="W326" s="4">
        <f t="shared" si="59"/>
        <v>6.5841364012508841E-3</v>
      </c>
    </row>
    <row r="327" spans="1:23" x14ac:dyDescent="0.25">
      <c r="A327" s="1">
        <v>42198</v>
      </c>
      <c r="B327">
        <v>532.88000499999998</v>
      </c>
      <c r="C327">
        <v>547.10998500000005</v>
      </c>
      <c r="D327">
        <v>532.40002400000003</v>
      </c>
      <c r="E327">
        <v>546.54998799999998</v>
      </c>
      <c r="F327">
        <v>2199800</v>
      </c>
      <c r="G327">
        <v>546.54998799999998</v>
      </c>
      <c r="H327" s="3">
        <f t="shared" ref="H327:H385" si="63">AVERAGE(E323:E327)</f>
        <v>527.84200459999988</v>
      </c>
      <c r="I327" s="3">
        <f t="shared" si="52"/>
        <v>529.91800524000018</v>
      </c>
      <c r="J327" t="str">
        <f t="shared" si="53"/>
        <v/>
      </c>
      <c r="K327" s="3">
        <f t="shared" si="55"/>
        <v>520.51000999999997</v>
      </c>
      <c r="L327" s="4" t="str">
        <f t="shared" si="60"/>
        <v/>
      </c>
      <c r="Q327" s="2">
        <f t="shared" si="61"/>
        <v>3.0973502433615296E-2</v>
      </c>
      <c r="R327" s="2">
        <f t="shared" si="62"/>
        <v>3.050350386421628E-2</v>
      </c>
      <c r="S327">
        <f t="shared" si="56"/>
        <v>-1</v>
      </c>
      <c r="T327" s="2">
        <f t="shared" si="54"/>
        <v>-3.050350386421628E-2</v>
      </c>
      <c r="U327" s="2">
        <f t="shared" si="57"/>
        <v>-0.3749355770144433</v>
      </c>
      <c r="V327" s="2">
        <f t="shared" si="58"/>
        <v>-0.31266644255548071</v>
      </c>
      <c r="W327" s="4">
        <f t="shared" si="59"/>
        <v>3.7761572599713578E-2</v>
      </c>
    </row>
    <row r="328" spans="1:23" x14ac:dyDescent="0.25">
      <c r="A328" s="1">
        <v>42199</v>
      </c>
      <c r="B328">
        <v>546.76000999999997</v>
      </c>
      <c r="C328">
        <v>565.84899900000005</v>
      </c>
      <c r="D328">
        <v>546.71002199999998</v>
      </c>
      <c r="E328">
        <v>561.09997599999997</v>
      </c>
      <c r="F328">
        <v>3225100</v>
      </c>
      <c r="G328">
        <v>561.09997599999997</v>
      </c>
      <c r="H328" s="3">
        <f t="shared" si="63"/>
        <v>535.05799579999996</v>
      </c>
      <c r="I328" s="3">
        <f t="shared" si="52"/>
        <v>531.28880360000005</v>
      </c>
      <c r="J328" t="str">
        <f t="shared" si="53"/>
        <v>BUY</v>
      </c>
      <c r="K328" s="3">
        <f t="shared" si="55"/>
        <v>520.51000999999997</v>
      </c>
      <c r="L328" s="4" t="str">
        <f t="shared" si="60"/>
        <v/>
      </c>
      <c r="Q328" s="2">
        <f t="shared" si="61"/>
        <v>2.6621513712301148E-2</v>
      </c>
      <c r="R328" s="2">
        <f t="shared" si="62"/>
        <v>2.6273327199862213E-2</v>
      </c>
      <c r="S328">
        <f t="shared" si="56"/>
        <v>-1</v>
      </c>
      <c r="T328" s="2">
        <f t="shared" si="54"/>
        <v>-2.6273327199862213E-2</v>
      </c>
      <c r="U328" s="2">
        <f t="shared" si="57"/>
        <v>-0.4012089042143055</v>
      </c>
      <c r="V328" s="2">
        <f t="shared" si="58"/>
        <v>-0.33048981707085423</v>
      </c>
      <c r="W328" s="4">
        <f t="shared" si="59"/>
        <v>6.5388356534776149E-2</v>
      </c>
    </row>
    <row r="329" spans="1:23" x14ac:dyDescent="0.25">
      <c r="A329" s="1">
        <v>42200</v>
      </c>
      <c r="B329">
        <v>560.13000499999998</v>
      </c>
      <c r="C329">
        <v>566.50299099999995</v>
      </c>
      <c r="D329">
        <v>556.78997800000002</v>
      </c>
      <c r="E329">
        <v>560.21997099999999</v>
      </c>
      <c r="F329">
        <v>1776600</v>
      </c>
      <c r="G329">
        <v>560.21997099999999</v>
      </c>
      <c r="H329" s="3">
        <f t="shared" si="63"/>
        <v>543.73598659999993</v>
      </c>
      <c r="I329" s="3">
        <f t="shared" si="52"/>
        <v>532.63000236000016</v>
      </c>
      <c r="J329" t="str">
        <f t="shared" si="53"/>
        <v/>
      </c>
      <c r="K329" s="3">
        <f t="shared" si="55"/>
        <v>560.21997099999999</v>
      </c>
      <c r="L329" s="4">
        <f t="shared" si="60"/>
        <v>-7.6290484788179347E-2</v>
      </c>
      <c r="Q329" s="2">
        <f t="shared" si="61"/>
        <v>-1.5683568662280267E-3</v>
      </c>
      <c r="R329" s="2">
        <f t="shared" si="62"/>
        <v>-1.5695880252908439E-3</v>
      </c>
      <c r="S329">
        <f t="shared" si="56"/>
        <v>1</v>
      </c>
      <c r="T329" s="2">
        <f t="shared" si="54"/>
        <v>-1.5695880252908439E-3</v>
      </c>
      <c r="U329" s="2">
        <f t="shared" si="57"/>
        <v>-0.40277849223959633</v>
      </c>
      <c r="V329" s="2">
        <f t="shared" si="58"/>
        <v>-0.33153984796326075</v>
      </c>
      <c r="W329" s="4">
        <f t="shared" si="59"/>
        <v>6.3717447390605475E-2</v>
      </c>
    </row>
    <row r="330" spans="1:23" x14ac:dyDescent="0.25">
      <c r="A330" s="1">
        <v>42201</v>
      </c>
      <c r="B330">
        <v>565.11999500000002</v>
      </c>
      <c r="C330">
        <v>580.67999299999997</v>
      </c>
      <c r="D330">
        <v>565</v>
      </c>
      <c r="E330">
        <v>579.84997599999997</v>
      </c>
      <c r="F330">
        <v>4053900</v>
      </c>
      <c r="G330">
        <v>579.84997599999997</v>
      </c>
      <c r="H330" s="3">
        <f t="shared" si="63"/>
        <v>555.56998319999991</v>
      </c>
      <c r="I330" s="3">
        <f t="shared" si="52"/>
        <v>534.35640132000015</v>
      </c>
      <c r="J330" t="str">
        <f t="shared" si="53"/>
        <v/>
      </c>
      <c r="K330" s="3">
        <f t="shared" si="55"/>
        <v>560.21997099999999</v>
      </c>
      <c r="L330" s="4" t="str">
        <f t="shared" si="60"/>
        <v/>
      </c>
      <c r="Q330" s="2">
        <f t="shared" si="61"/>
        <v>3.5039816529496726E-2</v>
      </c>
      <c r="R330" s="2">
        <f t="shared" si="62"/>
        <v>3.4439896054186396E-2</v>
      </c>
      <c r="S330">
        <f t="shared" si="56"/>
        <v>1</v>
      </c>
      <c r="T330" s="2">
        <f t="shared" si="54"/>
        <v>3.4439896054186396E-2</v>
      </c>
      <c r="U330" s="2">
        <f t="shared" si="57"/>
        <v>-0.36833859618540993</v>
      </c>
      <c r="V330" s="2">
        <f t="shared" si="58"/>
        <v>-0.30811712687861392</v>
      </c>
      <c r="W330" s="4">
        <f t="shared" si="59"/>
        <v>0.10098991158639681</v>
      </c>
    </row>
    <row r="331" spans="1:23" x14ac:dyDescent="0.25">
      <c r="A331" s="1">
        <v>42202</v>
      </c>
      <c r="B331">
        <v>649</v>
      </c>
      <c r="C331">
        <v>674.46801800000003</v>
      </c>
      <c r="D331">
        <v>645</v>
      </c>
      <c r="E331">
        <v>672.92999299999997</v>
      </c>
      <c r="F331">
        <v>11134500</v>
      </c>
      <c r="G331">
        <v>672.92999299999997</v>
      </c>
      <c r="H331" s="3">
        <f t="shared" si="63"/>
        <v>584.1299808</v>
      </c>
      <c r="I331" s="3">
        <f t="shared" si="52"/>
        <v>539.88920164000001</v>
      </c>
      <c r="J331" t="str">
        <f t="shared" si="53"/>
        <v/>
      </c>
      <c r="K331" s="3">
        <f t="shared" si="55"/>
        <v>560.21997099999999</v>
      </c>
      <c r="L331" s="4" t="str">
        <f t="shared" si="60"/>
        <v/>
      </c>
      <c r="Q331" s="2">
        <f t="shared" si="61"/>
        <v>0.16052430948104401</v>
      </c>
      <c r="R331" s="2">
        <f t="shared" si="62"/>
        <v>0.14887189393307601</v>
      </c>
      <c r="S331">
        <f t="shared" si="56"/>
        <v>1</v>
      </c>
      <c r="T331" s="2">
        <f t="shared" si="54"/>
        <v>0.14887189393307601</v>
      </c>
      <c r="U331" s="2">
        <f t="shared" si="57"/>
        <v>-0.21946670225233392</v>
      </c>
      <c r="V331" s="2">
        <f t="shared" si="58"/>
        <v>-0.19705310642904261</v>
      </c>
      <c r="W331" s="4">
        <f t="shared" si="59"/>
        <v>0.27772555688939882</v>
      </c>
    </row>
    <row r="332" spans="1:23" x14ac:dyDescent="0.25">
      <c r="A332" s="1">
        <v>42205</v>
      </c>
      <c r="B332">
        <v>659.23999000000003</v>
      </c>
      <c r="C332">
        <v>668.88000499999998</v>
      </c>
      <c r="D332">
        <v>653.01000999999997</v>
      </c>
      <c r="E332">
        <v>663.02002000000005</v>
      </c>
      <c r="F332">
        <v>5848800</v>
      </c>
      <c r="G332">
        <v>663.02002000000005</v>
      </c>
      <c r="H332" s="3">
        <f t="shared" si="63"/>
        <v>607.42398720000006</v>
      </c>
      <c r="I332" s="3">
        <f t="shared" si="52"/>
        <v>545.11680176000004</v>
      </c>
      <c r="J332" t="str">
        <f t="shared" si="53"/>
        <v/>
      </c>
      <c r="K332" s="3">
        <f t="shared" si="55"/>
        <v>560.21997099999999</v>
      </c>
      <c r="L332" s="4" t="str">
        <f t="shared" si="60"/>
        <v/>
      </c>
      <c r="Q332" s="2">
        <f t="shared" si="61"/>
        <v>-1.4726603217401713E-2</v>
      </c>
      <c r="R332" s="2">
        <f t="shared" si="62"/>
        <v>-1.4836116137371222E-2</v>
      </c>
      <c r="S332">
        <f t="shared" si="56"/>
        <v>1</v>
      </c>
      <c r="T332" s="2">
        <f t="shared" si="54"/>
        <v>-1.4836116137371222E-2</v>
      </c>
      <c r="U332" s="2">
        <f t="shared" si="57"/>
        <v>-0.23430281838970513</v>
      </c>
      <c r="V332" s="2">
        <f t="shared" si="58"/>
        <v>-0.20887778673530744</v>
      </c>
      <c r="W332" s="4">
        <f t="shared" si="59"/>
        <v>0.25890899959235503</v>
      </c>
    </row>
    <row r="333" spans="1:23" x14ac:dyDescent="0.25">
      <c r="A333" s="1">
        <v>42206</v>
      </c>
      <c r="B333">
        <v>655.21002199999998</v>
      </c>
      <c r="C333">
        <v>673</v>
      </c>
      <c r="D333">
        <v>654.29998799999998</v>
      </c>
      <c r="E333">
        <v>662.29998799999998</v>
      </c>
      <c r="F333">
        <v>3348400</v>
      </c>
      <c r="G333">
        <v>662.29998799999998</v>
      </c>
      <c r="H333" s="3">
        <f t="shared" si="63"/>
        <v>627.66398960000004</v>
      </c>
      <c r="I333" s="3">
        <f t="shared" si="52"/>
        <v>550.52080079999996</v>
      </c>
      <c r="J333" t="str">
        <f t="shared" si="53"/>
        <v/>
      </c>
      <c r="K333" s="3">
        <f t="shared" si="55"/>
        <v>560.21997099999999</v>
      </c>
      <c r="L333" s="4" t="str">
        <f t="shared" si="60"/>
        <v/>
      </c>
      <c r="Q333" s="2">
        <f t="shared" si="61"/>
        <v>-1.0859883235502243E-3</v>
      </c>
      <c r="R333" s="2">
        <f t="shared" si="62"/>
        <v>-1.0865784361452802E-3</v>
      </c>
      <c r="S333">
        <f t="shared" si="56"/>
        <v>1</v>
      </c>
      <c r="T333" s="2">
        <f t="shared" si="54"/>
        <v>-1.0865784361452802E-3</v>
      </c>
      <c r="U333" s="2">
        <f t="shared" si="57"/>
        <v>-0.23538939682585042</v>
      </c>
      <c r="V333" s="2">
        <f t="shared" si="58"/>
        <v>-0.20973693622141409</v>
      </c>
      <c r="W333" s="4">
        <f t="shared" si="59"/>
        <v>0.25754183911838546</v>
      </c>
    </row>
    <row r="334" spans="1:23" x14ac:dyDescent="0.25">
      <c r="A334" s="1">
        <v>42207</v>
      </c>
      <c r="B334">
        <v>660.89001499999995</v>
      </c>
      <c r="C334">
        <v>678.64001499999995</v>
      </c>
      <c r="D334">
        <v>659</v>
      </c>
      <c r="E334">
        <v>662.09997599999997</v>
      </c>
      <c r="F334">
        <v>3689600</v>
      </c>
      <c r="G334">
        <v>662.09997599999997</v>
      </c>
      <c r="H334" s="3">
        <f t="shared" si="63"/>
        <v>648.03999060000001</v>
      </c>
      <c r="I334" s="3">
        <f t="shared" si="52"/>
        <v>555.87879887999998</v>
      </c>
      <c r="J334" t="str">
        <f t="shared" si="53"/>
        <v/>
      </c>
      <c r="K334" s="3">
        <f t="shared" si="55"/>
        <v>560.21997099999999</v>
      </c>
      <c r="L334" s="4" t="str">
        <f t="shared" si="60"/>
        <v/>
      </c>
      <c r="Q334" s="2">
        <f t="shared" si="61"/>
        <v>-3.0199607975833764E-4</v>
      </c>
      <c r="R334" s="2">
        <f t="shared" si="62"/>
        <v>-3.0204168975735742E-4</v>
      </c>
      <c r="S334">
        <f t="shared" si="56"/>
        <v>1</v>
      </c>
      <c r="T334" s="2">
        <f t="shared" si="54"/>
        <v>-3.0204168975735742E-4</v>
      </c>
      <c r="U334" s="2">
        <f t="shared" si="57"/>
        <v>-0.23569143851560778</v>
      </c>
      <c r="V334" s="2">
        <f t="shared" si="58"/>
        <v>-0.20997559256865306</v>
      </c>
      <c r="W334" s="4">
        <f t="shared" si="59"/>
        <v>0.25716206641283956</v>
      </c>
    </row>
    <row r="335" spans="1:23" x14ac:dyDescent="0.25">
      <c r="A335" s="1">
        <v>42208</v>
      </c>
      <c r="B335">
        <v>661.27002000000005</v>
      </c>
      <c r="C335">
        <v>663.63000499999998</v>
      </c>
      <c r="D335">
        <v>641</v>
      </c>
      <c r="E335">
        <v>644.28002900000001</v>
      </c>
      <c r="F335">
        <v>3001800</v>
      </c>
      <c r="G335">
        <v>644.28002900000001</v>
      </c>
      <c r="H335" s="3">
        <f t="shared" si="63"/>
        <v>660.92600119999997</v>
      </c>
      <c r="I335" s="3">
        <f t="shared" si="52"/>
        <v>560.47959964000006</v>
      </c>
      <c r="J335" t="str">
        <f t="shared" si="53"/>
        <v/>
      </c>
      <c r="K335" s="3">
        <f t="shared" si="55"/>
        <v>560.21997099999999</v>
      </c>
      <c r="L335" s="4" t="str">
        <f t="shared" si="60"/>
        <v/>
      </c>
      <c r="Q335" s="2">
        <f t="shared" si="61"/>
        <v>-2.6914284316482129E-2</v>
      </c>
      <c r="R335" s="2">
        <f t="shared" si="62"/>
        <v>-2.7283106448535769E-2</v>
      </c>
      <c r="S335">
        <f t="shared" si="56"/>
        <v>1</v>
      </c>
      <c r="T335" s="2">
        <f t="shared" si="54"/>
        <v>-2.7283106448535769E-2</v>
      </c>
      <c r="U335" s="2">
        <f t="shared" si="57"/>
        <v>-0.26297454496414358</v>
      </c>
      <c r="V335" s="2">
        <f t="shared" si="58"/>
        <v>-0.23123853408722062</v>
      </c>
      <c r="W335" s="4">
        <f t="shared" si="59"/>
        <v>0.22332644912550825</v>
      </c>
    </row>
    <row r="336" spans="1:23" x14ac:dyDescent="0.25">
      <c r="A336" s="1">
        <v>42209</v>
      </c>
      <c r="B336">
        <v>647</v>
      </c>
      <c r="C336">
        <v>648.169983</v>
      </c>
      <c r="D336">
        <v>622.52002000000005</v>
      </c>
      <c r="E336">
        <v>623.55999799999995</v>
      </c>
      <c r="F336">
        <v>3608400</v>
      </c>
      <c r="G336">
        <v>623.55999799999995</v>
      </c>
      <c r="H336" s="3">
        <f t="shared" si="63"/>
        <v>651.05200220000006</v>
      </c>
      <c r="I336" s="3">
        <f t="shared" si="52"/>
        <v>563.95280036000008</v>
      </c>
      <c r="J336" t="str">
        <f t="shared" si="53"/>
        <v/>
      </c>
      <c r="K336" s="3">
        <f t="shared" si="55"/>
        <v>560.21997099999999</v>
      </c>
      <c r="L336" s="4" t="str">
        <f t="shared" si="60"/>
        <v/>
      </c>
      <c r="Q336" s="2">
        <f t="shared" si="61"/>
        <v>-3.215997713317309E-2</v>
      </c>
      <c r="R336" s="2">
        <f t="shared" si="62"/>
        <v>-3.2688470996872915E-2</v>
      </c>
      <c r="S336">
        <f t="shared" si="56"/>
        <v>1</v>
      </c>
      <c r="T336" s="2">
        <f t="shared" si="54"/>
        <v>-3.2688470996872915E-2</v>
      </c>
      <c r="U336" s="2">
        <f t="shared" si="57"/>
        <v>-0.29566301596101652</v>
      </c>
      <c r="V336" s="2">
        <f t="shared" si="58"/>
        <v>-0.25596188525184027</v>
      </c>
      <c r="W336" s="4">
        <f t="shared" si="59"/>
        <v>0.18398429849522602</v>
      </c>
    </row>
    <row r="337" spans="1:23" x14ac:dyDescent="0.25">
      <c r="A337" s="1">
        <v>42212</v>
      </c>
      <c r="B337">
        <v>621</v>
      </c>
      <c r="C337">
        <v>634.29998799999998</v>
      </c>
      <c r="D337">
        <v>620.5</v>
      </c>
      <c r="E337">
        <v>627.26000999999997</v>
      </c>
      <c r="F337">
        <v>2668700</v>
      </c>
      <c r="G337">
        <v>627.26000999999997</v>
      </c>
      <c r="H337" s="3">
        <f t="shared" si="63"/>
        <v>643.90000020000002</v>
      </c>
      <c r="I337" s="3">
        <f t="shared" si="52"/>
        <v>567.57560067999998</v>
      </c>
      <c r="J337" t="str">
        <f t="shared" si="53"/>
        <v/>
      </c>
      <c r="K337" s="3">
        <f t="shared" si="55"/>
        <v>560.21997099999999</v>
      </c>
      <c r="L337" s="4" t="str">
        <f t="shared" si="60"/>
        <v/>
      </c>
      <c r="Q337" s="2">
        <f t="shared" si="61"/>
        <v>5.9336904417657266E-3</v>
      </c>
      <c r="R337" s="2">
        <f t="shared" si="62"/>
        <v>5.9161554313279146E-3</v>
      </c>
      <c r="S337">
        <f t="shared" si="56"/>
        <v>1</v>
      </c>
      <c r="T337" s="2">
        <f t="shared" si="54"/>
        <v>5.9161554313279146E-3</v>
      </c>
      <c r="U337" s="2">
        <f t="shared" si="57"/>
        <v>-0.28974686052968862</v>
      </c>
      <c r="V337" s="2">
        <f t="shared" si="58"/>
        <v>-0.25154699340204978</v>
      </c>
      <c r="W337" s="4">
        <f t="shared" si="59"/>
        <v>0.19100969481040786</v>
      </c>
    </row>
    <row r="338" spans="1:23" x14ac:dyDescent="0.25">
      <c r="A338" s="1">
        <v>42213</v>
      </c>
      <c r="B338">
        <v>632.830017</v>
      </c>
      <c r="C338">
        <v>632.830017</v>
      </c>
      <c r="D338">
        <v>623.30999799999995</v>
      </c>
      <c r="E338">
        <v>628</v>
      </c>
      <c r="F338">
        <v>1704300</v>
      </c>
      <c r="G338">
        <v>628</v>
      </c>
      <c r="H338" s="3">
        <f t="shared" si="63"/>
        <v>637.04000259999998</v>
      </c>
      <c r="I338" s="3">
        <f t="shared" si="52"/>
        <v>571.16800060000003</v>
      </c>
      <c r="J338" t="str">
        <f t="shared" si="53"/>
        <v/>
      </c>
      <c r="K338" s="3">
        <f t="shared" si="55"/>
        <v>560.21997099999999</v>
      </c>
      <c r="L338" s="4" t="str">
        <f t="shared" si="60"/>
        <v/>
      </c>
      <c r="Q338" s="2">
        <f t="shared" si="61"/>
        <v>1.1797181204011853E-3</v>
      </c>
      <c r="R338" s="2">
        <f t="shared" si="62"/>
        <v>1.1790227997805468E-3</v>
      </c>
      <c r="S338">
        <f t="shared" si="56"/>
        <v>1</v>
      </c>
      <c r="T338" s="2">
        <f t="shared" si="54"/>
        <v>1.1790227997805468E-3</v>
      </c>
      <c r="U338" s="2">
        <f t="shared" si="57"/>
        <v>-0.28856783772990807</v>
      </c>
      <c r="V338" s="2">
        <f t="shared" si="58"/>
        <v>-0.25066402982789737</v>
      </c>
      <c r="W338" s="4">
        <f t="shared" si="59"/>
        <v>0.19241475052894907</v>
      </c>
    </row>
    <row r="339" spans="1:23" x14ac:dyDescent="0.25">
      <c r="A339" s="1">
        <v>42214</v>
      </c>
      <c r="B339">
        <v>628.79998799999998</v>
      </c>
      <c r="C339">
        <v>633.35998500000005</v>
      </c>
      <c r="D339">
        <v>622.65002400000003</v>
      </c>
      <c r="E339">
        <v>631.92999299999997</v>
      </c>
      <c r="F339">
        <v>1565000</v>
      </c>
      <c r="G339">
        <v>631.92999299999997</v>
      </c>
      <c r="H339" s="3">
        <f t="shared" si="63"/>
        <v>631.00600599999996</v>
      </c>
      <c r="I339" s="3">
        <f t="shared" si="52"/>
        <v>574.82600111999989</v>
      </c>
      <c r="J339" t="str">
        <f t="shared" si="53"/>
        <v/>
      </c>
      <c r="K339" s="3">
        <f t="shared" si="55"/>
        <v>560.21997099999999</v>
      </c>
      <c r="L339" s="4" t="str">
        <f t="shared" si="60"/>
        <v/>
      </c>
      <c r="Q339" s="2">
        <f t="shared" si="61"/>
        <v>6.2579506369426774E-3</v>
      </c>
      <c r="R339" s="2">
        <f t="shared" si="62"/>
        <v>6.238450973525855E-3</v>
      </c>
      <c r="S339">
        <f t="shared" si="56"/>
        <v>1</v>
      </c>
      <c r="T339" s="2">
        <f t="shared" si="54"/>
        <v>6.238450973525855E-3</v>
      </c>
      <c r="U339" s="2">
        <f t="shared" si="57"/>
        <v>-0.28232938675638219</v>
      </c>
      <c r="V339" s="2">
        <f t="shared" si="58"/>
        <v>-0.24597472231607476</v>
      </c>
      <c r="W339" s="4">
        <f t="shared" si="59"/>
        <v>0.19987682317652156</v>
      </c>
    </row>
    <row r="340" spans="1:23" x14ac:dyDescent="0.25">
      <c r="A340" s="1">
        <v>42215</v>
      </c>
      <c r="B340">
        <v>630</v>
      </c>
      <c r="C340">
        <v>635.21997099999999</v>
      </c>
      <c r="D340">
        <v>622.04998799999998</v>
      </c>
      <c r="E340">
        <v>632.59002699999996</v>
      </c>
      <c r="F340">
        <v>1465300</v>
      </c>
      <c r="G340">
        <v>632.59002699999996</v>
      </c>
      <c r="H340" s="3">
        <f t="shared" si="63"/>
        <v>628.6680055999999</v>
      </c>
      <c r="I340" s="3">
        <f t="shared" si="52"/>
        <v>578.61600111999996</v>
      </c>
      <c r="J340" t="str">
        <f t="shared" si="53"/>
        <v/>
      </c>
      <c r="K340" s="3">
        <f t="shared" si="55"/>
        <v>560.21997099999999</v>
      </c>
      <c r="L340" s="4" t="str">
        <f t="shared" si="60"/>
        <v/>
      </c>
      <c r="Q340" s="2">
        <f t="shared" si="61"/>
        <v>1.0444732918382105E-3</v>
      </c>
      <c r="R340" s="2">
        <f t="shared" si="62"/>
        <v>1.0439282091260678E-3</v>
      </c>
      <c r="S340">
        <f t="shared" si="56"/>
        <v>1</v>
      </c>
      <c r="T340" s="2">
        <f t="shared" si="54"/>
        <v>1.0439282091260678E-3</v>
      </c>
      <c r="U340" s="2">
        <f t="shared" si="57"/>
        <v>-0.28128545854725612</v>
      </c>
      <c r="V340" s="2">
        <f t="shared" si="58"/>
        <v>-0.24518716305216304</v>
      </c>
      <c r="W340" s="4">
        <f t="shared" si="59"/>
        <v>0.20113006247182508</v>
      </c>
    </row>
    <row r="341" spans="1:23" x14ac:dyDescent="0.25">
      <c r="A341" s="1">
        <v>42216</v>
      </c>
      <c r="B341">
        <v>631.38000499999998</v>
      </c>
      <c r="C341">
        <v>632.90997300000004</v>
      </c>
      <c r="D341">
        <v>625.5</v>
      </c>
      <c r="E341">
        <v>625.60998500000005</v>
      </c>
      <c r="F341">
        <v>1702400</v>
      </c>
      <c r="G341">
        <v>625.60998500000005</v>
      </c>
      <c r="H341" s="3">
        <f t="shared" si="63"/>
        <v>629.07800299999997</v>
      </c>
      <c r="I341" s="3">
        <f t="shared" si="52"/>
        <v>582.23120131999997</v>
      </c>
      <c r="J341" t="str">
        <f t="shared" si="53"/>
        <v/>
      </c>
      <c r="K341" s="3">
        <f t="shared" si="55"/>
        <v>560.21997099999999</v>
      </c>
      <c r="L341" s="4" t="str">
        <f t="shared" si="60"/>
        <v/>
      </c>
      <c r="Q341" s="2">
        <f t="shared" si="61"/>
        <v>-1.1034068989519308E-2</v>
      </c>
      <c r="R341" s="2">
        <f t="shared" si="62"/>
        <v>-1.1095395869369973E-2</v>
      </c>
      <c r="S341">
        <f t="shared" si="56"/>
        <v>1</v>
      </c>
      <c r="T341" s="2">
        <f t="shared" si="54"/>
        <v>-1.1095395869369973E-2</v>
      </c>
      <c r="U341" s="2">
        <f t="shared" si="57"/>
        <v>-0.29238085441662609</v>
      </c>
      <c r="V341" s="2">
        <f t="shared" si="58"/>
        <v>-0.25351581996922024</v>
      </c>
      <c r="W341" s="4">
        <f t="shared" si="59"/>
        <v>0.18787671049712529</v>
      </c>
    </row>
    <row r="342" spans="1:23" x14ac:dyDescent="0.25">
      <c r="A342" s="1">
        <v>42219</v>
      </c>
      <c r="B342">
        <v>625.34002699999996</v>
      </c>
      <c r="C342">
        <v>633.05602999999996</v>
      </c>
      <c r="D342">
        <v>625.34002699999996</v>
      </c>
      <c r="E342">
        <v>631.21002199999998</v>
      </c>
      <c r="F342">
        <v>1300300</v>
      </c>
      <c r="G342">
        <v>631.21002199999998</v>
      </c>
      <c r="H342" s="3">
        <f t="shared" si="63"/>
        <v>629.86800540000002</v>
      </c>
      <c r="I342" s="3">
        <f t="shared" si="52"/>
        <v>586.21200211999997</v>
      </c>
      <c r="J342" t="str">
        <f t="shared" si="53"/>
        <v/>
      </c>
      <c r="K342" s="3">
        <f t="shared" si="55"/>
        <v>560.21997099999999</v>
      </c>
      <c r="L342" s="4" t="str">
        <f t="shared" si="60"/>
        <v/>
      </c>
      <c r="Q342" s="2">
        <f t="shared" si="61"/>
        <v>8.9513229236581893E-3</v>
      </c>
      <c r="R342" s="2">
        <f t="shared" si="62"/>
        <v>8.9114973174173918E-3</v>
      </c>
      <c r="S342">
        <f t="shared" si="56"/>
        <v>1</v>
      </c>
      <c r="T342" s="2">
        <f t="shared" si="54"/>
        <v>8.9114973174173918E-3</v>
      </c>
      <c r="U342" s="2">
        <f t="shared" si="57"/>
        <v>-0.28346935709920867</v>
      </c>
      <c r="V342" s="2">
        <f t="shared" si="58"/>
        <v>-0.24683379901636249</v>
      </c>
      <c r="W342" s="4">
        <f t="shared" si="59"/>
        <v>0.19850977852627794</v>
      </c>
    </row>
    <row r="343" spans="1:23" x14ac:dyDescent="0.25">
      <c r="A343" s="1">
        <v>42220</v>
      </c>
      <c r="B343">
        <v>628.419983</v>
      </c>
      <c r="C343">
        <v>634.80999799999995</v>
      </c>
      <c r="D343">
        <v>627.15997300000004</v>
      </c>
      <c r="E343">
        <v>629.25</v>
      </c>
      <c r="F343">
        <v>1481800</v>
      </c>
      <c r="G343">
        <v>629.25</v>
      </c>
      <c r="H343" s="3">
        <f t="shared" si="63"/>
        <v>630.11800540000002</v>
      </c>
      <c r="I343" s="3">
        <f t="shared" si="52"/>
        <v>590.52120131999993</v>
      </c>
      <c r="J343" t="str">
        <f t="shared" si="53"/>
        <v/>
      </c>
      <c r="K343" s="3">
        <f t="shared" si="55"/>
        <v>560.21997099999999</v>
      </c>
      <c r="L343" s="4" t="str">
        <f t="shared" si="60"/>
        <v/>
      </c>
      <c r="Q343" s="2">
        <f t="shared" si="61"/>
        <v>-3.1051820023224597E-3</v>
      </c>
      <c r="R343" s="2">
        <f t="shared" si="62"/>
        <v>-3.1100130834725778E-3</v>
      </c>
      <c r="S343">
        <f t="shared" si="56"/>
        <v>1</v>
      </c>
      <c r="T343" s="2">
        <f t="shared" si="54"/>
        <v>-3.1100130834725778E-3</v>
      </c>
      <c r="U343" s="2">
        <f t="shared" si="57"/>
        <v>-0.28657937018268126</v>
      </c>
      <c r="V343" s="2">
        <f t="shared" si="58"/>
        <v>-0.24917251714841449</v>
      </c>
      <c r="W343" s="4">
        <f t="shared" si="59"/>
        <v>0.19478818753239069</v>
      </c>
    </row>
    <row r="344" spans="1:23" x14ac:dyDescent="0.25">
      <c r="A344" s="1">
        <v>42221</v>
      </c>
      <c r="B344">
        <v>634.330017</v>
      </c>
      <c r="C344">
        <v>647.85998500000005</v>
      </c>
      <c r="D344">
        <v>633.15997300000004</v>
      </c>
      <c r="E344">
        <v>643.78002900000001</v>
      </c>
      <c r="F344">
        <v>2331200</v>
      </c>
      <c r="G344">
        <v>643.78002900000001</v>
      </c>
      <c r="H344" s="3">
        <f t="shared" si="63"/>
        <v>632.48801260000005</v>
      </c>
      <c r="I344" s="3">
        <f t="shared" si="52"/>
        <v>595.45200207999983</v>
      </c>
      <c r="J344" t="str">
        <f t="shared" si="53"/>
        <v/>
      </c>
      <c r="K344" s="3">
        <f t="shared" si="55"/>
        <v>560.21997099999999</v>
      </c>
      <c r="L344" s="4" t="str">
        <f t="shared" si="60"/>
        <v/>
      </c>
      <c r="Q344" s="2">
        <f t="shared" si="61"/>
        <v>2.3091027413587595E-2</v>
      </c>
      <c r="R344" s="2">
        <f t="shared" si="62"/>
        <v>2.2828463864874884E-2</v>
      </c>
      <c r="S344">
        <f t="shared" si="56"/>
        <v>1</v>
      </c>
      <c r="T344" s="2">
        <f t="shared" si="54"/>
        <v>2.2828463864874884E-2</v>
      </c>
      <c r="U344" s="2">
        <f t="shared" si="57"/>
        <v>-0.2637509063178064</v>
      </c>
      <c r="V344" s="2">
        <f t="shared" si="58"/>
        <v>-0.23183513915901355</v>
      </c>
      <c r="W344" s="4">
        <f t="shared" si="59"/>
        <v>0.22237707432413178</v>
      </c>
    </row>
    <row r="345" spans="1:23" x14ac:dyDescent="0.25">
      <c r="A345" s="1">
        <v>42222</v>
      </c>
      <c r="B345">
        <v>645</v>
      </c>
      <c r="C345">
        <v>645.37902799999995</v>
      </c>
      <c r="D345">
        <v>632.25</v>
      </c>
      <c r="E345">
        <v>642.67999299999997</v>
      </c>
      <c r="F345">
        <v>1572600</v>
      </c>
      <c r="G345">
        <v>642.67999299999997</v>
      </c>
      <c r="H345" s="3">
        <f t="shared" si="63"/>
        <v>634.50600579999991</v>
      </c>
      <c r="I345" s="3">
        <f t="shared" si="52"/>
        <v>600.28560071999993</v>
      </c>
      <c r="J345" t="str">
        <f t="shared" si="53"/>
        <v/>
      </c>
      <c r="K345" s="3">
        <f t="shared" si="55"/>
        <v>560.21997099999999</v>
      </c>
      <c r="L345" s="4" t="str">
        <f t="shared" si="60"/>
        <v/>
      </c>
      <c r="Q345" s="2">
        <f t="shared" si="61"/>
        <v>-1.708714080038698E-3</v>
      </c>
      <c r="R345" s="2">
        <f t="shared" si="62"/>
        <v>-1.7101755970561126E-3</v>
      </c>
      <c r="S345">
        <f t="shared" si="56"/>
        <v>1</v>
      </c>
      <c r="T345" s="2">
        <f t="shared" si="54"/>
        <v>-1.7101755970561126E-3</v>
      </c>
      <c r="U345" s="2">
        <f t="shared" si="57"/>
        <v>-0.26546108191486251</v>
      </c>
      <c r="V345" s="2">
        <f t="shared" si="58"/>
        <v>-0.23314771327252359</v>
      </c>
      <c r="W345" s="4">
        <f t="shared" si="59"/>
        <v>0.22028838140611762</v>
      </c>
    </row>
    <row r="346" spans="1:23" x14ac:dyDescent="0.25">
      <c r="A346" s="1">
        <v>42223</v>
      </c>
      <c r="B346">
        <v>640.22997999999995</v>
      </c>
      <c r="C346">
        <v>642.67999299999997</v>
      </c>
      <c r="D346">
        <v>629.71002199999998</v>
      </c>
      <c r="E346">
        <v>635.29998799999998</v>
      </c>
      <c r="F346">
        <v>1401600</v>
      </c>
      <c r="G346">
        <v>635.29998799999998</v>
      </c>
      <c r="H346" s="3">
        <f t="shared" si="63"/>
        <v>636.44400640000003</v>
      </c>
      <c r="I346" s="3">
        <f t="shared" si="52"/>
        <v>604.76159928000004</v>
      </c>
      <c r="J346" t="str">
        <f t="shared" si="53"/>
        <v/>
      </c>
      <c r="K346" s="3">
        <f t="shared" si="55"/>
        <v>560.21997099999999</v>
      </c>
      <c r="L346" s="4" t="str">
        <f t="shared" si="60"/>
        <v/>
      </c>
      <c r="Q346" s="2">
        <f t="shared" si="61"/>
        <v>-1.1483172154699406E-2</v>
      </c>
      <c r="R346" s="2">
        <f t="shared" si="62"/>
        <v>-1.1549612899470688E-2</v>
      </c>
      <c r="S346">
        <f t="shared" si="56"/>
        <v>1</v>
      </c>
      <c r="T346" s="2">
        <f t="shared" si="54"/>
        <v>-1.1549612899470688E-2</v>
      </c>
      <c r="U346" s="2">
        <f t="shared" si="57"/>
        <v>-0.27701069481433321</v>
      </c>
      <c r="V346" s="2">
        <f t="shared" si="58"/>
        <v>-0.24195361009824012</v>
      </c>
      <c r="W346" s="4">
        <f t="shared" si="59"/>
        <v>0.20627559984405175</v>
      </c>
    </row>
    <row r="347" spans="1:23" x14ac:dyDescent="0.25">
      <c r="A347" s="1">
        <v>42226</v>
      </c>
      <c r="B347">
        <v>639.47997999999995</v>
      </c>
      <c r="C347">
        <v>643.44000200000005</v>
      </c>
      <c r="D347">
        <v>631.24902299999997</v>
      </c>
      <c r="E347">
        <v>633.72997999999995</v>
      </c>
      <c r="F347">
        <v>1526400</v>
      </c>
      <c r="G347">
        <v>633.72997999999995</v>
      </c>
      <c r="H347" s="3">
        <f t="shared" si="63"/>
        <v>636.94799799999998</v>
      </c>
      <c r="I347" s="3">
        <f t="shared" ref="I347:I385" si="64">AVERAGE(E323:E347)</f>
        <v>609.19639907999988</v>
      </c>
      <c r="J347" t="str">
        <f t="shared" ref="J347:J385" si="65" xml:space="preserve"> IF(AND(H347&gt;I347,H346&lt;I346),"BUY",IF(AND(H347&lt;I347,H346&gt;I346),"SELL",""))</f>
        <v/>
      </c>
      <c r="K347" s="3">
        <f t="shared" si="55"/>
        <v>560.21997099999999</v>
      </c>
      <c r="L347" s="4" t="str">
        <f t="shared" si="60"/>
        <v/>
      </c>
      <c r="Q347" s="2">
        <f t="shared" si="61"/>
        <v>-2.4712860532905001E-3</v>
      </c>
      <c r="R347" s="2">
        <f t="shared" si="62"/>
        <v>-2.4743447209367091E-3</v>
      </c>
      <c r="S347">
        <f t="shared" si="56"/>
        <v>1</v>
      </c>
      <c r="T347" s="2">
        <f t="shared" ref="T347:T385" si="66">R347*S347</f>
        <v>-2.4743447209367091E-3</v>
      </c>
      <c r="U347" s="2">
        <f t="shared" si="57"/>
        <v>-0.27948503953526993</v>
      </c>
      <c r="V347" s="2">
        <f t="shared" si="58"/>
        <v>-0.24382695956935152</v>
      </c>
      <c r="W347" s="4">
        <f t="shared" si="59"/>
        <v>0.20329454777773259</v>
      </c>
    </row>
    <row r="348" spans="1:23" x14ac:dyDescent="0.25">
      <c r="A348" s="1">
        <v>42227</v>
      </c>
      <c r="B348">
        <v>669.20001200000002</v>
      </c>
      <c r="C348">
        <v>674.90002400000003</v>
      </c>
      <c r="D348">
        <v>654.27002000000005</v>
      </c>
      <c r="E348">
        <v>660.78002900000001</v>
      </c>
      <c r="F348">
        <v>5000900</v>
      </c>
      <c r="G348">
        <v>660.78002900000001</v>
      </c>
      <c r="H348" s="3">
        <f t="shared" si="63"/>
        <v>643.25400379999996</v>
      </c>
      <c r="I348" s="3">
        <f t="shared" si="64"/>
        <v>614.6267994399999</v>
      </c>
      <c r="J348" t="str">
        <f t="shared" si="65"/>
        <v/>
      </c>
      <c r="K348" s="3">
        <f t="shared" ref="K348:K399" si="67">IF(J347&lt;&gt;"",G348,K347)</f>
        <v>560.21997099999999</v>
      </c>
      <c r="L348" s="4" t="str">
        <f t="shared" si="60"/>
        <v/>
      </c>
      <c r="Q348" s="2">
        <f t="shared" si="61"/>
        <v>4.2683871449477717E-2</v>
      </c>
      <c r="R348" s="2">
        <f t="shared" si="62"/>
        <v>4.1798034629596928E-2</v>
      </c>
      <c r="S348">
        <f t="shared" ref="S348:S385" si="68">IF(H347&gt;I347, 1, -1)</f>
        <v>1</v>
      </c>
      <c r="T348" s="2">
        <f t="shared" si="66"/>
        <v>4.1798034629596928E-2</v>
      </c>
      <c r="U348" s="2">
        <f t="shared" ref="U348:U385" si="69">T348+U347</f>
        <v>-0.23768700490567302</v>
      </c>
      <c r="V348" s="2">
        <f t="shared" si="58"/>
        <v>-0.21155056671804906</v>
      </c>
      <c r="W348" s="4">
        <f t="shared" si="59"/>
        <v>0.25465581757093481</v>
      </c>
    </row>
    <row r="349" spans="1:23" x14ac:dyDescent="0.25">
      <c r="A349" s="1">
        <v>42228</v>
      </c>
      <c r="B349">
        <v>663.080017</v>
      </c>
      <c r="C349">
        <v>665</v>
      </c>
      <c r="D349">
        <v>652.28997800000002</v>
      </c>
      <c r="E349">
        <v>659.55999799999995</v>
      </c>
      <c r="F349">
        <v>2936700</v>
      </c>
      <c r="G349">
        <v>659.55999799999995</v>
      </c>
      <c r="H349" s="3">
        <f t="shared" si="63"/>
        <v>646.4099976</v>
      </c>
      <c r="I349" s="3">
        <f t="shared" si="64"/>
        <v>620.33599867999988</v>
      </c>
      <c r="J349" t="str">
        <f t="shared" si="65"/>
        <v/>
      </c>
      <c r="K349" s="3">
        <f t="shared" si="67"/>
        <v>560.21997099999999</v>
      </c>
      <c r="L349" s="4" t="str">
        <f t="shared" si="60"/>
        <v/>
      </c>
      <c r="Q349" s="2">
        <f t="shared" si="61"/>
        <v>-1.8463496874238094E-3</v>
      </c>
      <c r="R349" s="2">
        <f t="shared" si="62"/>
        <v>-1.8480562919906715E-3</v>
      </c>
      <c r="S349">
        <f t="shared" si="68"/>
        <v>1</v>
      </c>
      <c r="T349" s="2">
        <f t="shared" si="66"/>
        <v>-1.8480562919906715E-3</v>
      </c>
      <c r="U349" s="2">
        <f t="shared" si="69"/>
        <v>-0.23953506119766368</v>
      </c>
      <c r="V349" s="2">
        <f t="shared" ref="V349:V385" si="70">EXP(U349)-1</f>
        <v>-0.21300632008273868</v>
      </c>
      <c r="W349" s="4">
        <f t="shared" ref="W349:W385" si="71">(1+Q349)*(1+W348)-1</f>
        <v>0.25233928419433815</v>
      </c>
    </row>
    <row r="350" spans="1:23" x14ac:dyDescent="0.25">
      <c r="A350" s="1">
        <v>42229</v>
      </c>
      <c r="B350">
        <v>659.32202099999995</v>
      </c>
      <c r="C350">
        <v>664.5</v>
      </c>
      <c r="D350">
        <v>651.66101100000003</v>
      </c>
      <c r="E350">
        <v>656.45001200000002</v>
      </c>
      <c r="F350">
        <v>1804800</v>
      </c>
      <c r="G350">
        <v>656.45001200000002</v>
      </c>
      <c r="H350" s="3">
        <f t="shared" si="63"/>
        <v>649.16400140000007</v>
      </c>
      <c r="I350" s="3">
        <f t="shared" si="64"/>
        <v>625.76679944</v>
      </c>
      <c r="J350" t="str">
        <f t="shared" si="65"/>
        <v/>
      </c>
      <c r="K350" s="3">
        <f t="shared" si="67"/>
        <v>560.21997099999999</v>
      </c>
      <c r="L350" s="4" t="str">
        <f t="shared" si="60"/>
        <v/>
      </c>
      <c r="Q350" s="2">
        <f t="shared" si="61"/>
        <v>-4.7152435099617751E-3</v>
      </c>
      <c r="R350" s="2">
        <f t="shared" si="62"/>
        <v>-4.726395340180373E-3</v>
      </c>
      <c r="S350">
        <f t="shared" si="68"/>
        <v>1</v>
      </c>
      <c r="T350" s="2">
        <f t="shared" si="66"/>
        <v>-4.726395340180373E-3</v>
      </c>
      <c r="U350" s="2">
        <f t="shared" si="69"/>
        <v>-0.24426145653784406</v>
      </c>
      <c r="V350" s="2">
        <f t="shared" si="70"/>
        <v>-0.21671718692434949</v>
      </c>
      <c r="W350" s="4">
        <f t="shared" si="71"/>
        <v>0.24643419951227052</v>
      </c>
    </row>
    <row r="351" spans="1:23" x14ac:dyDescent="0.25">
      <c r="A351" s="1">
        <v>42230</v>
      </c>
      <c r="B351">
        <v>655.01000999999997</v>
      </c>
      <c r="C351">
        <v>659.85497999999995</v>
      </c>
      <c r="D351">
        <v>652.65997300000004</v>
      </c>
      <c r="E351">
        <v>657.11999500000002</v>
      </c>
      <c r="F351">
        <v>1069900</v>
      </c>
      <c r="G351">
        <v>657.11999500000002</v>
      </c>
      <c r="H351" s="3">
        <f t="shared" si="63"/>
        <v>653.52800279999997</v>
      </c>
      <c r="I351" s="3">
        <f t="shared" si="64"/>
        <v>630.84639903999982</v>
      </c>
      <c r="J351" t="str">
        <f t="shared" si="65"/>
        <v/>
      </c>
      <c r="K351" s="3">
        <f t="shared" si="67"/>
        <v>560.21997099999999</v>
      </c>
      <c r="L351" s="4" t="str">
        <f t="shared" si="60"/>
        <v/>
      </c>
      <c r="Q351" s="2">
        <f t="shared" si="61"/>
        <v>1.0206154128304945E-3</v>
      </c>
      <c r="R351" s="2">
        <f t="shared" si="62"/>
        <v>1.0200949390256624E-3</v>
      </c>
      <c r="S351">
        <f t="shared" si="68"/>
        <v>1</v>
      </c>
      <c r="T351" s="2">
        <f t="shared" si="66"/>
        <v>1.0200949390256624E-3</v>
      </c>
      <c r="U351" s="2">
        <f t="shared" si="69"/>
        <v>-0.2432413615988184</v>
      </c>
      <c r="V351" s="2">
        <f t="shared" si="70"/>
        <v>-0.21591775641271915</v>
      </c>
      <c r="W351" s="4">
        <f t="shared" si="71"/>
        <v>0.24770632946737181</v>
      </c>
    </row>
    <row r="352" spans="1:23" x14ac:dyDescent="0.25">
      <c r="A352" s="1">
        <v>42233</v>
      </c>
      <c r="B352">
        <v>656.79998799999998</v>
      </c>
      <c r="C352">
        <v>661.38000499999998</v>
      </c>
      <c r="D352">
        <v>651.23999000000003</v>
      </c>
      <c r="E352">
        <v>660.86999500000002</v>
      </c>
      <c r="F352">
        <v>1047600</v>
      </c>
      <c r="G352">
        <v>660.86999500000002</v>
      </c>
      <c r="H352" s="3">
        <f t="shared" si="63"/>
        <v>658.95600579999996</v>
      </c>
      <c r="I352" s="3">
        <f t="shared" si="64"/>
        <v>635.41919931999985</v>
      </c>
      <c r="J352" t="str">
        <f t="shared" si="65"/>
        <v/>
      </c>
      <c r="K352" s="3">
        <f t="shared" si="67"/>
        <v>560.21997099999999</v>
      </c>
      <c r="L352" s="4" t="str">
        <f t="shared" si="60"/>
        <v/>
      </c>
      <c r="Q352" s="2">
        <f t="shared" si="61"/>
        <v>5.7067202771694525E-3</v>
      </c>
      <c r="R352" s="2">
        <f t="shared" si="62"/>
        <v>5.6904986346658446E-3</v>
      </c>
      <c r="S352">
        <f t="shared" si="68"/>
        <v>1</v>
      </c>
      <c r="T352" s="2">
        <f t="shared" si="66"/>
        <v>5.6904986346658446E-3</v>
      </c>
      <c r="U352" s="2">
        <f t="shared" si="69"/>
        <v>-0.23755086296415256</v>
      </c>
      <c r="V352" s="2">
        <f t="shared" si="70"/>
        <v>-0.21144321837427116</v>
      </c>
      <c r="W352" s="4">
        <f t="shared" si="71"/>
        <v>0.25482664047769599</v>
      </c>
    </row>
    <row r="353" spans="1:23" x14ac:dyDescent="0.25">
      <c r="A353" s="1">
        <v>42234</v>
      </c>
      <c r="B353">
        <v>661.90002400000003</v>
      </c>
      <c r="C353">
        <v>664</v>
      </c>
      <c r="D353">
        <v>653.46002199999998</v>
      </c>
      <c r="E353">
        <v>656.13000499999998</v>
      </c>
      <c r="F353">
        <v>1452600</v>
      </c>
      <c r="G353">
        <v>656.13000499999998</v>
      </c>
      <c r="H353" s="3">
        <f t="shared" si="63"/>
        <v>658.02600099999995</v>
      </c>
      <c r="I353" s="3">
        <f t="shared" si="64"/>
        <v>639.22040047999997</v>
      </c>
      <c r="J353" t="str">
        <f t="shared" si="65"/>
        <v/>
      </c>
      <c r="K353" s="3">
        <f t="shared" si="67"/>
        <v>560.21997099999999</v>
      </c>
      <c r="L353" s="4" t="str">
        <f t="shared" si="60"/>
        <v/>
      </c>
      <c r="Q353" s="2">
        <f t="shared" si="61"/>
        <v>-7.1723486250877544E-3</v>
      </c>
      <c r="R353" s="2">
        <f t="shared" si="62"/>
        <v>-7.198193570942246E-3</v>
      </c>
      <c r="S353">
        <f t="shared" si="68"/>
        <v>1</v>
      </c>
      <c r="T353" s="2">
        <f t="shared" si="66"/>
        <v>-7.198193570942246E-3</v>
      </c>
      <c r="U353" s="2">
        <f t="shared" si="69"/>
        <v>-0.24474905653509482</v>
      </c>
      <c r="V353" s="2">
        <f t="shared" si="70"/>
        <v>-0.21709902252276814</v>
      </c>
      <c r="W353" s="4">
        <f t="shared" si="71"/>
        <v>0.24582658634814236</v>
      </c>
    </row>
    <row r="354" spans="1:23" x14ac:dyDescent="0.25">
      <c r="A354" s="1">
        <v>42235</v>
      </c>
      <c r="B354">
        <v>656.59997599999997</v>
      </c>
      <c r="C354">
        <v>667</v>
      </c>
      <c r="D354">
        <v>654.19000200000005</v>
      </c>
      <c r="E354">
        <v>660.90002400000003</v>
      </c>
      <c r="F354">
        <v>2131600</v>
      </c>
      <c r="G354">
        <v>660.90002400000003</v>
      </c>
      <c r="H354" s="3">
        <f t="shared" si="63"/>
        <v>658.29400620000001</v>
      </c>
      <c r="I354" s="3">
        <f t="shared" si="64"/>
        <v>643.24760260000005</v>
      </c>
      <c r="J354" t="str">
        <f t="shared" si="65"/>
        <v/>
      </c>
      <c r="K354" s="3">
        <f t="shared" si="67"/>
        <v>560.21997099999999</v>
      </c>
      <c r="L354" s="4" t="str">
        <f t="shared" si="60"/>
        <v/>
      </c>
      <c r="Q354" s="2">
        <f t="shared" si="61"/>
        <v>7.2699296841334249E-3</v>
      </c>
      <c r="R354" s="2">
        <f t="shared" si="62"/>
        <v>7.2436311275120291E-3</v>
      </c>
      <c r="S354">
        <f t="shared" si="68"/>
        <v>1</v>
      </c>
      <c r="T354" s="2">
        <f t="shared" si="66"/>
        <v>7.2436311275120291E-3</v>
      </c>
      <c r="U354" s="2">
        <f t="shared" si="69"/>
        <v>-0.23750542540758279</v>
      </c>
      <c r="V354" s="2">
        <f t="shared" si="70"/>
        <v>-0.21140738746686927</v>
      </c>
      <c r="W354" s="4">
        <f t="shared" si="71"/>
        <v>0.25488365802951729</v>
      </c>
    </row>
    <row r="355" spans="1:23" x14ac:dyDescent="0.25">
      <c r="A355" s="1">
        <v>42236</v>
      </c>
      <c r="B355">
        <v>655.46002199999998</v>
      </c>
      <c r="C355">
        <v>662.98999000000003</v>
      </c>
      <c r="D355">
        <v>642.90002400000003</v>
      </c>
      <c r="E355">
        <v>646.830017</v>
      </c>
      <c r="F355">
        <v>2624600</v>
      </c>
      <c r="G355">
        <v>646.830017</v>
      </c>
      <c r="H355" s="3">
        <f t="shared" si="63"/>
        <v>656.37000719999992</v>
      </c>
      <c r="I355" s="3">
        <f t="shared" si="64"/>
        <v>645.92680424000002</v>
      </c>
      <c r="J355" t="str">
        <f t="shared" si="65"/>
        <v/>
      </c>
      <c r="K355" s="3">
        <f t="shared" si="67"/>
        <v>560.21997099999999</v>
      </c>
      <c r="L355" s="4" t="str">
        <f t="shared" si="60"/>
        <v/>
      </c>
      <c r="Q355" s="2">
        <f t="shared" si="61"/>
        <v>-2.128916097603295E-2</v>
      </c>
      <c r="R355" s="2">
        <f t="shared" si="62"/>
        <v>-2.1519043691931809E-2</v>
      </c>
      <c r="S355">
        <f t="shared" si="68"/>
        <v>1</v>
      </c>
      <c r="T355" s="2">
        <f t="shared" si="66"/>
        <v>-2.1519043691931809E-2</v>
      </c>
      <c r="U355" s="2">
        <f t="shared" si="69"/>
        <v>-0.2590244690995146</v>
      </c>
      <c r="V355" s="2">
        <f t="shared" si="70"/>
        <v>-0.22819586253959745</v>
      </c>
      <c r="W355" s="4">
        <f t="shared" si="71"/>
        <v>0.22816823782753382</v>
      </c>
    </row>
    <row r="356" spans="1:23" x14ac:dyDescent="0.25">
      <c r="A356" s="1">
        <v>42237</v>
      </c>
      <c r="B356">
        <v>639.78002900000001</v>
      </c>
      <c r="C356">
        <v>640.04998799999998</v>
      </c>
      <c r="D356">
        <v>612.330017</v>
      </c>
      <c r="E356">
        <v>612.47997999999995</v>
      </c>
      <c r="F356">
        <v>4227300</v>
      </c>
      <c r="G356">
        <v>612.47997999999995</v>
      </c>
      <c r="H356" s="3">
        <f t="shared" si="63"/>
        <v>647.44200419999993</v>
      </c>
      <c r="I356" s="3">
        <f t="shared" si="64"/>
        <v>643.50880372000006</v>
      </c>
      <c r="J356" t="str">
        <f t="shared" si="65"/>
        <v/>
      </c>
      <c r="K356" s="3">
        <f t="shared" si="67"/>
        <v>560.21997099999999</v>
      </c>
      <c r="L356" s="4" t="str">
        <f t="shared" si="60"/>
        <v/>
      </c>
      <c r="Q356" s="2">
        <f t="shared" si="61"/>
        <v>-5.3105199352552646E-2</v>
      </c>
      <c r="R356" s="2">
        <f t="shared" si="62"/>
        <v>-5.456727892818513E-2</v>
      </c>
      <c r="S356">
        <f t="shared" si="68"/>
        <v>1</v>
      </c>
      <c r="T356" s="2">
        <f t="shared" si="66"/>
        <v>-5.456727892818513E-2</v>
      </c>
      <c r="U356" s="2">
        <f t="shared" si="69"/>
        <v>-0.31359174802769973</v>
      </c>
      <c r="V356" s="2">
        <f t="shared" si="70"/>
        <v>-0.26918267512055716</v>
      </c>
      <c r="W356" s="4">
        <f t="shared" si="71"/>
        <v>0.16294611871922937</v>
      </c>
    </row>
    <row r="357" spans="1:23" x14ac:dyDescent="0.25">
      <c r="A357" s="1">
        <v>42240</v>
      </c>
      <c r="B357">
        <v>573</v>
      </c>
      <c r="C357">
        <v>599.330017</v>
      </c>
      <c r="D357">
        <v>565.04998799999998</v>
      </c>
      <c r="E357">
        <v>589.60998500000005</v>
      </c>
      <c r="F357">
        <v>5721500</v>
      </c>
      <c r="G357">
        <v>589.60998500000005</v>
      </c>
      <c r="H357" s="3">
        <f t="shared" si="63"/>
        <v>633.19000219999998</v>
      </c>
      <c r="I357" s="3">
        <f t="shared" si="64"/>
        <v>640.57240232000015</v>
      </c>
      <c r="J357" t="str">
        <f t="shared" si="65"/>
        <v>SELL</v>
      </c>
      <c r="K357" s="3">
        <f t="shared" si="67"/>
        <v>560.21997099999999</v>
      </c>
      <c r="L357" s="4" t="str">
        <f t="shared" si="60"/>
        <v/>
      </c>
      <c r="Q357" s="2">
        <f t="shared" si="61"/>
        <v>-3.7339987831112254E-2</v>
      </c>
      <c r="R357" s="2">
        <f t="shared" si="62"/>
        <v>-3.8054980228366661E-2</v>
      </c>
      <c r="S357">
        <f t="shared" si="68"/>
        <v>1</v>
      </c>
      <c r="T357" s="2">
        <f t="shared" si="66"/>
        <v>-3.8054980228366661E-2</v>
      </c>
      <c r="U357" s="2">
        <f t="shared" si="69"/>
        <v>-0.35164672825606641</v>
      </c>
      <c r="V357" s="2">
        <f t="shared" si="70"/>
        <v>-0.2964713851383215</v>
      </c>
      <c r="W357" s="4">
        <f t="shared" si="71"/>
        <v>0.11952172479801404</v>
      </c>
    </row>
    <row r="358" spans="1:23" x14ac:dyDescent="0.25">
      <c r="A358" s="1">
        <v>42241</v>
      </c>
      <c r="B358">
        <v>614.90997300000004</v>
      </c>
      <c r="C358">
        <v>617.45001200000002</v>
      </c>
      <c r="D358">
        <v>581.10998500000005</v>
      </c>
      <c r="E358">
        <v>582.05999799999995</v>
      </c>
      <c r="F358">
        <v>3510800</v>
      </c>
      <c r="G358">
        <v>582.05999799999995</v>
      </c>
      <c r="H358" s="3">
        <f t="shared" si="63"/>
        <v>618.37600079999993</v>
      </c>
      <c r="I358" s="3">
        <f t="shared" si="64"/>
        <v>637.36280271999999</v>
      </c>
      <c r="J358" t="str">
        <f t="shared" si="65"/>
        <v/>
      </c>
      <c r="K358" s="3">
        <f t="shared" si="67"/>
        <v>582.05999799999995</v>
      </c>
      <c r="L358" s="4">
        <f t="shared" si="60"/>
        <v>3.89847348016088E-2</v>
      </c>
      <c r="Q358" s="2">
        <f t="shared" si="61"/>
        <v>-1.2805052818093188E-2</v>
      </c>
      <c r="R358" s="2">
        <f t="shared" si="62"/>
        <v>-1.2887744176864812E-2</v>
      </c>
      <c r="S358">
        <f t="shared" si="68"/>
        <v>-1</v>
      </c>
      <c r="T358" s="2">
        <f t="shared" si="66"/>
        <v>1.2887744176864812E-2</v>
      </c>
      <c r="U358" s="2">
        <f t="shared" si="69"/>
        <v>-0.33875898407920157</v>
      </c>
      <c r="V358" s="2">
        <f t="shared" si="70"/>
        <v>-0.28734581060204534</v>
      </c>
      <c r="W358" s="4">
        <f t="shared" si="71"/>
        <v>0.10518618998097273</v>
      </c>
    </row>
    <row r="359" spans="1:23" x14ac:dyDescent="0.25">
      <c r="A359" s="1">
        <v>42242</v>
      </c>
      <c r="B359">
        <v>610.34997599999997</v>
      </c>
      <c r="C359">
        <v>631.71002199999998</v>
      </c>
      <c r="D359">
        <v>599.04998799999998</v>
      </c>
      <c r="E359">
        <v>628.61999500000002</v>
      </c>
      <c r="F359">
        <v>4177200</v>
      </c>
      <c r="G359">
        <v>628.61999500000002</v>
      </c>
      <c r="H359" s="3">
        <f t="shared" si="63"/>
        <v>611.91999499999997</v>
      </c>
      <c r="I359" s="3">
        <f t="shared" si="64"/>
        <v>636.02360348000002</v>
      </c>
      <c r="J359" t="str">
        <f t="shared" si="65"/>
        <v/>
      </c>
      <c r="K359" s="3">
        <f t="shared" si="67"/>
        <v>582.05999799999995</v>
      </c>
      <c r="L359" s="4" t="str">
        <f t="shared" si="60"/>
        <v/>
      </c>
      <c r="Q359" s="2">
        <f t="shared" si="61"/>
        <v>7.9991748548231323E-2</v>
      </c>
      <c r="R359" s="2">
        <f t="shared" si="62"/>
        <v>7.695340087382245E-2</v>
      </c>
      <c r="S359">
        <f t="shared" si="68"/>
        <v>-1</v>
      </c>
      <c r="T359" s="2">
        <f t="shared" si="66"/>
        <v>-7.695340087382245E-2</v>
      </c>
      <c r="U359" s="2">
        <f t="shared" si="69"/>
        <v>-0.41571238495302404</v>
      </c>
      <c r="V359" s="2">
        <f t="shared" si="70"/>
        <v>-0.34012996825583774</v>
      </c>
      <c r="W359" s="4">
        <f t="shared" si="71"/>
        <v>0.19359196578890847</v>
      </c>
    </row>
    <row r="360" spans="1:23" x14ac:dyDescent="0.25">
      <c r="A360" s="1">
        <v>42243</v>
      </c>
      <c r="B360">
        <v>639.40002400000003</v>
      </c>
      <c r="C360">
        <v>643.59002699999996</v>
      </c>
      <c r="D360">
        <v>622</v>
      </c>
      <c r="E360">
        <v>637.60998500000005</v>
      </c>
      <c r="F360">
        <v>3481600</v>
      </c>
      <c r="G360">
        <v>637.60998500000005</v>
      </c>
      <c r="H360" s="3">
        <f t="shared" si="63"/>
        <v>610.07598859999996</v>
      </c>
      <c r="I360" s="3">
        <f t="shared" si="64"/>
        <v>635.75680172000011</v>
      </c>
      <c r="J360" t="str">
        <f t="shared" si="65"/>
        <v/>
      </c>
      <c r="K360" s="3">
        <f t="shared" si="67"/>
        <v>582.05999799999995</v>
      </c>
      <c r="L360" s="4" t="str">
        <f t="shared" si="60"/>
        <v/>
      </c>
      <c r="Q360" s="2">
        <f t="shared" si="61"/>
        <v>1.4301151842935012E-2</v>
      </c>
      <c r="R360" s="2">
        <f t="shared" si="62"/>
        <v>1.4199855002968812E-2</v>
      </c>
      <c r="S360">
        <f t="shared" si="68"/>
        <v>-1</v>
      </c>
      <c r="T360" s="2">
        <f t="shared" si="66"/>
        <v>-1.4199855002968812E-2</v>
      </c>
      <c r="U360" s="2">
        <f t="shared" si="69"/>
        <v>-0.42991223995599287</v>
      </c>
      <c r="V360" s="2">
        <f t="shared" si="70"/>
        <v>-0.34943381406477647</v>
      </c>
      <c r="W360" s="4">
        <f t="shared" si="71"/>
        <v>0.21066170573016296</v>
      </c>
    </row>
    <row r="361" spans="1:23" x14ac:dyDescent="0.25">
      <c r="A361" s="1">
        <v>42244</v>
      </c>
      <c r="B361">
        <v>632.82000700000003</v>
      </c>
      <c r="C361">
        <v>636.88000499999998</v>
      </c>
      <c r="D361">
        <v>624.55999799999995</v>
      </c>
      <c r="E361">
        <v>630.38000499999998</v>
      </c>
      <c r="F361">
        <v>1973500</v>
      </c>
      <c r="G361">
        <v>630.38000499999998</v>
      </c>
      <c r="H361" s="3">
        <f t="shared" si="63"/>
        <v>613.65599359999999</v>
      </c>
      <c r="I361" s="3">
        <f t="shared" si="64"/>
        <v>636.02960200000007</v>
      </c>
      <c r="J361" t="str">
        <f t="shared" si="65"/>
        <v/>
      </c>
      <c r="K361" s="3">
        <f t="shared" si="67"/>
        <v>582.05999799999995</v>
      </c>
      <c r="L361" s="4" t="str">
        <f t="shared" si="60"/>
        <v/>
      </c>
      <c r="Q361" s="2">
        <f t="shared" si="61"/>
        <v>-1.1339188798933364E-2</v>
      </c>
      <c r="R361" s="2">
        <f t="shared" si="62"/>
        <v>-1.1403967558174992E-2</v>
      </c>
      <c r="S361">
        <f t="shared" si="68"/>
        <v>-1</v>
      </c>
      <c r="T361" s="2">
        <f t="shared" si="66"/>
        <v>1.1403967558174992E-2</v>
      </c>
      <c r="U361" s="2">
        <f t="shared" si="69"/>
        <v>-0.4185082723978179</v>
      </c>
      <c r="V361" s="2">
        <f t="shared" si="70"/>
        <v>-0.34197231389713079</v>
      </c>
      <c r="W361" s="4">
        <f t="shared" si="71"/>
        <v>0.19693378407725004</v>
      </c>
    </row>
    <row r="362" spans="1:23" x14ac:dyDescent="0.25">
      <c r="A362" s="1">
        <v>42247</v>
      </c>
      <c r="B362">
        <v>627.53997800000002</v>
      </c>
      <c r="C362">
        <v>635.79998799999998</v>
      </c>
      <c r="D362">
        <v>617.67999299999997</v>
      </c>
      <c r="E362">
        <v>618.25</v>
      </c>
      <c r="F362">
        <v>2161200</v>
      </c>
      <c r="G362">
        <v>618.25</v>
      </c>
      <c r="H362" s="3">
        <f t="shared" si="63"/>
        <v>619.38399659999993</v>
      </c>
      <c r="I362" s="3">
        <f t="shared" si="64"/>
        <v>635.66920160000006</v>
      </c>
      <c r="J362" t="str">
        <f t="shared" si="65"/>
        <v/>
      </c>
      <c r="K362" s="3">
        <f t="shared" si="67"/>
        <v>582.05999799999995</v>
      </c>
      <c r="L362" s="4" t="str">
        <f t="shared" ref="L362:L385" si="72">IF(J361="SELL",K362/K361-1,IF(J361="BUY",1-K362/K361,""))</f>
        <v/>
      </c>
      <c r="Q362" s="2">
        <f t="shared" si="61"/>
        <v>-1.9242369529154035E-2</v>
      </c>
      <c r="R362" s="2">
        <f t="shared" si="62"/>
        <v>-1.942991368226591E-2</v>
      </c>
      <c r="S362">
        <f t="shared" si="68"/>
        <v>-1</v>
      </c>
      <c r="T362" s="2">
        <f t="shared" si="66"/>
        <v>1.942991368226591E-2</v>
      </c>
      <c r="U362" s="2">
        <f t="shared" si="69"/>
        <v>-0.39907835871555197</v>
      </c>
      <c r="V362" s="2">
        <f t="shared" si="70"/>
        <v>-0.32906187455614222</v>
      </c>
      <c r="W362" s="4">
        <f t="shared" si="71"/>
        <v>0.17390194190210684</v>
      </c>
    </row>
    <row r="363" spans="1:23" x14ac:dyDescent="0.25">
      <c r="A363" s="1">
        <v>42248</v>
      </c>
      <c r="B363">
        <v>602.35998500000005</v>
      </c>
      <c r="C363">
        <v>612.85998500000005</v>
      </c>
      <c r="D363">
        <v>594.09997599999997</v>
      </c>
      <c r="E363">
        <v>597.78997800000002</v>
      </c>
      <c r="F363">
        <v>3680200</v>
      </c>
      <c r="G363">
        <v>597.78997800000002</v>
      </c>
      <c r="H363" s="3">
        <f t="shared" si="63"/>
        <v>622.52999260000001</v>
      </c>
      <c r="I363" s="3">
        <f t="shared" si="64"/>
        <v>634.46080072000007</v>
      </c>
      <c r="J363" t="str">
        <f t="shared" si="65"/>
        <v/>
      </c>
      <c r="K363" s="3">
        <f t="shared" si="67"/>
        <v>582.05999799999995</v>
      </c>
      <c r="L363" s="4" t="str">
        <f t="shared" si="72"/>
        <v/>
      </c>
      <c r="Q363" s="2">
        <f t="shared" si="61"/>
        <v>-3.3093444399514782E-2</v>
      </c>
      <c r="R363" s="2">
        <f t="shared" si="62"/>
        <v>-3.3653421496501398E-2</v>
      </c>
      <c r="S363">
        <f t="shared" si="68"/>
        <v>-1</v>
      </c>
      <c r="T363" s="2">
        <f t="shared" si="66"/>
        <v>3.3653421496501398E-2</v>
      </c>
      <c r="U363" s="2">
        <f t="shared" si="69"/>
        <v>-0.36542493721905056</v>
      </c>
      <c r="V363" s="2">
        <f t="shared" si="70"/>
        <v>-0.30609827644908238</v>
      </c>
      <c r="W363" s="4">
        <f t="shared" si="71"/>
        <v>0.13505348325728694</v>
      </c>
    </row>
    <row r="364" spans="1:23" x14ac:dyDescent="0.25">
      <c r="A364" s="1">
        <v>42249</v>
      </c>
      <c r="B364">
        <v>605.59002699999996</v>
      </c>
      <c r="C364">
        <v>614.34002699999996</v>
      </c>
      <c r="D364">
        <v>599.71002199999998</v>
      </c>
      <c r="E364">
        <v>614.34002699999996</v>
      </c>
      <c r="F364">
        <v>2573500</v>
      </c>
      <c r="G364">
        <v>614.34002699999996</v>
      </c>
      <c r="H364" s="3">
        <f t="shared" si="63"/>
        <v>619.67399899999998</v>
      </c>
      <c r="I364" s="3">
        <f t="shared" si="64"/>
        <v>633.75720208000007</v>
      </c>
      <c r="J364" t="str">
        <f t="shared" si="65"/>
        <v/>
      </c>
      <c r="K364" s="3">
        <f t="shared" si="67"/>
        <v>582.05999799999995</v>
      </c>
      <c r="L364" s="4" t="str">
        <f t="shared" si="72"/>
        <v/>
      </c>
      <c r="Q364" s="2">
        <f t="shared" si="61"/>
        <v>2.7685390536941856E-2</v>
      </c>
      <c r="R364" s="2">
        <f t="shared" si="62"/>
        <v>2.7309079859359445E-2</v>
      </c>
      <c r="S364">
        <f t="shared" si="68"/>
        <v>-1</v>
      </c>
      <c r="T364" s="2">
        <f t="shared" si="66"/>
        <v>-2.7309079859359445E-2</v>
      </c>
      <c r="U364" s="2">
        <f t="shared" si="69"/>
        <v>-0.39273401707840999</v>
      </c>
      <c r="V364" s="2">
        <f t="shared" si="70"/>
        <v>-0.32479168241520884</v>
      </c>
      <c r="W364" s="4">
        <f t="shared" si="71"/>
        <v>0.16647788222158111</v>
      </c>
    </row>
    <row r="365" spans="1:23" x14ac:dyDescent="0.25">
      <c r="A365" s="1">
        <v>42250</v>
      </c>
      <c r="B365">
        <v>617</v>
      </c>
      <c r="C365">
        <v>619.71002199999998</v>
      </c>
      <c r="D365">
        <v>602.82098399999995</v>
      </c>
      <c r="E365">
        <v>606.25</v>
      </c>
      <c r="F365">
        <v>1750800</v>
      </c>
      <c r="G365">
        <v>606.25</v>
      </c>
      <c r="H365" s="3">
        <f t="shared" si="63"/>
        <v>613.40200200000004</v>
      </c>
      <c r="I365" s="3">
        <f t="shared" si="64"/>
        <v>632.70360100000016</v>
      </c>
      <c r="J365" t="str">
        <f t="shared" si="65"/>
        <v/>
      </c>
      <c r="K365" s="3">
        <f t="shared" si="67"/>
        <v>582.05999799999995</v>
      </c>
      <c r="L365" s="4" t="str">
        <f t="shared" si="72"/>
        <v/>
      </c>
      <c r="Q365" s="2">
        <f t="shared" si="61"/>
        <v>-1.3168647075636475E-2</v>
      </c>
      <c r="R365" s="2">
        <f t="shared" si="62"/>
        <v>-1.3256122512690873E-2</v>
      </c>
      <c r="S365">
        <f t="shared" si="68"/>
        <v>-1</v>
      </c>
      <c r="T365" s="2">
        <f t="shared" si="66"/>
        <v>1.3256122512690873E-2</v>
      </c>
      <c r="U365" s="2">
        <f t="shared" si="69"/>
        <v>-0.37947789456571912</v>
      </c>
      <c r="V365" s="2">
        <f t="shared" si="70"/>
        <v>-0.31578144980508838</v>
      </c>
      <c r="W365" s="4">
        <f t="shared" si="71"/>
        <v>0.15111694666906916</v>
      </c>
    </row>
    <row r="366" spans="1:23" x14ac:dyDescent="0.25">
      <c r="A366" s="1">
        <v>42251</v>
      </c>
      <c r="B366">
        <v>600</v>
      </c>
      <c r="C366">
        <v>603.46997099999999</v>
      </c>
      <c r="D366">
        <v>595.25</v>
      </c>
      <c r="E366">
        <v>600.70001200000002</v>
      </c>
      <c r="F366">
        <v>2089000</v>
      </c>
      <c r="G366">
        <v>600.70001200000002</v>
      </c>
      <c r="H366" s="3">
        <f t="shared" si="63"/>
        <v>607.46600340000009</v>
      </c>
      <c r="I366" s="3">
        <f t="shared" si="64"/>
        <v>631.70720208</v>
      </c>
      <c r="J366" t="str">
        <f t="shared" si="65"/>
        <v/>
      </c>
      <c r="K366" s="3">
        <f t="shared" si="67"/>
        <v>582.05999799999995</v>
      </c>
      <c r="L366" s="4" t="str">
        <f t="shared" si="72"/>
        <v/>
      </c>
      <c r="Q366" s="2">
        <f t="shared" si="61"/>
        <v>-9.1546193814432408E-3</v>
      </c>
      <c r="R366" s="2">
        <f t="shared" si="62"/>
        <v>-9.196780418883492E-3</v>
      </c>
      <c r="S366">
        <f t="shared" si="68"/>
        <v>-1</v>
      </c>
      <c r="T366" s="2">
        <f t="shared" si="66"/>
        <v>9.196780418883492E-3</v>
      </c>
      <c r="U366" s="2">
        <f t="shared" si="69"/>
        <v>-0.37028111414683562</v>
      </c>
      <c r="V366" s="2">
        <f t="shared" si="70"/>
        <v>-0.30945981726455307</v>
      </c>
      <c r="W366" s="4">
        <f t="shared" si="71"/>
        <v>0.14057890915878479</v>
      </c>
    </row>
    <row r="367" spans="1:23" x14ac:dyDescent="0.25">
      <c r="A367" s="1">
        <v>42255</v>
      </c>
      <c r="B367">
        <v>612.48999000000003</v>
      </c>
      <c r="C367">
        <v>616.30999799999995</v>
      </c>
      <c r="D367">
        <v>604.11999500000002</v>
      </c>
      <c r="E367">
        <v>614.65997300000004</v>
      </c>
      <c r="F367">
        <v>2270800</v>
      </c>
      <c r="G367">
        <v>614.65997300000004</v>
      </c>
      <c r="H367" s="3">
        <f t="shared" si="63"/>
        <v>606.74799800000005</v>
      </c>
      <c r="I367" s="3">
        <f t="shared" si="64"/>
        <v>631.04520012</v>
      </c>
      <c r="J367" t="str">
        <f t="shared" si="65"/>
        <v/>
      </c>
      <c r="K367" s="3">
        <f t="shared" si="67"/>
        <v>582.05999799999995</v>
      </c>
      <c r="L367" s="4" t="str">
        <f t="shared" si="72"/>
        <v/>
      </c>
      <c r="Q367" s="2">
        <f t="shared" si="61"/>
        <v>2.3239488465333968E-2</v>
      </c>
      <c r="R367" s="2">
        <f t="shared" si="62"/>
        <v>2.2973563643092366E-2</v>
      </c>
      <c r="S367">
        <f t="shared" si="68"/>
        <v>-1</v>
      </c>
      <c r="T367" s="2">
        <f t="shared" si="66"/>
        <v>-2.2973563643092366E-2</v>
      </c>
      <c r="U367" s="2">
        <f t="shared" si="69"/>
        <v>-0.39325467778992801</v>
      </c>
      <c r="V367" s="2">
        <f t="shared" si="70"/>
        <v>-0.3251431453538538</v>
      </c>
      <c r="W367" s="4">
        <f t="shared" si="71"/>
        <v>0.16708537956198355</v>
      </c>
    </row>
    <row r="368" spans="1:23" x14ac:dyDescent="0.25">
      <c r="A368" s="1">
        <v>42256</v>
      </c>
      <c r="B368">
        <v>621.21997099999999</v>
      </c>
      <c r="C368">
        <v>626.52002000000005</v>
      </c>
      <c r="D368">
        <v>609.59997599999997</v>
      </c>
      <c r="E368">
        <v>612.71997099999999</v>
      </c>
      <c r="F368">
        <v>1693900</v>
      </c>
      <c r="G368">
        <v>612.71997099999999</v>
      </c>
      <c r="H368" s="3">
        <f t="shared" si="63"/>
        <v>609.73399660000007</v>
      </c>
      <c r="I368" s="3">
        <f t="shared" si="64"/>
        <v>630.38399895999999</v>
      </c>
      <c r="J368" t="str">
        <f t="shared" si="65"/>
        <v/>
      </c>
      <c r="K368" s="3">
        <f t="shared" si="67"/>
        <v>582.05999799999995</v>
      </c>
      <c r="L368" s="4" t="str">
        <f t="shared" si="72"/>
        <v/>
      </c>
      <c r="Q368" s="2">
        <f t="shared" si="61"/>
        <v>-3.1562198373377148E-3</v>
      </c>
      <c r="R368" s="2">
        <f t="shared" si="62"/>
        <v>-3.161211204503587E-3</v>
      </c>
      <c r="S368">
        <f t="shared" si="68"/>
        <v>-1</v>
      </c>
      <c r="T368" s="2">
        <f t="shared" si="66"/>
        <v>3.161211204503587E-3</v>
      </c>
      <c r="U368" s="2">
        <f t="shared" si="69"/>
        <v>-0.39009346658542443</v>
      </c>
      <c r="V368" s="2">
        <f t="shared" si="70"/>
        <v>-0.32300640473873965</v>
      </c>
      <c r="W368" s="4">
        <f t="shared" si="71"/>
        <v>0.16340180153514328</v>
      </c>
    </row>
    <row r="369" spans="1:23" x14ac:dyDescent="0.25">
      <c r="A369" s="1">
        <v>42257</v>
      </c>
      <c r="B369">
        <v>613.09997599999997</v>
      </c>
      <c r="C369">
        <v>624.15997300000004</v>
      </c>
      <c r="D369">
        <v>611.42999299999997</v>
      </c>
      <c r="E369">
        <v>621.34997599999997</v>
      </c>
      <c r="F369">
        <v>1900500</v>
      </c>
      <c r="G369">
        <v>621.34997599999997</v>
      </c>
      <c r="H369" s="3">
        <f t="shared" si="63"/>
        <v>611.13598639999998</v>
      </c>
      <c r="I369" s="3">
        <f t="shared" si="64"/>
        <v>629.4867968399999</v>
      </c>
      <c r="J369" t="str">
        <f t="shared" si="65"/>
        <v/>
      </c>
      <c r="K369" s="3">
        <f t="shared" si="67"/>
        <v>582.05999799999995</v>
      </c>
      <c r="L369" s="4" t="str">
        <f t="shared" si="72"/>
        <v/>
      </c>
      <c r="Q369" s="2">
        <f t="shared" si="61"/>
        <v>1.4084745737788174E-2</v>
      </c>
      <c r="R369" s="2">
        <f t="shared" si="62"/>
        <v>1.3986477355031082E-2</v>
      </c>
      <c r="S369">
        <f t="shared" si="68"/>
        <v>-1</v>
      </c>
      <c r="T369" s="2">
        <f t="shared" si="66"/>
        <v>-1.3986477355031082E-2</v>
      </c>
      <c r="U369" s="2">
        <f t="shared" si="69"/>
        <v>-0.40407994394045549</v>
      </c>
      <c r="V369" s="2">
        <f t="shared" si="70"/>
        <v>-0.33240925069953609</v>
      </c>
      <c r="W369" s="4">
        <f t="shared" si="71"/>
        <v>0.17978802010065054</v>
      </c>
    </row>
    <row r="370" spans="1:23" x14ac:dyDescent="0.25">
      <c r="A370" s="1">
        <v>42258</v>
      </c>
      <c r="B370">
        <v>619.75</v>
      </c>
      <c r="C370">
        <v>625.78002900000001</v>
      </c>
      <c r="D370">
        <v>617.419983</v>
      </c>
      <c r="E370">
        <v>625.77002000000005</v>
      </c>
      <c r="F370">
        <v>1360900</v>
      </c>
      <c r="G370">
        <v>625.77002000000005</v>
      </c>
      <c r="H370" s="3">
        <f t="shared" si="63"/>
        <v>615.03999039999997</v>
      </c>
      <c r="I370" s="3">
        <f t="shared" si="64"/>
        <v>628.8103979199999</v>
      </c>
      <c r="J370" t="str">
        <f t="shared" si="65"/>
        <v/>
      </c>
      <c r="K370" s="3">
        <f t="shared" si="67"/>
        <v>582.05999799999995</v>
      </c>
      <c r="L370" s="4" t="str">
        <f t="shared" si="72"/>
        <v/>
      </c>
      <c r="Q370" s="2">
        <f t="shared" si="61"/>
        <v>7.113614179973915E-3</v>
      </c>
      <c r="R370" s="2">
        <f t="shared" si="62"/>
        <v>7.0884317813404273E-3</v>
      </c>
      <c r="S370">
        <f t="shared" si="68"/>
        <v>-1</v>
      </c>
      <c r="T370" s="2">
        <f t="shared" si="66"/>
        <v>-7.0884317813404273E-3</v>
      </c>
      <c r="U370" s="2">
        <f t="shared" si="69"/>
        <v>-0.41116837572179593</v>
      </c>
      <c r="V370" s="2">
        <f t="shared" si="70"/>
        <v>-0.33712468990498268</v>
      </c>
      <c r="W370" s="4">
        <f t="shared" si="71"/>
        <v>0.18818057688980194</v>
      </c>
    </row>
    <row r="371" spans="1:23" x14ac:dyDescent="0.25">
      <c r="A371" s="1">
        <v>42261</v>
      </c>
      <c r="B371">
        <v>625.70001200000002</v>
      </c>
      <c r="C371">
        <v>625.85998500000005</v>
      </c>
      <c r="D371">
        <v>619.42999299999997</v>
      </c>
      <c r="E371">
        <v>623.23999000000003</v>
      </c>
      <c r="F371">
        <v>1698400</v>
      </c>
      <c r="G371">
        <v>623.23999000000003</v>
      </c>
      <c r="H371" s="3">
        <f t="shared" si="63"/>
        <v>619.54798600000004</v>
      </c>
      <c r="I371" s="3">
        <f t="shared" si="64"/>
        <v>628.32799799999998</v>
      </c>
      <c r="J371" t="str">
        <f t="shared" si="65"/>
        <v/>
      </c>
      <c r="K371" s="3">
        <f t="shared" si="67"/>
        <v>582.05999799999995</v>
      </c>
      <c r="L371" s="4" t="str">
        <f t="shared" si="72"/>
        <v/>
      </c>
      <c r="Q371" s="2">
        <f t="shared" si="61"/>
        <v>-4.0430668123091484E-3</v>
      </c>
      <c r="R371" s="2">
        <f t="shared" si="62"/>
        <v>-4.05126210379941E-3</v>
      </c>
      <c r="S371">
        <f t="shared" si="68"/>
        <v>-1</v>
      </c>
      <c r="T371" s="2">
        <f t="shared" si="66"/>
        <v>4.05126210379941E-3</v>
      </c>
      <c r="U371" s="2">
        <f t="shared" si="69"/>
        <v>-0.40711711361799652</v>
      </c>
      <c r="V371" s="2">
        <f t="shared" si="70"/>
        <v>-0.33443376113322698</v>
      </c>
      <c r="W371" s="4">
        <f t="shared" si="71"/>
        <v>0.18337668343234848</v>
      </c>
    </row>
    <row r="372" spans="1:23" x14ac:dyDescent="0.25">
      <c r="A372" s="1">
        <v>42262</v>
      </c>
      <c r="B372">
        <v>626.70001200000002</v>
      </c>
      <c r="C372">
        <v>638.70001200000002</v>
      </c>
      <c r="D372">
        <v>623.78002900000001</v>
      </c>
      <c r="E372">
        <v>635.14001499999995</v>
      </c>
      <c r="F372">
        <v>2082100</v>
      </c>
      <c r="G372">
        <v>635.14001499999995</v>
      </c>
      <c r="H372" s="3">
        <f t="shared" si="63"/>
        <v>623.6439944</v>
      </c>
      <c r="I372" s="3">
        <f t="shared" si="64"/>
        <v>628.38439940000001</v>
      </c>
      <c r="J372" t="str">
        <f t="shared" si="65"/>
        <v/>
      </c>
      <c r="K372" s="3">
        <f t="shared" si="67"/>
        <v>582.05999799999995</v>
      </c>
      <c r="L372" s="4" t="str">
        <f t="shared" si="72"/>
        <v/>
      </c>
      <c r="Q372" s="2">
        <f t="shared" si="61"/>
        <v>1.9093808470152851E-2</v>
      </c>
      <c r="R372" s="2">
        <f t="shared" si="62"/>
        <v>1.8913809346029167E-2</v>
      </c>
      <c r="S372">
        <f t="shared" si="68"/>
        <v>-1</v>
      </c>
      <c r="T372" s="2">
        <f t="shared" si="66"/>
        <v>-1.8913809346029167E-2</v>
      </c>
      <c r="U372" s="2">
        <f t="shared" si="69"/>
        <v>-0.42603092296402567</v>
      </c>
      <c r="V372" s="2">
        <f t="shared" si="70"/>
        <v>-0.34690385386021494</v>
      </c>
      <c r="W372" s="4">
        <f t="shared" si="71"/>
        <v>0.20597185117385042</v>
      </c>
    </row>
    <row r="373" spans="1:23" x14ac:dyDescent="0.25">
      <c r="A373" s="1">
        <v>42263</v>
      </c>
      <c r="B373">
        <v>635.46997099999999</v>
      </c>
      <c r="C373">
        <v>637.95001200000002</v>
      </c>
      <c r="D373">
        <v>632.32000700000003</v>
      </c>
      <c r="E373">
        <v>635.97997999999995</v>
      </c>
      <c r="F373">
        <v>1276100</v>
      </c>
      <c r="G373">
        <v>635.97997999999995</v>
      </c>
      <c r="H373" s="3">
        <f t="shared" si="63"/>
        <v>628.29599619999999</v>
      </c>
      <c r="I373" s="3">
        <f t="shared" si="64"/>
        <v>627.39239744000008</v>
      </c>
      <c r="J373" t="str">
        <f t="shared" si="65"/>
        <v>BUY</v>
      </c>
      <c r="K373" s="3">
        <f t="shared" si="67"/>
        <v>582.05999799999995</v>
      </c>
      <c r="L373" s="4" t="str">
        <f t="shared" si="72"/>
        <v/>
      </c>
      <c r="Q373" s="2">
        <f t="shared" si="61"/>
        <v>1.3224879241784393E-3</v>
      </c>
      <c r="R373" s="2">
        <f t="shared" si="62"/>
        <v>1.3216142072588555E-3</v>
      </c>
      <c r="S373">
        <f t="shared" si="68"/>
        <v>-1</v>
      </c>
      <c r="T373" s="2">
        <f t="shared" si="66"/>
        <v>-1.3216142072588555E-3</v>
      </c>
      <c r="U373" s="2">
        <f t="shared" si="69"/>
        <v>-0.42735253717128452</v>
      </c>
      <c r="V373" s="2">
        <f t="shared" si="70"/>
        <v>-0.34776642488704557</v>
      </c>
      <c r="W373" s="4">
        <f t="shared" si="71"/>
        <v>0.20756673438392692</v>
      </c>
    </row>
    <row r="374" spans="1:23" x14ac:dyDescent="0.25">
      <c r="A374" s="1">
        <v>42264</v>
      </c>
      <c r="B374">
        <v>637.78997800000002</v>
      </c>
      <c r="C374">
        <v>650.90002400000003</v>
      </c>
      <c r="D374">
        <v>635.02002000000005</v>
      </c>
      <c r="E374">
        <v>642.90002400000003</v>
      </c>
      <c r="F374">
        <v>2259100</v>
      </c>
      <c r="G374">
        <v>642.90002400000003</v>
      </c>
      <c r="H374" s="3">
        <f t="shared" si="63"/>
        <v>632.60600580000005</v>
      </c>
      <c r="I374" s="3">
        <f t="shared" si="64"/>
        <v>626.72599848000004</v>
      </c>
      <c r="J374" t="str">
        <f t="shared" si="65"/>
        <v/>
      </c>
      <c r="K374" s="3">
        <f t="shared" si="67"/>
        <v>642.90002400000003</v>
      </c>
      <c r="L374" s="4">
        <f t="shared" si="72"/>
        <v>-0.10452535169750687</v>
      </c>
      <c r="Q374" s="2">
        <f t="shared" si="61"/>
        <v>1.0880914836344457E-2</v>
      </c>
      <c r="R374" s="2">
        <f t="shared" si="62"/>
        <v>1.0822143621226502E-2</v>
      </c>
      <c r="S374">
        <f t="shared" si="68"/>
        <v>1</v>
      </c>
      <c r="T374" s="2">
        <f t="shared" si="66"/>
        <v>1.0822143621226502E-2</v>
      </c>
      <c r="U374" s="2">
        <f t="shared" si="69"/>
        <v>-0.416530393550058</v>
      </c>
      <c r="V374" s="2">
        <f t="shared" si="70"/>
        <v>-0.34066952690283703</v>
      </c>
      <c r="W374" s="4">
        <f t="shared" si="71"/>
        <v>0.22070616517996111</v>
      </c>
    </row>
    <row r="375" spans="1:23" x14ac:dyDescent="0.25">
      <c r="A375" s="1">
        <v>42265</v>
      </c>
      <c r="B375">
        <v>636.78997800000002</v>
      </c>
      <c r="C375">
        <v>640</v>
      </c>
      <c r="D375">
        <v>627.02002000000005</v>
      </c>
      <c r="E375">
        <v>629.25</v>
      </c>
      <c r="F375">
        <v>5087600</v>
      </c>
      <c r="G375">
        <v>629.25</v>
      </c>
      <c r="H375" s="3">
        <f t="shared" si="63"/>
        <v>633.30200179999997</v>
      </c>
      <c r="I375" s="3">
        <f t="shared" si="64"/>
        <v>625.63799800000004</v>
      </c>
      <c r="J375" t="str">
        <f t="shared" si="65"/>
        <v/>
      </c>
      <c r="K375" s="3">
        <f t="shared" si="67"/>
        <v>642.90002400000003</v>
      </c>
      <c r="L375" s="4" t="str">
        <f t="shared" si="72"/>
        <v/>
      </c>
      <c r="Q375" s="2">
        <f t="shared" si="61"/>
        <v>-2.1231954410379728E-2</v>
      </c>
      <c r="R375" s="2">
        <f t="shared" si="62"/>
        <v>-2.1460594463059739E-2</v>
      </c>
      <c r="S375">
        <f t="shared" si="68"/>
        <v>1</v>
      </c>
      <c r="T375" s="2">
        <f t="shared" si="66"/>
        <v>-2.1460594463059739E-2</v>
      </c>
      <c r="U375" s="2">
        <f t="shared" si="69"/>
        <v>-0.43799098801311775</v>
      </c>
      <c r="V375" s="2">
        <f t="shared" si="70"/>
        <v>-0.35466840144901013</v>
      </c>
      <c r="W375" s="4">
        <f t="shared" si="71"/>
        <v>0.19478818753239069</v>
      </c>
    </row>
    <row r="376" spans="1:23" x14ac:dyDescent="0.25">
      <c r="A376" s="1">
        <v>42268</v>
      </c>
      <c r="B376">
        <v>634.40002400000003</v>
      </c>
      <c r="C376">
        <v>636.48999000000003</v>
      </c>
      <c r="D376">
        <v>625.94000200000005</v>
      </c>
      <c r="E376">
        <v>635.44000200000005</v>
      </c>
      <c r="F376">
        <v>1785600</v>
      </c>
      <c r="G376">
        <v>635.44000200000005</v>
      </c>
      <c r="H376" s="3">
        <f t="shared" si="63"/>
        <v>635.7420042</v>
      </c>
      <c r="I376" s="3">
        <f t="shared" si="64"/>
        <v>624.77079827999989</v>
      </c>
      <c r="J376" t="str">
        <f t="shared" si="65"/>
        <v/>
      </c>
      <c r="K376" s="3">
        <f t="shared" si="67"/>
        <v>642.90002400000003</v>
      </c>
      <c r="L376" s="4" t="str">
        <f t="shared" si="72"/>
        <v/>
      </c>
      <c r="Q376" s="2">
        <f t="shared" si="61"/>
        <v>9.8371108462456114E-3</v>
      </c>
      <c r="R376" s="2">
        <f t="shared" si="62"/>
        <v>9.7890414568768506E-3</v>
      </c>
      <c r="S376">
        <f t="shared" si="68"/>
        <v>1</v>
      </c>
      <c r="T376" s="2">
        <f t="shared" si="66"/>
        <v>9.7890414568768506E-3</v>
      </c>
      <c r="U376" s="2">
        <f t="shared" si="69"/>
        <v>-0.42820194655624089</v>
      </c>
      <c r="V376" s="2">
        <f t="shared" si="70"/>
        <v>-0.34832020298147914</v>
      </c>
      <c r="W376" s="4">
        <f t="shared" si="71"/>
        <v>0.20654145137093161</v>
      </c>
    </row>
    <row r="377" spans="1:23" x14ac:dyDescent="0.25">
      <c r="A377" s="1">
        <v>42269</v>
      </c>
      <c r="B377">
        <v>627</v>
      </c>
      <c r="C377">
        <v>627.54998799999998</v>
      </c>
      <c r="D377">
        <v>615.42999299999997</v>
      </c>
      <c r="E377">
        <v>622.69000200000005</v>
      </c>
      <c r="F377">
        <v>2554300</v>
      </c>
      <c r="G377">
        <v>622.69000200000005</v>
      </c>
      <c r="H377" s="3">
        <f t="shared" si="63"/>
        <v>633.25200160000009</v>
      </c>
      <c r="I377" s="3">
        <f t="shared" si="64"/>
        <v>623.2435985599999</v>
      </c>
      <c r="J377" t="str">
        <f t="shared" si="65"/>
        <v/>
      </c>
      <c r="K377" s="3">
        <f t="shared" si="67"/>
        <v>642.90002400000003</v>
      </c>
      <c r="L377" s="4" t="str">
        <f t="shared" si="72"/>
        <v/>
      </c>
      <c r="Q377" s="2">
        <f t="shared" si="61"/>
        <v>-2.0064836900211436E-2</v>
      </c>
      <c r="R377" s="2">
        <f t="shared" si="62"/>
        <v>-2.0268869608452117E-2</v>
      </c>
      <c r="S377">
        <f t="shared" si="68"/>
        <v>1</v>
      </c>
      <c r="T377" s="2">
        <f t="shared" si="66"/>
        <v>-2.0268869608452117E-2</v>
      </c>
      <c r="U377" s="2">
        <f t="shared" si="69"/>
        <v>-0.44847081616469298</v>
      </c>
      <c r="V377" s="2">
        <f t="shared" si="70"/>
        <v>-0.3613960518198186</v>
      </c>
      <c r="W377" s="4">
        <f t="shared" si="71"/>
        <v>0.18233239393582945</v>
      </c>
    </row>
    <row r="378" spans="1:23" x14ac:dyDescent="0.25">
      <c r="A378" s="1">
        <v>42270</v>
      </c>
      <c r="B378">
        <v>622.04998799999998</v>
      </c>
      <c r="C378">
        <v>628.92999299999997</v>
      </c>
      <c r="D378">
        <v>620</v>
      </c>
      <c r="E378">
        <v>622.35998500000005</v>
      </c>
      <c r="F378">
        <v>1469400</v>
      </c>
      <c r="G378">
        <v>622.35998500000005</v>
      </c>
      <c r="H378" s="3">
        <f t="shared" si="63"/>
        <v>630.52800260000004</v>
      </c>
      <c r="I378" s="3">
        <f t="shared" si="64"/>
        <v>621.89279776000001</v>
      </c>
      <c r="J378" t="str">
        <f t="shared" si="65"/>
        <v/>
      </c>
      <c r="K378" s="3">
        <f t="shared" si="67"/>
        <v>642.90002400000003</v>
      </c>
      <c r="L378" s="4" t="str">
        <f t="shared" si="72"/>
        <v/>
      </c>
      <c r="Q378" s="2">
        <f t="shared" si="61"/>
        <v>-5.2998602665854655E-4</v>
      </c>
      <c r="R378" s="2">
        <f t="shared" si="62"/>
        <v>-5.3012651889424735E-4</v>
      </c>
      <c r="S378">
        <f t="shared" si="68"/>
        <v>1</v>
      </c>
      <c r="T378" s="2">
        <f t="shared" si="66"/>
        <v>-5.3012651889424735E-4</v>
      </c>
      <c r="U378" s="2">
        <f t="shared" si="69"/>
        <v>-0.4490009426835872</v>
      </c>
      <c r="V378" s="2">
        <f t="shared" si="70"/>
        <v>-0.36173450298892307</v>
      </c>
      <c r="W378" s="4">
        <f t="shared" si="71"/>
        <v>0.1817057742881778</v>
      </c>
    </row>
    <row r="379" spans="1:23" x14ac:dyDescent="0.25">
      <c r="A379" s="1">
        <v>42271</v>
      </c>
      <c r="B379">
        <v>616.64001499999995</v>
      </c>
      <c r="C379">
        <v>627.32000700000003</v>
      </c>
      <c r="D379">
        <v>612.40002400000003</v>
      </c>
      <c r="E379">
        <v>625.79998799999998</v>
      </c>
      <c r="F379">
        <v>2230200</v>
      </c>
      <c r="G379">
        <v>625.79998799999998</v>
      </c>
      <c r="H379" s="3">
        <f t="shared" si="63"/>
        <v>627.10799540000005</v>
      </c>
      <c r="I379" s="3">
        <f t="shared" si="64"/>
        <v>620.48879632000001</v>
      </c>
      <c r="J379" t="str">
        <f t="shared" si="65"/>
        <v/>
      </c>
      <c r="K379" s="3">
        <f t="shared" si="67"/>
        <v>642.90002400000003</v>
      </c>
      <c r="L379" s="4" t="str">
        <f t="shared" si="72"/>
        <v/>
      </c>
      <c r="Q379" s="2">
        <f t="shared" si="61"/>
        <v>5.5273524694874343E-3</v>
      </c>
      <c r="R379" s="2">
        <f t="shared" si="62"/>
        <v>5.5121327143703488E-3</v>
      </c>
      <c r="S379">
        <f t="shared" si="68"/>
        <v>1</v>
      </c>
      <c r="T379" s="2">
        <f t="shared" si="66"/>
        <v>5.5121327143703488E-3</v>
      </c>
      <c r="U379" s="2">
        <f t="shared" si="69"/>
        <v>-0.44348880996921686</v>
      </c>
      <c r="V379" s="2">
        <f t="shared" si="70"/>
        <v>-0.35820658461783028</v>
      </c>
      <c r="W379" s="4">
        <f t="shared" si="71"/>
        <v>0.18823747861789708</v>
      </c>
    </row>
    <row r="380" spans="1:23" x14ac:dyDescent="0.25">
      <c r="A380" s="1">
        <v>42272</v>
      </c>
      <c r="B380">
        <v>629.77002000000005</v>
      </c>
      <c r="C380">
        <v>629.77002000000005</v>
      </c>
      <c r="D380">
        <v>611</v>
      </c>
      <c r="E380">
        <v>611.96997099999999</v>
      </c>
      <c r="F380">
        <v>2162600</v>
      </c>
      <c r="G380">
        <v>611.96997099999999</v>
      </c>
      <c r="H380" s="3">
        <f t="shared" si="63"/>
        <v>623.65198960000009</v>
      </c>
      <c r="I380" s="3">
        <f t="shared" si="64"/>
        <v>619.09439448000001</v>
      </c>
      <c r="J380" t="str">
        <f t="shared" si="65"/>
        <v/>
      </c>
      <c r="K380" s="3">
        <f t="shared" si="67"/>
        <v>642.90002400000003</v>
      </c>
      <c r="L380" s="4" t="str">
        <f t="shared" si="72"/>
        <v/>
      </c>
      <c r="Q380" s="2">
        <f t="shared" si="61"/>
        <v>-2.2099739957169851E-2</v>
      </c>
      <c r="R380" s="2">
        <f t="shared" si="62"/>
        <v>-2.2347597744288458E-2</v>
      </c>
      <c r="S380">
        <f t="shared" si="68"/>
        <v>1</v>
      </c>
      <c r="T380" s="2">
        <f t="shared" si="66"/>
        <v>-2.2347597744288458E-2</v>
      </c>
      <c r="U380" s="2">
        <f t="shared" si="69"/>
        <v>-0.46583640771350532</v>
      </c>
      <c r="V380" s="2">
        <f t="shared" si="70"/>
        <v>-0.37239005220400012</v>
      </c>
      <c r="W380" s="4">
        <f t="shared" si="71"/>
        <v>0.16197773933307835</v>
      </c>
    </row>
    <row r="381" spans="1:23" x14ac:dyDescent="0.25">
      <c r="A381" s="1">
        <v>42275</v>
      </c>
      <c r="B381">
        <v>610.34002699999996</v>
      </c>
      <c r="C381">
        <v>614.60497999999995</v>
      </c>
      <c r="D381">
        <v>589.38000499999998</v>
      </c>
      <c r="E381">
        <v>594.89001499999995</v>
      </c>
      <c r="F381">
        <v>3115200</v>
      </c>
      <c r="G381">
        <v>594.89001499999995</v>
      </c>
      <c r="H381" s="3">
        <f t="shared" si="63"/>
        <v>615.54199219999998</v>
      </c>
      <c r="I381" s="3">
        <f t="shared" si="64"/>
        <v>618.39079588000004</v>
      </c>
      <c r="J381" t="str">
        <f t="shared" si="65"/>
        <v>SELL</v>
      </c>
      <c r="K381" s="3">
        <f t="shared" si="67"/>
        <v>642.90002400000003</v>
      </c>
      <c r="L381" s="4" t="str">
        <f t="shared" si="72"/>
        <v/>
      </c>
      <c r="Q381" s="2">
        <f t="shared" si="61"/>
        <v>-2.7909794286295253E-2</v>
      </c>
      <c r="R381" s="2">
        <f t="shared" si="62"/>
        <v>-2.8306674595537793E-2</v>
      </c>
      <c r="S381">
        <f t="shared" si="68"/>
        <v>1</v>
      </c>
      <c r="T381" s="2">
        <f t="shared" si="66"/>
        <v>-2.8306674595537793E-2</v>
      </c>
      <c r="U381" s="2">
        <f t="shared" si="69"/>
        <v>-0.49414308230904314</v>
      </c>
      <c r="V381" s="2">
        <f t="shared" si="70"/>
        <v>-0.38990651673901899</v>
      </c>
      <c r="W381" s="4">
        <f t="shared" si="71"/>
        <v>0.12954717966303764</v>
      </c>
    </row>
    <row r="382" spans="1:23" x14ac:dyDescent="0.25">
      <c r="A382" s="1">
        <v>42276</v>
      </c>
      <c r="B382">
        <v>597.28002900000001</v>
      </c>
      <c r="C382">
        <v>605</v>
      </c>
      <c r="D382">
        <v>590.21997099999999</v>
      </c>
      <c r="E382">
        <v>594.96997099999999</v>
      </c>
      <c r="F382">
        <v>2309500</v>
      </c>
      <c r="G382">
        <v>594.96997099999999</v>
      </c>
      <c r="H382" s="3">
        <f t="shared" si="63"/>
        <v>609.99798600000008</v>
      </c>
      <c r="I382" s="3">
        <f t="shared" si="64"/>
        <v>618.60519532000012</v>
      </c>
      <c r="J382" t="str">
        <f t="shared" si="65"/>
        <v/>
      </c>
      <c r="K382" s="3">
        <f t="shared" si="67"/>
        <v>594.96997099999999</v>
      </c>
      <c r="L382" s="4">
        <f t="shared" si="72"/>
        <v>-7.4552887246431387E-2</v>
      </c>
      <c r="Q382" s="2">
        <f t="shared" si="61"/>
        <v>1.3440467646796961E-4</v>
      </c>
      <c r="R382" s="2">
        <f t="shared" si="62"/>
        <v>1.3439564496868281E-4</v>
      </c>
      <c r="S382">
        <f t="shared" si="68"/>
        <v>-1</v>
      </c>
      <c r="T382" s="2">
        <f t="shared" si="66"/>
        <v>-1.3439564496868281E-4</v>
      </c>
      <c r="U382" s="2">
        <f t="shared" si="69"/>
        <v>-0.49427747795401183</v>
      </c>
      <c r="V382" s="2">
        <f t="shared" si="70"/>
        <v>-0.38998850513662786</v>
      </c>
      <c r="W382" s="4">
        <f t="shared" si="71"/>
        <v>0.12969899608627555</v>
      </c>
    </row>
    <row r="383" spans="1:23" x14ac:dyDescent="0.25">
      <c r="A383" s="1">
        <v>42277</v>
      </c>
      <c r="B383">
        <v>603.28002900000001</v>
      </c>
      <c r="C383">
        <v>608.76000999999997</v>
      </c>
      <c r="D383">
        <v>600.72997999999995</v>
      </c>
      <c r="E383">
        <v>608.419983</v>
      </c>
      <c r="F383">
        <v>2403800</v>
      </c>
      <c r="G383">
        <v>608.419983</v>
      </c>
      <c r="H383" s="3">
        <f t="shared" si="63"/>
        <v>607.20998559999987</v>
      </c>
      <c r="I383" s="3">
        <f t="shared" si="64"/>
        <v>619.65959472000009</v>
      </c>
      <c r="J383" t="str">
        <f t="shared" si="65"/>
        <v/>
      </c>
      <c r="K383" s="3">
        <f t="shared" si="67"/>
        <v>594.96997099999999</v>
      </c>
      <c r="L383" s="4" t="str">
        <f t="shared" si="72"/>
        <v/>
      </c>
      <c r="Q383" s="2">
        <f t="shared" si="61"/>
        <v>2.2606203095248301E-2</v>
      </c>
      <c r="R383" s="2">
        <f t="shared" si="62"/>
        <v>2.2354469648931358E-2</v>
      </c>
      <c r="S383">
        <f t="shared" si="68"/>
        <v>-1</v>
      </c>
      <c r="T383" s="2">
        <f t="shared" si="66"/>
        <v>-2.2354469648931358E-2</v>
      </c>
      <c r="U383" s="2">
        <f t="shared" si="69"/>
        <v>-0.51663194760294318</v>
      </c>
      <c r="V383" s="2">
        <f t="shared" si="70"/>
        <v>-0.40347369982992953</v>
      </c>
      <c r="W383" s="4">
        <f t="shared" si="71"/>
        <v>0.15523720102830008</v>
      </c>
    </row>
    <row r="384" spans="1:23" x14ac:dyDescent="0.25">
      <c r="A384" s="1">
        <v>42278</v>
      </c>
      <c r="B384">
        <v>608.36999500000002</v>
      </c>
      <c r="C384">
        <v>612.09002699999996</v>
      </c>
      <c r="D384">
        <v>599.84997599999997</v>
      </c>
      <c r="E384">
        <v>611.28997800000002</v>
      </c>
      <c r="F384">
        <v>1863800</v>
      </c>
      <c r="G384">
        <v>611.28997800000002</v>
      </c>
      <c r="H384" s="3">
        <f t="shared" si="63"/>
        <v>604.30798359999994</v>
      </c>
      <c r="I384" s="3">
        <f t="shared" si="64"/>
        <v>618.96639404000007</v>
      </c>
      <c r="J384" t="str">
        <f t="shared" si="65"/>
        <v/>
      </c>
      <c r="K384" s="3">
        <f t="shared" si="67"/>
        <v>594.96997099999999</v>
      </c>
      <c r="L384" s="4" t="str">
        <f t="shared" si="72"/>
        <v/>
      </c>
      <c r="Q384" s="2">
        <f t="shared" si="61"/>
        <v>4.7171281026119338E-3</v>
      </c>
      <c r="R384" s="2">
        <f t="shared" si="62"/>
        <v>4.7060373179359039E-3</v>
      </c>
      <c r="S384">
        <f t="shared" si="68"/>
        <v>-1</v>
      </c>
      <c r="T384" s="2">
        <f t="shared" si="66"/>
        <v>-4.7060373179359039E-3</v>
      </c>
      <c r="U384" s="2">
        <f t="shared" si="69"/>
        <v>-0.52133798492087913</v>
      </c>
      <c r="V384" s="2">
        <f t="shared" si="70"/>
        <v>-0.40627437963897528</v>
      </c>
      <c r="W384" s="4">
        <f t="shared" si="71"/>
        <v>0.16068660289445336</v>
      </c>
    </row>
    <row r="385" spans="1:23" x14ac:dyDescent="0.25">
      <c r="A385" s="1">
        <v>42279</v>
      </c>
      <c r="B385">
        <v>607.20001200000002</v>
      </c>
      <c r="C385">
        <v>627.34002699999996</v>
      </c>
      <c r="D385">
        <v>603.13000499999998</v>
      </c>
      <c r="E385">
        <v>626.90997300000004</v>
      </c>
      <c r="F385">
        <v>2519500</v>
      </c>
      <c r="G385">
        <v>626.90997300000004</v>
      </c>
      <c r="H385" s="3">
        <f t="shared" si="63"/>
        <v>607.29598399999998</v>
      </c>
      <c r="I385" s="3">
        <f t="shared" si="64"/>
        <v>618.53839355999992</v>
      </c>
      <c r="J385" t="str">
        <f t="shared" si="65"/>
        <v/>
      </c>
      <c r="K385" s="3">
        <f t="shared" si="67"/>
        <v>594.96997099999999</v>
      </c>
      <c r="L385" s="4" t="str">
        <f t="shared" si="72"/>
        <v/>
      </c>
      <c r="Q385" s="2">
        <f t="shared" si="61"/>
        <v>2.5552512820683049E-2</v>
      </c>
      <c r="R385" s="2">
        <f t="shared" si="62"/>
        <v>2.5231504260396602E-2</v>
      </c>
      <c r="S385">
        <f t="shared" si="68"/>
        <v>-1</v>
      </c>
      <c r="T385" s="2">
        <f t="shared" si="66"/>
        <v>-2.5231504260396602E-2</v>
      </c>
      <c r="U385" s="2">
        <f t="shared" si="69"/>
        <v>-0.54656948918127568</v>
      </c>
      <c r="V385" s="2">
        <f t="shared" si="70"/>
        <v>-0.42106755827837639</v>
      </c>
      <c r="W385" s="4">
        <f t="shared" si="71"/>
        <v>0.19034506219570901</v>
      </c>
    </row>
    <row r="386" spans="1:23" x14ac:dyDescent="0.25">
      <c r="K386" s="3">
        <f t="shared" si="67"/>
        <v>594.96997099999999</v>
      </c>
    </row>
    <row r="387" spans="1:23" x14ac:dyDescent="0.25">
      <c r="K387" s="3">
        <f t="shared" si="67"/>
        <v>594.96997099999999</v>
      </c>
    </row>
    <row r="388" spans="1:23" x14ac:dyDescent="0.25">
      <c r="K388" s="3">
        <f t="shared" si="67"/>
        <v>594.96997099999999</v>
      </c>
    </row>
    <row r="389" spans="1:23" x14ac:dyDescent="0.25">
      <c r="K389" s="3">
        <f t="shared" si="67"/>
        <v>594.96997099999999</v>
      </c>
    </row>
    <row r="390" spans="1:23" x14ac:dyDescent="0.25">
      <c r="K390" s="3">
        <f t="shared" si="67"/>
        <v>594.96997099999999</v>
      </c>
    </row>
    <row r="391" spans="1:23" x14ac:dyDescent="0.25">
      <c r="K391" s="3">
        <f t="shared" si="67"/>
        <v>594.96997099999999</v>
      </c>
    </row>
    <row r="392" spans="1:23" x14ac:dyDescent="0.25">
      <c r="K392" s="3">
        <f t="shared" si="67"/>
        <v>594.96997099999999</v>
      </c>
    </row>
    <row r="393" spans="1:23" x14ac:dyDescent="0.25">
      <c r="K393" s="3">
        <f t="shared" si="67"/>
        <v>594.96997099999999</v>
      </c>
    </row>
    <row r="394" spans="1:23" x14ac:dyDescent="0.25">
      <c r="K394" s="3">
        <f t="shared" si="67"/>
        <v>594.96997099999999</v>
      </c>
    </row>
    <row r="395" spans="1:23" x14ac:dyDescent="0.25">
      <c r="K395" s="3">
        <f t="shared" si="67"/>
        <v>594.96997099999999</v>
      </c>
    </row>
    <row r="396" spans="1:23" x14ac:dyDescent="0.25">
      <c r="K396" s="3">
        <f t="shared" si="67"/>
        <v>594.96997099999999</v>
      </c>
    </row>
    <row r="397" spans="1:23" x14ac:dyDescent="0.25">
      <c r="K397" s="3">
        <f t="shared" si="67"/>
        <v>594.96997099999999</v>
      </c>
    </row>
    <row r="398" spans="1:23" x14ac:dyDescent="0.25">
      <c r="K398" s="3">
        <f t="shared" si="67"/>
        <v>594.96997099999999</v>
      </c>
    </row>
    <row r="399" spans="1:23" x14ac:dyDescent="0.25">
      <c r="K399" s="3">
        <f t="shared" si="67"/>
        <v>594.96997099999999</v>
      </c>
    </row>
  </sheetData>
  <mergeCells count="1">
    <mergeCell ref="N1:O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Backtesting 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Jacques Joubert</cp:lastModifiedBy>
  <dcterms:created xsi:type="dcterms:W3CDTF">2015-10-05T12:34:10Z</dcterms:created>
  <dcterms:modified xsi:type="dcterms:W3CDTF">2016-08-26T12:50:59Z</dcterms:modified>
</cp:coreProperties>
</file>