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0FA425D0-CA4E-4E3B-B052-7DB7B15FFFAA}"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SkillProto!$AZ$1:$AZ$1907</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0" i="1"/>
  <c r="BD1798" i="1"/>
  <c r="BD1792" i="1"/>
  <c r="BD1791" i="1"/>
  <c r="BD1790" i="1"/>
  <c r="G1790" i="1"/>
  <c r="I1773" i="1"/>
  <c r="BD1751" i="1"/>
  <c r="G1388" i="1"/>
  <c r="G1387" i="1"/>
  <c r="G1386" i="1"/>
  <c r="G1385" i="1"/>
  <c r="G1384" i="1"/>
  <c r="G1383" i="1"/>
  <c r="G1382" i="1"/>
  <c r="G1381" i="1"/>
  <c r="G1380" i="1"/>
  <c r="G1379" i="1"/>
  <c r="G1377" i="1"/>
  <c r="G1376" i="1"/>
  <c r="G1375" i="1"/>
  <c r="G1374" i="1"/>
  <c r="G1373" i="1"/>
  <c r="G1372" i="1"/>
  <c r="G1371" i="1"/>
  <c r="G1370" i="1"/>
  <c r="G1369" i="1"/>
  <c r="G1368" i="1"/>
  <c r="G1366" i="1"/>
  <c r="G1365" i="1"/>
  <c r="G1364" i="1"/>
  <c r="G1363" i="1"/>
  <c r="G1362" i="1"/>
  <c r="G1361" i="1"/>
  <c r="G1360" i="1"/>
  <c r="G1359" i="1"/>
  <c r="G1358" i="1"/>
  <c r="G1357" i="1"/>
  <c r="G1355" i="1"/>
  <c r="G1354" i="1"/>
  <c r="G1353" i="1"/>
  <c r="G1352" i="1"/>
  <c r="G1351" i="1"/>
  <c r="G1350" i="1"/>
  <c r="G1349" i="1"/>
  <c r="G1348" i="1"/>
  <c r="G1347" i="1"/>
  <c r="G1346" i="1"/>
  <c r="BD1045" i="1"/>
  <c r="BD1044" i="1"/>
  <c r="BD984" i="1"/>
  <c r="BD983" i="1"/>
  <c r="BD978" i="1"/>
  <c r="BD969" i="1"/>
  <c r="BD967" i="1"/>
  <c r="BD939" i="1"/>
  <c r="BD930" i="1"/>
  <c r="G911" i="1"/>
  <c r="G910" i="1"/>
  <c r="G909" i="1"/>
  <c r="BD908" i="1"/>
  <c r="BD907" i="1"/>
  <c r="BD906" i="1"/>
  <c r="BD905" i="1"/>
  <c r="G905" i="1"/>
  <c r="BD904" i="1"/>
  <c r="G904" i="1"/>
  <c r="BD903" i="1"/>
  <c r="G903" i="1"/>
  <c r="BD902" i="1"/>
  <c r="BD901" i="1"/>
  <c r="BD900" i="1"/>
  <c r="BD899" i="1"/>
  <c r="G899" i="1"/>
  <c r="BD898" i="1"/>
  <c r="G898" i="1"/>
  <c r="BD897" i="1"/>
  <c r="G897" i="1"/>
  <c r="G893" i="1"/>
  <c r="G892" i="1"/>
  <c r="G891" i="1"/>
  <c r="BD890" i="1"/>
  <c r="BD889" i="1"/>
  <c r="BD888" i="1"/>
  <c r="BD887" i="1"/>
  <c r="G887" i="1"/>
  <c r="BD886" i="1"/>
  <c r="G886" i="1"/>
  <c r="BD885" i="1"/>
  <c r="G885" i="1"/>
  <c r="BD884" i="1"/>
  <c r="BD883" i="1"/>
  <c r="BD882" i="1"/>
  <c r="BD881" i="1"/>
  <c r="G881" i="1"/>
  <c r="BD880" i="1"/>
  <c r="G880" i="1"/>
  <c r="BD879" i="1"/>
  <c r="G879" i="1"/>
  <c r="BD878" i="1"/>
  <c r="BD877" i="1"/>
  <c r="BD876" i="1"/>
  <c r="BD875" i="1"/>
  <c r="G875" i="1"/>
  <c r="BD874" i="1"/>
  <c r="G874" i="1"/>
  <c r="BD873" i="1"/>
  <c r="G873" i="1"/>
  <c r="BD872" i="1"/>
  <c r="BD871" i="1"/>
  <c r="BD870" i="1"/>
  <c r="BD869" i="1"/>
  <c r="G869" i="1"/>
  <c r="BD868" i="1"/>
  <c r="G868" i="1"/>
  <c r="BD867" i="1"/>
  <c r="G867" i="1"/>
  <c r="G860" i="1"/>
  <c r="G859" i="1"/>
  <c r="G858" i="1"/>
  <c r="BD857" i="1"/>
  <c r="BD856" i="1"/>
  <c r="BD855" i="1"/>
  <c r="BD854" i="1"/>
  <c r="G854" i="1"/>
  <c r="BD853" i="1"/>
  <c r="G853" i="1"/>
  <c r="BD852" i="1"/>
  <c r="G852" i="1"/>
  <c r="BD851" i="1"/>
  <c r="BD850" i="1"/>
  <c r="BD849" i="1"/>
  <c r="BD848" i="1"/>
  <c r="BD847" i="1"/>
  <c r="G843" i="1"/>
  <c r="G842" i="1"/>
  <c r="G841" i="1"/>
  <c r="BD840" i="1"/>
  <c r="BD839" i="1"/>
  <c r="BD838" i="1"/>
  <c r="BD837" i="1"/>
  <c r="BD836" i="1"/>
  <c r="G832" i="1"/>
  <c r="G831" i="1"/>
  <c r="G830" i="1"/>
  <c r="BD829" i="1"/>
  <c r="BD828" i="1"/>
  <c r="BD827" i="1"/>
  <c r="BD826" i="1"/>
  <c r="G826" i="1"/>
  <c r="BD825" i="1"/>
  <c r="G825" i="1"/>
  <c r="BD824" i="1"/>
  <c r="G824" i="1"/>
  <c r="BD823" i="1"/>
  <c r="BD822" i="1"/>
  <c r="BD821" i="1"/>
  <c r="BD820" i="1"/>
  <c r="G820" i="1"/>
  <c r="BD819" i="1"/>
  <c r="G819" i="1"/>
  <c r="BD818" i="1"/>
  <c r="G818" i="1"/>
  <c r="BD817" i="1"/>
  <c r="BD524" i="1" s="1"/>
  <c r="BD816" i="1"/>
  <c r="BD523" i="1" s="1"/>
  <c r="BD815" i="1"/>
  <c r="BD522" i="1" s="1"/>
  <c r="BD814" i="1"/>
  <c r="BD521" i="1" s="1"/>
  <c r="G814" i="1"/>
  <c r="BD813" i="1"/>
  <c r="BD520" i="1" s="1"/>
  <c r="G813" i="1"/>
  <c r="BD812" i="1"/>
  <c r="BD519" i="1" s="1"/>
  <c r="G812" i="1"/>
  <c r="G808" i="1"/>
  <c r="G807" i="1"/>
  <c r="G806" i="1"/>
  <c r="G795" i="1"/>
  <c r="G794" i="1"/>
  <c r="G793" i="1"/>
  <c r="BD792" i="1"/>
  <c r="BD791" i="1"/>
  <c r="BD790" i="1"/>
  <c r="BD789" i="1"/>
  <c r="G789" i="1"/>
  <c r="BD788" i="1"/>
  <c r="G788" i="1"/>
  <c r="BD787" i="1"/>
  <c r="G787" i="1"/>
  <c r="BD786" i="1"/>
  <c r="BD785" i="1"/>
  <c r="BD784" i="1"/>
  <c r="BD783" i="1"/>
  <c r="G783" i="1"/>
  <c r="BD782" i="1"/>
  <c r="G782" i="1"/>
  <c r="BD781" i="1"/>
  <c r="G781" i="1"/>
  <c r="G777" i="1"/>
  <c r="G776" i="1"/>
  <c r="G775" i="1"/>
  <c r="BD774" i="1"/>
  <c r="BD773" i="1"/>
  <c r="BD772" i="1"/>
  <c r="BD771" i="1"/>
  <c r="BD770" i="1"/>
  <c r="BD769" i="1"/>
  <c r="BD768" i="1"/>
  <c r="BD767" i="1"/>
  <c r="BD766" i="1"/>
  <c r="BD765" i="1"/>
  <c r="BD764" i="1"/>
  <c r="BD763" i="1"/>
  <c r="G759" i="1"/>
  <c r="G758" i="1"/>
  <c r="G757" i="1"/>
  <c r="BD756" i="1"/>
  <c r="BD755" i="1"/>
  <c r="BD754" i="1"/>
  <c r="BD753" i="1"/>
  <c r="G753" i="1"/>
  <c r="BD752" i="1"/>
  <c r="G752" i="1"/>
  <c r="BD751" i="1"/>
  <c r="G751" i="1"/>
  <c r="G748" i="1"/>
  <c r="G747" i="1"/>
  <c r="G746" i="1"/>
  <c r="BD745" i="1"/>
  <c r="BD744" i="1"/>
  <c r="BD743" i="1"/>
  <c r="BD742" i="1"/>
  <c r="BD741" i="1"/>
  <c r="BD740" i="1"/>
  <c r="BD739" i="1"/>
  <c r="BD738" i="1"/>
  <c r="BD737" i="1"/>
  <c r="BD736" i="1"/>
  <c r="G736" i="1"/>
  <c r="BD735" i="1"/>
  <c r="G735" i="1"/>
  <c r="BD734" i="1"/>
  <c r="G734" i="1"/>
  <c r="BD733" i="1"/>
  <c r="BD732" i="1"/>
  <c r="BD731" i="1"/>
  <c r="BD730" i="1"/>
  <c r="BD729" i="1"/>
  <c r="BD728" i="1"/>
  <c r="BD725" i="1"/>
  <c r="BD724" i="1"/>
  <c r="BD716" i="1"/>
  <c r="BD715" i="1"/>
  <c r="BD714" i="1"/>
  <c r="BD713" i="1"/>
  <c r="G713" i="1"/>
  <c r="BD712" i="1"/>
  <c r="G712" i="1"/>
  <c r="BD711" i="1"/>
  <c r="G711" i="1"/>
  <c r="BD710" i="1"/>
  <c r="BD709" i="1"/>
  <c r="BD708" i="1"/>
  <c r="BD707" i="1"/>
  <c r="BD706" i="1"/>
  <c r="BD705" i="1"/>
  <c r="BD704" i="1"/>
  <c r="BD703" i="1"/>
  <c r="BD702" i="1"/>
  <c r="BD701" i="1"/>
  <c r="BD700" i="1"/>
  <c r="BD699" i="1"/>
  <c r="BD698" i="1"/>
  <c r="BD697" i="1"/>
  <c r="BD696" i="1"/>
  <c r="BD695" i="1"/>
  <c r="G695" i="1"/>
  <c r="BD694" i="1"/>
  <c r="G694" i="1"/>
  <c r="BD693" i="1"/>
  <c r="G693" i="1"/>
  <c r="BD692" i="1"/>
  <c r="BD691" i="1"/>
  <c r="BD690" i="1"/>
  <c r="BD689" i="1"/>
  <c r="G689" i="1"/>
  <c r="BD688" i="1"/>
  <c r="G688" i="1"/>
  <c r="BD687" i="1"/>
  <c r="G687" i="1"/>
  <c r="BD686" i="1"/>
  <c r="BD685" i="1"/>
  <c r="BD684" i="1"/>
  <c r="BD683" i="1"/>
  <c r="G683" i="1"/>
  <c r="BD682" i="1"/>
  <c r="G682" i="1"/>
  <c r="BD681" i="1"/>
  <c r="G681" i="1"/>
  <c r="BD680" i="1"/>
  <c r="BD679" i="1"/>
  <c r="BD678" i="1"/>
  <c r="BD677" i="1"/>
  <c r="G677" i="1"/>
  <c r="BD676" i="1"/>
  <c r="G676" i="1"/>
  <c r="BD675" i="1"/>
  <c r="G675" i="1"/>
  <c r="BD674" i="1"/>
  <c r="BD673" i="1"/>
  <c r="BD672" i="1"/>
  <c r="BD671" i="1"/>
  <c r="G671" i="1"/>
  <c r="BD670" i="1"/>
  <c r="G670" i="1"/>
  <c r="BD669" i="1"/>
  <c r="G669" i="1"/>
  <c r="BD668" i="1"/>
  <c r="BD667" i="1"/>
  <c r="BD666" i="1"/>
  <c r="BD665" i="1"/>
  <c r="G665" i="1"/>
  <c r="BD664" i="1"/>
  <c r="G664" i="1"/>
  <c r="BD663" i="1"/>
  <c r="G663" i="1"/>
  <c r="BD662" i="1"/>
  <c r="BD661" i="1"/>
  <c r="BD660" i="1"/>
  <c r="BD659" i="1"/>
  <c r="G659" i="1"/>
  <c r="BD658" i="1"/>
  <c r="G658" i="1"/>
  <c r="BD657" i="1"/>
  <c r="G657" i="1"/>
  <c r="BD656" i="1"/>
  <c r="BD655" i="1"/>
  <c r="BD654" i="1"/>
  <c r="BD653" i="1"/>
  <c r="G653" i="1"/>
  <c r="BD652" i="1"/>
  <c r="G652" i="1"/>
  <c r="BD651" i="1"/>
  <c r="G651" i="1"/>
  <c r="G647" i="1"/>
  <c r="G646" i="1"/>
  <c r="G645" i="1"/>
  <c r="BD644" i="1"/>
  <c r="BD643" i="1"/>
  <c r="BD642" i="1"/>
  <c r="BD641" i="1"/>
  <c r="G641" i="1"/>
  <c r="BD640" i="1"/>
  <c r="G640" i="1"/>
  <c r="BD639" i="1"/>
  <c r="G639" i="1"/>
  <c r="BD638" i="1"/>
  <c r="BD637" i="1"/>
  <c r="BD636" i="1"/>
  <c r="BD635" i="1"/>
  <c r="BD634" i="1"/>
  <c r="BD633" i="1"/>
  <c r="BD632" i="1"/>
  <c r="BD631" i="1"/>
  <c r="BD630" i="1"/>
  <c r="BD629" i="1"/>
  <c r="G629" i="1"/>
  <c r="BD628" i="1"/>
  <c r="G628" i="1"/>
  <c r="BD627" i="1"/>
  <c r="G627" i="1"/>
  <c r="BD626" i="1"/>
  <c r="BD625" i="1"/>
  <c r="BD624" i="1"/>
  <c r="BD623" i="1"/>
  <c r="G623" i="1"/>
  <c r="BD622" i="1"/>
  <c r="G622" i="1"/>
  <c r="BD621" i="1"/>
  <c r="G621" i="1"/>
  <c r="G616" i="1"/>
  <c r="G615" i="1"/>
  <c r="G614" i="1"/>
  <c r="BD613" i="1"/>
  <c r="BD612" i="1"/>
  <c r="BD611" i="1"/>
  <c r="BD610" i="1"/>
  <c r="G610" i="1"/>
  <c r="BD609" i="1"/>
  <c r="G609" i="1"/>
  <c r="BD608" i="1"/>
  <c r="G608" i="1"/>
  <c r="BD607" i="1"/>
  <c r="BD606" i="1"/>
  <c r="BD605" i="1"/>
  <c r="BD604" i="1"/>
  <c r="BD603" i="1"/>
  <c r="BD602" i="1"/>
  <c r="BD601" i="1"/>
  <c r="BD600" i="1"/>
  <c r="BD599" i="1"/>
  <c r="BD598" i="1"/>
  <c r="G598" i="1"/>
  <c r="BD597" i="1"/>
  <c r="G597" i="1"/>
  <c r="BD596" i="1"/>
  <c r="G596" i="1"/>
  <c r="BD595" i="1"/>
  <c r="BD594" i="1"/>
  <c r="BD593" i="1"/>
  <c r="BD592" i="1"/>
  <c r="G592" i="1"/>
  <c r="BD591" i="1"/>
  <c r="G591" i="1"/>
  <c r="BD590" i="1"/>
  <c r="G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3" i="1"/>
  <c r="BD504" i="1"/>
  <c r="BD497" i="1"/>
  <c r="BD501" i="1"/>
  <c r="BD489" i="1"/>
  <c r="BD483" i="1"/>
  <c r="BD478" i="1"/>
  <c r="BD490" i="1"/>
  <c r="BD484" i="1"/>
  <c r="BD495" i="1"/>
  <c r="BD507" i="1"/>
  <c r="BD498" i="1"/>
  <c r="BD526" i="1"/>
  <c r="BD518" i="1"/>
  <c r="BD513" i="1"/>
  <c r="BD486" i="1"/>
  <c r="BD480" i="1"/>
  <c r="BD492" i="1"/>
  <c r="BD488" i="1"/>
  <c r="BD482" i="1"/>
  <c r="BD494" i="1"/>
  <c r="BD516" i="1"/>
  <c r="BD517" i="1"/>
  <c r="BD509" i="1"/>
  <c r="BD496" i="1"/>
  <c r="BD508" i="1"/>
  <c r="BD510" i="1"/>
  <c r="BD525" i="1"/>
  <c r="BD500" i="1"/>
  <c r="BD512" i="1"/>
  <c r="BD514" i="1"/>
  <c r="BD528" i="1"/>
  <c r="BD502" i="1"/>
  <c r="BD529" i="1"/>
  <c r="BD487" i="1"/>
  <c r="BD530" i="1"/>
  <c r="BD485" i="1"/>
  <c r="BD505" i="1"/>
  <c r="BD515" i="1"/>
  <c r="BD479" i="1"/>
  <c r="BD491" i="1"/>
  <c r="BD506" i="1"/>
  <c r="BD481" i="1"/>
  <c r="BD493" i="1"/>
  <c r="BD477" i="1"/>
  <c r="BD499" i="1"/>
  <c r="BD511" i="1"/>
  <c r="BD5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<sst xmlns="http://schemas.openxmlformats.org/spreadsheetml/2006/main" count="11364" uniqueCount="2573">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</sst>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name val="Arial"/>
      <family val="2"/>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07"/>
  <sheetViews>
    <sheetView showGridLines="0" tabSelected="1" workbookViewId="0">
      <pane xSplit="4" ySplit="5" topLeftCell="E96" activePane="bottomRight" state="frozen"/>
      <selection pane="topRight"/>
      <selection pane="bottomLeft"/>
      <selection pane="bottomRight" activeCell="C78" sqref="C78:C101"/>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2482</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2482</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2482</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2482</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2482</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2482</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"&lt;color=#D3FD3A&gt;冲锋击(剑类武器技能):\n&lt;/color&gt;"&amp;BD624&amp;"\n\n&lt;color=#D3FD3A&gt;跳跃击(刀类武器技能):\n&lt;/color&gt;"&amp;BD606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v>6601001</v>
      </c>
      <c r="D411" s="15" t="s">
        <v>2571</v>
      </c>
      <c r="E411" s="14">
        <v>1</v>
      </c>
      <c r="F411" s="14">
        <v>6601001</v>
      </c>
      <c r="G411" s="14">
        <v>0</v>
      </c>
      <c r="H411" s="14">
        <v>0</v>
      </c>
      <c r="I411" s="14">
        <v>1</v>
      </c>
      <c r="J411" s="14">
        <v>0</v>
      </c>
      <c r="K411" s="14">
        <v>0</v>
      </c>
      <c r="L411" s="14">
        <v>0</v>
      </c>
      <c r="M411" s="14">
        <v>0</v>
      </c>
      <c r="N411" s="14">
        <v>1</v>
      </c>
      <c r="O411" s="14">
        <v>0</v>
      </c>
      <c r="P411" s="14">
        <v>0</v>
      </c>
      <c r="Q411" s="14">
        <v>0</v>
      </c>
      <c r="R411" s="20">
        <v>0</v>
      </c>
      <c r="S411" s="23">
        <v>0</v>
      </c>
      <c r="T411" s="12">
        <v>1</v>
      </c>
      <c r="U411" s="14">
        <v>2</v>
      </c>
      <c r="V411" s="14">
        <v>0</v>
      </c>
      <c r="W411" s="14">
        <v>0</v>
      </c>
      <c r="X411" s="14"/>
      <c r="Y411" s="14">
        <v>0</v>
      </c>
      <c r="Z411" s="14">
        <v>0</v>
      </c>
      <c r="AA411" s="14">
        <v>0</v>
      </c>
      <c r="AB411" s="14">
        <v>0</v>
      </c>
      <c r="AC411" s="14">
        <v>0</v>
      </c>
      <c r="AD411" s="14">
        <v>0</v>
      </c>
      <c r="AE411" s="14">
        <v>18</v>
      </c>
      <c r="AF411" s="14">
        <v>0</v>
      </c>
      <c r="AG411" s="14">
        <v>0</v>
      </c>
      <c r="AH411" s="20">
        <v>2</v>
      </c>
      <c r="AI411" s="20">
        <v>0</v>
      </c>
      <c r="AJ411" s="20">
        <v>0</v>
      </c>
      <c r="AK411" s="20">
        <v>0</v>
      </c>
      <c r="AL411" s="14">
        <v>0</v>
      </c>
      <c r="AM411" s="14">
        <v>0</v>
      </c>
      <c r="AN411" s="14">
        <v>0</v>
      </c>
      <c r="AO411" s="14">
        <v>0</v>
      </c>
      <c r="AP411" s="14">
        <v>1000</v>
      </c>
      <c r="AQ411" s="14">
        <v>0</v>
      </c>
      <c r="AR411" s="14">
        <v>0</v>
      </c>
      <c r="AS411" s="226" t="s">
        <v>2570</v>
      </c>
      <c r="AT411" s="14" t="s">
        <v>153</v>
      </c>
      <c r="AU411" s="14"/>
      <c r="AV411" s="15" t="s">
        <v>173</v>
      </c>
      <c r="AW411" s="14" t="s">
        <v>1242</v>
      </c>
      <c r="AX411" s="14">
        <v>0</v>
      </c>
      <c r="AY411" s="14">
        <v>66010010</v>
      </c>
      <c r="AZ411" s="15" t="s">
        <v>156</v>
      </c>
      <c r="BA411" s="15" t="s">
        <v>153</v>
      </c>
      <c r="BB411" s="23">
        <v>0</v>
      </c>
      <c r="BC411" s="23">
        <v>0</v>
      </c>
      <c r="BD411" s="35" t="s">
        <v>1322</v>
      </c>
      <c r="BE411" s="14">
        <v>0</v>
      </c>
      <c r="BF411" s="12">
        <v>0</v>
      </c>
      <c r="BG411" s="14">
        <v>0</v>
      </c>
      <c r="BH411" s="14">
        <v>0</v>
      </c>
      <c r="BI411" s="14">
        <v>0</v>
      </c>
      <c r="BJ411" s="14">
        <v>0</v>
      </c>
      <c r="BK411" s="26">
        <v>0</v>
      </c>
      <c r="BL411" s="20">
        <v>1</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6601002</v>
      </c>
      <c r="D412" s="15" t="s">
        <v>2551</v>
      </c>
      <c r="E412" s="12">
        <v>1</v>
      </c>
      <c r="F412" s="14">
        <v>6601002</v>
      </c>
      <c r="G412" s="14">
        <v>0</v>
      </c>
      <c r="H412" s="14">
        <v>0</v>
      </c>
      <c r="I412" s="14">
        <v>1</v>
      </c>
      <c r="J412" s="14">
        <v>0</v>
      </c>
      <c r="K412" s="12">
        <v>0</v>
      </c>
      <c r="L412" s="14">
        <v>0</v>
      </c>
      <c r="M412" s="14">
        <v>0</v>
      </c>
      <c r="N412" s="14">
        <v>1</v>
      </c>
      <c r="O412" s="14">
        <v>0</v>
      </c>
      <c r="P412" s="14">
        <v>0</v>
      </c>
      <c r="Q412" s="14">
        <v>0</v>
      </c>
      <c r="R412" s="20">
        <v>0</v>
      </c>
      <c r="S412" s="23">
        <v>0</v>
      </c>
      <c r="T412" s="12">
        <v>1</v>
      </c>
      <c r="U412" s="14">
        <v>2</v>
      </c>
      <c r="V412" s="14">
        <v>0</v>
      </c>
      <c r="W412" s="14">
        <v>0.75</v>
      </c>
      <c r="X412" s="14"/>
      <c r="Y412" s="14">
        <v>0</v>
      </c>
      <c r="Z412" s="14">
        <v>0</v>
      </c>
      <c r="AA412" s="14">
        <v>0</v>
      </c>
      <c r="AB412" s="14">
        <v>0</v>
      </c>
      <c r="AC412" s="14">
        <v>0</v>
      </c>
      <c r="AD412" s="14">
        <v>0</v>
      </c>
      <c r="AE412" s="14">
        <v>24</v>
      </c>
      <c r="AF412" s="14">
        <v>1</v>
      </c>
      <c r="AG412" s="14">
        <v>4</v>
      </c>
      <c r="AH412" s="20">
        <v>2</v>
      </c>
      <c r="AI412" s="20">
        <v>1</v>
      </c>
      <c r="AJ412" s="20">
        <v>0</v>
      </c>
      <c r="AK412" s="20">
        <v>6</v>
      </c>
      <c r="AL412" s="14">
        <v>0</v>
      </c>
      <c r="AM412" s="14">
        <v>0</v>
      </c>
      <c r="AN412" s="14">
        <v>0</v>
      </c>
      <c r="AO412" s="14">
        <v>0.5</v>
      </c>
      <c r="AP412" s="14">
        <v>9000</v>
      </c>
      <c r="AQ412" s="14">
        <v>0.5</v>
      </c>
      <c r="AR412" s="14">
        <v>0</v>
      </c>
      <c r="AS412" s="20">
        <v>0</v>
      </c>
      <c r="AT412" s="14" t="s">
        <v>153</v>
      </c>
      <c r="AU412" s="14"/>
      <c r="AV412" s="15" t="s">
        <v>179</v>
      </c>
      <c r="AW412" s="14" t="s">
        <v>182</v>
      </c>
      <c r="AX412" s="14">
        <v>10002001</v>
      </c>
      <c r="AY412" s="14">
        <v>66010020</v>
      </c>
      <c r="AZ412" s="15" t="s">
        <v>183</v>
      </c>
      <c r="BA412" s="15" t="s">
        <v>226</v>
      </c>
      <c r="BB412" s="23">
        <v>0</v>
      </c>
      <c r="BC412" s="23">
        <v>0</v>
      </c>
      <c r="BD412" s="35" t="s">
        <v>1324</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6601003</v>
      </c>
      <c r="D413" s="15" t="s">
        <v>2552</v>
      </c>
      <c r="E413" s="14">
        <v>1</v>
      </c>
      <c r="F413" s="14">
        <v>6601003</v>
      </c>
      <c r="G413" s="14">
        <v>0</v>
      </c>
      <c r="H413" s="14">
        <v>0</v>
      </c>
      <c r="I413" s="14">
        <v>1</v>
      </c>
      <c r="J413" s="14">
        <v>0</v>
      </c>
      <c r="K413" s="14">
        <v>0</v>
      </c>
      <c r="L413" s="14">
        <v>0</v>
      </c>
      <c r="M413" s="14">
        <v>0</v>
      </c>
      <c r="N413" s="14">
        <v>1</v>
      </c>
      <c r="O413" s="14">
        <v>0</v>
      </c>
      <c r="P413" s="14">
        <v>0</v>
      </c>
      <c r="Q413" s="14">
        <v>0</v>
      </c>
      <c r="R413" s="20">
        <v>0</v>
      </c>
      <c r="S413" s="23">
        <v>0</v>
      </c>
      <c r="T413" s="12">
        <v>1</v>
      </c>
      <c r="U413" s="14">
        <v>2</v>
      </c>
      <c r="V413" s="14">
        <v>0</v>
      </c>
      <c r="W413" s="14">
        <v>0</v>
      </c>
      <c r="X413" s="14"/>
      <c r="Y413" s="14">
        <v>0</v>
      </c>
      <c r="Z413" s="14">
        <v>0</v>
      </c>
      <c r="AA413" s="14">
        <v>0</v>
      </c>
      <c r="AB413" s="14">
        <v>0</v>
      </c>
      <c r="AC413" s="14">
        <v>0</v>
      </c>
      <c r="AD413" s="14">
        <v>0</v>
      </c>
      <c r="AE413" s="14">
        <v>18</v>
      </c>
      <c r="AF413" s="14">
        <v>0</v>
      </c>
      <c r="AG413" s="14">
        <v>0</v>
      </c>
      <c r="AH413" s="20">
        <v>2</v>
      </c>
      <c r="AI413" s="20">
        <v>0</v>
      </c>
      <c r="AJ413" s="20">
        <v>0</v>
      </c>
      <c r="AK413" s="20">
        <v>0</v>
      </c>
      <c r="AL413" s="14">
        <v>0</v>
      </c>
      <c r="AM413" s="14">
        <v>0</v>
      </c>
      <c r="AN413" s="14">
        <v>0</v>
      </c>
      <c r="AO413" s="14">
        <v>0</v>
      </c>
      <c r="AP413" s="14">
        <v>1000</v>
      </c>
      <c r="AQ413" s="14">
        <v>0</v>
      </c>
      <c r="AR413" s="14">
        <v>0</v>
      </c>
      <c r="AS413" s="20">
        <v>66010031</v>
      </c>
      <c r="AT413" s="14" t="s">
        <v>153</v>
      </c>
      <c r="AU413" s="14"/>
      <c r="AV413" s="15" t="s">
        <v>173</v>
      </c>
      <c r="AW413" s="14" t="s">
        <v>1242</v>
      </c>
      <c r="AX413" s="14">
        <v>0</v>
      </c>
      <c r="AY413" s="14">
        <v>66010030</v>
      </c>
      <c r="AZ413" s="15" t="s">
        <v>156</v>
      </c>
      <c r="BA413" s="15" t="s">
        <v>153</v>
      </c>
      <c r="BB413" s="23">
        <v>0</v>
      </c>
      <c r="BC413" s="23">
        <v>0</v>
      </c>
      <c r="BD413" s="35" t="s">
        <v>1326</v>
      </c>
      <c r="BE413" s="14">
        <v>0</v>
      </c>
      <c r="BF413" s="12">
        <v>0</v>
      </c>
      <c r="BG413" s="14">
        <v>0</v>
      </c>
      <c r="BH413" s="14">
        <v>0</v>
      </c>
      <c r="BI413" s="14">
        <v>0</v>
      </c>
      <c r="BJ413" s="14">
        <v>0</v>
      </c>
      <c r="BK413" s="26">
        <v>0</v>
      </c>
      <c r="BL413" s="20">
        <v>1</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6601004</v>
      </c>
      <c r="D414" s="15" t="s">
        <v>2553</v>
      </c>
      <c r="E414" s="14">
        <v>1</v>
      </c>
      <c r="F414" s="14">
        <v>6601004</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66010041</v>
      </c>
      <c r="AT414" s="14" t="s">
        <v>153</v>
      </c>
      <c r="AU414" s="14"/>
      <c r="AV414" s="15" t="s">
        <v>173</v>
      </c>
      <c r="AW414" s="14" t="s">
        <v>1242</v>
      </c>
      <c r="AX414" s="14">
        <v>0</v>
      </c>
      <c r="AY414" s="14">
        <v>66010040</v>
      </c>
      <c r="AZ414" s="15" t="s">
        <v>156</v>
      </c>
      <c r="BA414" s="15" t="s">
        <v>153</v>
      </c>
      <c r="BB414" s="23">
        <v>0</v>
      </c>
      <c r="BC414" s="23">
        <v>0</v>
      </c>
      <c r="BD414" s="35" t="s">
        <v>1328</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6601005</v>
      </c>
      <c r="D415" s="40" t="s">
        <v>2550</v>
      </c>
      <c r="E415" s="20">
        <v>1</v>
      </c>
      <c r="F415" s="20">
        <v>6601005</v>
      </c>
      <c r="G415" s="20">
        <v>0</v>
      </c>
      <c r="H415" s="20">
        <v>0</v>
      </c>
      <c r="I415" s="14">
        <v>1</v>
      </c>
      <c r="J415" s="14">
        <v>0</v>
      </c>
      <c r="K415" s="20">
        <v>0</v>
      </c>
      <c r="L415" s="20">
        <v>0</v>
      </c>
      <c r="M415" s="20">
        <v>0</v>
      </c>
      <c r="N415" s="20">
        <v>1</v>
      </c>
      <c r="O415" s="20">
        <v>0</v>
      </c>
      <c r="P415" s="20">
        <v>0</v>
      </c>
      <c r="Q415" s="20">
        <v>0</v>
      </c>
      <c r="R415" s="20">
        <v>0</v>
      </c>
      <c r="S415" s="20">
        <v>0</v>
      </c>
      <c r="T415" s="12">
        <v>1</v>
      </c>
      <c r="U415" s="20">
        <v>2</v>
      </c>
      <c r="V415" s="20">
        <v>0</v>
      </c>
      <c r="W415" s="20">
        <v>0</v>
      </c>
      <c r="X415" s="20"/>
      <c r="Y415" s="20">
        <v>0</v>
      </c>
      <c r="Z415" s="20">
        <v>1</v>
      </c>
      <c r="AA415" s="20">
        <v>0</v>
      </c>
      <c r="AB415" s="20">
        <v>0</v>
      </c>
      <c r="AC415" s="14">
        <v>0</v>
      </c>
      <c r="AD415" s="20">
        <v>0</v>
      </c>
      <c r="AE415" s="20">
        <v>18</v>
      </c>
      <c r="AF415" s="20">
        <v>1</v>
      </c>
      <c r="AG415" s="20">
        <v>3</v>
      </c>
      <c r="AH415" s="20">
        <v>2</v>
      </c>
      <c r="AI415" s="20">
        <v>0</v>
      </c>
      <c r="AJ415" s="20">
        <v>1</v>
      </c>
      <c r="AK415" s="20">
        <v>1.6</v>
      </c>
      <c r="AL415" s="20">
        <v>0</v>
      </c>
      <c r="AM415" s="20">
        <v>0</v>
      </c>
      <c r="AN415" s="20">
        <v>0</v>
      </c>
      <c r="AO415" s="20">
        <v>0.25</v>
      </c>
      <c r="AP415" s="20">
        <v>3000</v>
      </c>
      <c r="AQ415" s="20">
        <v>0.1</v>
      </c>
      <c r="AR415" s="20">
        <v>0</v>
      </c>
      <c r="AS415" s="20">
        <v>0</v>
      </c>
      <c r="AT415" s="20">
        <v>66010051</v>
      </c>
      <c r="AU415" s="20"/>
      <c r="AV415" s="40" t="s">
        <v>202</v>
      </c>
      <c r="AW415" s="14" t="s">
        <v>1242</v>
      </c>
      <c r="AX415" s="20" t="s">
        <v>153</v>
      </c>
      <c r="AY415" s="20">
        <v>66010050</v>
      </c>
      <c r="AZ415" s="40" t="s">
        <v>156</v>
      </c>
      <c r="BA415" s="20">
        <v>0</v>
      </c>
      <c r="BB415" s="20">
        <v>0</v>
      </c>
      <c r="BC415" s="20">
        <v>0</v>
      </c>
      <c r="BD415" s="42" t="s">
        <v>1330</v>
      </c>
      <c r="BE415" s="20">
        <v>0</v>
      </c>
      <c r="BF415" s="12">
        <v>0</v>
      </c>
      <c r="BG415" s="20">
        <v>0</v>
      </c>
      <c r="BH415" s="20">
        <v>0</v>
      </c>
      <c r="BI415" s="20">
        <v>0</v>
      </c>
      <c r="BJ415" s="20">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6601006</v>
      </c>
      <c r="D416" s="15" t="s">
        <v>2554</v>
      </c>
      <c r="E416" s="14">
        <v>1</v>
      </c>
      <c r="F416" s="14">
        <v>6601006</v>
      </c>
      <c r="G416" s="14">
        <v>0</v>
      </c>
      <c r="H416" s="14">
        <v>0</v>
      </c>
      <c r="I416" s="14">
        <v>1</v>
      </c>
      <c r="J416" s="14">
        <v>0</v>
      </c>
      <c r="K416" s="14">
        <v>0</v>
      </c>
      <c r="L416" s="14">
        <v>0</v>
      </c>
      <c r="M416" s="14">
        <v>0</v>
      </c>
      <c r="N416" s="14">
        <v>1</v>
      </c>
      <c r="O416" s="14">
        <v>0</v>
      </c>
      <c r="P416" s="14">
        <v>0</v>
      </c>
      <c r="Q416" s="14">
        <v>0</v>
      </c>
      <c r="R416" s="20">
        <v>0</v>
      </c>
      <c r="S416" s="23">
        <v>0</v>
      </c>
      <c r="T416" s="12">
        <v>1</v>
      </c>
      <c r="U416" s="14">
        <v>2</v>
      </c>
      <c r="V416" s="14">
        <v>0</v>
      </c>
      <c r="W416" s="14">
        <v>0</v>
      </c>
      <c r="X416" s="14"/>
      <c r="Y416" s="14">
        <v>0</v>
      </c>
      <c r="Z416" s="14">
        <v>0</v>
      </c>
      <c r="AA416" s="14">
        <v>0</v>
      </c>
      <c r="AB416" s="14">
        <v>0</v>
      </c>
      <c r="AC416" s="14">
        <v>0</v>
      </c>
      <c r="AD416" s="14">
        <v>0</v>
      </c>
      <c r="AE416" s="14">
        <v>18</v>
      </c>
      <c r="AF416" s="14">
        <v>0</v>
      </c>
      <c r="AG416" s="14">
        <v>0</v>
      </c>
      <c r="AH416" s="20">
        <v>2</v>
      </c>
      <c r="AI416" s="20">
        <v>0</v>
      </c>
      <c r="AJ416" s="20">
        <v>0</v>
      </c>
      <c r="AK416" s="20">
        <v>0</v>
      </c>
      <c r="AL416" s="14">
        <v>0</v>
      </c>
      <c r="AM416" s="14">
        <v>0</v>
      </c>
      <c r="AN416" s="14">
        <v>0</v>
      </c>
      <c r="AO416" s="14">
        <v>0</v>
      </c>
      <c r="AP416" s="14">
        <v>1000</v>
      </c>
      <c r="AQ416" s="14">
        <v>0</v>
      </c>
      <c r="AR416" s="14">
        <v>0</v>
      </c>
      <c r="AS416" s="20">
        <v>66010061</v>
      </c>
      <c r="AT416" s="14" t="s">
        <v>153</v>
      </c>
      <c r="AU416" s="14"/>
      <c r="AV416" s="15" t="s">
        <v>173</v>
      </c>
      <c r="AW416" s="14" t="s">
        <v>1242</v>
      </c>
      <c r="AX416" s="14">
        <v>0</v>
      </c>
      <c r="AY416" s="14">
        <v>66010060</v>
      </c>
      <c r="AZ416" s="15" t="s">
        <v>156</v>
      </c>
      <c r="BA416" s="15" t="s">
        <v>153</v>
      </c>
      <c r="BB416" s="23">
        <v>0</v>
      </c>
      <c r="BC416" s="23">
        <v>0</v>
      </c>
      <c r="BD416" s="35" t="s">
        <v>1332</v>
      </c>
      <c r="BE416" s="14">
        <v>0</v>
      </c>
      <c r="BF416" s="12">
        <v>0</v>
      </c>
      <c r="BG416" s="14">
        <v>0</v>
      </c>
      <c r="BH416" s="14">
        <v>0</v>
      </c>
      <c r="BI416" s="14">
        <v>0</v>
      </c>
      <c r="BJ416" s="14">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6601007</v>
      </c>
      <c r="D417" s="40" t="s">
        <v>2555</v>
      </c>
      <c r="E417" s="14">
        <v>1</v>
      </c>
      <c r="F417" s="14">
        <v>6601007</v>
      </c>
      <c r="G417" s="20">
        <v>0</v>
      </c>
      <c r="H417" s="20">
        <v>0</v>
      </c>
      <c r="I417" s="14">
        <v>1</v>
      </c>
      <c r="J417" s="14">
        <v>0</v>
      </c>
      <c r="K417" s="20">
        <v>0</v>
      </c>
      <c r="L417" s="20">
        <v>0</v>
      </c>
      <c r="M417" s="20">
        <v>0</v>
      </c>
      <c r="N417" s="20">
        <v>1</v>
      </c>
      <c r="O417" s="20">
        <v>0</v>
      </c>
      <c r="P417" s="20">
        <v>0</v>
      </c>
      <c r="Q417" s="20">
        <v>0</v>
      </c>
      <c r="R417" s="20">
        <v>0</v>
      </c>
      <c r="S417" s="20">
        <v>0</v>
      </c>
      <c r="T417" s="12">
        <v>1</v>
      </c>
      <c r="U417" s="20">
        <v>2</v>
      </c>
      <c r="V417" s="20">
        <v>0</v>
      </c>
      <c r="W417" s="20">
        <v>2.75</v>
      </c>
      <c r="X417" s="20"/>
      <c r="Y417" s="20">
        <v>0</v>
      </c>
      <c r="Z417" s="20">
        <v>0</v>
      </c>
      <c r="AA417" s="20">
        <v>0</v>
      </c>
      <c r="AB417" s="20">
        <v>0</v>
      </c>
      <c r="AC417" s="14">
        <v>0</v>
      </c>
      <c r="AD417" s="20">
        <v>0</v>
      </c>
      <c r="AE417" s="20">
        <v>15</v>
      </c>
      <c r="AF417" s="20">
        <v>0</v>
      </c>
      <c r="AG417" s="20">
        <v>0</v>
      </c>
      <c r="AH417" s="20">
        <v>7</v>
      </c>
      <c r="AI417" s="20">
        <v>0</v>
      </c>
      <c r="AJ417" s="20">
        <v>0</v>
      </c>
      <c r="AK417" s="20">
        <v>6</v>
      </c>
      <c r="AL417" s="20">
        <v>0</v>
      </c>
      <c r="AM417" s="20">
        <v>0</v>
      </c>
      <c r="AN417" s="20">
        <v>0</v>
      </c>
      <c r="AO417" s="20">
        <v>0.25</v>
      </c>
      <c r="AP417" s="20">
        <v>1000</v>
      </c>
      <c r="AQ417" s="20">
        <v>0</v>
      </c>
      <c r="AR417" s="20">
        <v>0</v>
      </c>
      <c r="AS417" s="20">
        <v>0</v>
      </c>
      <c r="AT417" s="20" t="s">
        <v>153</v>
      </c>
      <c r="AU417" s="20"/>
      <c r="AV417" s="40" t="s">
        <v>202</v>
      </c>
      <c r="AW417" s="20" t="s">
        <v>174</v>
      </c>
      <c r="AX417" s="20" t="s">
        <v>153</v>
      </c>
      <c r="AY417" s="20">
        <v>66010070</v>
      </c>
      <c r="AZ417" s="40" t="s">
        <v>156</v>
      </c>
      <c r="BA417" s="20">
        <v>0</v>
      </c>
      <c r="BB417" s="23">
        <v>0</v>
      </c>
      <c r="BC417" s="23">
        <v>0</v>
      </c>
      <c r="BD417" s="42" t="s">
        <v>1334</v>
      </c>
      <c r="BE417" s="20">
        <v>0</v>
      </c>
      <c r="BF417" s="12">
        <v>0</v>
      </c>
      <c r="BG417" s="20">
        <v>0</v>
      </c>
      <c r="BH417" s="20">
        <v>0</v>
      </c>
      <c r="BI417" s="20">
        <v>0</v>
      </c>
      <c r="BJ417" s="20">
        <v>0</v>
      </c>
      <c r="BK417" s="26">
        <v>0</v>
      </c>
      <c r="BL417" s="20">
        <v>0</v>
      </c>
      <c r="BM417" s="20">
        <v>0</v>
      </c>
      <c r="BN417" s="20">
        <v>0</v>
      </c>
      <c r="BO417" s="20">
        <v>0</v>
      </c>
      <c r="BP417" s="20">
        <v>0</v>
      </c>
      <c r="BQ417" s="20">
        <v>0</v>
      </c>
      <c r="BR417" s="20">
        <v>0</v>
      </c>
      <c r="BS417" s="20"/>
      <c r="BT417" s="20"/>
      <c r="BU417" s="20"/>
      <c r="BV417" s="20">
        <v>0</v>
      </c>
      <c r="BW417" s="20">
        <v>0</v>
      </c>
      <c r="BX417" s="20">
        <v>0</v>
      </c>
    </row>
    <row r="418" spans="3:76" ht="19.5" customHeight="1">
      <c r="C418" s="14">
        <v>6601008</v>
      </c>
      <c r="D418" s="15" t="s">
        <v>2556</v>
      </c>
      <c r="E418" s="12">
        <v>1</v>
      </c>
      <c r="F418" s="14">
        <v>6601008</v>
      </c>
      <c r="G418" s="14">
        <v>0</v>
      </c>
      <c r="H418" s="14">
        <v>0</v>
      </c>
      <c r="I418" s="14">
        <v>1</v>
      </c>
      <c r="J418" s="14">
        <v>0</v>
      </c>
      <c r="K418" s="12">
        <v>0</v>
      </c>
      <c r="L418" s="14">
        <v>0</v>
      </c>
      <c r="M418" s="14">
        <v>0</v>
      </c>
      <c r="N418" s="14">
        <v>1</v>
      </c>
      <c r="O418" s="14">
        <v>0</v>
      </c>
      <c r="P418" s="14">
        <v>0</v>
      </c>
      <c r="Q418" s="14">
        <v>0</v>
      </c>
      <c r="R418" s="20">
        <v>0</v>
      </c>
      <c r="S418" s="23">
        <v>0</v>
      </c>
      <c r="T418" s="12">
        <v>1</v>
      </c>
      <c r="U418" s="14">
        <v>2</v>
      </c>
      <c r="V418" s="14">
        <v>0</v>
      </c>
      <c r="W418" s="14">
        <v>2.5</v>
      </c>
      <c r="X418" s="14"/>
      <c r="Y418" s="14">
        <v>0</v>
      </c>
      <c r="Z418" s="14">
        <v>0</v>
      </c>
      <c r="AA418" s="14">
        <v>0</v>
      </c>
      <c r="AB418" s="14">
        <v>0</v>
      </c>
      <c r="AC418" s="14">
        <v>0</v>
      </c>
      <c r="AD418" s="14">
        <v>0</v>
      </c>
      <c r="AE418" s="14">
        <v>15</v>
      </c>
      <c r="AF418" s="14">
        <v>1</v>
      </c>
      <c r="AG418" s="14">
        <v>3</v>
      </c>
      <c r="AH418" s="20">
        <v>2</v>
      </c>
      <c r="AI418" s="20">
        <v>1</v>
      </c>
      <c r="AJ418" s="20">
        <v>0</v>
      </c>
      <c r="AK418" s="20">
        <v>6</v>
      </c>
      <c r="AL418" s="14">
        <v>0</v>
      </c>
      <c r="AM418" s="14">
        <v>0</v>
      </c>
      <c r="AN418" s="14">
        <v>0</v>
      </c>
      <c r="AO418" s="14">
        <v>0.75</v>
      </c>
      <c r="AP418" s="14">
        <v>3000</v>
      </c>
      <c r="AQ418" s="14">
        <v>0.75</v>
      </c>
      <c r="AR418" s="14">
        <v>0</v>
      </c>
      <c r="AS418" s="20">
        <v>0</v>
      </c>
      <c r="AT418" s="14" t="s">
        <v>153</v>
      </c>
      <c r="AU418" s="14"/>
      <c r="AV418" s="15" t="s">
        <v>176</v>
      </c>
      <c r="AW418" s="14" t="s">
        <v>177</v>
      </c>
      <c r="AX418" s="14">
        <v>10000006</v>
      </c>
      <c r="AY418" s="14">
        <v>66010080</v>
      </c>
      <c r="AZ418" s="15" t="s">
        <v>156</v>
      </c>
      <c r="BA418" s="15">
        <v>0</v>
      </c>
      <c r="BB418" s="23">
        <v>0</v>
      </c>
      <c r="BC418" s="23">
        <v>0</v>
      </c>
      <c r="BD418" s="35" t="s">
        <v>1336</v>
      </c>
      <c r="BE418" s="14">
        <v>0</v>
      </c>
      <c r="BF418" s="12">
        <v>0</v>
      </c>
      <c r="BG418" s="14">
        <v>0</v>
      </c>
      <c r="BH418" s="14">
        <v>0</v>
      </c>
      <c r="BI418" s="14">
        <v>0</v>
      </c>
      <c r="BJ418" s="14">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6601009</v>
      </c>
      <c r="D419" s="15" t="s">
        <v>2557</v>
      </c>
      <c r="E419" s="12">
        <v>1</v>
      </c>
      <c r="F419" s="14">
        <v>6601009</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v>66010091</v>
      </c>
      <c r="AU419" s="14"/>
      <c r="AV419" s="15" t="s">
        <v>176</v>
      </c>
      <c r="AW419" s="14" t="s">
        <v>177</v>
      </c>
      <c r="AX419" s="14">
        <v>10000006</v>
      </c>
      <c r="AY419" s="14">
        <v>66010090</v>
      </c>
      <c r="AZ419" s="15" t="s">
        <v>156</v>
      </c>
      <c r="BA419" s="15">
        <v>0</v>
      </c>
      <c r="BB419" s="23">
        <v>0</v>
      </c>
      <c r="BC419" s="23">
        <v>0</v>
      </c>
      <c r="BD419" s="35" t="s">
        <v>1338</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4">
        <v>6601010</v>
      </c>
      <c r="D420" s="15" t="s">
        <v>2558</v>
      </c>
      <c r="E420" s="14">
        <v>1</v>
      </c>
      <c r="F420" s="14">
        <v>6601010</v>
      </c>
      <c r="G420" s="14">
        <v>0</v>
      </c>
      <c r="H420" s="14">
        <v>0</v>
      </c>
      <c r="I420" s="14">
        <v>1</v>
      </c>
      <c r="J420" s="14">
        <v>0</v>
      </c>
      <c r="K420" s="14">
        <v>0</v>
      </c>
      <c r="L420" s="14">
        <v>0</v>
      </c>
      <c r="M420" s="14">
        <v>0</v>
      </c>
      <c r="N420" s="14">
        <v>1</v>
      </c>
      <c r="O420" s="14">
        <v>0</v>
      </c>
      <c r="P420" s="14">
        <v>0</v>
      </c>
      <c r="Q420" s="14">
        <v>0</v>
      </c>
      <c r="R420" s="20">
        <v>0</v>
      </c>
      <c r="S420" s="23">
        <v>0</v>
      </c>
      <c r="T420" s="12">
        <v>1</v>
      </c>
      <c r="U420" s="14">
        <v>2</v>
      </c>
      <c r="V420" s="14">
        <v>0</v>
      </c>
      <c r="W420" s="14">
        <v>0</v>
      </c>
      <c r="X420" s="14"/>
      <c r="Y420" s="14">
        <v>0</v>
      </c>
      <c r="Z420" s="14">
        <v>0</v>
      </c>
      <c r="AA420" s="14">
        <v>0</v>
      </c>
      <c r="AB420" s="14">
        <v>0</v>
      </c>
      <c r="AC420" s="14">
        <v>0</v>
      </c>
      <c r="AD420" s="14">
        <v>0</v>
      </c>
      <c r="AE420" s="14">
        <v>18</v>
      </c>
      <c r="AF420" s="14">
        <v>0</v>
      </c>
      <c r="AG420" s="14">
        <v>0</v>
      </c>
      <c r="AH420" s="20">
        <v>2</v>
      </c>
      <c r="AI420" s="20">
        <v>0</v>
      </c>
      <c r="AJ420" s="20">
        <v>0</v>
      </c>
      <c r="AK420" s="20">
        <v>0</v>
      </c>
      <c r="AL420" s="14">
        <v>0</v>
      </c>
      <c r="AM420" s="14">
        <v>0</v>
      </c>
      <c r="AN420" s="14">
        <v>0</v>
      </c>
      <c r="AO420" s="14">
        <v>0</v>
      </c>
      <c r="AP420" s="14">
        <v>1000</v>
      </c>
      <c r="AQ420" s="14">
        <v>0</v>
      </c>
      <c r="AR420" s="14">
        <v>0</v>
      </c>
      <c r="AS420" s="20">
        <v>66010101</v>
      </c>
      <c r="AT420" s="14" t="s">
        <v>153</v>
      </c>
      <c r="AU420" s="14"/>
      <c r="AV420" s="15" t="s">
        <v>173</v>
      </c>
      <c r="AW420" s="14" t="s">
        <v>1242</v>
      </c>
      <c r="AX420" s="14">
        <v>0</v>
      </c>
      <c r="AY420" s="14">
        <v>66010100</v>
      </c>
      <c r="AZ420" s="15" t="s">
        <v>156</v>
      </c>
      <c r="BA420" s="15" t="s">
        <v>153</v>
      </c>
      <c r="BB420" s="23">
        <v>0</v>
      </c>
      <c r="BC420" s="23">
        <v>0</v>
      </c>
      <c r="BD420" s="35" t="s">
        <v>1340</v>
      </c>
      <c r="BE420" s="14">
        <v>0</v>
      </c>
      <c r="BF420" s="12">
        <v>0</v>
      </c>
      <c r="BG420" s="14">
        <v>0</v>
      </c>
      <c r="BH420" s="14">
        <v>0</v>
      </c>
      <c r="BI420" s="14">
        <v>0</v>
      </c>
      <c r="BJ420" s="14">
        <v>0</v>
      </c>
      <c r="BK420" s="26">
        <v>0</v>
      </c>
      <c r="BL420" s="20">
        <v>1</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6601011</v>
      </c>
      <c r="D421" s="13" t="s">
        <v>2559</v>
      </c>
      <c r="E421" s="12">
        <v>1</v>
      </c>
      <c r="F421" s="14">
        <v>6601011</v>
      </c>
      <c r="G421" s="12">
        <v>0</v>
      </c>
      <c r="H421" s="12">
        <v>0</v>
      </c>
      <c r="I421" s="14">
        <v>1</v>
      </c>
      <c r="J421" s="14">
        <v>0</v>
      </c>
      <c r="K421" s="12">
        <v>0</v>
      </c>
      <c r="L421" s="12">
        <v>0</v>
      </c>
      <c r="M421" s="12">
        <v>0</v>
      </c>
      <c r="N421" s="12">
        <v>1</v>
      </c>
      <c r="O421" s="12">
        <v>0</v>
      </c>
      <c r="P421" s="12">
        <v>0</v>
      </c>
      <c r="Q421" s="12">
        <v>0</v>
      </c>
      <c r="R421" s="20">
        <v>0</v>
      </c>
      <c r="S421" s="12">
        <v>0</v>
      </c>
      <c r="T421" s="12">
        <v>1</v>
      </c>
      <c r="U421" s="12">
        <v>2</v>
      </c>
      <c r="V421" s="12">
        <v>0</v>
      </c>
      <c r="W421" s="12">
        <v>3</v>
      </c>
      <c r="X421" s="12"/>
      <c r="Y421" s="12">
        <v>0</v>
      </c>
      <c r="Z421" s="12">
        <v>0</v>
      </c>
      <c r="AA421" s="12">
        <v>0</v>
      </c>
      <c r="AB421" s="12">
        <v>0</v>
      </c>
      <c r="AC421" s="14">
        <v>0</v>
      </c>
      <c r="AD421" s="12">
        <v>0</v>
      </c>
      <c r="AE421" s="12">
        <v>18</v>
      </c>
      <c r="AF421" s="12">
        <v>2</v>
      </c>
      <c r="AG421" s="12" t="s">
        <v>772</v>
      </c>
      <c r="AH421" s="20">
        <v>2</v>
      </c>
      <c r="AI421" s="20">
        <v>2</v>
      </c>
      <c r="AJ421" s="20">
        <v>0</v>
      </c>
      <c r="AK421" s="20">
        <v>1.5</v>
      </c>
      <c r="AL421" s="12">
        <v>0</v>
      </c>
      <c r="AM421" s="12">
        <v>0</v>
      </c>
      <c r="AN421" s="12">
        <v>0</v>
      </c>
      <c r="AO421" s="12">
        <v>0.25</v>
      </c>
      <c r="AP421" s="12">
        <v>3000</v>
      </c>
      <c r="AQ421" s="12">
        <v>0.25</v>
      </c>
      <c r="AR421" s="12">
        <v>0</v>
      </c>
      <c r="AS421" s="20">
        <v>0</v>
      </c>
      <c r="AT421" s="12" t="s">
        <v>153</v>
      </c>
      <c r="AU421" s="12"/>
      <c r="AV421" s="13" t="s">
        <v>154</v>
      </c>
      <c r="AW421" s="12" t="s">
        <v>773</v>
      </c>
      <c r="AX421" s="14">
        <v>10001007</v>
      </c>
      <c r="AY421" s="14">
        <v>66010110</v>
      </c>
      <c r="AZ421" s="13" t="s">
        <v>156</v>
      </c>
      <c r="BA421" s="12">
        <v>0</v>
      </c>
      <c r="BB421" s="23">
        <v>0</v>
      </c>
      <c r="BC421" s="23">
        <v>0</v>
      </c>
      <c r="BD421" s="34" t="s">
        <v>1342</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6601012</v>
      </c>
      <c r="D422" s="13" t="s">
        <v>2560</v>
      </c>
      <c r="E422" s="12">
        <v>1</v>
      </c>
      <c r="F422" s="14">
        <v>6601012</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2.75</v>
      </c>
      <c r="X422" s="12"/>
      <c r="Y422" s="12">
        <v>0</v>
      </c>
      <c r="Z422" s="12">
        <v>0</v>
      </c>
      <c r="AA422" s="12">
        <v>0</v>
      </c>
      <c r="AB422" s="12">
        <v>0</v>
      </c>
      <c r="AC422" s="14">
        <v>0</v>
      </c>
      <c r="AD422" s="12">
        <v>0</v>
      </c>
      <c r="AE422" s="12">
        <v>15</v>
      </c>
      <c r="AF422" s="12">
        <v>1</v>
      </c>
      <c r="AG422" s="12">
        <v>3</v>
      </c>
      <c r="AH422" s="20">
        <v>2</v>
      </c>
      <c r="AI422" s="20">
        <v>1</v>
      </c>
      <c r="AJ422" s="20">
        <v>0</v>
      </c>
      <c r="AK422" s="20">
        <v>6</v>
      </c>
      <c r="AL422" s="12">
        <v>0</v>
      </c>
      <c r="AM422" s="12">
        <v>0</v>
      </c>
      <c r="AN422" s="12">
        <v>0</v>
      </c>
      <c r="AO422" s="12">
        <v>0.75</v>
      </c>
      <c r="AP422" s="12">
        <v>3000</v>
      </c>
      <c r="AQ422" s="12">
        <v>1.5</v>
      </c>
      <c r="AR422" s="12">
        <v>0</v>
      </c>
      <c r="AS422" s="20">
        <v>0</v>
      </c>
      <c r="AT422" s="12" t="s">
        <v>153</v>
      </c>
      <c r="AU422" s="12"/>
      <c r="AV422" s="13" t="s">
        <v>176</v>
      </c>
      <c r="AW422" s="12" t="s">
        <v>177</v>
      </c>
      <c r="AX422" s="14">
        <v>10000006</v>
      </c>
      <c r="AY422" s="14">
        <v>66010120</v>
      </c>
      <c r="AZ422" s="13" t="s">
        <v>156</v>
      </c>
      <c r="BA422" s="12">
        <v>0</v>
      </c>
      <c r="BB422" s="23">
        <v>0</v>
      </c>
      <c r="BC422" s="23">
        <v>0</v>
      </c>
      <c r="BD422" s="34" t="s">
        <v>1343</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6601013</v>
      </c>
      <c r="D423" s="13" t="s">
        <v>2561</v>
      </c>
      <c r="E423" s="12">
        <v>1</v>
      </c>
      <c r="F423" s="14">
        <v>6601013</v>
      </c>
      <c r="G423" s="12">
        <v>0</v>
      </c>
      <c r="H423" s="12">
        <v>0</v>
      </c>
      <c r="I423" s="14">
        <v>1</v>
      </c>
      <c r="J423" s="14">
        <v>0</v>
      </c>
      <c r="K423" s="12">
        <v>0</v>
      </c>
      <c r="L423" s="12">
        <v>0</v>
      </c>
      <c r="M423" s="12">
        <v>0</v>
      </c>
      <c r="N423" s="12">
        <v>1</v>
      </c>
      <c r="O423" s="12">
        <v>1</v>
      </c>
      <c r="P423" s="12">
        <v>0</v>
      </c>
      <c r="Q423" s="12">
        <v>0</v>
      </c>
      <c r="R423" s="20">
        <v>0</v>
      </c>
      <c r="S423" s="12">
        <v>0</v>
      </c>
      <c r="T423" s="12">
        <v>1</v>
      </c>
      <c r="U423" s="12">
        <v>2</v>
      </c>
      <c r="V423" s="12">
        <v>0</v>
      </c>
      <c r="W423" s="12">
        <v>0.5</v>
      </c>
      <c r="X423" s="12"/>
      <c r="Y423" s="12">
        <v>0</v>
      </c>
      <c r="Z423" s="12">
        <v>0</v>
      </c>
      <c r="AA423" s="12">
        <v>0</v>
      </c>
      <c r="AB423" s="12">
        <v>0</v>
      </c>
      <c r="AC423" s="14">
        <v>0</v>
      </c>
      <c r="AD423" s="12">
        <v>0</v>
      </c>
      <c r="AE423" s="12">
        <v>9</v>
      </c>
      <c r="AF423" s="12">
        <v>1</v>
      </c>
      <c r="AG423" s="12">
        <v>4</v>
      </c>
      <c r="AH423" s="20">
        <v>9</v>
      </c>
      <c r="AI423" s="20">
        <v>0</v>
      </c>
      <c r="AJ423" s="20">
        <v>0</v>
      </c>
      <c r="AK423" s="20">
        <v>6</v>
      </c>
      <c r="AL423" s="12">
        <v>0</v>
      </c>
      <c r="AM423" s="12">
        <v>0</v>
      </c>
      <c r="AN423" s="12">
        <v>0</v>
      </c>
      <c r="AO423" s="12">
        <v>0.5</v>
      </c>
      <c r="AP423" s="12">
        <v>30000</v>
      </c>
      <c r="AQ423" s="12">
        <v>0.5</v>
      </c>
      <c r="AR423" s="12">
        <v>0</v>
      </c>
      <c r="AS423" s="20">
        <v>0</v>
      </c>
      <c r="AT423" s="12">
        <v>66010131</v>
      </c>
      <c r="AU423" s="12"/>
      <c r="AV423" s="13" t="s">
        <v>173</v>
      </c>
      <c r="AW423" s="12" t="s">
        <v>182</v>
      </c>
      <c r="AX423" s="14">
        <v>10000009</v>
      </c>
      <c r="AY423" s="14">
        <v>66010130</v>
      </c>
      <c r="AZ423" s="13" t="s">
        <v>183</v>
      </c>
      <c r="BA423" s="12" t="s">
        <v>226</v>
      </c>
      <c r="BB423" s="23">
        <v>0</v>
      </c>
      <c r="BC423" s="23">
        <v>0</v>
      </c>
      <c r="BD423" s="34" t="s">
        <v>1345</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6601014</v>
      </c>
      <c r="D424" s="13" t="s">
        <v>2562</v>
      </c>
      <c r="E424" s="12">
        <v>1</v>
      </c>
      <c r="F424" s="14">
        <v>6601014</v>
      </c>
      <c r="G424" s="12">
        <v>0</v>
      </c>
      <c r="H424" s="12">
        <v>0</v>
      </c>
      <c r="I424" s="14">
        <v>1</v>
      </c>
      <c r="J424" s="14">
        <v>0</v>
      </c>
      <c r="K424" s="12">
        <v>0</v>
      </c>
      <c r="L424" s="12">
        <v>0</v>
      </c>
      <c r="M424" s="12">
        <v>0</v>
      </c>
      <c r="N424" s="12">
        <v>1</v>
      </c>
      <c r="O424" s="12">
        <v>0</v>
      </c>
      <c r="P424" s="12">
        <v>0</v>
      </c>
      <c r="Q424" s="12">
        <v>0</v>
      </c>
      <c r="R424" s="20">
        <v>0</v>
      </c>
      <c r="S424" s="12">
        <v>0</v>
      </c>
      <c r="T424" s="12">
        <v>1</v>
      </c>
      <c r="U424" s="12">
        <v>2</v>
      </c>
      <c r="V424" s="12">
        <v>0</v>
      </c>
      <c r="W424" s="12">
        <v>2</v>
      </c>
      <c r="X424" s="12"/>
      <c r="Y424" s="12">
        <v>0</v>
      </c>
      <c r="Z424" s="12">
        <v>0</v>
      </c>
      <c r="AA424" s="12">
        <v>0</v>
      </c>
      <c r="AB424" s="12">
        <v>0</v>
      </c>
      <c r="AC424" s="14">
        <v>0</v>
      </c>
      <c r="AD424" s="12">
        <v>0</v>
      </c>
      <c r="AE424" s="12">
        <v>12</v>
      </c>
      <c r="AF424" s="12">
        <v>1</v>
      </c>
      <c r="AG424" s="12">
        <v>3.5</v>
      </c>
      <c r="AH424" s="20">
        <v>0</v>
      </c>
      <c r="AI424" s="20">
        <v>0</v>
      </c>
      <c r="AJ424" s="20">
        <v>0</v>
      </c>
      <c r="AK424" s="20">
        <v>4</v>
      </c>
      <c r="AL424" s="12">
        <v>0</v>
      </c>
      <c r="AM424" s="12">
        <v>0</v>
      </c>
      <c r="AN424" s="12">
        <v>0</v>
      </c>
      <c r="AO424" s="12">
        <v>0.5</v>
      </c>
      <c r="AP424" s="12">
        <v>3000</v>
      </c>
      <c r="AQ424" s="12">
        <v>0</v>
      </c>
      <c r="AR424" s="12">
        <v>0</v>
      </c>
      <c r="AS424" s="20">
        <v>0</v>
      </c>
      <c r="AT424" s="12">
        <v>66010141</v>
      </c>
      <c r="AU424" s="12"/>
      <c r="AV424" s="13" t="s">
        <v>173</v>
      </c>
      <c r="AW424" s="12" t="s">
        <v>159</v>
      </c>
      <c r="AX424" s="14">
        <v>10000009</v>
      </c>
      <c r="AY424" s="14">
        <v>66010140</v>
      </c>
      <c r="AZ424" s="13" t="s">
        <v>156</v>
      </c>
      <c r="BA424" s="12">
        <v>0</v>
      </c>
      <c r="BB424" s="23">
        <v>0</v>
      </c>
      <c r="BC424" s="23">
        <v>0</v>
      </c>
      <c r="BD424" s="34" t="s">
        <v>1347</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6601015</v>
      </c>
      <c r="D425" s="13" t="s">
        <v>2563</v>
      </c>
      <c r="E425" s="12">
        <v>1</v>
      </c>
      <c r="F425" s="14">
        <v>6601015</v>
      </c>
      <c r="G425" s="12">
        <v>0</v>
      </c>
      <c r="H425" s="12">
        <v>0</v>
      </c>
      <c r="I425" s="14">
        <v>1</v>
      </c>
      <c r="J425" s="14">
        <v>0</v>
      </c>
      <c r="K425" s="12">
        <v>0</v>
      </c>
      <c r="L425" s="12">
        <v>0</v>
      </c>
      <c r="M425" s="12">
        <v>0</v>
      </c>
      <c r="N425" s="12">
        <v>2</v>
      </c>
      <c r="O425" s="12">
        <v>1</v>
      </c>
      <c r="P425" s="12">
        <v>0.05</v>
      </c>
      <c r="Q425" s="12">
        <v>0</v>
      </c>
      <c r="R425" s="20">
        <v>0</v>
      </c>
      <c r="S425" s="12">
        <v>0</v>
      </c>
      <c r="T425" s="12">
        <v>1</v>
      </c>
      <c r="U425" s="12">
        <v>2</v>
      </c>
      <c r="V425" s="12">
        <v>0</v>
      </c>
      <c r="W425" s="12">
        <v>1.8</v>
      </c>
      <c r="X425" s="12"/>
      <c r="Y425" s="12">
        <v>700</v>
      </c>
      <c r="Z425" s="12">
        <v>0</v>
      </c>
      <c r="AA425" s="12">
        <v>0</v>
      </c>
      <c r="AB425" s="12">
        <v>0</v>
      </c>
      <c r="AC425" s="14">
        <v>1</v>
      </c>
      <c r="AD425" s="12">
        <v>0</v>
      </c>
      <c r="AE425" s="12">
        <v>10</v>
      </c>
      <c r="AF425" s="12">
        <v>1</v>
      </c>
      <c r="AG425" s="12">
        <v>1</v>
      </c>
      <c r="AH425" s="20">
        <v>2</v>
      </c>
      <c r="AI425" s="20">
        <v>2</v>
      </c>
      <c r="AJ425" s="20">
        <v>0</v>
      </c>
      <c r="AK425" s="20">
        <v>4</v>
      </c>
      <c r="AL425" s="12">
        <v>0</v>
      </c>
      <c r="AM425" s="12">
        <v>0</v>
      </c>
      <c r="AN425" s="12">
        <v>0</v>
      </c>
      <c r="AO425" s="12">
        <v>0.5</v>
      </c>
      <c r="AP425" s="12">
        <v>30000</v>
      </c>
      <c r="AQ425" s="12">
        <v>0.5</v>
      </c>
      <c r="AR425" s="12">
        <v>5</v>
      </c>
      <c r="AS425" s="20">
        <v>0</v>
      </c>
      <c r="AT425" s="12">
        <v>20000101</v>
      </c>
      <c r="AU425" s="12"/>
      <c r="AV425" s="13" t="s">
        <v>173</v>
      </c>
      <c r="AW425" s="12" t="s">
        <v>155</v>
      </c>
      <c r="AX425" s="14">
        <v>10003002</v>
      </c>
      <c r="AY425" s="14">
        <v>66010150</v>
      </c>
      <c r="AZ425" s="13" t="s">
        <v>181</v>
      </c>
      <c r="BA425" s="12">
        <v>0</v>
      </c>
      <c r="BB425" s="23">
        <v>0</v>
      </c>
      <c r="BC425" s="23">
        <v>0</v>
      </c>
      <c r="BD425" s="34" t="s">
        <v>1349</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6601016</v>
      </c>
      <c r="D426" s="13" t="s">
        <v>2564</v>
      </c>
      <c r="E426" s="12">
        <v>1</v>
      </c>
      <c r="F426" s="14">
        <v>6601016</v>
      </c>
      <c r="G426" s="12">
        <v>0</v>
      </c>
      <c r="H426" s="12">
        <v>0</v>
      </c>
      <c r="I426" s="14">
        <v>1</v>
      </c>
      <c r="J426" s="14">
        <v>0</v>
      </c>
      <c r="K426" s="12">
        <v>0</v>
      </c>
      <c r="L426" s="12">
        <v>0</v>
      </c>
      <c r="M426" s="12">
        <v>0</v>
      </c>
      <c r="N426" s="12">
        <v>1</v>
      </c>
      <c r="O426" s="12">
        <v>0</v>
      </c>
      <c r="P426" s="12">
        <v>0</v>
      </c>
      <c r="Q426" s="12">
        <v>0</v>
      </c>
      <c r="R426" s="20">
        <v>0</v>
      </c>
      <c r="S426" s="12">
        <v>0</v>
      </c>
      <c r="T426" s="12">
        <v>1</v>
      </c>
      <c r="U426" s="12">
        <v>2</v>
      </c>
      <c r="V426" s="12">
        <v>0</v>
      </c>
      <c r="W426" s="12">
        <v>0.75</v>
      </c>
      <c r="X426" s="12"/>
      <c r="Y426" s="12">
        <v>0</v>
      </c>
      <c r="Z426" s="12">
        <v>0</v>
      </c>
      <c r="AA426" s="12">
        <v>0</v>
      </c>
      <c r="AB426" s="12">
        <v>0</v>
      </c>
      <c r="AC426" s="14">
        <v>0</v>
      </c>
      <c r="AD426" s="12">
        <v>0</v>
      </c>
      <c r="AE426" s="12">
        <v>24</v>
      </c>
      <c r="AF426" s="12">
        <v>1</v>
      </c>
      <c r="AG426" s="12">
        <v>4</v>
      </c>
      <c r="AH426" s="20">
        <v>2</v>
      </c>
      <c r="AI426" s="20">
        <v>1</v>
      </c>
      <c r="AJ426" s="20">
        <v>0</v>
      </c>
      <c r="AK426" s="20">
        <v>6</v>
      </c>
      <c r="AL426" s="12">
        <v>0</v>
      </c>
      <c r="AM426" s="12">
        <v>0</v>
      </c>
      <c r="AN426" s="12">
        <v>0</v>
      </c>
      <c r="AO426" s="12">
        <v>0.5</v>
      </c>
      <c r="AP426" s="12">
        <v>9000</v>
      </c>
      <c r="AQ426" s="12">
        <v>0.5</v>
      </c>
      <c r="AR426" s="12">
        <v>0</v>
      </c>
      <c r="AS426" s="20">
        <v>0</v>
      </c>
      <c r="AT426" s="12">
        <v>66010161</v>
      </c>
      <c r="AU426" s="12"/>
      <c r="AV426" s="13" t="s">
        <v>179</v>
      </c>
      <c r="AW426" s="12" t="s">
        <v>182</v>
      </c>
      <c r="AX426" s="14">
        <v>10002001</v>
      </c>
      <c r="AY426" s="14">
        <v>66010160</v>
      </c>
      <c r="AZ426" s="13" t="s">
        <v>183</v>
      </c>
      <c r="BA426" s="12" t="s">
        <v>226</v>
      </c>
      <c r="BB426" s="23">
        <v>0</v>
      </c>
      <c r="BC426" s="23">
        <v>0</v>
      </c>
      <c r="BD426" s="34" t="s">
        <v>2572</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6601017</v>
      </c>
      <c r="D427" s="13" t="s">
        <v>2566</v>
      </c>
      <c r="E427" s="12">
        <v>1</v>
      </c>
      <c r="F427" s="14">
        <v>6601017</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v>
      </c>
      <c r="X427" s="12"/>
      <c r="Y427" s="12">
        <v>0</v>
      </c>
      <c r="Z427" s="12">
        <v>0</v>
      </c>
      <c r="AA427" s="12">
        <v>0</v>
      </c>
      <c r="AB427" s="12">
        <v>0</v>
      </c>
      <c r="AC427" s="14">
        <v>0</v>
      </c>
      <c r="AD427" s="12">
        <v>0</v>
      </c>
      <c r="AE427" s="12">
        <v>15</v>
      </c>
      <c r="AF427" s="12">
        <v>0</v>
      </c>
      <c r="AG427" s="12">
        <v>0</v>
      </c>
      <c r="AH427" s="20">
        <v>0</v>
      </c>
      <c r="AI427" s="20">
        <v>0</v>
      </c>
      <c r="AJ427" s="20">
        <v>0</v>
      </c>
      <c r="AK427" s="20">
        <v>6</v>
      </c>
      <c r="AL427" s="12">
        <v>0</v>
      </c>
      <c r="AM427" s="12">
        <v>0</v>
      </c>
      <c r="AN427" s="12">
        <v>0</v>
      </c>
      <c r="AO427" s="12">
        <v>0.5</v>
      </c>
      <c r="AP427" s="12">
        <v>3000</v>
      </c>
      <c r="AQ427" s="12">
        <v>0.5</v>
      </c>
      <c r="AR427" s="12">
        <v>0</v>
      </c>
      <c r="AS427" s="20">
        <v>0</v>
      </c>
      <c r="AT427" s="12" t="s">
        <v>153</v>
      </c>
      <c r="AU427" s="12"/>
      <c r="AV427" s="13" t="s">
        <v>173</v>
      </c>
      <c r="AW427" s="12" t="s">
        <v>155</v>
      </c>
      <c r="AX427" s="14">
        <v>0</v>
      </c>
      <c r="AY427" s="14">
        <v>0</v>
      </c>
      <c r="AZ427" s="13" t="s">
        <v>267</v>
      </c>
      <c r="BA427" s="12" t="s">
        <v>1353</v>
      </c>
      <c r="BB427" s="23">
        <v>0</v>
      </c>
      <c r="BC427" s="23">
        <v>0</v>
      </c>
      <c r="BD427" s="34" t="s">
        <v>2565</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6601018</v>
      </c>
      <c r="D428" s="13" t="s">
        <v>2567</v>
      </c>
      <c r="E428" s="12">
        <v>1</v>
      </c>
      <c r="F428" s="14">
        <v>6601018</v>
      </c>
      <c r="G428" s="12">
        <v>0</v>
      </c>
      <c r="H428" s="12">
        <v>0</v>
      </c>
      <c r="I428" s="14">
        <v>1</v>
      </c>
      <c r="J428" s="14">
        <v>0</v>
      </c>
      <c r="K428" s="12">
        <v>0</v>
      </c>
      <c r="L428" s="12">
        <v>0</v>
      </c>
      <c r="M428" s="12">
        <v>0</v>
      </c>
      <c r="N428" s="12">
        <v>2</v>
      </c>
      <c r="O428" s="12">
        <v>3</v>
      </c>
      <c r="P428" s="12">
        <v>0.05</v>
      </c>
      <c r="Q428" s="12">
        <v>0</v>
      </c>
      <c r="R428" s="20">
        <v>0</v>
      </c>
      <c r="S428" s="12">
        <v>0</v>
      </c>
      <c r="T428" s="12">
        <v>1</v>
      </c>
      <c r="U428" s="12">
        <v>2</v>
      </c>
      <c r="V428" s="12">
        <v>0</v>
      </c>
      <c r="W428" s="12">
        <v>1.8</v>
      </c>
      <c r="X428" s="12"/>
      <c r="Y428" s="12">
        <v>700</v>
      </c>
      <c r="Z428" s="12">
        <v>0</v>
      </c>
      <c r="AA428" s="12">
        <v>0</v>
      </c>
      <c r="AB428" s="12">
        <v>0</v>
      </c>
      <c r="AC428" s="14">
        <v>1</v>
      </c>
      <c r="AD428" s="12">
        <v>0</v>
      </c>
      <c r="AE428" s="12">
        <v>10</v>
      </c>
      <c r="AF428" s="12">
        <v>1</v>
      </c>
      <c r="AG428" s="12">
        <v>1</v>
      </c>
      <c r="AH428" s="20">
        <v>2</v>
      </c>
      <c r="AI428" s="20">
        <v>2</v>
      </c>
      <c r="AJ428" s="20">
        <v>0</v>
      </c>
      <c r="AK428" s="20">
        <v>4</v>
      </c>
      <c r="AL428" s="12">
        <v>0</v>
      </c>
      <c r="AM428" s="12">
        <v>0</v>
      </c>
      <c r="AN428" s="12">
        <v>0</v>
      </c>
      <c r="AO428" s="12">
        <v>0.5</v>
      </c>
      <c r="AP428" s="12">
        <v>30000</v>
      </c>
      <c r="AQ428" s="12">
        <v>0.5</v>
      </c>
      <c r="AR428" s="12">
        <v>10</v>
      </c>
      <c r="AS428" s="20">
        <v>0</v>
      </c>
      <c r="AT428" s="12">
        <v>66010181</v>
      </c>
      <c r="AU428" s="12"/>
      <c r="AV428" s="13" t="s">
        <v>173</v>
      </c>
      <c r="AW428" s="12" t="s">
        <v>155</v>
      </c>
      <c r="AX428" s="14">
        <v>10003002</v>
      </c>
      <c r="AY428" s="14">
        <v>66010180</v>
      </c>
      <c r="AZ428" s="13" t="s">
        <v>181</v>
      </c>
      <c r="BA428" s="12">
        <v>0</v>
      </c>
      <c r="BB428" s="23">
        <v>0</v>
      </c>
      <c r="BC428" s="23">
        <v>0</v>
      </c>
      <c r="BD428" s="34" t="s">
        <v>1356</v>
      </c>
      <c r="BE428" s="12">
        <v>0</v>
      </c>
      <c r="BF428" s="12">
        <v>0</v>
      </c>
      <c r="BG428" s="12">
        <v>0</v>
      </c>
      <c r="BH428" s="12">
        <v>0</v>
      </c>
      <c r="BI428" s="12">
        <v>0</v>
      </c>
      <c r="BJ428" s="12">
        <v>0</v>
      </c>
      <c r="BK428" s="26">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6601019</v>
      </c>
      <c r="D429" s="13" t="s">
        <v>2568</v>
      </c>
      <c r="E429" s="12">
        <v>1</v>
      </c>
      <c r="F429" s="14">
        <v>6601019</v>
      </c>
      <c r="G429" s="12">
        <v>0</v>
      </c>
      <c r="H429" s="12">
        <v>0</v>
      </c>
      <c r="I429" s="14">
        <v>1</v>
      </c>
      <c r="J429" s="14">
        <v>0</v>
      </c>
      <c r="K429" s="12">
        <v>0</v>
      </c>
      <c r="L429" s="12">
        <v>0</v>
      </c>
      <c r="M429" s="12">
        <v>0</v>
      </c>
      <c r="N429" s="12">
        <v>2</v>
      </c>
      <c r="O429" s="12">
        <v>12</v>
      </c>
      <c r="P429" s="12">
        <v>1</v>
      </c>
      <c r="Q429" s="12">
        <v>0</v>
      </c>
      <c r="R429" s="20">
        <v>0</v>
      </c>
      <c r="S429" s="12">
        <v>0</v>
      </c>
      <c r="T429" s="12">
        <v>1</v>
      </c>
      <c r="U429" s="12">
        <v>2</v>
      </c>
      <c r="V429" s="12">
        <v>0</v>
      </c>
      <c r="W429" s="12">
        <v>0</v>
      </c>
      <c r="X429" s="12"/>
      <c r="Y429" s="12">
        <v>0</v>
      </c>
      <c r="Z429" s="12">
        <v>0</v>
      </c>
      <c r="AA429" s="12">
        <v>0</v>
      </c>
      <c r="AB429" s="12">
        <v>0</v>
      </c>
      <c r="AC429" s="14">
        <v>1</v>
      </c>
      <c r="AD429" s="12">
        <v>0</v>
      </c>
      <c r="AE429" s="12">
        <v>60</v>
      </c>
      <c r="AF429" s="12">
        <v>1</v>
      </c>
      <c r="AG429" s="12">
        <v>10</v>
      </c>
      <c r="AH429" s="20">
        <v>0</v>
      </c>
      <c r="AI429" s="20">
        <v>0</v>
      </c>
      <c r="AJ429" s="20">
        <v>0</v>
      </c>
      <c r="AK429" s="20">
        <v>0</v>
      </c>
      <c r="AL429" s="12">
        <v>0</v>
      </c>
      <c r="AM429" s="12">
        <v>0</v>
      </c>
      <c r="AN429" s="12">
        <v>0</v>
      </c>
      <c r="AO429" s="12">
        <v>1</v>
      </c>
      <c r="AP429" s="12">
        <v>50000</v>
      </c>
      <c r="AQ429" s="12">
        <v>0</v>
      </c>
      <c r="AR429" s="12">
        <v>0</v>
      </c>
      <c r="AS429" s="20">
        <v>66010191</v>
      </c>
      <c r="AT429" s="12">
        <v>66010191</v>
      </c>
      <c r="AU429" s="12"/>
      <c r="AV429" s="13" t="s">
        <v>153</v>
      </c>
      <c r="AW429" s="12">
        <v>0</v>
      </c>
      <c r="AX429" s="14">
        <v>0</v>
      </c>
      <c r="AY429" s="14">
        <v>0</v>
      </c>
      <c r="AZ429" s="13" t="s">
        <v>1116</v>
      </c>
      <c r="BA429" s="12">
        <v>0</v>
      </c>
      <c r="BB429" s="23">
        <v>0</v>
      </c>
      <c r="BC429" s="23">
        <v>0</v>
      </c>
      <c r="BD429" s="34" t="s">
        <v>1358</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s="4" customFormat="1" ht="19.5" customHeight="1">
      <c r="C430" s="48">
        <v>6601020</v>
      </c>
      <c r="D430" s="53" t="s">
        <v>2569</v>
      </c>
      <c r="E430" s="46">
        <v>0</v>
      </c>
      <c r="F430" s="52">
        <v>0</v>
      </c>
      <c r="G430" s="48">
        <v>0</v>
      </c>
      <c r="H430" s="48">
        <v>0</v>
      </c>
      <c r="I430" s="46">
        <v>1</v>
      </c>
      <c r="J430" s="48">
        <v>0</v>
      </c>
      <c r="K430" s="46">
        <v>0</v>
      </c>
      <c r="L430" s="48">
        <v>0</v>
      </c>
      <c r="M430" s="48">
        <v>0</v>
      </c>
      <c r="N430" s="48">
        <v>2</v>
      </c>
      <c r="O430" s="48">
        <v>1</v>
      </c>
      <c r="P430" s="48">
        <v>1</v>
      </c>
      <c r="Q430" s="48">
        <v>0</v>
      </c>
      <c r="R430" s="52">
        <v>0</v>
      </c>
      <c r="S430" s="83">
        <v>0</v>
      </c>
      <c r="T430" s="46">
        <v>1</v>
      </c>
      <c r="U430" s="48">
        <v>2</v>
      </c>
      <c r="V430" s="48">
        <v>0</v>
      </c>
      <c r="W430" s="48">
        <v>3</v>
      </c>
      <c r="X430" s="48"/>
      <c r="Y430" s="48">
        <v>0</v>
      </c>
      <c r="Z430" s="48">
        <v>0</v>
      </c>
      <c r="AA430" s="48">
        <v>0</v>
      </c>
      <c r="AB430" s="48">
        <v>0</v>
      </c>
      <c r="AC430" s="48">
        <v>0</v>
      </c>
      <c r="AD430" s="48">
        <v>0</v>
      </c>
      <c r="AE430" s="48">
        <v>1</v>
      </c>
      <c r="AF430" s="48">
        <v>1</v>
      </c>
      <c r="AG430" s="48">
        <v>3</v>
      </c>
      <c r="AH430" s="52">
        <v>2</v>
      </c>
      <c r="AI430" s="52">
        <v>1</v>
      </c>
      <c r="AJ430" s="52">
        <v>0</v>
      </c>
      <c r="AK430" s="52">
        <v>6</v>
      </c>
      <c r="AL430" s="48">
        <v>0</v>
      </c>
      <c r="AM430" s="48">
        <v>0</v>
      </c>
      <c r="AN430" s="48">
        <v>0</v>
      </c>
      <c r="AO430" s="48">
        <v>0</v>
      </c>
      <c r="AP430" s="48">
        <v>30000</v>
      </c>
      <c r="AQ430" s="48">
        <v>0</v>
      </c>
      <c r="AR430" s="48">
        <v>0</v>
      </c>
      <c r="AS430" s="52">
        <v>66010201</v>
      </c>
      <c r="AT430" s="48">
        <v>0</v>
      </c>
      <c r="AU430" s="48"/>
      <c r="AV430" s="53" t="s">
        <v>173</v>
      </c>
      <c r="AW430" s="48" t="s">
        <v>872</v>
      </c>
      <c r="AX430" s="48">
        <v>10003002</v>
      </c>
      <c r="AY430" s="48">
        <v>66010201</v>
      </c>
      <c r="AZ430" s="53" t="s">
        <v>156</v>
      </c>
      <c r="BA430" s="53">
        <v>0</v>
      </c>
      <c r="BB430" s="83">
        <v>0</v>
      </c>
      <c r="BC430" s="83">
        <v>0</v>
      </c>
      <c r="BD430" s="87"/>
      <c r="BE430" s="48">
        <v>0</v>
      </c>
      <c r="BF430" s="46">
        <v>0</v>
      </c>
      <c r="BG430" s="48">
        <v>0</v>
      </c>
      <c r="BH430" s="48">
        <v>0</v>
      </c>
      <c r="BI430" s="48">
        <v>0</v>
      </c>
      <c r="BJ430" s="48">
        <v>0</v>
      </c>
      <c r="BK430" s="91">
        <v>0</v>
      </c>
      <c r="BL430" s="52">
        <v>0</v>
      </c>
      <c r="BM430" s="52">
        <v>0</v>
      </c>
      <c r="BN430" s="52">
        <v>0</v>
      </c>
      <c r="BO430" s="52">
        <v>0</v>
      </c>
      <c r="BP430" s="52">
        <v>0</v>
      </c>
      <c r="BQ430" s="52">
        <v>0</v>
      </c>
      <c r="BR430" s="52">
        <v>0</v>
      </c>
      <c r="BS430" s="52"/>
      <c r="BT430" s="52"/>
      <c r="BU430" s="52"/>
      <c r="BV430" s="52">
        <v>0</v>
      </c>
      <c r="BW430" s="52">
        <v>0</v>
      </c>
      <c r="BX430" s="52">
        <v>0</v>
      </c>
    </row>
    <row r="431" spans="3:76" ht="19.5" customHeight="1">
      <c r="C431" s="14">
        <v>6900001</v>
      </c>
      <c r="D431" s="15" t="s">
        <v>2541</v>
      </c>
      <c r="E431" s="12">
        <v>1</v>
      </c>
      <c r="F431" s="14">
        <v>6900001</v>
      </c>
      <c r="G431" s="14">
        <v>0</v>
      </c>
      <c r="H431" s="14">
        <v>0</v>
      </c>
      <c r="I431" s="12">
        <v>1</v>
      </c>
      <c r="J431" s="14">
        <v>0</v>
      </c>
      <c r="K431" s="12">
        <v>0</v>
      </c>
      <c r="L431" s="14">
        <v>0</v>
      </c>
      <c r="M431" s="14" t="s">
        <v>2527</v>
      </c>
      <c r="N431" s="14">
        <v>3</v>
      </c>
      <c r="O431" s="14">
        <v>0</v>
      </c>
      <c r="P431" s="14">
        <v>0</v>
      </c>
      <c r="Q431" s="14">
        <v>0</v>
      </c>
      <c r="R431" s="20">
        <v>0</v>
      </c>
      <c r="S431" s="23">
        <v>0</v>
      </c>
      <c r="T431" s="12">
        <v>1</v>
      </c>
      <c r="U431" s="14">
        <v>0</v>
      </c>
      <c r="V431" s="14">
        <v>0</v>
      </c>
      <c r="W431" s="14">
        <v>0</v>
      </c>
      <c r="X431" s="14"/>
      <c r="Y431" s="14">
        <v>0</v>
      </c>
      <c r="Z431" s="14">
        <v>0</v>
      </c>
      <c r="AA431" s="14">
        <v>0</v>
      </c>
      <c r="AB431" s="14">
        <v>0</v>
      </c>
      <c r="AC431" s="14">
        <v>0</v>
      </c>
      <c r="AD431" s="14">
        <v>0</v>
      </c>
      <c r="AE431" s="14">
        <v>0</v>
      </c>
      <c r="AF431" s="14">
        <v>0</v>
      </c>
      <c r="AG431" s="14">
        <v>0</v>
      </c>
      <c r="AH431" s="20">
        <v>0</v>
      </c>
      <c r="AI431" s="20">
        <v>0</v>
      </c>
      <c r="AJ431" s="20">
        <v>0</v>
      </c>
      <c r="AK431" s="20">
        <v>0</v>
      </c>
      <c r="AL431" s="14">
        <v>0</v>
      </c>
      <c r="AM431" s="14">
        <v>0</v>
      </c>
      <c r="AN431" s="14">
        <v>0</v>
      </c>
      <c r="AO431" s="14">
        <v>0</v>
      </c>
      <c r="AP431" s="14">
        <v>0</v>
      </c>
      <c r="AQ431" s="14">
        <v>0</v>
      </c>
      <c r="AR431" s="14">
        <v>0</v>
      </c>
      <c r="AS431" s="20">
        <v>0</v>
      </c>
      <c r="AT431" s="14">
        <v>0</v>
      </c>
      <c r="AU431" s="14"/>
      <c r="AV431" s="15">
        <v>0</v>
      </c>
      <c r="AW431" s="14">
        <v>0</v>
      </c>
      <c r="AX431" s="14">
        <v>0</v>
      </c>
      <c r="AY431" s="14">
        <v>0</v>
      </c>
      <c r="AZ431" s="15" t="s">
        <v>156</v>
      </c>
      <c r="BA431" s="15">
        <v>0</v>
      </c>
      <c r="BB431" s="23">
        <v>0</v>
      </c>
      <c r="BC431" s="23">
        <v>1</v>
      </c>
      <c r="BD431" s="33" t="s">
        <v>1440</v>
      </c>
      <c r="BE431" s="14">
        <v>0</v>
      </c>
      <c r="BF431" s="12">
        <v>0</v>
      </c>
      <c r="BG431" s="14">
        <v>0</v>
      </c>
      <c r="BH431" s="14">
        <v>0</v>
      </c>
      <c r="BI431" s="14">
        <v>0</v>
      </c>
      <c r="BJ431" s="14">
        <v>0</v>
      </c>
      <c r="BK431" s="26">
        <v>0</v>
      </c>
      <c r="BL431" s="20">
        <v>0</v>
      </c>
      <c r="BM431" s="20">
        <v>0</v>
      </c>
      <c r="BN431" s="20">
        <v>0</v>
      </c>
      <c r="BO431" s="20">
        <v>0</v>
      </c>
      <c r="BP431" s="20">
        <v>0</v>
      </c>
      <c r="BQ431" s="20">
        <v>0</v>
      </c>
      <c r="BR431" s="20">
        <v>0</v>
      </c>
      <c r="BS431" s="20"/>
      <c r="BT431" s="20"/>
      <c r="BU431" s="20"/>
      <c r="BV431" s="20">
        <v>0</v>
      </c>
      <c r="BW431" s="20">
        <v>0</v>
      </c>
      <c r="BX431" s="20">
        <v>0</v>
      </c>
    </row>
    <row r="432" spans="3:76" ht="19.5" customHeight="1">
      <c r="C432" s="14">
        <v>6900002</v>
      </c>
      <c r="D432" s="15" t="s">
        <v>2544</v>
      </c>
      <c r="E432" s="12">
        <v>1</v>
      </c>
      <c r="F432" s="14">
        <v>6900002</v>
      </c>
      <c r="G432" s="14">
        <v>0</v>
      </c>
      <c r="H432" s="14">
        <v>0</v>
      </c>
      <c r="I432" s="12">
        <v>1</v>
      </c>
      <c r="J432" s="14">
        <v>0</v>
      </c>
      <c r="K432" s="12">
        <v>0</v>
      </c>
      <c r="L432" s="14">
        <v>0</v>
      </c>
      <c r="M432" s="14">
        <v>0</v>
      </c>
      <c r="N432" s="14">
        <v>2</v>
      </c>
      <c r="O432" s="14">
        <v>1</v>
      </c>
      <c r="P432" s="14">
        <v>0.05</v>
      </c>
      <c r="Q432" s="14">
        <v>0</v>
      </c>
      <c r="R432" s="20">
        <v>0</v>
      </c>
      <c r="S432" s="23">
        <v>0</v>
      </c>
      <c r="T432" s="12">
        <v>1</v>
      </c>
      <c r="U432" s="14">
        <v>2</v>
      </c>
      <c r="V432" s="14">
        <v>0</v>
      </c>
      <c r="W432" s="14">
        <v>0</v>
      </c>
      <c r="X432" s="14"/>
      <c r="Y432" s="14">
        <v>0</v>
      </c>
      <c r="Z432" s="14">
        <v>0</v>
      </c>
      <c r="AA432" s="14">
        <v>0</v>
      </c>
      <c r="AB432" s="14">
        <v>0</v>
      </c>
      <c r="AC432" s="14">
        <v>1</v>
      </c>
      <c r="AD432" s="14">
        <v>0</v>
      </c>
      <c r="AE432" s="14">
        <v>18</v>
      </c>
      <c r="AF432" s="14">
        <v>0</v>
      </c>
      <c r="AG432" s="14">
        <v>0</v>
      </c>
      <c r="AH432" s="20">
        <v>2</v>
      </c>
      <c r="AI432" s="20">
        <v>0</v>
      </c>
      <c r="AJ432" s="20">
        <v>0</v>
      </c>
      <c r="AK432" s="20">
        <v>0</v>
      </c>
      <c r="AL432" s="14">
        <v>0</v>
      </c>
      <c r="AM432" s="14">
        <v>0</v>
      </c>
      <c r="AN432" s="14">
        <v>0</v>
      </c>
      <c r="AO432" s="14">
        <v>0</v>
      </c>
      <c r="AP432" s="14">
        <v>1000</v>
      </c>
      <c r="AQ432" s="14">
        <v>0</v>
      </c>
      <c r="AR432" s="14">
        <v>0</v>
      </c>
      <c r="AS432" s="20">
        <v>69000021</v>
      </c>
      <c r="AT432" s="14" t="s">
        <v>153</v>
      </c>
      <c r="AU432" s="14"/>
      <c r="AV432" s="15" t="s">
        <v>173</v>
      </c>
      <c r="AW432" s="14">
        <v>0</v>
      </c>
      <c r="AX432" s="14">
        <v>0</v>
      </c>
      <c r="AY432" s="14">
        <v>0</v>
      </c>
      <c r="AZ432" s="15" t="s">
        <v>156</v>
      </c>
      <c r="BA432" s="15" t="s">
        <v>153</v>
      </c>
      <c r="BB432" s="23">
        <v>0</v>
      </c>
      <c r="BC432" s="23">
        <v>1</v>
      </c>
      <c r="BD432" s="33" t="s">
        <v>2540</v>
      </c>
      <c r="BE432" s="14">
        <v>0</v>
      </c>
      <c r="BF432" s="12">
        <v>0</v>
      </c>
      <c r="BG432" s="14">
        <v>0</v>
      </c>
      <c r="BH432" s="14">
        <v>0</v>
      </c>
      <c r="BI432" s="14">
        <v>0</v>
      </c>
      <c r="BJ432" s="14">
        <v>0</v>
      </c>
      <c r="BK432" s="26">
        <v>0</v>
      </c>
      <c r="BL432" s="20">
        <v>1</v>
      </c>
      <c r="BM432" s="20">
        <v>0</v>
      </c>
      <c r="BN432" s="20">
        <v>0</v>
      </c>
      <c r="BO432" s="20">
        <v>0</v>
      </c>
      <c r="BP432" s="20">
        <v>0</v>
      </c>
      <c r="BQ432" s="20">
        <v>0</v>
      </c>
      <c r="BR432" s="20">
        <v>0</v>
      </c>
      <c r="BS432" s="20"/>
      <c r="BT432" s="20"/>
      <c r="BU432" s="20"/>
      <c r="BV432" s="20">
        <v>0</v>
      </c>
      <c r="BW432" s="20">
        <v>0</v>
      </c>
      <c r="BX432" s="20">
        <v>0</v>
      </c>
    </row>
    <row r="433" spans="3:76" ht="19.5" customHeight="1">
      <c r="C433" s="14">
        <v>6900003</v>
      </c>
      <c r="D433" s="15" t="s">
        <v>2542</v>
      </c>
      <c r="E433" s="12">
        <v>1</v>
      </c>
      <c r="F433" s="14">
        <v>6900001</v>
      </c>
      <c r="G433" s="14">
        <v>0</v>
      </c>
      <c r="H433" s="14">
        <v>0</v>
      </c>
      <c r="I433" s="12">
        <v>1</v>
      </c>
      <c r="J433" s="14">
        <v>0</v>
      </c>
      <c r="K433" s="12">
        <v>0</v>
      </c>
      <c r="L433" s="14">
        <v>0</v>
      </c>
      <c r="M433" s="14" t="s">
        <v>2528</v>
      </c>
      <c r="N433" s="14">
        <v>3</v>
      </c>
      <c r="O433" s="14">
        <v>0</v>
      </c>
      <c r="P433" s="14">
        <v>0</v>
      </c>
      <c r="Q433" s="14">
        <v>0</v>
      </c>
      <c r="R433" s="20">
        <v>0</v>
      </c>
      <c r="S433" s="23">
        <v>0</v>
      </c>
      <c r="T433" s="12">
        <v>1</v>
      </c>
      <c r="U433" s="14">
        <v>0</v>
      </c>
      <c r="V433" s="14">
        <v>0</v>
      </c>
      <c r="W433" s="14">
        <v>0</v>
      </c>
      <c r="X433" s="14"/>
      <c r="Y433" s="14">
        <v>0</v>
      </c>
      <c r="Z433" s="14">
        <v>0</v>
      </c>
      <c r="AA433" s="14">
        <v>0</v>
      </c>
      <c r="AB433" s="14">
        <v>0</v>
      </c>
      <c r="AC433" s="14">
        <v>0</v>
      </c>
      <c r="AD433" s="14">
        <v>0</v>
      </c>
      <c r="AE433" s="14">
        <v>0</v>
      </c>
      <c r="AF433" s="14">
        <v>0</v>
      </c>
      <c r="AG433" s="14">
        <v>0</v>
      </c>
      <c r="AH433" s="20">
        <v>0</v>
      </c>
      <c r="AI433" s="20">
        <v>0</v>
      </c>
      <c r="AJ433" s="20">
        <v>0</v>
      </c>
      <c r="AK433" s="20">
        <v>0</v>
      </c>
      <c r="AL433" s="14">
        <v>0</v>
      </c>
      <c r="AM433" s="14">
        <v>0</v>
      </c>
      <c r="AN433" s="14">
        <v>0</v>
      </c>
      <c r="AO433" s="14">
        <v>0</v>
      </c>
      <c r="AP433" s="14">
        <v>0</v>
      </c>
      <c r="AQ433" s="14">
        <v>0</v>
      </c>
      <c r="AR433" s="14">
        <v>0</v>
      </c>
      <c r="AS433" s="20">
        <v>0</v>
      </c>
      <c r="AT433" s="14">
        <v>0</v>
      </c>
      <c r="AU433" s="14"/>
      <c r="AV433" s="15">
        <v>0</v>
      </c>
      <c r="AW433" s="14">
        <v>0</v>
      </c>
      <c r="AX433" s="14">
        <v>0</v>
      </c>
      <c r="AY433" s="14">
        <v>0</v>
      </c>
      <c r="AZ433" s="15" t="s">
        <v>156</v>
      </c>
      <c r="BA433" s="15">
        <v>0</v>
      </c>
      <c r="BB433" s="23">
        <v>0</v>
      </c>
      <c r="BC433" s="23">
        <v>1</v>
      </c>
      <c r="BD433" s="33" t="s">
        <v>1440</v>
      </c>
      <c r="BE433" s="14">
        <v>0</v>
      </c>
      <c r="BF433" s="12">
        <v>0</v>
      </c>
      <c r="BG433" s="14">
        <v>0</v>
      </c>
      <c r="BH433" s="14">
        <v>0</v>
      </c>
      <c r="BI433" s="14">
        <v>0</v>
      </c>
      <c r="BJ433" s="14">
        <v>0</v>
      </c>
      <c r="BK433" s="26">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6900004</v>
      </c>
      <c r="D434" s="15" t="s">
        <v>2545</v>
      </c>
      <c r="E434" s="12">
        <v>1</v>
      </c>
      <c r="F434" s="14">
        <v>6900004</v>
      </c>
      <c r="G434" s="14">
        <v>0</v>
      </c>
      <c r="H434" s="14">
        <v>0</v>
      </c>
      <c r="I434" s="12">
        <v>1</v>
      </c>
      <c r="J434" s="14">
        <v>0</v>
      </c>
      <c r="K434" s="12">
        <v>0</v>
      </c>
      <c r="L434" s="14">
        <v>0</v>
      </c>
      <c r="M434" s="14">
        <v>0</v>
      </c>
      <c r="N434" s="14">
        <v>2</v>
      </c>
      <c r="O434" s="14">
        <v>3</v>
      </c>
      <c r="P434" s="14">
        <v>0.2</v>
      </c>
      <c r="Q434" s="14">
        <v>0</v>
      </c>
      <c r="R434" s="20">
        <v>0</v>
      </c>
      <c r="S434" s="23">
        <v>0</v>
      </c>
      <c r="T434" s="12">
        <v>1</v>
      </c>
      <c r="U434" s="14">
        <v>2</v>
      </c>
      <c r="V434" s="14">
        <v>0</v>
      </c>
      <c r="W434" s="14">
        <v>0</v>
      </c>
      <c r="X434" s="14"/>
      <c r="Y434" s="14">
        <v>0</v>
      </c>
      <c r="Z434" s="14">
        <v>0</v>
      </c>
      <c r="AA434" s="14">
        <v>0</v>
      </c>
      <c r="AB434" s="14">
        <v>0</v>
      </c>
      <c r="AC434" s="14">
        <v>1</v>
      </c>
      <c r="AD434" s="14">
        <v>0</v>
      </c>
      <c r="AE434" s="14">
        <v>18</v>
      </c>
      <c r="AF434" s="14">
        <v>0</v>
      </c>
      <c r="AG434" s="14">
        <v>0</v>
      </c>
      <c r="AH434" s="20">
        <v>2</v>
      </c>
      <c r="AI434" s="20">
        <v>0</v>
      </c>
      <c r="AJ434" s="20">
        <v>0</v>
      </c>
      <c r="AK434" s="20">
        <v>0</v>
      </c>
      <c r="AL434" s="14">
        <v>0</v>
      </c>
      <c r="AM434" s="14">
        <v>0</v>
      </c>
      <c r="AN434" s="14">
        <v>0</v>
      </c>
      <c r="AO434" s="14">
        <v>0</v>
      </c>
      <c r="AP434" s="14">
        <v>1000</v>
      </c>
      <c r="AQ434" s="14">
        <v>0</v>
      </c>
      <c r="AR434" s="14">
        <v>0</v>
      </c>
      <c r="AS434" s="20">
        <v>69000041</v>
      </c>
      <c r="AT434" s="14" t="s">
        <v>153</v>
      </c>
      <c r="AU434" s="14"/>
      <c r="AV434" s="15" t="s">
        <v>173</v>
      </c>
      <c r="AW434" s="14">
        <v>0</v>
      </c>
      <c r="AX434" s="14">
        <v>0</v>
      </c>
      <c r="AY434" s="14">
        <v>0</v>
      </c>
      <c r="AZ434" s="15" t="s">
        <v>156</v>
      </c>
      <c r="BA434" s="15" t="s">
        <v>153</v>
      </c>
      <c r="BB434" s="23">
        <v>0</v>
      </c>
      <c r="BC434" s="23">
        <v>1</v>
      </c>
      <c r="BD434" s="33" t="s">
        <v>1444</v>
      </c>
      <c r="BE434" s="14">
        <v>0</v>
      </c>
      <c r="BF434" s="12">
        <v>0</v>
      </c>
      <c r="BG434" s="14">
        <v>0</v>
      </c>
      <c r="BH434" s="14">
        <v>0</v>
      </c>
      <c r="BI434" s="14">
        <v>0</v>
      </c>
      <c r="BJ434" s="14">
        <v>0</v>
      </c>
      <c r="BK434" s="26">
        <v>0</v>
      </c>
      <c r="BL434" s="20">
        <v>1</v>
      </c>
      <c r="BM434" s="20">
        <v>0</v>
      </c>
      <c r="BN434" s="20">
        <v>0</v>
      </c>
      <c r="BO434" s="20">
        <v>0</v>
      </c>
      <c r="BP434" s="20">
        <v>0</v>
      </c>
      <c r="BQ434" s="20">
        <v>0</v>
      </c>
      <c r="BR434" s="20">
        <v>0</v>
      </c>
      <c r="BS434" s="20"/>
      <c r="BT434" s="20"/>
      <c r="BU434" s="20"/>
      <c r="BV434" s="20">
        <v>0</v>
      </c>
      <c r="BW434" s="20">
        <v>0</v>
      </c>
      <c r="BX434" s="20">
        <v>0</v>
      </c>
    </row>
    <row r="435" spans="3:76" ht="19.5" customHeight="1">
      <c r="C435" s="14">
        <v>6900005</v>
      </c>
      <c r="D435" s="15" t="s">
        <v>2543</v>
      </c>
      <c r="E435" s="12">
        <v>1</v>
      </c>
      <c r="F435" s="14">
        <v>6900001</v>
      </c>
      <c r="G435" s="14">
        <v>0</v>
      </c>
      <c r="H435" s="14">
        <v>0</v>
      </c>
      <c r="I435" s="12">
        <v>1</v>
      </c>
      <c r="J435" s="14">
        <v>0</v>
      </c>
      <c r="K435" s="12">
        <v>0</v>
      </c>
      <c r="L435" s="14">
        <v>0</v>
      </c>
      <c r="M435" s="14" t="s">
        <v>2529</v>
      </c>
      <c r="N435" s="14">
        <v>3</v>
      </c>
      <c r="O435" s="14">
        <v>0</v>
      </c>
      <c r="P435" s="14">
        <v>0</v>
      </c>
      <c r="Q435" s="14">
        <v>0</v>
      </c>
      <c r="R435" s="20">
        <v>0</v>
      </c>
      <c r="S435" s="23">
        <v>0</v>
      </c>
      <c r="T435" s="12">
        <v>1</v>
      </c>
      <c r="U435" s="14">
        <v>0</v>
      </c>
      <c r="V435" s="14">
        <v>0</v>
      </c>
      <c r="W435" s="14">
        <v>0</v>
      </c>
      <c r="X435" s="14"/>
      <c r="Y435" s="14">
        <v>0</v>
      </c>
      <c r="Z435" s="14">
        <v>0</v>
      </c>
      <c r="AA435" s="14">
        <v>0</v>
      </c>
      <c r="AB435" s="14">
        <v>0</v>
      </c>
      <c r="AC435" s="14">
        <v>0</v>
      </c>
      <c r="AD435" s="14">
        <v>0</v>
      </c>
      <c r="AE435" s="14">
        <v>0</v>
      </c>
      <c r="AF435" s="14">
        <v>0</v>
      </c>
      <c r="AG435" s="14">
        <v>0</v>
      </c>
      <c r="AH435" s="20">
        <v>0</v>
      </c>
      <c r="AI435" s="20">
        <v>0</v>
      </c>
      <c r="AJ435" s="20">
        <v>0</v>
      </c>
      <c r="AK435" s="20">
        <v>0</v>
      </c>
      <c r="AL435" s="14">
        <v>0</v>
      </c>
      <c r="AM435" s="14">
        <v>0</v>
      </c>
      <c r="AN435" s="14">
        <v>0</v>
      </c>
      <c r="AO435" s="14">
        <v>0</v>
      </c>
      <c r="AP435" s="14">
        <v>0</v>
      </c>
      <c r="AQ435" s="14">
        <v>0</v>
      </c>
      <c r="AR435" s="14">
        <v>0</v>
      </c>
      <c r="AS435" s="20">
        <v>0</v>
      </c>
      <c r="AT435" s="14">
        <v>0</v>
      </c>
      <c r="AU435" s="14"/>
      <c r="AV435" s="15">
        <v>0</v>
      </c>
      <c r="AW435" s="14">
        <v>0</v>
      </c>
      <c r="AX435" s="14">
        <v>0</v>
      </c>
      <c r="AY435" s="14">
        <v>0</v>
      </c>
      <c r="AZ435" s="15" t="s">
        <v>156</v>
      </c>
      <c r="BA435" s="15">
        <v>0</v>
      </c>
      <c r="BB435" s="23">
        <v>0</v>
      </c>
      <c r="BC435" s="23">
        <v>1</v>
      </c>
      <c r="BD435" s="33" t="s">
        <v>1440</v>
      </c>
      <c r="BE435" s="14">
        <v>0</v>
      </c>
      <c r="BF435" s="12">
        <v>0</v>
      </c>
      <c r="BG435" s="14">
        <v>0</v>
      </c>
      <c r="BH435" s="14">
        <v>0</v>
      </c>
      <c r="BI435" s="14">
        <v>0</v>
      </c>
      <c r="BJ435" s="14">
        <v>0</v>
      </c>
      <c r="BK435" s="26">
        <v>0</v>
      </c>
      <c r="BL435" s="20">
        <v>0</v>
      </c>
      <c r="BM435" s="20">
        <v>0</v>
      </c>
      <c r="BN435" s="20">
        <v>0</v>
      </c>
      <c r="BO435" s="20">
        <v>0</v>
      </c>
      <c r="BP435" s="20">
        <v>0</v>
      </c>
      <c r="BQ435" s="20">
        <v>0</v>
      </c>
      <c r="BR435" s="20">
        <v>0</v>
      </c>
      <c r="BS435" s="20"/>
      <c r="BT435" s="20"/>
      <c r="BU435" s="20"/>
      <c r="BV435" s="20">
        <v>0</v>
      </c>
      <c r="BW435" s="20">
        <v>0</v>
      </c>
      <c r="BX435" s="20">
        <v>0</v>
      </c>
    </row>
    <row r="436" spans="3:76" ht="19.5" customHeight="1">
      <c r="C436" s="14">
        <v>6900006</v>
      </c>
      <c r="D436" s="15" t="s">
        <v>2546</v>
      </c>
      <c r="E436" s="12">
        <v>1</v>
      </c>
      <c r="F436" s="14">
        <v>6900006</v>
      </c>
      <c r="G436" s="14">
        <v>0</v>
      </c>
      <c r="H436" s="14">
        <v>0</v>
      </c>
      <c r="I436" s="12">
        <v>1</v>
      </c>
      <c r="J436" s="14">
        <v>0</v>
      </c>
      <c r="K436" s="12">
        <v>0</v>
      </c>
      <c r="L436" s="14">
        <v>0</v>
      </c>
      <c r="M436" s="14">
        <v>0</v>
      </c>
      <c r="N436" s="14">
        <v>2</v>
      </c>
      <c r="O436" s="14">
        <v>3</v>
      </c>
      <c r="P436" s="14">
        <v>0.05</v>
      </c>
      <c r="Q436" s="14">
        <v>0</v>
      </c>
      <c r="R436" s="20">
        <v>0</v>
      </c>
      <c r="S436" s="23">
        <v>0</v>
      </c>
      <c r="T436" s="12">
        <v>1</v>
      </c>
      <c r="U436" s="14">
        <v>2</v>
      </c>
      <c r="V436" s="14">
        <v>1000</v>
      </c>
      <c r="W436" s="14">
        <v>0</v>
      </c>
      <c r="X436" s="14"/>
      <c r="Y436" s="14">
        <v>0</v>
      </c>
      <c r="Z436" s="14">
        <v>0</v>
      </c>
      <c r="AA436" s="14">
        <v>0</v>
      </c>
      <c r="AB436" s="14">
        <v>0</v>
      </c>
      <c r="AC436" s="14">
        <v>0</v>
      </c>
      <c r="AD436" s="14">
        <v>0</v>
      </c>
      <c r="AE436" s="14">
        <v>15</v>
      </c>
      <c r="AF436" s="14">
        <v>0</v>
      </c>
      <c r="AG436" s="14">
        <v>0</v>
      </c>
      <c r="AH436" s="20">
        <v>7</v>
      </c>
      <c r="AI436" s="20">
        <v>0</v>
      </c>
      <c r="AJ436" s="20">
        <v>0</v>
      </c>
      <c r="AK436" s="20">
        <v>6</v>
      </c>
      <c r="AL436" s="14">
        <v>0</v>
      </c>
      <c r="AM436" s="14">
        <v>0</v>
      </c>
      <c r="AN436" s="14">
        <v>0</v>
      </c>
      <c r="AO436" s="14">
        <v>0.5</v>
      </c>
      <c r="AP436" s="14">
        <v>1000</v>
      </c>
      <c r="AQ436" s="14">
        <v>0</v>
      </c>
      <c r="AR436" s="14">
        <v>0</v>
      </c>
      <c r="AS436" s="20">
        <v>0</v>
      </c>
      <c r="AT436" s="14" t="s">
        <v>153</v>
      </c>
      <c r="AU436" s="14"/>
      <c r="AV436" s="15" t="s">
        <v>202</v>
      </c>
      <c r="AW436" s="14" t="s">
        <v>174</v>
      </c>
      <c r="AX436" s="14" t="s">
        <v>153</v>
      </c>
      <c r="AY436" s="14">
        <v>0</v>
      </c>
      <c r="AZ436" s="15" t="s">
        <v>156</v>
      </c>
      <c r="BA436" s="15">
        <v>0</v>
      </c>
      <c r="BB436" s="23">
        <v>0</v>
      </c>
      <c r="BC436" s="23">
        <v>1</v>
      </c>
      <c r="BD436" s="33" t="s">
        <v>1448</v>
      </c>
      <c r="BE436" s="14">
        <v>0</v>
      </c>
      <c r="BF436" s="12">
        <v>0</v>
      </c>
      <c r="BG436" s="14">
        <v>0</v>
      </c>
      <c r="BH436" s="14">
        <v>0</v>
      </c>
      <c r="BI436" s="14">
        <v>0</v>
      </c>
      <c r="BJ436" s="14">
        <v>0</v>
      </c>
      <c r="BK436" s="26">
        <v>0</v>
      </c>
      <c r="BL436" s="20">
        <v>1</v>
      </c>
      <c r="BM436" s="20">
        <v>0</v>
      </c>
      <c r="BN436" s="20">
        <v>0</v>
      </c>
      <c r="BO436" s="20">
        <v>0</v>
      </c>
      <c r="BP436" s="20">
        <v>0</v>
      </c>
      <c r="BQ436" s="20">
        <v>0</v>
      </c>
      <c r="BR436" s="20">
        <v>0</v>
      </c>
      <c r="BS436" s="20"/>
      <c r="BT436" s="20"/>
      <c r="BU436" s="20"/>
      <c r="BV436" s="20">
        <v>0</v>
      </c>
      <c r="BW436" s="20">
        <v>0</v>
      </c>
      <c r="BX436" s="20">
        <v>0</v>
      </c>
    </row>
    <row r="437" spans="3:76" ht="19.5" customHeight="1">
      <c r="C437" s="14">
        <v>6900007</v>
      </c>
      <c r="D437" s="15" t="s">
        <v>2547</v>
      </c>
      <c r="E437" s="12">
        <v>1</v>
      </c>
      <c r="F437" s="14">
        <v>6900007</v>
      </c>
      <c r="G437" s="14">
        <v>0</v>
      </c>
      <c r="H437" s="14">
        <v>0</v>
      </c>
      <c r="I437" s="12">
        <v>1</v>
      </c>
      <c r="J437" s="14">
        <v>0</v>
      </c>
      <c r="K437" s="12">
        <v>0</v>
      </c>
      <c r="L437" s="14">
        <v>0</v>
      </c>
      <c r="M437" s="14">
        <v>0</v>
      </c>
      <c r="N437" s="14">
        <v>2</v>
      </c>
      <c r="O437" s="14">
        <v>1</v>
      </c>
      <c r="P437" s="14">
        <v>0.05</v>
      </c>
      <c r="Q437" s="14">
        <v>0</v>
      </c>
      <c r="R437" s="20">
        <v>0</v>
      </c>
      <c r="S437" s="23">
        <v>0</v>
      </c>
      <c r="T437" s="12">
        <v>1</v>
      </c>
      <c r="U437" s="14">
        <v>2</v>
      </c>
      <c r="V437" s="14">
        <v>0</v>
      </c>
      <c r="W437" s="14">
        <v>0</v>
      </c>
      <c r="X437" s="14"/>
      <c r="Y437" s="14">
        <v>0</v>
      </c>
      <c r="Z437" s="14">
        <v>0</v>
      </c>
      <c r="AA437" s="14">
        <v>0</v>
      </c>
      <c r="AB437" s="14">
        <v>0</v>
      </c>
      <c r="AC437" s="14">
        <v>1</v>
      </c>
      <c r="AD437" s="14">
        <v>0</v>
      </c>
      <c r="AE437" s="14">
        <v>18</v>
      </c>
      <c r="AF437" s="14">
        <v>0</v>
      </c>
      <c r="AG437" s="14">
        <v>0</v>
      </c>
      <c r="AH437" s="20">
        <v>2</v>
      </c>
      <c r="AI437" s="20">
        <v>0</v>
      </c>
      <c r="AJ437" s="20">
        <v>0</v>
      </c>
      <c r="AK437" s="20">
        <v>0</v>
      </c>
      <c r="AL437" s="14">
        <v>0</v>
      </c>
      <c r="AM437" s="14">
        <v>0</v>
      </c>
      <c r="AN437" s="14">
        <v>0</v>
      </c>
      <c r="AO437" s="14">
        <v>0</v>
      </c>
      <c r="AP437" s="14">
        <v>1000</v>
      </c>
      <c r="AQ437" s="14">
        <v>0</v>
      </c>
      <c r="AR437" s="14">
        <v>0</v>
      </c>
      <c r="AS437" s="20">
        <v>69000071</v>
      </c>
      <c r="AT437" s="14" t="s">
        <v>153</v>
      </c>
      <c r="AU437" s="14"/>
      <c r="AV437" s="15" t="s">
        <v>173</v>
      </c>
      <c r="AW437" s="14">
        <v>0</v>
      </c>
      <c r="AX437" s="14">
        <v>0</v>
      </c>
      <c r="AY437" s="14">
        <v>0</v>
      </c>
      <c r="AZ437" s="15" t="s">
        <v>156</v>
      </c>
      <c r="BA437" s="15" t="s">
        <v>153</v>
      </c>
      <c r="BB437" s="23">
        <v>0</v>
      </c>
      <c r="BC437" s="23">
        <v>1</v>
      </c>
      <c r="BD437" s="33" t="s">
        <v>1450</v>
      </c>
      <c r="BE437" s="14">
        <v>0</v>
      </c>
      <c r="BF437" s="12">
        <v>0</v>
      </c>
      <c r="BG437" s="14">
        <v>0</v>
      </c>
      <c r="BH437" s="14">
        <v>0</v>
      </c>
      <c r="BI437" s="14">
        <v>0</v>
      </c>
      <c r="BJ437" s="14">
        <v>0</v>
      </c>
      <c r="BK437" s="26">
        <v>0</v>
      </c>
      <c r="BL437" s="20">
        <v>1</v>
      </c>
      <c r="BM437" s="20">
        <v>0</v>
      </c>
      <c r="BN437" s="20">
        <v>0</v>
      </c>
      <c r="BO437" s="20">
        <v>0</v>
      </c>
      <c r="BP437" s="20">
        <v>0</v>
      </c>
      <c r="BQ437" s="20">
        <v>0</v>
      </c>
      <c r="BR437" s="20">
        <v>0</v>
      </c>
      <c r="BS437" s="20"/>
      <c r="BT437" s="20"/>
      <c r="BU437" s="20"/>
      <c r="BV437" s="20">
        <v>0</v>
      </c>
      <c r="BW437" s="20">
        <v>0</v>
      </c>
      <c r="BX437" s="20">
        <v>0</v>
      </c>
    </row>
    <row r="438" spans="3:76" ht="19.5" customHeight="1">
      <c r="C438" s="14">
        <v>6900008</v>
      </c>
      <c r="D438" s="15" t="s">
        <v>2535</v>
      </c>
      <c r="E438" s="12">
        <v>1</v>
      </c>
      <c r="F438" s="14">
        <v>6900001</v>
      </c>
      <c r="G438" s="14">
        <v>0</v>
      </c>
      <c r="H438" s="14">
        <v>0</v>
      </c>
      <c r="I438" s="12">
        <v>1</v>
      </c>
      <c r="J438" s="14">
        <v>0</v>
      </c>
      <c r="K438" s="12">
        <v>0</v>
      </c>
      <c r="L438" s="14">
        <v>0</v>
      </c>
      <c r="M438" s="14" t="s">
        <v>2538</v>
      </c>
      <c r="N438" s="14">
        <v>3</v>
      </c>
      <c r="O438" s="14">
        <v>0</v>
      </c>
      <c r="P438" s="14">
        <v>0</v>
      </c>
      <c r="Q438" s="14">
        <v>0</v>
      </c>
      <c r="R438" s="20">
        <v>0</v>
      </c>
      <c r="S438" s="23">
        <v>0</v>
      </c>
      <c r="T438" s="12">
        <v>1</v>
      </c>
      <c r="U438" s="14">
        <v>0</v>
      </c>
      <c r="V438" s="14">
        <v>0</v>
      </c>
      <c r="W438" s="14">
        <v>0</v>
      </c>
      <c r="X438" s="14"/>
      <c r="Y438" s="14">
        <v>0</v>
      </c>
      <c r="Z438" s="14">
        <v>0</v>
      </c>
      <c r="AA438" s="14">
        <v>0</v>
      </c>
      <c r="AB438" s="14">
        <v>0</v>
      </c>
      <c r="AC438" s="14">
        <v>0</v>
      </c>
      <c r="AD438" s="14">
        <v>0</v>
      </c>
      <c r="AE438" s="14">
        <v>0</v>
      </c>
      <c r="AF438" s="14">
        <v>0</v>
      </c>
      <c r="AG438" s="14">
        <v>0</v>
      </c>
      <c r="AH438" s="20">
        <v>0</v>
      </c>
      <c r="AI438" s="20">
        <v>0</v>
      </c>
      <c r="AJ438" s="20">
        <v>0</v>
      </c>
      <c r="AK438" s="20">
        <v>0</v>
      </c>
      <c r="AL438" s="14">
        <v>0</v>
      </c>
      <c r="AM438" s="14">
        <v>0</v>
      </c>
      <c r="AN438" s="14">
        <v>0</v>
      </c>
      <c r="AO438" s="14">
        <v>0</v>
      </c>
      <c r="AP438" s="14">
        <v>0</v>
      </c>
      <c r="AQ438" s="14">
        <v>0</v>
      </c>
      <c r="AR438" s="14">
        <v>0</v>
      </c>
      <c r="AS438" s="20">
        <v>0</v>
      </c>
      <c r="AT438" s="14">
        <v>0</v>
      </c>
      <c r="AU438" s="14"/>
      <c r="AV438" s="15">
        <v>0</v>
      </c>
      <c r="AW438" s="14">
        <v>0</v>
      </c>
      <c r="AX438" s="14">
        <v>0</v>
      </c>
      <c r="AY438" s="14">
        <v>0</v>
      </c>
      <c r="AZ438" s="15" t="s">
        <v>156</v>
      </c>
      <c r="BA438" s="15">
        <v>0</v>
      </c>
      <c r="BB438" s="23">
        <v>0</v>
      </c>
      <c r="BC438" s="23">
        <v>1</v>
      </c>
      <c r="BD438" s="33" t="s">
        <v>1440</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19.5" customHeight="1">
      <c r="C439" s="14">
        <v>6900009</v>
      </c>
      <c r="D439" s="15" t="s">
        <v>2536</v>
      </c>
      <c r="E439" s="12">
        <v>1</v>
      </c>
      <c r="F439" s="14">
        <v>6900001</v>
      </c>
      <c r="G439" s="14">
        <v>0</v>
      </c>
      <c r="H439" s="14">
        <v>0</v>
      </c>
      <c r="I439" s="12">
        <v>1</v>
      </c>
      <c r="J439" s="14">
        <v>0</v>
      </c>
      <c r="K439" s="12">
        <v>0</v>
      </c>
      <c r="L439" s="14">
        <v>0</v>
      </c>
      <c r="M439" s="14" t="s">
        <v>2539</v>
      </c>
      <c r="N439" s="14">
        <v>3</v>
      </c>
      <c r="O439" s="14">
        <v>0</v>
      </c>
      <c r="P439" s="14">
        <v>0</v>
      </c>
      <c r="Q439" s="14">
        <v>0</v>
      </c>
      <c r="R439" s="20">
        <v>0</v>
      </c>
      <c r="S439" s="23">
        <v>0</v>
      </c>
      <c r="T439" s="12">
        <v>1</v>
      </c>
      <c r="U439" s="14">
        <v>0</v>
      </c>
      <c r="V439" s="14">
        <v>0</v>
      </c>
      <c r="W439" s="14">
        <v>0</v>
      </c>
      <c r="X439" s="14"/>
      <c r="Y439" s="14">
        <v>0</v>
      </c>
      <c r="Z439" s="14">
        <v>0</v>
      </c>
      <c r="AA439" s="14">
        <v>0</v>
      </c>
      <c r="AB439" s="14">
        <v>0</v>
      </c>
      <c r="AC439" s="14">
        <v>0</v>
      </c>
      <c r="AD439" s="14">
        <v>0</v>
      </c>
      <c r="AE439" s="14">
        <v>0</v>
      </c>
      <c r="AF439" s="14">
        <v>0</v>
      </c>
      <c r="AG439" s="14">
        <v>0</v>
      </c>
      <c r="AH439" s="20">
        <v>0</v>
      </c>
      <c r="AI439" s="20">
        <v>0</v>
      </c>
      <c r="AJ439" s="20">
        <v>0</v>
      </c>
      <c r="AK439" s="20">
        <v>0</v>
      </c>
      <c r="AL439" s="14">
        <v>0</v>
      </c>
      <c r="AM439" s="14">
        <v>0</v>
      </c>
      <c r="AN439" s="14">
        <v>0</v>
      </c>
      <c r="AO439" s="14">
        <v>0</v>
      </c>
      <c r="AP439" s="14">
        <v>0</v>
      </c>
      <c r="AQ439" s="14">
        <v>0</v>
      </c>
      <c r="AR439" s="14">
        <v>0</v>
      </c>
      <c r="AS439" s="20">
        <v>0</v>
      </c>
      <c r="AT439" s="14">
        <v>0</v>
      </c>
      <c r="AU439" s="14"/>
      <c r="AV439" s="15">
        <v>0</v>
      </c>
      <c r="AW439" s="14">
        <v>0</v>
      </c>
      <c r="AX439" s="14">
        <v>0</v>
      </c>
      <c r="AY439" s="14">
        <v>0</v>
      </c>
      <c r="AZ439" s="15" t="s">
        <v>156</v>
      </c>
      <c r="BA439" s="15">
        <v>0</v>
      </c>
      <c r="BB439" s="23">
        <v>0</v>
      </c>
      <c r="BC439" s="23">
        <v>1</v>
      </c>
      <c r="BD439" s="33" t="s">
        <v>1440</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19.5" customHeight="1">
      <c r="C440" s="14">
        <v>6900010</v>
      </c>
      <c r="D440" s="15" t="s">
        <v>2548</v>
      </c>
      <c r="E440" s="12">
        <v>1</v>
      </c>
      <c r="F440" s="14">
        <v>6900010</v>
      </c>
      <c r="G440" s="14">
        <v>0</v>
      </c>
      <c r="H440" s="14">
        <v>0</v>
      </c>
      <c r="I440" s="12">
        <v>1</v>
      </c>
      <c r="J440" s="14">
        <v>0</v>
      </c>
      <c r="K440" s="12">
        <v>0</v>
      </c>
      <c r="L440" s="14">
        <v>0</v>
      </c>
      <c r="M440" s="14">
        <v>0</v>
      </c>
      <c r="N440" s="14">
        <v>2</v>
      </c>
      <c r="O440" s="14">
        <v>3</v>
      </c>
      <c r="P440" s="14">
        <v>0.05</v>
      </c>
      <c r="Q440" s="14">
        <v>0</v>
      </c>
      <c r="R440" s="20">
        <v>0</v>
      </c>
      <c r="S440" s="23">
        <v>0</v>
      </c>
      <c r="T440" s="12">
        <v>1</v>
      </c>
      <c r="U440" s="14">
        <v>2</v>
      </c>
      <c r="V440" s="14">
        <v>0</v>
      </c>
      <c r="W440" s="14">
        <v>0</v>
      </c>
      <c r="X440" s="14"/>
      <c r="Y440" s="14">
        <v>0</v>
      </c>
      <c r="Z440" s="14">
        <v>0</v>
      </c>
      <c r="AA440" s="14">
        <v>0</v>
      </c>
      <c r="AB440" s="14">
        <v>0</v>
      </c>
      <c r="AC440" s="14">
        <v>1</v>
      </c>
      <c r="AD440" s="14">
        <v>0</v>
      </c>
      <c r="AE440" s="14">
        <v>18</v>
      </c>
      <c r="AF440" s="14">
        <v>0</v>
      </c>
      <c r="AG440" s="14">
        <v>0</v>
      </c>
      <c r="AH440" s="20">
        <v>2</v>
      </c>
      <c r="AI440" s="20">
        <v>0</v>
      </c>
      <c r="AJ440" s="20">
        <v>0</v>
      </c>
      <c r="AK440" s="20">
        <v>0</v>
      </c>
      <c r="AL440" s="14">
        <v>0</v>
      </c>
      <c r="AM440" s="14">
        <v>0</v>
      </c>
      <c r="AN440" s="14">
        <v>0</v>
      </c>
      <c r="AO440" s="14">
        <v>0</v>
      </c>
      <c r="AP440" s="14">
        <v>1000</v>
      </c>
      <c r="AQ440" s="14">
        <v>0</v>
      </c>
      <c r="AR440" s="14">
        <v>0</v>
      </c>
      <c r="AS440" s="20">
        <v>69000101</v>
      </c>
      <c r="AT440" s="14" t="s">
        <v>153</v>
      </c>
      <c r="AU440" s="14"/>
      <c r="AV440" s="15" t="s">
        <v>173</v>
      </c>
      <c r="AW440" s="14">
        <v>0</v>
      </c>
      <c r="AX440" s="14">
        <v>0</v>
      </c>
      <c r="AY440" s="14">
        <v>0</v>
      </c>
      <c r="AZ440" s="15" t="s">
        <v>156</v>
      </c>
      <c r="BA440" s="15" t="s">
        <v>153</v>
      </c>
      <c r="BB440" s="23">
        <v>0</v>
      </c>
      <c r="BC440" s="23">
        <v>1</v>
      </c>
      <c r="BD440" s="33" t="s">
        <v>1429</v>
      </c>
      <c r="BE440" s="14">
        <v>0</v>
      </c>
      <c r="BF440" s="12">
        <v>0</v>
      </c>
      <c r="BG440" s="14">
        <v>0</v>
      </c>
      <c r="BH440" s="14">
        <v>0</v>
      </c>
      <c r="BI440" s="14">
        <v>0</v>
      </c>
      <c r="BJ440" s="14">
        <v>0</v>
      </c>
      <c r="BK440" s="26">
        <v>0</v>
      </c>
      <c r="BL440" s="20">
        <v>1</v>
      </c>
      <c r="BM440" s="20">
        <v>0</v>
      </c>
      <c r="BN440" s="20">
        <v>0</v>
      </c>
      <c r="BO440" s="20">
        <v>0</v>
      </c>
      <c r="BP440" s="20">
        <v>0</v>
      </c>
      <c r="BQ440" s="20">
        <v>0</v>
      </c>
      <c r="BR440" s="20">
        <v>0</v>
      </c>
      <c r="BS440" s="20"/>
      <c r="BT440" s="20"/>
      <c r="BU440" s="20"/>
      <c r="BV440" s="20">
        <v>0</v>
      </c>
      <c r="BW440" s="20">
        <v>0</v>
      </c>
      <c r="BX440" s="20">
        <v>0</v>
      </c>
    </row>
    <row r="441" spans="3:76" ht="19.5" customHeight="1">
      <c r="C441" s="14">
        <v>6900011</v>
      </c>
      <c r="D441" s="15" t="s">
        <v>2547</v>
      </c>
      <c r="E441" s="12">
        <v>1</v>
      </c>
      <c r="F441" s="14">
        <v>6900011</v>
      </c>
      <c r="G441" s="14">
        <v>0</v>
      </c>
      <c r="H441" s="14">
        <v>0</v>
      </c>
      <c r="I441" s="12">
        <v>1</v>
      </c>
      <c r="J441" s="14">
        <v>0</v>
      </c>
      <c r="K441" s="12">
        <v>0</v>
      </c>
      <c r="L441" s="14">
        <v>0</v>
      </c>
      <c r="M441" s="14">
        <v>0</v>
      </c>
      <c r="N441" s="14">
        <v>2</v>
      </c>
      <c r="O441" s="14">
        <v>1</v>
      </c>
      <c r="P441" s="14">
        <v>0.05</v>
      </c>
      <c r="Q441" s="14">
        <v>0</v>
      </c>
      <c r="R441" s="20">
        <v>0</v>
      </c>
      <c r="S441" s="23">
        <v>0</v>
      </c>
      <c r="T441" s="12">
        <v>1</v>
      </c>
      <c r="U441" s="14">
        <v>2</v>
      </c>
      <c r="V441" s="14">
        <v>0</v>
      </c>
      <c r="W441" s="14">
        <v>0</v>
      </c>
      <c r="X441" s="14"/>
      <c r="Y441" s="14">
        <v>0</v>
      </c>
      <c r="Z441" s="14">
        <v>0</v>
      </c>
      <c r="AA441" s="14">
        <v>0</v>
      </c>
      <c r="AB441" s="14">
        <v>0</v>
      </c>
      <c r="AC441" s="14">
        <v>1</v>
      </c>
      <c r="AD441" s="14">
        <v>0</v>
      </c>
      <c r="AE441" s="14">
        <v>18</v>
      </c>
      <c r="AF441" s="14">
        <v>0</v>
      </c>
      <c r="AG441" s="14">
        <v>0</v>
      </c>
      <c r="AH441" s="20">
        <v>2</v>
      </c>
      <c r="AI441" s="20">
        <v>0</v>
      </c>
      <c r="AJ441" s="20">
        <v>0</v>
      </c>
      <c r="AK441" s="20">
        <v>0</v>
      </c>
      <c r="AL441" s="14">
        <v>0</v>
      </c>
      <c r="AM441" s="14">
        <v>0</v>
      </c>
      <c r="AN441" s="14">
        <v>0</v>
      </c>
      <c r="AO441" s="14">
        <v>0</v>
      </c>
      <c r="AP441" s="14">
        <v>1000</v>
      </c>
      <c r="AQ441" s="14">
        <v>0</v>
      </c>
      <c r="AR441" s="14">
        <v>0</v>
      </c>
      <c r="AS441" s="20">
        <v>69000111</v>
      </c>
      <c r="AT441" s="14" t="s">
        <v>153</v>
      </c>
      <c r="AU441" s="14"/>
      <c r="AV441" s="15" t="s">
        <v>173</v>
      </c>
      <c r="AW441" s="14">
        <v>0</v>
      </c>
      <c r="AX441" s="14">
        <v>0</v>
      </c>
      <c r="AY441" s="14">
        <v>0</v>
      </c>
      <c r="AZ441" s="15" t="s">
        <v>156</v>
      </c>
      <c r="BA441" s="15" t="s">
        <v>153</v>
      </c>
      <c r="BB441" s="23">
        <v>0</v>
      </c>
      <c r="BC441" s="23">
        <v>1</v>
      </c>
      <c r="BD441" s="33" t="s">
        <v>1450</v>
      </c>
      <c r="BE441" s="14">
        <v>0</v>
      </c>
      <c r="BF441" s="12">
        <v>0</v>
      </c>
      <c r="BG441" s="14">
        <v>0</v>
      </c>
      <c r="BH441" s="14">
        <v>0</v>
      </c>
      <c r="BI441" s="14">
        <v>0</v>
      </c>
      <c r="BJ441" s="14">
        <v>0</v>
      </c>
      <c r="BK441" s="26">
        <v>0</v>
      </c>
      <c r="BL441" s="20">
        <v>1</v>
      </c>
      <c r="BM441" s="20">
        <v>0</v>
      </c>
      <c r="BN441" s="20">
        <v>0</v>
      </c>
      <c r="BO441" s="20">
        <v>0</v>
      </c>
      <c r="BP441" s="20">
        <v>0</v>
      </c>
      <c r="BQ441" s="20">
        <v>0</v>
      </c>
      <c r="BR441" s="20">
        <v>0</v>
      </c>
      <c r="BS441" s="20"/>
      <c r="BT441" s="20"/>
      <c r="BU441" s="20"/>
      <c r="BV441" s="20">
        <v>0</v>
      </c>
      <c r="BW441" s="20">
        <v>0</v>
      </c>
      <c r="BX441" s="20">
        <v>0</v>
      </c>
    </row>
    <row r="442" spans="3:76" ht="19.5" customHeight="1">
      <c r="C442" s="14">
        <v>6900012</v>
      </c>
      <c r="D442" s="15" t="s">
        <v>2549</v>
      </c>
      <c r="E442" s="12">
        <v>1</v>
      </c>
      <c r="F442" s="14">
        <v>6900012</v>
      </c>
      <c r="G442" s="14">
        <v>0</v>
      </c>
      <c r="H442" s="14">
        <v>0</v>
      </c>
      <c r="I442" s="12">
        <v>1</v>
      </c>
      <c r="J442" s="14">
        <v>0</v>
      </c>
      <c r="K442" s="12">
        <v>0</v>
      </c>
      <c r="L442" s="14">
        <v>0</v>
      </c>
      <c r="M442" s="14">
        <v>0</v>
      </c>
      <c r="N442" s="14">
        <v>2</v>
      </c>
      <c r="O442" s="14">
        <v>3</v>
      </c>
      <c r="P442" s="14">
        <v>0.15</v>
      </c>
      <c r="Q442" s="14">
        <v>0</v>
      </c>
      <c r="R442" s="20">
        <v>0</v>
      </c>
      <c r="S442" s="23">
        <v>0</v>
      </c>
      <c r="T442" s="12">
        <v>1</v>
      </c>
      <c r="U442" s="14">
        <v>2</v>
      </c>
      <c r="V442" s="14">
        <v>0</v>
      </c>
      <c r="W442" s="14">
        <v>0</v>
      </c>
      <c r="X442" s="14"/>
      <c r="Y442" s="14">
        <v>0</v>
      </c>
      <c r="Z442" s="14">
        <v>0</v>
      </c>
      <c r="AA442" s="14">
        <v>0</v>
      </c>
      <c r="AB442" s="14">
        <v>0</v>
      </c>
      <c r="AC442" s="14">
        <v>0</v>
      </c>
      <c r="AD442" s="14">
        <v>0</v>
      </c>
      <c r="AE442" s="14">
        <v>15</v>
      </c>
      <c r="AF442" s="14">
        <v>0</v>
      </c>
      <c r="AG442" s="14">
        <v>0</v>
      </c>
      <c r="AH442" s="20">
        <v>7</v>
      </c>
      <c r="AI442" s="20">
        <v>0</v>
      </c>
      <c r="AJ442" s="20">
        <v>0</v>
      </c>
      <c r="AK442" s="20">
        <v>6</v>
      </c>
      <c r="AL442" s="14">
        <v>0</v>
      </c>
      <c r="AM442" s="14">
        <v>0</v>
      </c>
      <c r="AN442" s="14">
        <v>0</v>
      </c>
      <c r="AO442" s="14">
        <v>0.5</v>
      </c>
      <c r="AP442" s="14">
        <v>1000</v>
      </c>
      <c r="AQ442" s="14">
        <v>0</v>
      </c>
      <c r="AR442" s="14">
        <v>0</v>
      </c>
      <c r="AS442" s="20">
        <v>0</v>
      </c>
      <c r="AT442" s="14">
        <v>6900121</v>
      </c>
      <c r="AU442" s="14"/>
      <c r="AV442" s="15" t="s">
        <v>202</v>
      </c>
      <c r="AW442" s="14" t="s">
        <v>174</v>
      </c>
      <c r="AX442" s="14" t="s">
        <v>153</v>
      </c>
      <c r="AY442" s="14" t="s">
        <v>909</v>
      </c>
      <c r="AZ442" s="15" t="s">
        <v>156</v>
      </c>
      <c r="BA442" s="15">
        <v>0</v>
      </c>
      <c r="BB442" s="23">
        <v>0</v>
      </c>
      <c r="BC442" s="23">
        <v>1</v>
      </c>
      <c r="BD442" s="33" t="s">
        <v>1457</v>
      </c>
      <c r="BE442" s="14">
        <v>0</v>
      </c>
      <c r="BF442" s="12">
        <v>0</v>
      </c>
      <c r="BG442" s="14">
        <v>0</v>
      </c>
      <c r="BH442" s="14">
        <v>0</v>
      </c>
      <c r="BI442" s="14">
        <v>0</v>
      </c>
      <c r="BJ442" s="14">
        <v>0</v>
      </c>
      <c r="BK442" s="26">
        <v>0</v>
      </c>
      <c r="BL442" s="20">
        <v>1</v>
      </c>
      <c r="BM442" s="20">
        <v>0</v>
      </c>
      <c r="BN442" s="20">
        <v>0</v>
      </c>
      <c r="BO442" s="20">
        <v>0</v>
      </c>
      <c r="BP442" s="20">
        <v>0</v>
      </c>
      <c r="BQ442" s="20">
        <v>0</v>
      </c>
      <c r="BR442" s="20">
        <v>0</v>
      </c>
      <c r="BS442" s="20"/>
      <c r="BT442" s="20"/>
      <c r="BU442" s="20"/>
      <c r="BV442" s="20">
        <v>0</v>
      </c>
      <c r="BW442" s="20">
        <v>0</v>
      </c>
      <c r="BX442" s="20">
        <v>0</v>
      </c>
    </row>
    <row r="443" spans="3:76" ht="19.5" customHeight="1">
      <c r="C443" s="14">
        <v>6900013</v>
      </c>
      <c r="D443" s="15" t="s">
        <v>2531</v>
      </c>
      <c r="E443" s="12">
        <v>1</v>
      </c>
      <c r="F443" s="14">
        <v>6900001</v>
      </c>
      <c r="G443" s="14">
        <v>0</v>
      </c>
      <c r="H443" s="14">
        <v>0</v>
      </c>
      <c r="I443" s="12">
        <v>1</v>
      </c>
      <c r="J443" s="14">
        <v>0</v>
      </c>
      <c r="K443" s="12">
        <v>0</v>
      </c>
      <c r="L443" s="14">
        <v>0</v>
      </c>
      <c r="M443" s="14" t="s">
        <v>2532</v>
      </c>
      <c r="N443" s="14">
        <v>3</v>
      </c>
      <c r="O443" s="14">
        <v>0</v>
      </c>
      <c r="P443" s="14">
        <v>0</v>
      </c>
      <c r="Q443" s="14">
        <v>0</v>
      </c>
      <c r="R443" s="20">
        <v>0</v>
      </c>
      <c r="S443" s="23">
        <v>0</v>
      </c>
      <c r="T443" s="12">
        <v>1</v>
      </c>
      <c r="U443" s="14">
        <v>0</v>
      </c>
      <c r="V443" s="14">
        <v>0</v>
      </c>
      <c r="W443" s="14">
        <v>0</v>
      </c>
      <c r="X443" s="14"/>
      <c r="Y443" s="14">
        <v>0</v>
      </c>
      <c r="Z443" s="14">
        <v>0</v>
      </c>
      <c r="AA443" s="14">
        <v>0</v>
      </c>
      <c r="AB443" s="14">
        <v>0</v>
      </c>
      <c r="AC443" s="14">
        <v>0</v>
      </c>
      <c r="AD443" s="14">
        <v>0</v>
      </c>
      <c r="AE443" s="14">
        <v>0</v>
      </c>
      <c r="AF443" s="14">
        <v>0</v>
      </c>
      <c r="AG443" s="14">
        <v>0</v>
      </c>
      <c r="AH443" s="20">
        <v>0</v>
      </c>
      <c r="AI443" s="20">
        <v>0</v>
      </c>
      <c r="AJ443" s="20">
        <v>0</v>
      </c>
      <c r="AK443" s="20">
        <v>0</v>
      </c>
      <c r="AL443" s="14">
        <v>0</v>
      </c>
      <c r="AM443" s="14">
        <v>0</v>
      </c>
      <c r="AN443" s="14">
        <v>0</v>
      </c>
      <c r="AO443" s="14">
        <v>0</v>
      </c>
      <c r="AP443" s="14">
        <v>0</v>
      </c>
      <c r="AQ443" s="14">
        <v>0</v>
      </c>
      <c r="AR443" s="14">
        <v>0</v>
      </c>
      <c r="AS443" s="20">
        <v>0</v>
      </c>
      <c r="AT443" s="14">
        <v>0</v>
      </c>
      <c r="AU443" s="14"/>
      <c r="AV443" s="15">
        <v>0</v>
      </c>
      <c r="AW443" s="14">
        <v>0</v>
      </c>
      <c r="AX443" s="14">
        <v>0</v>
      </c>
      <c r="AY443" s="14">
        <v>0</v>
      </c>
      <c r="AZ443" s="15" t="s">
        <v>156</v>
      </c>
      <c r="BA443" s="15">
        <v>0</v>
      </c>
      <c r="BB443" s="23">
        <v>0</v>
      </c>
      <c r="BC443" s="23">
        <v>1</v>
      </c>
      <c r="BD443" s="33" t="s">
        <v>1440</v>
      </c>
      <c r="BE443" s="14">
        <v>0</v>
      </c>
      <c r="BF443" s="12">
        <v>0</v>
      </c>
      <c r="BG443" s="14">
        <v>0</v>
      </c>
      <c r="BH443" s="14">
        <v>0</v>
      </c>
      <c r="BI443" s="14">
        <v>0</v>
      </c>
      <c r="BJ443" s="14">
        <v>0</v>
      </c>
      <c r="BK443" s="26">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6900014</v>
      </c>
      <c r="D444" s="15" t="s">
        <v>2534</v>
      </c>
      <c r="E444" s="12">
        <v>1</v>
      </c>
      <c r="F444" s="14">
        <v>6900001</v>
      </c>
      <c r="G444" s="14">
        <v>0</v>
      </c>
      <c r="H444" s="14">
        <v>0</v>
      </c>
      <c r="I444" s="12">
        <v>1</v>
      </c>
      <c r="J444" s="14">
        <v>0</v>
      </c>
      <c r="K444" s="12">
        <v>0</v>
      </c>
      <c r="L444" s="14">
        <v>0</v>
      </c>
      <c r="M444" s="14" t="s">
        <v>2533</v>
      </c>
      <c r="N444" s="14">
        <v>3</v>
      </c>
      <c r="O444" s="14">
        <v>0</v>
      </c>
      <c r="P444" s="14">
        <v>0</v>
      </c>
      <c r="Q444" s="14">
        <v>0</v>
      </c>
      <c r="R444" s="20">
        <v>0</v>
      </c>
      <c r="S444" s="23">
        <v>0</v>
      </c>
      <c r="T444" s="12">
        <v>1</v>
      </c>
      <c r="U444" s="14">
        <v>0</v>
      </c>
      <c r="V444" s="14">
        <v>0</v>
      </c>
      <c r="W444" s="14">
        <v>0</v>
      </c>
      <c r="X444" s="14"/>
      <c r="Y444" s="14">
        <v>0</v>
      </c>
      <c r="Z444" s="14">
        <v>0</v>
      </c>
      <c r="AA444" s="14">
        <v>0</v>
      </c>
      <c r="AB444" s="14">
        <v>0</v>
      </c>
      <c r="AC444" s="14">
        <v>0</v>
      </c>
      <c r="AD444" s="14">
        <v>0</v>
      </c>
      <c r="AE444" s="14">
        <v>0</v>
      </c>
      <c r="AF444" s="14">
        <v>0</v>
      </c>
      <c r="AG444" s="14">
        <v>0</v>
      </c>
      <c r="AH444" s="20">
        <v>0</v>
      </c>
      <c r="AI444" s="20">
        <v>0</v>
      </c>
      <c r="AJ444" s="20">
        <v>0</v>
      </c>
      <c r="AK444" s="20">
        <v>0</v>
      </c>
      <c r="AL444" s="14">
        <v>0</v>
      </c>
      <c r="AM444" s="14">
        <v>0</v>
      </c>
      <c r="AN444" s="14">
        <v>0</v>
      </c>
      <c r="AO444" s="14">
        <v>0</v>
      </c>
      <c r="AP444" s="14">
        <v>0</v>
      </c>
      <c r="AQ444" s="14">
        <v>0</v>
      </c>
      <c r="AR444" s="14">
        <v>0</v>
      </c>
      <c r="AS444" s="20">
        <v>0</v>
      </c>
      <c r="AT444" s="14">
        <v>0</v>
      </c>
      <c r="AU444" s="14"/>
      <c r="AV444" s="15">
        <v>0</v>
      </c>
      <c r="AW444" s="14">
        <v>0</v>
      </c>
      <c r="AX444" s="14">
        <v>0</v>
      </c>
      <c r="AY444" s="14">
        <v>0</v>
      </c>
      <c r="AZ444" s="15" t="s">
        <v>156</v>
      </c>
      <c r="BA444" s="15">
        <v>0</v>
      </c>
      <c r="BB444" s="23">
        <v>0</v>
      </c>
      <c r="BC444" s="23">
        <v>1</v>
      </c>
      <c r="BD444" s="33" t="s">
        <v>1440</v>
      </c>
      <c r="BE444" s="14">
        <v>0</v>
      </c>
      <c r="BF444" s="12">
        <v>0</v>
      </c>
      <c r="BG444" s="14">
        <v>0</v>
      </c>
      <c r="BH444" s="14">
        <v>0</v>
      </c>
      <c r="BI444" s="14">
        <v>0</v>
      </c>
      <c r="BJ444" s="14">
        <v>0</v>
      </c>
      <c r="BK444" s="26">
        <v>0</v>
      </c>
      <c r="BL444" s="20">
        <v>0</v>
      </c>
      <c r="BM444" s="20">
        <v>0</v>
      </c>
      <c r="BN444" s="20">
        <v>0</v>
      </c>
      <c r="BO444" s="20">
        <v>0</v>
      </c>
      <c r="BP444" s="20">
        <v>0</v>
      </c>
      <c r="BQ444" s="20">
        <v>0</v>
      </c>
      <c r="BR444" s="20">
        <v>0</v>
      </c>
      <c r="BS444" s="20"/>
      <c r="BT444" s="20"/>
      <c r="BU444" s="20"/>
      <c r="BV444" s="20">
        <v>0</v>
      </c>
      <c r="BW444" s="20">
        <v>0</v>
      </c>
      <c r="BX444" s="20">
        <v>0</v>
      </c>
    </row>
    <row r="445" spans="3:76" ht="19.5" customHeight="1">
      <c r="C445" s="14">
        <v>6900015</v>
      </c>
      <c r="D445" s="15" t="s">
        <v>2530</v>
      </c>
      <c r="E445" s="12">
        <v>1</v>
      </c>
      <c r="F445" s="14">
        <v>6900001</v>
      </c>
      <c r="G445" s="14">
        <v>0</v>
      </c>
      <c r="H445" s="14">
        <v>0</v>
      </c>
      <c r="I445" s="12">
        <v>1</v>
      </c>
      <c r="J445" s="14">
        <v>0</v>
      </c>
      <c r="K445" s="12">
        <v>0</v>
      </c>
      <c r="L445" s="14">
        <v>0</v>
      </c>
      <c r="M445" s="14" t="s">
        <v>2537</v>
      </c>
      <c r="N445" s="14">
        <v>3</v>
      </c>
      <c r="O445" s="14">
        <v>0</v>
      </c>
      <c r="P445" s="14">
        <v>0</v>
      </c>
      <c r="Q445" s="14">
        <v>0</v>
      </c>
      <c r="R445" s="20">
        <v>0</v>
      </c>
      <c r="S445" s="23">
        <v>0</v>
      </c>
      <c r="T445" s="12">
        <v>1</v>
      </c>
      <c r="U445" s="14">
        <v>0</v>
      </c>
      <c r="V445" s="14">
        <v>0</v>
      </c>
      <c r="W445" s="14">
        <v>0</v>
      </c>
      <c r="X445" s="14"/>
      <c r="Y445" s="14">
        <v>0</v>
      </c>
      <c r="Z445" s="14">
        <v>0</v>
      </c>
      <c r="AA445" s="14">
        <v>0</v>
      </c>
      <c r="AB445" s="14">
        <v>0</v>
      </c>
      <c r="AC445" s="14">
        <v>0</v>
      </c>
      <c r="AD445" s="14">
        <v>0</v>
      </c>
      <c r="AE445" s="14">
        <v>0</v>
      </c>
      <c r="AF445" s="14">
        <v>0</v>
      </c>
      <c r="AG445" s="14">
        <v>0</v>
      </c>
      <c r="AH445" s="20">
        <v>0</v>
      </c>
      <c r="AI445" s="20">
        <v>0</v>
      </c>
      <c r="AJ445" s="20">
        <v>0</v>
      </c>
      <c r="AK445" s="20">
        <v>0</v>
      </c>
      <c r="AL445" s="14">
        <v>0</v>
      </c>
      <c r="AM445" s="14">
        <v>0</v>
      </c>
      <c r="AN445" s="14">
        <v>0</v>
      </c>
      <c r="AO445" s="14">
        <v>0</v>
      </c>
      <c r="AP445" s="14">
        <v>0</v>
      </c>
      <c r="AQ445" s="14">
        <v>0</v>
      </c>
      <c r="AR445" s="14">
        <v>0</v>
      </c>
      <c r="AS445" s="20">
        <v>0</v>
      </c>
      <c r="AT445" s="14">
        <v>0</v>
      </c>
      <c r="AU445" s="14"/>
      <c r="AV445" s="15">
        <v>0</v>
      </c>
      <c r="AW445" s="14">
        <v>0</v>
      </c>
      <c r="AX445" s="14">
        <v>0</v>
      </c>
      <c r="AY445" s="14">
        <v>0</v>
      </c>
      <c r="AZ445" s="15" t="s">
        <v>156</v>
      </c>
      <c r="BA445" s="15">
        <v>0</v>
      </c>
      <c r="BB445" s="23">
        <v>0</v>
      </c>
      <c r="BC445" s="23">
        <v>1</v>
      </c>
      <c r="BD445" s="33" t="s">
        <v>1440</v>
      </c>
      <c r="BE445" s="14">
        <v>0</v>
      </c>
      <c r="BF445" s="12">
        <v>0</v>
      </c>
      <c r="BG445" s="14">
        <v>0</v>
      </c>
      <c r="BH445" s="14">
        <v>0</v>
      </c>
      <c r="BI445" s="14">
        <v>0</v>
      </c>
      <c r="BJ445" s="14">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20">
        <v>40000101</v>
      </c>
      <c r="D446" s="40" t="s">
        <v>716</v>
      </c>
      <c r="E446" s="12">
        <v>1</v>
      </c>
      <c r="F446" s="20">
        <v>80000001</v>
      </c>
      <c r="G446" s="20">
        <v>0</v>
      </c>
      <c r="H446" s="20">
        <v>0</v>
      </c>
      <c r="I446" s="20">
        <v>0</v>
      </c>
      <c r="J446" s="12">
        <v>0</v>
      </c>
      <c r="K446" s="20">
        <v>0</v>
      </c>
      <c r="L446" s="20">
        <v>0</v>
      </c>
      <c r="M446" s="20">
        <v>0</v>
      </c>
      <c r="N446" s="20">
        <v>2</v>
      </c>
      <c r="O446" s="20">
        <v>0</v>
      </c>
      <c r="P446" s="20">
        <v>0</v>
      </c>
      <c r="Q446" s="20">
        <v>0</v>
      </c>
      <c r="R446" s="20">
        <v>0</v>
      </c>
      <c r="S446" s="20">
        <v>0</v>
      </c>
      <c r="T446" s="12">
        <v>1</v>
      </c>
      <c r="U446" s="20">
        <v>0</v>
      </c>
      <c r="V446" s="20">
        <v>0</v>
      </c>
      <c r="W446" s="20">
        <v>0</v>
      </c>
      <c r="X446" s="14"/>
      <c r="Y446" s="20">
        <v>0</v>
      </c>
      <c r="Z446" s="20">
        <v>0</v>
      </c>
      <c r="AA446" s="20">
        <v>0</v>
      </c>
      <c r="AB446" s="20">
        <v>0</v>
      </c>
      <c r="AC446" s="20">
        <v>1</v>
      </c>
      <c r="AD446" s="20">
        <v>0</v>
      </c>
      <c r="AE446" s="20">
        <v>0</v>
      </c>
      <c r="AF446" s="20">
        <v>0</v>
      </c>
      <c r="AG446" s="20">
        <v>0</v>
      </c>
      <c r="AH446" s="20">
        <v>0</v>
      </c>
      <c r="AI446" s="20">
        <v>0</v>
      </c>
      <c r="AJ446" s="20">
        <v>0</v>
      </c>
      <c r="AK446" s="20">
        <v>0</v>
      </c>
      <c r="AL446" s="20">
        <v>0</v>
      </c>
      <c r="AM446" s="20">
        <v>0</v>
      </c>
      <c r="AN446" s="20">
        <v>0</v>
      </c>
      <c r="AO446" s="20">
        <v>0</v>
      </c>
      <c r="AP446" s="20">
        <v>0</v>
      </c>
      <c r="AQ446" s="20">
        <v>0</v>
      </c>
      <c r="AR446" s="20">
        <v>0</v>
      </c>
      <c r="AS446" s="20">
        <v>0</v>
      </c>
      <c r="AT446" s="20">
        <v>0</v>
      </c>
      <c r="AU446" s="20"/>
      <c r="AV446" s="20">
        <v>0</v>
      </c>
      <c r="AW446" s="20">
        <v>0</v>
      </c>
      <c r="AX446" s="20">
        <v>0</v>
      </c>
      <c r="AY446" s="20">
        <v>0</v>
      </c>
      <c r="AZ446" s="20">
        <v>0</v>
      </c>
      <c r="BA446" s="20">
        <v>0</v>
      </c>
      <c r="BB446" s="20">
        <v>0</v>
      </c>
      <c r="BC446" s="20">
        <v>0</v>
      </c>
      <c r="BD446" s="42" t="s">
        <v>717</v>
      </c>
      <c r="BE446" s="20">
        <v>0</v>
      </c>
      <c r="BF446" s="20">
        <v>0</v>
      </c>
      <c r="BG446" s="20">
        <v>0</v>
      </c>
      <c r="BH446" s="20">
        <v>0</v>
      </c>
      <c r="BI446" s="20">
        <v>0</v>
      </c>
      <c r="BJ446" s="20">
        <v>0</v>
      </c>
      <c r="BK446" s="20">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20">
        <v>40000102</v>
      </c>
      <c r="D447" s="40" t="s">
        <v>718</v>
      </c>
      <c r="E447" s="20">
        <v>1</v>
      </c>
      <c r="F447" s="20">
        <v>80000001</v>
      </c>
      <c r="G447" s="20">
        <v>0</v>
      </c>
      <c r="H447" s="20">
        <v>0</v>
      </c>
      <c r="I447" s="20">
        <v>0</v>
      </c>
      <c r="J447" s="20">
        <v>0</v>
      </c>
      <c r="K447" s="20">
        <v>0</v>
      </c>
      <c r="L447" s="20">
        <v>0</v>
      </c>
      <c r="M447" s="20">
        <v>0</v>
      </c>
      <c r="N447" s="20">
        <v>2</v>
      </c>
      <c r="O447" s="20">
        <v>0</v>
      </c>
      <c r="P447" s="20">
        <v>0</v>
      </c>
      <c r="Q447" s="20">
        <v>0</v>
      </c>
      <c r="R447" s="20">
        <v>0</v>
      </c>
      <c r="S447" s="20">
        <v>0</v>
      </c>
      <c r="T447" s="12">
        <v>1</v>
      </c>
      <c r="U447" s="20">
        <v>0</v>
      </c>
      <c r="V447" s="20">
        <v>0</v>
      </c>
      <c r="W447" s="20">
        <v>0</v>
      </c>
      <c r="X447" s="14"/>
      <c r="Y447" s="20">
        <v>0</v>
      </c>
      <c r="Z447" s="20">
        <v>0</v>
      </c>
      <c r="AA447" s="20">
        <v>0</v>
      </c>
      <c r="AB447" s="20">
        <v>0</v>
      </c>
      <c r="AC447" s="20">
        <v>1</v>
      </c>
      <c r="AD447" s="20">
        <v>0</v>
      </c>
      <c r="AE447" s="20">
        <v>0</v>
      </c>
      <c r="AF447" s="20">
        <v>0</v>
      </c>
      <c r="AG447" s="20">
        <v>0</v>
      </c>
      <c r="AH447" s="20">
        <v>0</v>
      </c>
      <c r="AI447" s="20">
        <v>0</v>
      </c>
      <c r="AJ447" s="20">
        <v>0</v>
      </c>
      <c r="AK447" s="20">
        <v>0</v>
      </c>
      <c r="AL447" s="20">
        <v>0</v>
      </c>
      <c r="AM447" s="20">
        <v>0</v>
      </c>
      <c r="AN447" s="20">
        <v>0</v>
      </c>
      <c r="AO447" s="20">
        <v>0</v>
      </c>
      <c r="AP447" s="20">
        <v>0</v>
      </c>
      <c r="AQ447" s="20">
        <v>0</v>
      </c>
      <c r="AR447" s="20">
        <v>0</v>
      </c>
      <c r="AS447" s="20">
        <v>0</v>
      </c>
      <c r="AT447" s="20">
        <v>0</v>
      </c>
      <c r="AU447" s="20"/>
      <c r="AV447" s="20">
        <v>0</v>
      </c>
      <c r="AW447" s="20">
        <v>0</v>
      </c>
      <c r="AX447" s="20">
        <v>0</v>
      </c>
      <c r="AY447" s="20" t="s">
        <v>719</v>
      </c>
      <c r="AZ447" s="20">
        <v>0</v>
      </c>
      <c r="BA447" s="20">
        <v>0</v>
      </c>
      <c r="BB447" s="20">
        <v>0</v>
      </c>
      <c r="BC447" s="20">
        <v>0</v>
      </c>
      <c r="BD447" s="42" t="s">
        <v>720</v>
      </c>
      <c r="BE447" s="20">
        <v>0</v>
      </c>
      <c r="BF447" s="20">
        <v>0</v>
      </c>
      <c r="BG447" s="20">
        <v>0</v>
      </c>
      <c r="BH447" s="20">
        <v>0</v>
      </c>
      <c r="BI447" s="20">
        <v>0</v>
      </c>
      <c r="BJ447" s="20">
        <v>0</v>
      </c>
      <c r="BK447" s="20">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20">
        <v>40000103</v>
      </c>
      <c r="D448" s="40" t="s">
        <v>721</v>
      </c>
      <c r="E448" s="20">
        <v>1</v>
      </c>
      <c r="F448" s="20">
        <v>80000001</v>
      </c>
      <c r="G448" s="20">
        <v>0</v>
      </c>
      <c r="H448" s="20">
        <v>0</v>
      </c>
      <c r="I448" s="20">
        <v>0</v>
      </c>
      <c r="J448" s="20">
        <v>0</v>
      </c>
      <c r="K448" s="20">
        <v>0</v>
      </c>
      <c r="L448" s="20">
        <v>0</v>
      </c>
      <c r="M448" s="20">
        <v>0</v>
      </c>
      <c r="N448" s="20">
        <v>2</v>
      </c>
      <c r="O448" s="20">
        <v>0</v>
      </c>
      <c r="P448" s="20">
        <v>0</v>
      </c>
      <c r="Q448" s="20">
        <v>0</v>
      </c>
      <c r="R448" s="20">
        <v>0</v>
      </c>
      <c r="S448" s="20">
        <v>0</v>
      </c>
      <c r="T448" s="12">
        <v>1</v>
      </c>
      <c r="U448" s="20">
        <v>0</v>
      </c>
      <c r="V448" s="20">
        <v>0</v>
      </c>
      <c r="W448" s="20">
        <v>0</v>
      </c>
      <c r="X448" s="14"/>
      <c r="Y448" s="20">
        <v>0</v>
      </c>
      <c r="Z448" s="20">
        <v>0</v>
      </c>
      <c r="AA448" s="20">
        <v>0</v>
      </c>
      <c r="AB448" s="20">
        <v>0</v>
      </c>
      <c r="AC448" s="20">
        <v>1</v>
      </c>
      <c r="AD448" s="20">
        <v>0</v>
      </c>
      <c r="AE448" s="20">
        <v>0</v>
      </c>
      <c r="AF448" s="20">
        <v>0</v>
      </c>
      <c r="AG448" s="20">
        <v>0</v>
      </c>
      <c r="AH448" s="20">
        <v>0</v>
      </c>
      <c r="AI448" s="20">
        <v>0</v>
      </c>
      <c r="AJ448" s="20">
        <v>0</v>
      </c>
      <c r="AK448" s="20">
        <v>0</v>
      </c>
      <c r="AL448" s="20">
        <v>0</v>
      </c>
      <c r="AM448" s="20">
        <v>0</v>
      </c>
      <c r="AN448" s="20">
        <v>0</v>
      </c>
      <c r="AO448" s="20">
        <v>0</v>
      </c>
      <c r="AP448" s="20">
        <v>0</v>
      </c>
      <c r="AQ448" s="20">
        <v>0</v>
      </c>
      <c r="AR448" s="20">
        <v>0</v>
      </c>
      <c r="AS448" s="20">
        <v>0</v>
      </c>
      <c r="AT448" s="20">
        <v>0</v>
      </c>
      <c r="AU448" s="20"/>
      <c r="AV448" s="20">
        <v>0</v>
      </c>
      <c r="AW448" s="20">
        <v>0</v>
      </c>
      <c r="AX448" s="20">
        <v>0</v>
      </c>
      <c r="AY448" s="20">
        <v>0</v>
      </c>
      <c r="AZ448" s="20">
        <v>0</v>
      </c>
      <c r="BA448" s="20">
        <v>0</v>
      </c>
      <c r="BB448" s="20">
        <v>0</v>
      </c>
      <c r="BC448" s="20">
        <v>0</v>
      </c>
      <c r="BD448" s="42" t="s">
        <v>722</v>
      </c>
      <c r="BE448" s="20">
        <v>0</v>
      </c>
      <c r="BF448" s="20">
        <v>0</v>
      </c>
      <c r="BG448" s="20">
        <v>0</v>
      </c>
      <c r="BH448" s="20">
        <v>0</v>
      </c>
      <c r="BI448" s="20">
        <v>0</v>
      </c>
      <c r="BJ448" s="20">
        <v>0</v>
      </c>
      <c r="BK448" s="20">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40000201</v>
      </c>
      <c r="D449" s="40" t="s">
        <v>723</v>
      </c>
      <c r="E449" s="20">
        <v>1</v>
      </c>
      <c r="F449" s="20">
        <v>80000001</v>
      </c>
      <c r="G449" s="20">
        <v>0</v>
      </c>
      <c r="H449" s="20">
        <v>0</v>
      </c>
      <c r="I449" s="20">
        <v>0</v>
      </c>
      <c r="J449" s="20">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724</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40000202</v>
      </c>
      <c r="D450" s="40" t="s">
        <v>725</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v>0</v>
      </c>
      <c r="AZ450" s="20">
        <v>0</v>
      </c>
      <c r="BA450" s="20">
        <v>0</v>
      </c>
      <c r="BB450" s="20">
        <v>0</v>
      </c>
      <c r="BC450" s="20">
        <v>0</v>
      </c>
      <c r="BD450" s="42" t="s">
        <v>726</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40000203</v>
      </c>
      <c r="D451" s="40" t="s">
        <v>727</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728</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40001101</v>
      </c>
      <c r="D452" s="40" t="s">
        <v>729</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730</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40001102</v>
      </c>
      <c r="D453" s="40" t="s">
        <v>731</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732</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40001103</v>
      </c>
      <c r="D454" s="40" t="s">
        <v>733</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734</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40002101</v>
      </c>
      <c r="D455" s="40" t="s">
        <v>735</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736</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40002102</v>
      </c>
      <c r="D456" s="40" t="s">
        <v>737</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738</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40002103</v>
      </c>
      <c r="D457" s="40" t="s">
        <v>739</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740</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60000311</v>
      </c>
      <c r="D458" s="13" t="s">
        <v>184</v>
      </c>
      <c r="E458" s="12">
        <v>1</v>
      </c>
      <c r="F458" s="20">
        <v>80000001</v>
      </c>
      <c r="G458" s="12">
        <v>60000312</v>
      </c>
      <c r="H458" s="12">
        <v>0</v>
      </c>
      <c r="I458" s="12">
        <v>1</v>
      </c>
      <c r="J458" s="12">
        <v>3</v>
      </c>
      <c r="K458" s="12">
        <v>0</v>
      </c>
      <c r="L458" s="12">
        <v>0</v>
      </c>
      <c r="M458" s="12">
        <v>0</v>
      </c>
      <c r="N458" s="12">
        <v>1</v>
      </c>
      <c r="O458" s="12">
        <v>0</v>
      </c>
      <c r="P458" s="12">
        <v>0</v>
      </c>
      <c r="Q458" s="12">
        <v>0</v>
      </c>
      <c r="R458" s="20">
        <v>0</v>
      </c>
      <c r="S458" s="12">
        <v>60000312</v>
      </c>
      <c r="T458" s="12">
        <v>0</v>
      </c>
      <c r="U458" s="12">
        <v>1</v>
      </c>
      <c r="V458" s="12">
        <v>0</v>
      </c>
      <c r="W458" s="12">
        <v>1</v>
      </c>
      <c r="X458" s="14"/>
      <c r="Y458" s="14">
        <v>0</v>
      </c>
      <c r="Z458" s="12">
        <v>0</v>
      </c>
      <c r="AA458" s="12">
        <v>0</v>
      </c>
      <c r="AB458" s="12">
        <v>0</v>
      </c>
      <c r="AC458" s="12">
        <v>1</v>
      </c>
      <c r="AD458" s="12">
        <v>0</v>
      </c>
      <c r="AE458" s="12">
        <v>0</v>
      </c>
      <c r="AF458" s="12">
        <v>2</v>
      </c>
      <c r="AG458" s="12" t="s">
        <v>185</v>
      </c>
      <c r="AH458" s="20">
        <v>2</v>
      </c>
      <c r="AI458" s="20">
        <v>0</v>
      </c>
      <c r="AJ458" s="20">
        <v>0</v>
      </c>
      <c r="AK458" s="20">
        <v>3</v>
      </c>
      <c r="AL458" s="12">
        <v>0</v>
      </c>
      <c r="AM458" s="12">
        <v>0</v>
      </c>
      <c r="AN458" s="32">
        <v>0</v>
      </c>
      <c r="AO458" s="12">
        <v>0.25</v>
      </c>
      <c r="AP458" s="12">
        <v>3000</v>
      </c>
      <c r="AQ458" s="12">
        <v>0.4</v>
      </c>
      <c r="AR458" s="12">
        <v>0</v>
      </c>
      <c r="AS458" s="20">
        <v>0</v>
      </c>
      <c r="AT458" s="12" t="s">
        <v>153</v>
      </c>
      <c r="AU458" s="12"/>
      <c r="AV458" s="13" t="s">
        <v>186</v>
      </c>
      <c r="AW458" s="12" t="s">
        <v>187</v>
      </c>
      <c r="AX458" s="14">
        <v>12000001</v>
      </c>
      <c r="AY458" s="65">
        <v>20100010</v>
      </c>
      <c r="AZ458" s="13" t="s">
        <v>156</v>
      </c>
      <c r="BA458" s="12">
        <v>0</v>
      </c>
      <c r="BB458" s="23">
        <v>0</v>
      </c>
      <c r="BC458" s="23">
        <v>0</v>
      </c>
      <c r="BD458" s="34"/>
      <c r="BE458" s="12">
        <v>0</v>
      </c>
      <c r="BF458" s="12">
        <v>0</v>
      </c>
      <c r="BG458" s="12">
        <v>0</v>
      </c>
      <c r="BH458" s="12">
        <v>0</v>
      </c>
      <c r="BI458" s="12">
        <v>0</v>
      </c>
      <c r="BJ458" s="12">
        <v>0</v>
      </c>
      <c r="BK458" s="12">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60000312</v>
      </c>
      <c r="D459" s="13" t="s">
        <v>188</v>
      </c>
      <c r="E459" s="12">
        <v>1</v>
      </c>
      <c r="F459" s="20">
        <v>80000001</v>
      </c>
      <c r="G459" s="12">
        <v>60000313</v>
      </c>
      <c r="H459" s="12">
        <v>0</v>
      </c>
      <c r="I459" s="12">
        <v>1</v>
      </c>
      <c r="J459" s="12">
        <v>3</v>
      </c>
      <c r="K459" s="12">
        <v>0</v>
      </c>
      <c r="L459" s="12">
        <v>0</v>
      </c>
      <c r="M459" s="12">
        <v>0</v>
      </c>
      <c r="N459" s="12">
        <v>1</v>
      </c>
      <c r="O459" s="12">
        <v>0</v>
      </c>
      <c r="P459" s="12">
        <v>0</v>
      </c>
      <c r="Q459" s="12">
        <v>0</v>
      </c>
      <c r="R459" s="20">
        <v>0</v>
      </c>
      <c r="S459" s="12">
        <v>60000313</v>
      </c>
      <c r="T459" s="12">
        <v>0</v>
      </c>
      <c r="U459" s="12">
        <v>1</v>
      </c>
      <c r="V459" s="12">
        <v>0</v>
      </c>
      <c r="W459" s="12">
        <v>1.2</v>
      </c>
      <c r="X459" s="14"/>
      <c r="Y459" s="14">
        <v>0</v>
      </c>
      <c r="Z459" s="12">
        <v>0</v>
      </c>
      <c r="AA459" s="12">
        <v>0</v>
      </c>
      <c r="AB459" s="12">
        <v>0</v>
      </c>
      <c r="AC459" s="12">
        <v>1</v>
      </c>
      <c r="AD459" s="12">
        <v>0</v>
      </c>
      <c r="AE459" s="12">
        <v>0</v>
      </c>
      <c r="AF459" s="12">
        <v>2</v>
      </c>
      <c r="AG459" s="12" t="s">
        <v>185</v>
      </c>
      <c r="AH459" s="20">
        <v>2</v>
      </c>
      <c r="AI459" s="20">
        <v>0</v>
      </c>
      <c r="AJ459" s="20">
        <v>0</v>
      </c>
      <c r="AK459" s="20">
        <v>3</v>
      </c>
      <c r="AL459" s="12">
        <v>0</v>
      </c>
      <c r="AM459" s="12">
        <v>0</v>
      </c>
      <c r="AN459" s="32">
        <v>0</v>
      </c>
      <c r="AO459" s="12">
        <v>0.25</v>
      </c>
      <c r="AP459" s="12">
        <v>3000</v>
      </c>
      <c r="AQ459" s="12">
        <v>0.7</v>
      </c>
      <c r="AR459" s="12">
        <v>0</v>
      </c>
      <c r="AS459" s="20">
        <v>0</v>
      </c>
      <c r="AT459" s="12" t="s">
        <v>153</v>
      </c>
      <c r="AU459" s="12"/>
      <c r="AV459" s="13" t="s">
        <v>189</v>
      </c>
      <c r="AW459" s="12" t="s">
        <v>187</v>
      </c>
      <c r="AX459" s="14">
        <v>12000001</v>
      </c>
      <c r="AY459" s="65">
        <v>20100020</v>
      </c>
      <c r="AZ459" s="13" t="s">
        <v>156</v>
      </c>
      <c r="BA459" s="12">
        <v>0</v>
      </c>
      <c r="BB459" s="23">
        <v>0</v>
      </c>
      <c r="BC459" s="23">
        <v>0</v>
      </c>
      <c r="BD459" s="34"/>
      <c r="BE459" s="12">
        <v>0</v>
      </c>
      <c r="BF459" s="12">
        <v>0</v>
      </c>
      <c r="BG459" s="12">
        <v>0</v>
      </c>
      <c r="BH459" s="12">
        <v>0</v>
      </c>
      <c r="BI459" s="12">
        <v>0</v>
      </c>
      <c r="BJ459" s="12">
        <v>0</v>
      </c>
      <c r="BK459" s="12">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2">
        <v>60000313</v>
      </c>
      <c r="D460" s="13" t="s">
        <v>190</v>
      </c>
      <c r="E460" s="12">
        <v>1</v>
      </c>
      <c r="F460" s="20">
        <v>80000001</v>
      </c>
      <c r="G460" s="12">
        <v>60000311</v>
      </c>
      <c r="H460" s="12">
        <v>0</v>
      </c>
      <c r="I460" s="12">
        <v>1</v>
      </c>
      <c r="J460" s="12">
        <v>3</v>
      </c>
      <c r="K460" s="12">
        <v>0</v>
      </c>
      <c r="L460" s="12">
        <v>0</v>
      </c>
      <c r="M460" s="12">
        <v>0</v>
      </c>
      <c r="N460" s="12">
        <v>1</v>
      </c>
      <c r="O460" s="12">
        <v>0</v>
      </c>
      <c r="P460" s="12">
        <v>0</v>
      </c>
      <c r="Q460" s="12">
        <v>0</v>
      </c>
      <c r="R460" s="20">
        <v>0</v>
      </c>
      <c r="S460" s="12">
        <v>60000311</v>
      </c>
      <c r="T460" s="12">
        <v>0</v>
      </c>
      <c r="U460" s="12">
        <v>1</v>
      </c>
      <c r="V460" s="12">
        <v>0</v>
      </c>
      <c r="W460" s="12">
        <v>1.5</v>
      </c>
      <c r="X460" s="14"/>
      <c r="Y460" s="14">
        <v>0</v>
      </c>
      <c r="Z460" s="12">
        <v>0</v>
      </c>
      <c r="AA460" s="12">
        <v>0</v>
      </c>
      <c r="AB460" s="12">
        <v>0</v>
      </c>
      <c r="AC460" s="12">
        <v>1</v>
      </c>
      <c r="AD460" s="12">
        <v>0</v>
      </c>
      <c r="AE460" s="12">
        <v>0</v>
      </c>
      <c r="AF460" s="12">
        <v>2</v>
      </c>
      <c r="AG460" s="12" t="s">
        <v>185</v>
      </c>
      <c r="AH460" s="20">
        <v>2</v>
      </c>
      <c r="AI460" s="20">
        <v>0</v>
      </c>
      <c r="AJ460" s="20">
        <v>0</v>
      </c>
      <c r="AK460" s="20">
        <v>3</v>
      </c>
      <c r="AL460" s="12">
        <v>0</v>
      </c>
      <c r="AM460" s="12">
        <v>0</v>
      </c>
      <c r="AN460" s="32">
        <v>0</v>
      </c>
      <c r="AO460" s="12">
        <v>0.3</v>
      </c>
      <c r="AP460" s="12">
        <v>3000</v>
      </c>
      <c r="AQ460" s="12">
        <v>0.5</v>
      </c>
      <c r="AR460" s="12">
        <v>0</v>
      </c>
      <c r="AS460" s="20">
        <v>0</v>
      </c>
      <c r="AT460" s="12" t="s">
        <v>153</v>
      </c>
      <c r="AU460" s="12"/>
      <c r="AV460" s="13" t="s">
        <v>191</v>
      </c>
      <c r="AW460" s="12" t="s">
        <v>187</v>
      </c>
      <c r="AX460" s="14">
        <v>12000001</v>
      </c>
      <c r="AY460" s="65">
        <v>20100030</v>
      </c>
      <c r="AZ460" s="13" t="s">
        <v>156</v>
      </c>
      <c r="BA460" s="12">
        <v>0</v>
      </c>
      <c r="BB460" s="23">
        <v>0</v>
      </c>
      <c r="BC460" s="23">
        <v>0</v>
      </c>
      <c r="BD460" s="34"/>
      <c r="BE460" s="12">
        <v>0</v>
      </c>
      <c r="BF460" s="12">
        <v>0</v>
      </c>
      <c r="BG460" s="12">
        <v>0</v>
      </c>
      <c r="BH460" s="12">
        <v>0</v>
      </c>
      <c r="BI460" s="12">
        <v>0</v>
      </c>
      <c r="BJ460" s="12">
        <v>0</v>
      </c>
      <c r="BK460" s="12">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60000321</v>
      </c>
      <c r="D461" s="13" t="s">
        <v>741</v>
      </c>
      <c r="E461" s="12">
        <v>1</v>
      </c>
      <c r="F461" s="20">
        <v>80000001</v>
      </c>
      <c r="G461" s="12">
        <v>0</v>
      </c>
      <c r="H461" s="12">
        <v>0</v>
      </c>
      <c r="I461" s="12">
        <v>1</v>
      </c>
      <c r="J461" s="12">
        <v>3</v>
      </c>
      <c r="K461" s="12">
        <v>0</v>
      </c>
      <c r="L461" s="12">
        <v>0</v>
      </c>
      <c r="M461" s="12">
        <v>0</v>
      </c>
      <c r="N461" s="12">
        <v>1</v>
      </c>
      <c r="O461" s="12">
        <v>0</v>
      </c>
      <c r="P461" s="12">
        <v>0</v>
      </c>
      <c r="Q461" s="12">
        <v>0</v>
      </c>
      <c r="R461" s="20">
        <v>0</v>
      </c>
      <c r="S461" s="12">
        <v>60000322</v>
      </c>
      <c r="T461" s="12">
        <v>0</v>
      </c>
      <c r="U461" s="12">
        <v>1</v>
      </c>
      <c r="V461" s="12">
        <v>0</v>
      </c>
      <c r="W461" s="12">
        <v>1.2</v>
      </c>
      <c r="X461" s="14"/>
      <c r="Y461" s="14">
        <v>0</v>
      </c>
      <c r="Z461" s="12">
        <v>0</v>
      </c>
      <c r="AA461" s="12">
        <v>0</v>
      </c>
      <c r="AB461" s="12">
        <v>0</v>
      </c>
      <c r="AC461" s="12">
        <v>1</v>
      </c>
      <c r="AD461" s="12">
        <v>0</v>
      </c>
      <c r="AE461" s="12">
        <v>0</v>
      </c>
      <c r="AF461" s="12">
        <v>0</v>
      </c>
      <c r="AG461" s="12" t="s">
        <v>153</v>
      </c>
      <c r="AH461" s="20">
        <v>7</v>
      </c>
      <c r="AI461" s="20">
        <v>0</v>
      </c>
      <c r="AJ461" s="20">
        <v>0</v>
      </c>
      <c r="AK461" s="20">
        <v>3</v>
      </c>
      <c r="AL461" s="12">
        <v>0</v>
      </c>
      <c r="AM461" s="12">
        <v>0</v>
      </c>
      <c r="AN461" s="32">
        <v>0</v>
      </c>
      <c r="AO461" s="12">
        <v>0.15</v>
      </c>
      <c r="AP461" s="12">
        <v>3000</v>
      </c>
      <c r="AQ461" s="12">
        <v>0.3</v>
      </c>
      <c r="AR461" s="12">
        <v>0</v>
      </c>
      <c r="AS461" s="20">
        <v>0</v>
      </c>
      <c r="AT461" s="12" t="s">
        <v>153</v>
      </c>
      <c r="AU461" s="12"/>
      <c r="AV461" s="13" t="s">
        <v>742</v>
      </c>
      <c r="AW461" s="12" t="s">
        <v>187</v>
      </c>
      <c r="AX461" s="14">
        <v>12000006</v>
      </c>
      <c r="AY461" s="65">
        <v>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60000322</v>
      </c>
      <c r="D462" s="13" t="s">
        <v>743</v>
      </c>
      <c r="E462" s="12">
        <v>1</v>
      </c>
      <c r="F462" s="20">
        <v>80000001</v>
      </c>
      <c r="G462" s="12">
        <v>0</v>
      </c>
      <c r="H462" s="12">
        <v>0</v>
      </c>
      <c r="I462" s="12">
        <v>1</v>
      </c>
      <c r="J462" s="12">
        <v>3</v>
      </c>
      <c r="K462" s="12">
        <v>0</v>
      </c>
      <c r="L462" s="12">
        <v>0</v>
      </c>
      <c r="M462" s="12">
        <v>0</v>
      </c>
      <c r="N462" s="12">
        <v>1</v>
      </c>
      <c r="O462" s="12">
        <v>0</v>
      </c>
      <c r="P462" s="12">
        <v>0</v>
      </c>
      <c r="Q462" s="12">
        <v>0</v>
      </c>
      <c r="R462" s="20">
        <v>0</v>
      </c>
      <c r="S462" s="12">
        <v>60000323</v>
      </c>
      <c r="T462" s="12">
        <v>0</v>
      </c>
      <c r="U462" s="12">
        <v>1</v>
      </c>
      <c r="V462" s="12">
        <v>0</v>
      </c>
      <c r="W462" s="12">
        <v>1.2</v>
      </c>
      <c r="X462" s="14"/>
      <c r="Y462" s="14">
        <v>0</v>
      </c>
      <c r="Z462" s="12">
        <v>0</v>
      </c>
      <c r="AA462" s="12">
        <v>0</v>
      </c>
      <c r="AB462" s="12">
        <v>0</v>
      </c>
      <c r="AC462" s="12">
        <v>1</v>
      </c>
      <c r="AD462" s="12">
        <v>0</v>
      </c>
      <c r="AE462" s="12">
        <v>0</v>
      </c>
      <c r="AF462" s="12">
        <v>0</v>
      </c>
      <c r="AG462" s="12" t="s">
        <v>153</v>
      </c>
      <c r="AH462" s="20">
        <v>7</v>
      </c>
      <c r="AI462" s="20">
        <v>0</v>
      </c>
      <c r="AJ462" s="20">
        <v>0</v>
      </c>
      <c r="AK462" s="20">
        <v>3</v>
      </c>
      <c r="AL462" s="12">
        <v>0</v>
      </c>
      <c r="AM462" s="12">
        <v>0</v>
      </c>
      <c r="AN462" s="32">
        <v>0</v>
      </c>
      <c r="AO462" s="12">
        <v>0.15</v>
      </c>
      <c r="AP462" s="12">
        <v>3000</v>
      </c>
      <c r="AQ462" s="12">
        <v>0.4</v>
      </c>
      <c r="AR462" s="12">
        <v>0</v>
      </c>
      <c r="AS462" s="20">
        <v>0</v>
      </c>
      <c r="AT462" s="12" t="s">
        <v>153</v>
      </c>
      <c r="AU462" s="12"/>
      <c r="AV462" s="13" t="s">
        <v>744</v>
      </c>
      <c r="AW462" s="12" t="s">
        <v>187</v>
      </c>
      <c r="AX462" s="14">
        <v>12000007</v>
      </c>
      <c r="AY462" s="65">
        <v>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60000323</v>
      </c>
      <c r="D463" s="13" t="s">
        <v>745</v>
      </c>
      <c r="E463" s="12">
        <v>1</v>
      </c>
      <c r="F463" s="20">
        <v>80000001</v>
      </c>
      <c r="G463" s="12">
        <v>0</v>
      </c>
      <c r="H463" s="12">
        <v>0</v>
      </c>
      <c r="I463" s="12">
        <v>1</v>
      </c>
      <c r="J463" s="12">
        <v>3</v>
      </c>
      <c r="K463" s="12">
        <v>0</v>
      </c>
      <c r="L463" s="12">
        <v>0</v>
      </c>
      <c r="M463" s="12">
        <v>0</v>
      </c>
      <c r="N463" s="12">
        <v>1</v>
      </c>
      <c r="O463" s="12">
        <v>0</v>
      </c>
      <c r="P463" s="12">
        <v>0</v>
      </c>
      <c r="Q463" s="12">
        <v>0</v>
      </c>
      <c r="R463" s="20">
        <v>0</v>
      </c>
      <c r="S463" s="12">
        <v>60000321</v>
      </c>
      <c r="T463" s="12">
        <v>0</v>
      </c>
      <c r="U463" s="12">
        <v>1</v>
      </c>
      <c r="V463" s="12">
        <v>0</v>
      </c>
      <c r="W463" s="12">
        <v>1.2</v>
      </c>
      <c r="X463" s="14"/>
      <c r="Y463" s="14">
        <v>0</v>
      </c>
      <c r="Z463" s="12">
        <v>0</v>
      </c>
      <c r="AA463" s="12">
        <v>0</v>
      </c>
      <c r="AB463" s="12">
        <v>0</v>
      </c>
      <c r="AC463" s="12">
        <v>1</v>
      </c>
      <c r="AD463" s="12">
        <v>0</v>
      </c>
      <c r="AE463" s="12">
        <v>0</v>
      </c>
      <c r="AF463" s="12">
        <v>0</v>
      </c>
      <c r="AG463" s="12" t="s">
        <v>153</v>
      </c>
      <c r="AH463" s="20">
        <v>7</v>
      </c>
      <c r="AI463" s="20">
        <v>0</v>
      </c>
      <c r="AJ463" s="20">
        <v>0</v>
      </c>
      <c r="AK463" s="20">
        <v>3</v>
      </c>
      <c r="AL463" s="12">
        <v>0</v>
      </c>
      <c r="AM463" s="12">
        <v>0</v>
      </c>
      <c r="AN463" s="32">
        <v>0</v>
      </c>
      <c r="AO463" s="12">
        <v>0.15</v>
      </c>
      <c r="AP463" s="12">
        <v>3000</v>
      </c>
      <c r="AQ463" s="12">
        <v>0.6</v>
      </c>
      <c r="AR463" s="12">
        <v>0</v>
      </c>
      <c r="AS463" s="20">
        <v>0</v>
      </c>
      <c r="AT463" s="12" t="s">
        <v>153</v>
      </c>
      <c r="AU463" s="12"/>
      <c r="AV463" s="13" t="s">
        <v>746</v>
      </c>
      <c r="AW463" s="12" t="s">
        <v>187</v>
      </c>
      <c r="AX463" s="14">
        <v>12000008</v>
      </c>
      <c r="AY463" s="65">
        <v>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60000331</v>
      </c>
      <c r="D464" s="15" t="s">
        <v>192</v>
      </c>
      <c r="E464" s="14">
        <v>1</v>
      </c>
      <c r="F464" s="20">
        <v>80000001</v>
      </c>
      <c r="G464" s="14">
        <v>60000302</v>
      </c>
      <c r="H464" s="14">
        <v>0</v>
      </c>
      <c r="I464" s="14">
        <v>1</v>
      </c>
      <c r="J464" s="14">
        <v>3</v>
      </c>
      <c r="K464" s="12">
        <v>0</v>
      </c>
      <c r="L464" s="14">
        <v>0</v>
      </c>
      <c r="M464" s="14">
        <v>0</v>
      </c>
      <c r="N464" s="14">
        <v>1</v>
      </c>
      <c r="O464" s="14">
        <v>0</v>
      </c>
      <c r="P464" s="14">
        <v>0</v>
      </c>
      <c r="Q464" s="14">
        <v>0</v>
      </c>
      <c r="R464" s="20">
        <v>0</v>
      </c>
      <c r="S464" s="14">
        <v>60000332</v>
      </c>
      <c r="T464" s="12">
        <v>0</v>
      </c>
      <c r="U464" s="14">
        <v>1</v>
      </c>
      <c r="V464" s="14">
        <v>0</v>
      </c>
      <c r="W464" s="14">
        <v>1.2</v>
      </c>
      <c r="X464" s="14"/>
      <c r="Y464" s="14">
        <v>0</v>
      </c>
      <c r="Z464" s="14">
        <v>0</v>
      </c>
      <c r="AA464" s="14">
        <v>0</v>
      </c>
      <c r="AB464" s="14">
        <v>0</v>
      </c>
      <c r="AC464" s="14">
        <v>1</v>
      </c>
      <c r="AD464" s="14">
        <v>0</v>
      </c>
      <c r="AE464" s="14">
        <v>1</v>
      </c>
      <c r="AF464" s="14">
        <v>0</v>
      </c>
      <c r="AG464" s="14">
        <v>0</v>
      </c>
      <c r="AH464" s="20">
        <v>7</v>
      </c>
      <c r="AI464" s="20">
        <v>0</v>
      </c>
      <c r="AJ464" s="20">
        <v>0</v>
      </c>
      <c r="AK464" s="20">
        <v>9</v>
      </c>
      <c r="AL464" s="14">
        <v>0</v>
      </c>
      <c r="AM464" s="14">
        <v>0</v>
      </c>
      <c r="AN464" s="32">
        <v>0</v>
      </c>
      <c r="AO464" s="12">
        <v>0.1</v>
      </c>
      <c r="AP464" s="14">
        <v>3000</v>
      </c>
      <c r="AQ464" s="14">
        <v>0.2</v>
      </c>
      <c r="AR464" s="14">
        <v>20</v>
      </c>
      <c r="AS464" s="20">
        <v>0</v>
      </c>
      <c r="AT464" s="14" t="s">
        <v>153</v>
      </c>
      <c r="AU464" s="14"/>
      <c r="AV464" s="13" t="s">
        <v>742</v>
      </c>
      <c r="AW464" s="14" t="s">
        <v>194</v>
      </c>
      <c r="AX464" s="14">
        <v>12000006</v>
      </c>
      <c r="AY464" s="65">
        <v>20100210</v>
      </c>
      <c r="AZ464" s="15" t="s">
        <v>195</v>
      </c>
      <c r="BA464" s="15" t="s">
        <v>153</v>
      </c>
      <c r="BB464" s="23">
        <v>0</v>
      </c>
      <c r="BC464" s="23">
        <v>0</v>
      </c>
      <c r="BD464" s="34"/>
      <c r="BE464" s="14">
        <v>0</v>
      </c>
      <c r="BF464" s="14">
        <v>0</v>
      </c>
      <c r="BG464" s="14">
        <v>0</v>
      </c>
      <c r="BH464" s="14">
        <v>0</v>
      </c>
      <c r="BI464" s="14">
        <v>0</v>
      </c>
      <c r="BJ464" s="14">
        <v>0</v>
      </c>
      <c r="BK464" s="14">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60000332</v>
      </c>
      <c r="D465" s="15" t="s">
        <v>192</v>
      </c>
      <c r="E465" s="14">
        <v>1</v>
      </c>
      <c r="F465" s="20">
        <v>80000001</v>
      </c>
      <c r="G465" s="14">
        <v>0</v>
      </c>
      <c r="H465" s="14">
        <v>0</v>
      </c>
      <c r="I465" s="14">
        <v>1</v>
      </c>
      <c r="J465" s="14">
        <v>3</v>
      </c>
      <c r="K465" s="12">
        <v>0</v>
      </c>
      <c r="L465" s="14">
        <v>0</v>
      </c>
      <c r="M465" s="14">
        <v>0</v>
      </c>
      <c r="N465" s="14">
        <v>1</v>
      </c>
      <c r="O465" s="14">
        <v>0</v>
      </c>
      <c r="P465" s="14">
        <v>0</v>
      </c>
      <c r="Q465" s="14">
        <v>0</v>
      </c>
      <c r="R465" s="20">
        <v>0</v>
      </c>
      <c r="S465" s="23">
        <v>0</v>
      </c>
      <c r="T465" s="12">
        <v>0</v>
      </c>
      <c r="U465" s="14">
        <v>1</v>
      </c>
      <c r="V465" s="14">
        <v>0</v>
      </c>
      <c r="W465" s="14">
        <v>1.2</v>
      </c>
      <c r="X465" s="14"/>
      <c r="Y465" s="14">
        <v>0</v>
      </c>
      <c r="Z465" s="14">
        <v>0</v>
      </c>
      <c r="AA465" s="14">
        <v>0</v>
      </c>
      <c r="AB465" s="14">
        <v>0</v>
      </c>
      <c r="AC465" s="14">
        <v>1</v>
      </c>
      <c r="AD465" s="14">
        <v>0</v>
      </c>
      <c r="AE465" s="14">
        <v>1</v>
      </c>
      <c r="AF465" s="14">
        <v>0</v>
      </c>
      <c r="AG465" s="14">
        <v>0</v>
      </c>
      <c r="AH465" s="20">
        <v>7</v>
      </c>
      <c r="AI465" s="20">
        <v>0</v>
      </c>
      <c r="AJ465" s="20">
        <v>0</v>
      </c>
      <c r="AK465" s="20">
        <v>9</v>
      </c>
      <c r="AL465" s="14">
        <v>0</v>
      </c>
      <c r="AM465" s="14">
        <v>0</v>
      </c>
      <c r="AN465" s="32">
        <v>0</v>
      </c>
      <c r="AO465" s="12">
        <v>0.1</v>
      </c>
      <c r="AP465" s="14">
        <v>3000</v>
      </c>
      <c r="AQ465" s="14">
        <v>0.2</v>
      </c>
      <c r="AR465" s="14">
        <v>20</v>
      </c>
      <c r="AS465" s="20">
        <v>0</v>
      </c>
      <c r="AT465" s="14" t="s">
        <v>153</v>
      </c>
      <c r="AU465" s="14"/>
      <c r="AV465" s="13" t="s">
        <v>744</v>
      </c>
      <c r="AW465" s="14" t="s">
        <v>194</v>
      </c>
      <c r="AX465" s="14">
        <v>12000006</v>
      </c>
      <c r="AY465" s="65">
        <v>20100210</v>
      </c>
      <c r="AZ465" s="15" t="s">
        <v>195</v>
      </c>
      <c r="BA465" s="15" t="s">
        <v>153</v>
      </c>
      <c r="BB465" s="23">
        <v>0</v>
      </c>
      <c r="BC465" s="23">
        <v>0</v>
      </c>
      <c r="BD465" s="34"/>
      <c r="BE465" s="14">
        <v>0</v>
      </c>
      <c r="BF465" s="14">
        <v>0</v>
      </c>
      <c r="BG465" s="14">
        <v>0</v>
      </c>
      <c r="BH465" s="14">
        <v>0</v>
      </c>
      <c r="BI465" s="14">
        <v>0</v>
      </c>
      <c r="BJ465" s="14">
        <v>0</v>
      </c>
      <c r="BK465" s="14">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60000341</v>
      </c>
      <c r="D466" s="15" t="s">
        <v>192</v>
      </c>
      <c r="E466" s="14">
        <v>1</v>
      </c>
      <c r="F466" s="20">
        <v>80000001</v>
      </c>
      <c r="G466" s="14">
        <v>0</v>
      </c>
      <c r="H466" s="14">
        <v>0</v>
      </c>
      <c r="I466" s="14">
        <v>1</v>
      </c>
      <c r="J466" s="14">
        <v>3</v>
      </c>
      <c r="K466" s="12">
        <v>0</v>
      </c>
      <c r="L466" s="14">
        <v>0</v>
      </c>
      <c r="M466" s="14">
        <v>0</v>
      </c>
      <c r="N466" s="14">
        <v>1</v>
      </c>
      <c r="O466" s="14">
        <v>0</v>
      </c>
      <c r="P466" s="14">
        <v>0</v>
      </c>
      <c r="Q466" s="14">
        <v>0</v>
      </c>
      <c r="R466" s="20">
        <v>0</v>
      </c>
      <c r="S466" s="23">
        <v>0</v>
      </c>
      <c r="T466" s="12">
        <v>0</v>
      </c>
      <c r="U466" s="14">
        <v>1</v>
      </c>
      <c r="V466" s="14">
        <v>0</v>
      </c>
      <c r="W466" s="14">
        <v>1</v>
      </c>
      <c r="X466" s="14"/>
      <c r="Y466" s="14">
        <v>0</v>
      </c>
      <c r="Z466" s="14">
        <v>0</v>
      </c>
      <c r="AA466" s="14">
        <v>0</v>
      </c>
      <c r="AB466" s="14">
        <v>0</v>
      </c>
      <c r="AC466" s="14">
        <v>1</v>
      </c>
      <c r="AD466" s="14">
        <v>0</v>
      </c>
      <c r="AE466" s="14">
        <v>1</v>
      </c>
      <c r="AF466" s="14">
        <v>0</v>
      </c>
      <c r="AG466" s="14">
        <v>1.5</v>
      </c>
      <c r="AH466" s="20">
        <v>7</v>
      </c>
      <c r="AI466" s="20">
        <v>0</v>
      </c>
      <c r="AJ466" s="20">
        <v>0</v>
      </c>
      <c r="AK466" s="20">
        <v>9</v>
      </c>
      <c r="AL466" s="14">
        <v>0</v>
      </c>
      <c r="AM466" s="14">
        <v>0</v>
      </c>
      <c r="AN466" s="32">
        <v>0</v>
      </c>
      <c r="AO466" s="12">
        <v>0.15</v>
      </c>
      <c r="AP466" s="14">
        <v>3000</v>
      </c>
      <c r="AQ466" s="14">
        <v>0.2</v>
      </c>
      <c r="AR466" s="14">
        <v>20</v>
      </c>
      <c r="AS466" s="20">
        <v>0</v>
      </c>
      <c r="AT466" s="14" t="s">
        <v>153</v>
      </c>
      <c r="AU466" s="14"/>
      <c r="AV466" s="13" t="s">
        <v>742</v>
      </c>
      <c r="AW466" s="14" t="s">
        <v>194</v>
      </c>
      <c r="AX466" s="14">
        <v>12000006</v>
      </c>
      <c r="AY466" s="65">
        <v>20100310</v>
      </c>
      <c r="AZ466" s="15" t="s">
        <v>195</v>
      </c>
      <c r="BA466" s="15" t="s">
        <v>153</v>
      </c>
      <c r="BB466" s="23">
        <v>0</v>
      </c>
      <c r="BC466" s="23">
        <v>0</v>
      </c>
      <c r="BD466" s="34"/>
      <c r="BE466" s="14">
        <v>0</v>
      </c>
      <c r="BF466" s="14">
        <v>0</v>
      </c>
      <c r="BG466" s="14">
        <v>0</v>
      </c>
      <c r="BH466" s="14">
        <v>0</v>
      </c>
      <c r="BI466" s="14">
        <v>0</v>
      </c>
      <c r="BJ466" s="14">
        <v>0</v>
      </c>
      <c r="BK466" s="14">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60000342</v>
      </c>
      <c r="D467" s="15" t="s">
        <v>192</v>
      </c>
      <c r="E467" s="14">
        <v>1</v>
      </c>
      <c r="F467" s="20">
        <v>80000001</v>
      </c>
      <c r="G467" s="14">
        <v>0</v>
      </c>
      <c r="H467" s="14">
        <v>0</v>
      </c>
      <c r="I467" s="14">
        <v>1</v>
      </c>
      <c r="J467" s="14">
        <v>3</v>
      </c>
      <c r="K467" s="12">
        <v>0</v>
      </c>
      <c r="L467" s="14">
        <v>0</v>
      </c>
      <c r="M467" s="14">
        <v>0</v>
      </c>
      <c r="N467" s="14">
        <v>1</v>
      </c>
      <c r="O467" s="14">
        <v>0</v>
      </c>
      <c r="P467" s="14">
        <v>0</v>
      </c>
      <c r="Q467" s="14">
        <v>0</v>
      </c>
      <c r="R467" s="20">
        <v>0</v>
      </c>
      <c r="S467" s="23">
        <v>0</v>
      </c>
      <c r="T467" s="12">
        <v>0</v>
      </c>
      <c r="U467" s="14">
        <v>1</v>
      </c>
      <c r="V467" s="14">
        <v>0</v>
      </c>
      <c r="W467" s="14">
        <v>1</v>
      </c>
      <c r="X467" s="14"/>
      <c r="Y467" s="14">
        <v>0</v>
      </c>
      <c r="Z467" s="14">
        <v>0</v>
      </c>
      <c r="AA467" s="14">
        <v>0</v>
      </c>
      <c r="AB467" s="14">
        <v>0</v>
      </c>
      <c r="AC467" s="14">
        <v>1</v>
      </c>
      <c r="AD467" s="14">
        <v>0</v>
      </c>
      <c r="AE467" s="14">
        <v>1</v>
      </c>
      <c r="AF467" s="14">
        <v>0</v>
      </c>
      <c r="AG467" s="14">
        <v>1.5</v>
      </c>
      <c r="AH467" s="20">
        <v>7</v>
      </c>
      <c r="AI467" s="20">
        <v>0</v>
      </c>
      <c r="AJ467" s="20">
        <v>0</v>
      </c>
      <c r="AK467" s="20">
        <v>9</v>
      </c>
      <c r="AL467" s="14">
        <v>0</v>
      </c>
      <c r="AM467" s="14">
        <v>0</v>
      </c>
      <c r="AN467" s="32">
        <v>0</v>
      </c>
      <c r="AO467" s="12">
        <v>0.15</v>
      </c>
      <c r="AP467" s="14">
        <v>3000</v>
      </c>
      <c r="AQ467" s="14">
        <v>0.2</v>
      </c>
      <c r="AR467" s="14">
        <v>20</v>
      </c>
      <c r="AS467" s="20">
        <v>0</v>
      </c>
      <c r="AT467" s="14" t="s">
        <v>153</v>
      </c>
      <c r="AU467" s="14"/>
      <c r="AV467" s="13" t="s">
        <v>744</v>
      </c>
      <c r="AW467" s="14" t="s">
        <v>194</v>
      </c>
      <c r="AX467" s="14">
        <v>12000006</v>
      </c>
      <c r="AY467" s="65">
        <v>20100310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60000351</v>
      </c>
      <c r="D468" s="15" t="s">
        <v>747</v>
      </c>
      <c r="E468" s="14">
        <v>1</v>
      </c>
      <c r="F468" s="20">
        <v>80000001</v>
      </c>
      <c r="G468" s="14">
        <v>60000302</v>
      </c>
      <c r="H468" s="14">
        <v>0</v>
      </c>
      <c r="I468" s="14">
        <v>1</v>
      </c>
      <c r="J468" s="14">
        <v>3</v>
      </c>
      <c r="K468" s="12">
        <v>0</v>
      </c>
      <c r="L468" s="14">
        <v>0</v>
      </c>
      <c r="M468" s="14">
        <v>0</v>
      </c>
      <c r="N468" s="14">
        <v>1</v>
      </c>
      <c r="O468" s="14">
        <v>0</v>
      </c>
      <c r="P468" s="14">
        <v>0</v>
      </c>
      <c r="Q468" s="14">
        <v>0</v>
      </c>
      <c r="R468" s="20">
        <v>0</v>
      </c>
      <c r="S468" s="14">
        <v>0</v>
      </c>
      <c r="T468" s="12">
        <v>0</v>
      </c>
      <c r="U468" s="14">
        <v>1</v>
      </c>
      <c r="V468" s="14">
        <v>0</v>
      </c>
      <c r="W468" s="14">
        <v>1</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30</v>
      </c>
      <c r="AS468" s="20">
        <v>0</v>
      </c>
      <c r="AT468" s="14" t="s">
        <v>153</v>
      </c>
      <c r="AU468" s="14"/>
      <c r="AV468" s="13" t="s">
        <v>186</v>
      </c>
      <c r="AW468" s="14" t="s">
        <v>748</v>
      </c>
      <c r="AX468" s="14">
        <v>12000010</v>
      </c>
      <c r="AY468" s="65">
        <v>20100410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60000352</v>
      </c>
      <c r="D469" s="15" t="s">
        <v>747</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0</v>
      </c>
      <c r="AH469" s="20">
        <v>7</v>
      </c>
      <c r="AI469" s="20">
        <v>0</v>
      </c>
      <c r="AJ469" s="20">
        <v>0</v>
      </c>
      <c r="AK469" s="20">
        <v>9</v>
      </c>
      <c r="AL469" s="14">
        <v>0</v>
      </c>
      <c r="AM469" s="14">
        <v>0</v>
      </c>
      <c r="AN469" s="32">
        <v>0</v>
      </c>
      <c r="AO469" s="12">
        <v>0.1</v>
      </c>
      <c r="AP469" s="14">
        <v>3000</v>
      </c>
      <c r="AQ469" s="14">
        <v>0.2</v>
      </c>
      <c r="AR469" s="14">
        <v>30</v>
      </c>
      <c r="AS469" s="20">
        <v>0</v>
      </c>
      <c r="AT469" s="14" t="s">
        <v>153</v>
      </c>
      <c r="AU469" s="14"/>
      <c r="AV469" s="13" t="s">
        <v>189</v>
      </c>
      <c r="AW469" s="14" t="s">
        <v>748</v>
      </c>
      <c r="AX469" s="14">
        <v>12000010</v>
      </c>
      <c r="AY469" s="65">
        <v>20100420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50000101</v>
      </c>
      <c r="D470" s="13" t="s">
        <v>749</v>
      </c>
      <c r="E470" s="12">
        <v>1</v>
      </c>
      <c r="F470" s="20">
        <v>80000001</v>
      </c>
      <c r="G470" s="12">
        <v>50000102</v>
      </c>
      <c r="H470" s="12">
        <v>2</v>
      </c>
      <c r="I470" s="12">
        <v>0</v>
      </c>
      <c r="J470" s="12">
        <v>3</v>
      </c>
      <c r="K470" s="12">
        <v>0</v>
      </c>
      <c r="L470" s="12">
        <v>0</v>
      </c>
      <c r="M470" s="12">
        <v>0</v>
      </c>
      <c r="N470" s="12">
        <v>6</v>
      </c>
      <c r="O470" s="12">
        <v>0</v>
      </c>
      <c r="P470" s="12">
        <v>0</v>
      </c>
      <c r="Q470" s="12">
        <v>0</v>
      </c>
      <c r="R470" s="20">
        <v>0</v>
      </c>
      <c r="S470" s="12">
        <v>50000102</v>
      </c>
      <c r="T470" s="12">
        <v>0</v>
      </c>
      <c r="U470" s="12">
        <v>2</v>
      </c>
      <c r="V470" s="12">
        <v>0</v>
      </c>
      <c r="W470" s="12">
        <v>1</v>
      </c>
      <c r="X470" s="14"/>
      <c r="Y470" s="14">
        <v>0</v>
      </c>
      <c r="Z470" s="12">
        <v>0</v>
      </c>
      <c r="AA470" s="12">
        <v>0</v>
      </c>
      <c r="AB470" s="12">
        <v>0</v>
      </c>
      <c r="AC470" s="12">
        <v>1</v>
      </c>
      <c r="AD470" s="12">
        <v>0</v>
      </c>
      <c r="AE470" s="12">
        <v>0</v>
      </c>
      <c r="AF470" s="12">
        <v>2</v>
      </c>
      <c r="AG470" s="12" t="s">
        <v>185</v>
      </c>
      <c r="AH470" s="20">
        <v>2</v>
      </c>
      <c r="AI470" s="20">
        <v>0</v>
      </c>
      <c r="AJ470" s="20">
        <v>0</v>
      </c>
      <c r="AK470" s="20">
        <v>0</v>
      </c>
      <c r="AL470" s="12">
        <v>0</v>
      </c>
      <c r="AM470" s="12">
        <v>0</v>
      </c>
      <c r="AN470" s="12">
        <v>0</v>
      </c>
      <c r="AO470" s="12">
        <v>1</v>
      </c>
      <c r="AP470" s="12">
        <v>3000</v>
      </c>
      <c r="AQ470" s="12">
        <v>0.5</v>
      </c>
      <c r="AR470" s="12">
        <v>0</v>
      </c>
      <c r="AS470" s="20">
        <v>0</v>
      </c>
      <c r="AT470" s="12" t="s">
        <v>153</v>
      </c>
      <c r="AU470" s="12"/>
      <c r="AV470" s="13" t="s">
        <v>186</v>
      </c>
      <c r="AW470" s="12" t="s">
        <v>187</v>
      </c>
      <c r="AX470" s="14">
        <v>10000001</v>
      </c>
      <c r="AY470" s="14">
        <v>20000010</v>
      </c>
      <c r="AZ470" s="13" t="s">
        <v>156</v>
      </c>
      <c r="BA470" s="12">
        <v>0</v>
      </c>
      <c r="BB470" s="23">
        <v>0</v>
      </c>
      <c r="BC470" s="23">
        <v>0</v>
      </c>
      <c r="BD470" s="34" t="s">
        <v>545</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50000102</v>
      </c>
      <c r="D471" s="13" t="s">
        <v>750</v>
      </c>
      <c r="E471" s="12">
        <v>1</v>
      </c>
      <c r="F471" s="20">
        <v>80000001</v>
      </c>
      <c r="G471" s="12">
        <v>50000103</v>
      </c>
      <c r="H471" s="12">
        <v>2</v>
      </c>
      <c r="I471" s="12">
        <v>0</v>
      </c>
      <c r="J471" s="12">
        <v>3</v>
      </c>
      <c r="K471" s="12">
        <v>0</v>
      </c>
      <c r="L471" s="12">
        <v>0</v>
      </c>
      <c r="M471" s="12">
        <v>0</v>
      </c>
      <c r="N471" s="12">
        <v>6</v>
      </c>
      <c r="O471" s="12">
        <v>0</v>
      </c>
      <c r="P471" s="12">
        <v>0</v>
      </c>
      <c r="Q471" s="12">
        <v>0</v>
      </c>
      <c r="R471" s="20">
        <v>0</v>
      </c>
      <c r="S471" s="12">
        <v>50000103</v>
      </c>
      <c r="T471" s="12">
        <v>0</v>
      </c>
      <c r="U471" s="12">
        <v>2</v>
      </c>
      <c r="V471" s="12">
        <v>0</v>
      </c>
      <c r="W471" s="12">
        <v>1</v>
      </c>
      <c r="X471" s="14"/>
      <c r="Y471" s="14">
        <v>0</v>
      </c>
      <c r="Z471" s="12">
        <v>0</v>
      </c>
      <c r="AA471" s="12">
        <v>0</v>
      </c>
      <c r="AB471" s="12">
        <v>0</v>
      </c>
      <c r="AC471" s="12">
        <v>1</v>
      </c>
      <c r="AD471" s="12">
        <v>0</v>
      </c>
      <c r="AE471" s="12">
        <v>0</v>
      </c>
      <c r="AF471" s="12">
        <v>2</v>
      </c>
      <c r="AG471" s="12" t="s">
        <v>185</v>
      </c>
      <c r="AH471" s="20">
        <v>2</v>
      </c>
      <c r="AI471" s="20">
        <v>0</v>
      </c>
      <c r="AJ471" s="20">
        <v>0</v>
      </c>
      <c r="AK471" s="20">
        <v>0</v>
      </c>
      <c r="AL471" s="12">
        <v>0</v>
      </c>
      <c r="AM471" s="12">
        <v>0</v>
      </c>
      <c r="AN471" s="12">
        <v>0</v>
      </c>
      <c r="AO471" s="12">
        <v>1</v>
      </c>
      <c r="AP471" s="12">
        <v>3000</v>
      </c>
      <c r="AQ471" s="12">
        <v>1</v>
      </c>
      <c r="AR471" s="12">
        <v>0</v>
      </c>
      <c r="AS471" s="20">
        <v>0</v>
      </c>
      <c r="AT471" s="12" t="s">
        <v>153</v>
      </c>
      <c r="AU471" s="12"/>
      <c r="AV471" s="13" t="s">
        <v>189</v>
      </c>
      <c r="AW471" s="12" t="s">
        <v>187</v>
      </c>
      <c r="AX471" s="14">
        <v>10000001</v>
      </c>
      <c r="AY471" s="14">
        <v>20000020</v>
      </c>
      <c r="AZ471" s="13" t="s">
        <v>156</v>
      </c>
      <c r="BA471" s="12">
        <v>0</v>
      </c>
      <c r="BB471" s="23">
        <v>0</v>
      </c>
      <c r="BC471" s="23">
        <v>0</v>
      </c>
      <c r="BD471" s="34" t="s">
        <v>545</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50000103</v>
      </c>
      <c r="D472" s="13" t="s">
        <v>751</v>
      </c>
      <c r="E472" s="12">
        <v>1</v>
      </c>
      <c r="F472" s="20">
        <v>80000001</v>
      </c>
      <c r="G472" s="12">
        <v>0</v>
      </c>
      <c r="H472" s="12">
        <v>2</v>
      </c>
      <c r="I472" s="12">
        <v>0</v>
      </c>
      <c r="J472" s="12">
        <v>3</v>
      </c>
      <c r="K472" s="12">
        <v>0</v>
      </c>
      <c r="L472" s="12">
        <v>0</v>
      </c>
      <c r="M472" s="12">
        <v>0</v>
      </c>
      <c r="N472" s="12">
        <v>6</v>
      </c>
      <c r="O472" s="12">
        <v>0</v>
      </c>
      <c r="P472" s="12">
        <v>0</v>
      </c>
      <c r="Q472" s="12">
        <v>0</v>
      </c>
      <c r="R472" s="20">
        <v>0</v>
      </c>
      <c r="S472" s="12">
        <v>50000101</v>
      </c>
      <c r="T472" s="12">
        <v>0</v>
      </c>
      <c r="U472" s="12">
        <v>2</v>
      </c>
      <c r="V472" s="12">
        <v>0</v>
      </c>
      <c r="W472" s="12">
        <v>1</v>
      </c>
      <c r="X472" s="14"/>
      <c r="Y472" s="14">
        <v>0</v>
      </c>
      <c r="Z472" s="12">
        <v>0</v>
      </c>
      <c r="AA472" s="12">
        <v>0</v>
      </c>
      <c r="AB472" s="12">
        <v>0</v>
      </c>
      <c r="AC472" s="12">
        <v>1</v>
      </c>
      <c r="AD472" s="12">
        <v>0</v>
      </c>
      <c r="AE472" s="12">
        <v>0</v>
      </c>
      <c r="AF472" s="12">
        <v>2</v>
      </c>
      <c r="AG472" s="12" t="s">
        <v>185</v>
      </c>
      <c r="AH472" s="20">
        <v>2</v>
      </c>
      <c r="AI472" s="20">
        <v>0</v>
      </c>
      <c r="AJ472" s="20">
        <v>0</v>
      </c>
      <c r="AK472" s="20">
        <v>0</v>
      </c>
      <c r="AL472" s="12">
        <v>0</v>
      </c>
      <c r="AM472" s="12">
        <v>0</v>
      </c>
      <c r="AN472" s="12">
        <v>0</v>
      </c>
      <c r="AO472" s="12">
        <v>1</v>
      </c>
      <c r="AP472" s="12">
        <v>3000</v>
      </c>
      <c r="AQ472" s="12">
        <v>1.2</v>
      </c>
      <c r="AR472" s="12">
        <v>0</v>
      </c>
      <c r="AS472" s="20">
        <v>0</v>
      </c>
      <c r="AT472" s="12" t="s">
        <v>153</v>
      </c>
      <c r="AU472" s="12"/>
      <c r="AV472" s="13" t="s">
        <v>191</v>
      </c>
      <c r="AW472" s="12" t="s">
        <v>187</v>
      </c>
      <c r="AX472" s="14">
        <v>10000001</v>
      </c>
      <c r="AY472" s="14">
        <v>20000030</v>
      </c>
      <c r="AZ472" s="13" t="s">
        <v>156</v>
      </c>
      <c r="BA472" s="12">
        <v>0</v>
      </c>
      <c r="BB472" s="23">
        <v>0</v>
      </c>
      <c r="BC472" s="23">
        <v>0</v>
      </c>
      <c r="BD472" s="34" t="s">
        <v>545</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4">
        <v>50000201</v>
      </c>
      <c r="D473" s="15" t="s">
        <v>192</v>
      </c>
      <c r="E473" s="14">
        <v>1</v>
      </c>
      <c r="F473" s="20">
        <v>80000001</v>
      </c>
      <c r="G473" s="14">
        <v>0</v>
      </c>
      <c r="H473" s="14">
        <v>2</v>
      </c>
      <c r="I473" s="14">
        <v>1</v>
      </c>
      <c r="J473" s="14">
        <v>3</v>
      </c>
      <c r="K473" s="14">
        <v>0</v>
      </c>
      <c r="L473" s="14">
        <v>0</v>
      </c>
      <c r="M473" s="14">
        <v>0</v>
      </c>
      <c r="N473" s="14">
        <v>1</v>
      </c>
      <c r="O473" s="14">
        <v>0</v>
      </c>
      <c r="P473" s="14">
        <v>0</v>
      </c>
      <c r="Q473" s="14">
        <v>0</v>
      </c>
      <c r="R473" s="20">
        <v>0</v>
      </c>
      <c r="S473" s="14">
        <v>50000202</v>
      </c>
      <c r="T473" s="12">
        <v>0</v>
      </c>
      <c r="U473" s="14">
        <v>1</v>
      </c>
      <c r="V473" s="14">
        <v>0</v>
      </c>
      <c r="W473" s="14">
        <v>1</v>
      </c>
      <c r="X473" s="14"/>
      <c r="Y473" s="14">
        <v>0</v>
      </c>
      <c r="Z473" s="14">
        <v>0</v>
      </c>
      <c r="AA473" s="14">
        <v>0</v>
      </c>
      <c r="AB473" s="14">
        <v>0</v>
      </c>
      <c r="AC473" s="14">
        <v>1</v>
      </c>
      <c r="AD473" s="14">
        <v>0</v>
      </c>
      <c r="AE473" s="14">
        <v>1</v>
      </c>
      <c r="AF473" s="14">
        <v>0</v>
      </c>
      <c r="AG473" s="14">
        <v>10</v>
      </c>
      <c r="AH473" s="20">
        <v>7</v>
      </c>
      <c r="AI473" s="20">
        <v>0</v>
      </c>
      <c r="AJ473" s="20">
        <v>0</v>
      </c>
      <c r="AK473" s="20">
        <v>0</v>
      </c>
      <c r="AL473" s="14">
        <v>0</v>
      </c>
      <c r="AM473" s="14">
        <v>0</v>
      </c>
      <c r="AN473" s="14">
        <v>0</v>
      </c>
      <c r="AO473" s="14">
        <v>0</v>
      </c>
      <c r="AP473" s="14">
        <v>1000</v>
      </c>
      <c r="AQ473" s="14">
        <v>1</v>
      </c>
      <c r="AR473" s="14">
        <v>20</v>
      </c>
      <c r="AS473" s="20">
        <v>0</v>
      </c>
      <c r="AT473" s="14" t="s">
        <v>153</v>
      </c>
      <c r="AU473" s="14"/>
      <c r="AV473" s="15" t="s">
        <v>193</v>
      </c>
      <c r="AW473" s="14">
        <v>0</v>
      </c>
      <c r="AX473" s="14">
        <v>10000011</v>
      </c>
      <c r="AY473" s="14">
        <v>20000210</v>
      </c>
      <c r="AZ473" s="15" t="s">
        <v>195</v>
      </c>
      <c r="BA473" s="15" t="s">
        <v>153</v>
      </c>
      <c r="BB473" s="23">
        <v>0</v>
      </c>
      <c r="BC473" s="23">
        <v>0</v>
      </c>
      <c r="BD473" s="35" t="s">
        <v>196</v>
      </c>
      <c r="BE473" s="14">
        <v>0</v>
      </c>
      <c r="BF473" s="12">
        <v>0</v>
      </c>
      <c r="BG473" s="14">
        <v>0</v>
      </c>
      <c r="BH473" s="14">
        <v>0</v>
      </c>
      <c r="BI473" s="14">
        <v>0</v>
      </c>
      <c r="BJ473" s="14">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50000202</v>
      </c>
      <c r="D474" s="15" t="s">
        <v>192</v>
      </c>
      <c r="E474" s="14">
        <v>1</v>
      </c>
      <c r="F474" s="20">
        <v>80000001</v>
      </c>
      <c r="G474" s="14">
        <v>0</v>
      </c>
      <c r="H474" s="14">
        <v>2</v>
      </c>
      <c r="I474" s="14">
        <v>1</v>
      </c>
      <c r="J474" s="14">
        <v>3</v>
      </c>
      <c r="K474" s="14">
        <v>0</v>
      </c>
      <c r="L474" s="14">
        <v>0</v>
      </c>
      <c r="M474" s="14">
        <v>0</v>
      </c>
      <c r="N474" s="14">
        <v>1</v>
      </c>
      <c r="O474" s="14">
        <v>0</v>
      </c>
      <c r="P474" s="14">
        <v>0</v>
      </c>
      <c r="Q474" s="14">
        <v>0</v>
      </c>
      <c r="R474" s="20">
        <v>0</v>
      </c>
      <c r="S474" s="14">
        <v>50000201</v>
      </c>
      <c r="T474" s="12">
        <v>0</v>
      </c>
      <c r="U474" s="14">
        <v>1</v>
      </c>
      <c r="V474" s="14">
        <v>0</v>
      </c>
      <c r="W474" s="14">
        <v>1</v>
      </c>
      <c r="X474" s="14"/>
      <c r="Y474" s="14">
        <v>0</v>
      </c>
      <c r="Z474" s="14">
        <v>0</v>
      </c>
      <c r="AA474" s="14">
        <v>0</v>
      </c>
      <c r="AB474" s="14">
        <v>0</v>
      </c>
      <c r="AC474" s="14">
        <v>1</v>
      </c>
      <c r="AD474" s="14">
        <v>0</v>
      </c>
      <c r="AE474" s="14">
        <v>1</v>
      </c>
      <c r="AF474" s="14">
        <v>0</v>
      </c>
      <c r="AG474" s="14">
        <v>10</v>
      </c>
      <c r="AH474" s="20">
        <v>7</v>
      </c>
      <c r="AI474" s="20">
        <v>0</v>
      </c>
      <c r="AJ474" s="20">
        <v>0</v>
      </c>
      <c r="AK474" s="20">
        <v>0</v>
      </c>
      <c r="AL474" s="14">
        <v>0</v>
      </c>
      <c r="AM474" s="14">
        <v>0</v>
      </c>
      <c r="AN474" s="14">
        <v>0</v>
      </c>
      <c r="AO474" s="14">
        <v>0</v>
      </c>
      <c r="AP474" s="14">
        <v>1000</v>
      </c>
      <c r="AQ474" s="14">
        <v>1</v>
      </c>
      <c r="AR474" s="14">
        <v>20</v>
      </c>
      <c r="AS474" s="20">
        <v>0</v>
      </c>
      <c r="AT474" s="14" t="s">
        <v>153</v>
      </c>
      <c r="AU474" s="14"/>
      <c r="AV474" s="15" t="s">
        <v>193</v>
      </c>
      <c r="AW474" s="14">
        <v>0</v>
      </c>
      <c r="AX474" s="14">
        <v>10000011</v>
      </c>
      <c r="AY474" s="14">
        <v>20000210</v>
      </c>
      <c r="AZ474" s="15" t="s">
        <v>195</v>
      </c>
      <c r="BA474" s="15" t="s">
        <v>153</v>
      </c>
      <c r="BB474" s="23">
        <v>0</v>
      </c>
      <c r="BC474" s="23">
        <v>0</v>
      </c>
      <c r="BD474" s="35" t="s">
        <v>196</v>
      </c>
      <c r="BE474" s="14">
        <v>0</v>
      </c>
      <c r="BF474" s="12">
        <v>0</v>
      </c>
      <c r="BG474" s="14">
        <v>0</v>
      </c>
      <c r="BH474" s="14">
        <v>0</v>
      </c>
      <c r="BI474" s="14">
        <v>0</v>
      </c>
      <c r="BJ474" s="14">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50000301</v>
      </c>
      <c r="D475" s="15" t="s">
        <v>747</v>
      </c>
      <c r="E475" s="14">
        <v>1</v>
      </c>
      <c r="F475" s="20">
        <v>80000001</v>
      </c>
      <c r="G475" s="14">
        <v>0</v>
      </c>
      <c r="H475" s="14">
        <v>2</v>
      </c>
      <c r="I475" s="14">
        <v>1</v>
      </c>
      <c r="J475" s="14">
        <v>3</v>
      </c>
      <c r="K475" s="14">
        <v>0</v>
      </c>
      <c r="L475" s="14">
        <v>0</v>
      </c>
      <c r="M475" s="14">
        <v>0</v>
      </c>
      <c r="N475" s="14">
        <v>1</v>
      </c>
      <c r="O475" s="14">
        <v>0</v>
      </c>
      <c r="P475" s="14">
        <v>0</v>
      </c>
      <c r="Q475" s="14">
        <v>0</v>
      </c>
      <c r="R475" s="20">
        <v>0</v>
      </c>
      <c r="S475" s="14">
        <v>50000302</v>
      </c>
      <c r="T475" s="12">
        <v>0</v>
      </c>
      <c r="U475" s="14">
        <v>1</v>
      </c>
      <c r="V475" s="14">
        <v>0</v>
      </c>
      <c r="W475" s="14">
        <v>1</v>
      </c>
      <c r="X475" s="14"/>
      <c r="Y475" s="14">
        <v>0</v>
      </c>
      <c r="Z475" s="14">
        <v>0</v>
      </c>
      <c r="AA475" s="14">
        <v>0</v>
      </c>
      <c r="AB475" s="14">
        <v>0</v>
      </c>
      <c r="AC475" s="14">
        <v>1</v>
      </c>
      <c r="AD475" s="14">
        <v>0</v>
      </c>
      <c r="AE475" s="14">
        <v>1</v>
      </c>
      <c r="AF475" s="14">
        <v>0</v>
      </c>
      <c r="AG475" s="14">
        <v>10</v>
      </c>
      <c r="AH475" s="20">
        <v>7</v>
      </c>
      <c r="AI475" s="20">
        <v>0</v>
      </c>
      <c r="AJ475" s="20">
        <v>0</v>
      </c>
      <c r="AK475" s="20">
        <v>0</v>
      </c>
      <c r="AL475" s="14">
        <v>0</v>
      </c>
      <c r="AM475" s="14">
        <v>0</v>
      </c>
      <c r="AN475" s="14">
        <v>0</v>
      </c>
      <c r="AO475" s="14">
        <v>0</v>
      </c>
      <c r="AP475" s="14">
        <v>1000</v>
      </c>
      <c r="AQ475" s="14">
        <v>1</v>
      </c>
      <c r="AR475" s="14">
        <v>30</v>
      </c>
      <c r="AS475" s="20">
        <v>0</v>
      </c>
      <c r="AT475" s="14" t="s">
        <v>153</v>
      </c>
      <c r="AU475" s="14"/>
      <c r="AV475" s="15" t="s">
        <v>193</v>
      </c>
      <c r="AW475" s="14" t="s">
        <v>748</v>
      </c>
      <c r="AX475" s="14">
        <v>10000011</v>
      </c>
      <c r="AY475" s="14">
        <v>20000210</v>
      </c>
      <c r="AZ475" s="15" t="s">
        <v>195</v>
      </c>
      <c r="BA475" s="15" t="s">
        <v>153</v>
      </c>
      <c r="BB475" s="23">
        <v>0</v>
      </c>
      <c r="BC475" s="23">
        <v>0</v>
      </c>
      <c r="BD475" s="35" t="s">
        <v>196</v>
      </c>
      <c r="BE475" s="14">
        <v>0</v>
      </c>
      <c r="BF475" s="12">
        <v>0</v>
      </c>
      <c r="BG475" s="14">
        <v>0</v>
      </c>
      <c r="BH475" s="14">
        <v>0</v>
      </c>
      <c r="BI475" s="14">
        <v>0</v>
      </c>
      <c r="BJ475" s="14">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50000302</v>
      </c>
      <c r="D476" s="15" t="s">
        <v>747</v>
      </c>
      <c r="E476" s="14">
        <v>1</v>
      </c>
      <c r="F476" s="20">
        <v>80000001</v>
      </c>
      <c r="G476" s="14">
        <v>0</v>
      </c>
      <c r="H476" s="14">
        <v>2</v>
      </c>
      <c r="I476" s="14">
        <v>1</v>
      </c>
      <c r="J476" s="14">
        <v>3</v>
      </c>
      <c r="K476" s="14">
        <v>0</v>
      </c>
      <c r="L476" s="14">
        <v>0</v>
      </c>
      <c r="M476" s="14">
        <v>0</v>
      </c>
      <c r="N476" s="14">
        <v>1</v>
      </c>
      <c r="O476" s="14">
        <v>0</v>
      </c>
      <c r="P476" s="14">
        <v>0</v>
      </c>
      <c r="Q476" s="14">
        <v>0</v>
      </c>
      <c r="R476" s="20">
        <v>0</v>
      </c>
      <c r="S476" s="14">
        <v>0</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30</v>
      </c>
      <c r="AS476" s="20">
        <v>0</v>
      </c>
      <c r="AT476" s="14" t="s">
        <v>153</v>
      </c>
      <c r="AU476" s="14"/>
      <c r="AV476" s="15" t="s">
        <v>193</v>
      </c>
      <c r="AW476" s="14" t="s">
        <v>748</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51011101</v>
      </c>
      <c r="D477" s="13" t="s">
        <v>752</v>
      </c>
      <c r="E477" s="12">
        <v>0</v>
      </c>
      <c r="F477" s="20">
        <v>80000001</v>
      </c>
      <c r="G477" s="12">
        <v>51011102</v>
      </c>
      <c r="H477" s="12">
        <v>1</v>
      </c>
      <c r="I477" s="12">
        <v>1</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0</v>
      </c>
      <c r="AA477" s="12">
        <v>0</v>
      </c>
      <c r="AB477" s="12">
        <v>0</v>
      </c>
      <c r="AC477" s="12">
        <v>0</v>
      </c>
      <c r="AD477" s="12">
        <v>0</v>
      </c>
      <c r="AE477" s="12">
        <v>9</v>
      </c>
      <c r="AF477" s="12">
        <v>2</v>
      </c>
      <c r="AG477" s="12" t="s">
        <v>152</v>
      </c>
      <c r="AH477" s="20">
        <v>2</v>
      </c>
      <c r="AI477" s="20">
        <v>2</v>
      </c>
      <c r="AJ477" s="20">
        <v>0</v>
      </c>
      <c r="AK477" s="20">
        <v>1.5</v>
      </c>
      <c r="AL477" s="12">
        <v>0</v>
      </c>
      <c r="AM477" s="12">
        <v>0</v>
      </c>
      <c r="AN477" s="12">
        <v>0</v>
      </c>
      <c r="AO477" s="12">
        <v>1</v>
      </c>
      <c r="AP477" s="12">
        <v>3000</v>
      </c>
      <c r="AQ477" s="12">
        <v>0.5</v>
      </c>
      <c r="AR477" s="12">
        <v>0</v>
      </c>
      <c r="AS477" s="20">
        <v>0</v>
      </c>
      <c r="AT477" s="12" t="s">
        <v>153</v>
      </c>
      <c r="AU477" s="12"/>
      <c r="AV477" s="13" t="s">
        <v>154</v>
      </c>
      <c r="AW477" s="12" t="s">
        <v>155</v>
      </c>
      <c r="AX477" s="14">
        <v>10000007</v>
      </c>
      <c r="AY477" s="14">
        <v>21000110</v>
      </c>
      <c r="AZ477" s="13" t="s">
        <v>156</v>
      </c>
      <c r="BA477" s="12">
        <v>0</v>
      </c>
      <c r="BB477" s="23">
        <v>0</v>
      </c>
      <c r="BC477" s="23">
        <v>0</v>
      </c>
      <c r="BD477" s="24" t="str">
        <f>"&lt;color=#D3FD3A&gt;裂波击(剑类武器技能):\n&lt;/color&gt;"&amp;BD566&amp;"\n\n&lt;color=#D3FD3A&gt;裂地击(刀类武器技能):\n&lt;/color&gt;"&amp;BD548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51011102</v>
      </c>
      <c r="D478" s="13" t="s">
        <v>752</v>
      </c>
      <c r="E478" s="12">
        <v>1</v>
      </c>
      <c r="F478" s="20">
        <v>80000001</v>
      </c>
      <c r="G478" s="12">
        <v>51011103</v>
      </c>
      <c r="H478" s="12">
        <v>1</v>
      </c>
      <c r="I478" s="12">
        <v>6</v>
      </c>
      <c r="J478" s="12">
        <v>3</v>
      </c>
      <c r="K478" s="12">
        <v>0</v>
      </c>
      <c r="L478" s="12">
        <v>0</v>
      </c>
      <c r="M478" s="12">
        <v>0</v>
      </c>
      <c r="N478" s="12">
        <v>6</v>
      </c>
      <c r="O478" s="12">
        <v>0</v>
      </c>
      <c r="P478" s="12">
        <v>0</v>
      </c>
      <c r="Q478" s="12">
        <v>0</v>
      </c>
      <c r="R478" s="20">
        <v>0</v>
      </c>
      <c r="S478" s="12">
        <v>0</v>
      </c>
      <c r="T478" s="12">
        <v>1</v>
      </c>
      <c r="U478" s="12">
        <v>2</v>
      </c>
      <c r="V478" s="12">
        <v>0</v>
      </c>
      <c r="W478" s="12">
        <v>3</v>
      </c>
      <c r="X478" s="14"/>
      <c r="Y478" s="12">
        <v>350</v>
      </c>
      <c r="Z478" s="12">
        <v>0</v>
      </c>
      <c r="AA478" s="12">
        <v>0</v>
      </c>
      <c r="AB478" s="12">
        <v>0</v>
      </c>
      <c r="AC478" s="12">
        <v>0</v>
      </c>
      <c r="AD478" s="12">
        <v>0</v>
      </c>
      <c r="AE478" s="12">
        <v>9</v>
      </c>
      <c r="AF478" s="12">
        <v>2</v>
      </c>
      <c r="AG478" s="12" t="s">
        <v>152</v>
      </c>
      <c r="AH478" s="20">
        <v>2</v>
      </c>
      <c r="AI478" s="20">
        <v>2</v>
      </c>
      <c r="AJ478" s="20">
        <v>0</v>
      </c>
      <c r="AK478" s="20">
        <v>1.5</v>
      </c>
      <c r="AL478" s="12">
        <v>0</v>
      </c>
      <c r="AM478" s="12">
        <v>0</v>
      </c>
      <c r="AN478" s="12">
        <v>0</v>
      </c>
      <c r="AO478" s="12">
        <v>1</v>
      </c>
      <c r="AP478" s="12">
        <v>3000</v>
      </c>
      <c r="AQ478" s="12">
        <v>0.5</v>
      </c>
      <c r="AR478" s="12">
        <v>0</v>
      </c>
      <c r="AS478" s="20">
        <v>0</v>
      </c>
      <c r="AT478" s="12" t="s">
        <v>153</v>
      </c>
      <c r="AU478" s="12"/>
      <c r="AV478" s="13" t="s">
        <v>154</v>
      </c>
      <c r="AW478" s="12" t="s">
        <v>155</v>
      </c>
      <c r="AX478" s="14">
        <v>10000007</v>
      </c>
      <c r="AY478" s="14">
        <v>21000110</v>
      </c>
      <c r="AZ478" s="13" t="s">
        <v>156</v>
      </c>
      <c r="BA478" s="12">
        <v>0</v>
      </c>
      <c r="BB478" s="23">
        <v>0</v>
      </c>
      <c r="BC478" s="23">
        <v>0</v>
      </c>
      <c r="BD478" s="24" t="str">
        <f t="shared" ref="BD478:BD482" si="34">"&lt;color=#D3FD3A&gt;裂波击(剑类武器技能):\n&lt;/color&gt;"&amp;BD567&amp;"\n\n&lt;color=#D3FD3A&gt;裂地击(刀类武器技能):\n&lt;/color&gt;"&amp;BD549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8" s="12">
        <v>0</v>
      </c>
      <c r="BF478" s="12">
        <v>0</v>
      </c>
      <c r="BG478" s="12">
        <v>0</v>
      </c>
      <c r="BH478" s="12">
        <v>0</v>
      </c>
      <c r="BI478" s="12">
        <v>0</v>
      </c>
      <c r="BJ478" s="12">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2">
        <v>51011103</v>
      </c>
      <c r="D479" s="13" t="s">
        <v>752</v>
      </c>
      <c r="E479" s="12">
        <v>2</v>
      </c>
      <c r="F479" s="20">
        <v>80000001</v>
      </c>
      <c r="G479" s="12">
        <v>51011104</v>
      </c>
      <c r="H479" s="12">
        <v>1</v>
      </c>
      <c r="I479" s="12">
        <v>0</v>
      </c>
      <c r="J479" s="12">
        <v>3</v>
      </c>
      <c r="K479" s="12">
        <v>0</v>
      </c>
      <c r="L479" s="12">
        <v>0</v>
      </c>
      <c r="M479" s="12">
        <v>0</v>
      </c>
      <c r="N479" s="12">
        <v>6</v>
      </c>
      <c r="O479" s="12">
        <v>0</v>
      </c>
      <c r="P479" s="12">
        <v>0</v>
      </c>
      <c r="Q479" s="12">
        <v>0</v>
      </c>
      <c r="R479" s="20">
        <v>0</v>
      </c>
      <c r="S479" s="12">
        <v>0</v>
      </c>
      <c r="T479" s="12">
        <v>1</v>
      </c>
      <c r="U479" s="12">
        <v>2</v>
      </c>
      <c r="V479" s="12">
        <v>0</v>
      </c>
      <c r="W479" s="12">
        <v>3</v>
      </c>
      <c r="X479" s="14"/>
      <c r="Y479" s="12">
        <v>350</v>
      </c>
      <c r="Z479" s="12">
        <v>0</v>
      </c>
      <c r="AA479" s="12">
        <v>0</v>
      </c>
      <c r="AB479" s="12">
        <v>0</v>
      </c>
      <c r="AC479" s="12">
        <v>0</v>
      </c>
      <c r="AD479" s="12">
        <v>0</v>
      </c>
      <c r="AE479" s="12">
        <v>9</v>
      </c>
      <c r="AF479" s="12">
        <v>2</v>
      </c>
      <c r="AG479" s="12" t="s">
        <v>152</v>
      </c>
      <c r="AH479" s="20">
        <v>2</v>
      </c>
      <c r="AI479" s="20">
        <v>2</v>
      </c>
      <c r="AJ479" s="20">
        <v>0</v>
      </c>
      <c r="AK479" s="20">
        <v>1.5</v>
      </c>
      <c r="AL479" s="12">
        <v>0</v>
      </c>
      <c r="AM479" s="12">
        <v>0</v>
      </c>
      <c r="AN479" s="12">
        <v>0</v>
      </c>
      <c r="AO479" s="12">
        <v>1</v>
      </c>
      <c r="AP479" s="12">
        <v>3000</v>
      </c>
      <c r="AQ479" s="12">
        <v>0.5</v>
      </c>
      <c r="AR479" s="12">
        <v>0</v>
      </c>
      <c r="AS479" s="20">
        <v>0</v>
      </c>
      <c r="AT479" s="12" t="s">
        <v>153</v>
      </c>
      <c r="AU479" s="12"/>
      <c r="AV479" s="13" t="s">
        <v>154</v>
      </c>
      <c r="AW479" s="12" t="s">
        <v>155</v>
      </c>
      <c r="AX479" s="14">
        <v>10000007</v>
      </c>
      <c r="AY479" s="14">
        <v>21000110</v>
      </c>
      <c r="AZ479" s="13" t="s">
        <v>156</v>
      </c>
      <c r="BA479" s="12">
        <v>0</v>
      </c>
      <c r="BB479" s="23">
        <v>0</v>
      </c>
      <c r="BC479" s="23">
        <v>0</v>
      </c>
      <c r="BD47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79" s="12">
        <v>0</v>
      </c>
      <c r="BF479" s="12">
        <v>0</v>
      </c>
      <c r="BG479" s="12">
        <v>0</v>
      </c>
      <c r="BH479" s="12">
        <v>0</v>
      </c>
      <c r="BI479" s="12">
        <v>0</v>
      </c>
      <c r="BJ479" s="12">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51011104</v>
      </c>
      <c r="D480" s="13" t="s">
        <v>752</v>
      </c>
      <c r="E480" s="12">
        <v>3</v>
      </c>
      <c r="F480" s="20">
        <v>80000001</v>
      </c>
      <c r="G480" s="12">
        <v>0</v>
      </c>
      <c r="H480" s="12">
        <v>1</v>
      </c>
      <c r="I480" s="12">
        <v>0</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51011105</v>
      </c>
      <c r="D481" s="13" t="s">
        <v>752</v>
      </c>
      <c r="E481" s="12">
        <v>4</v>
      </c>
      <c r="F481" s="20">
        <v>80000001</v>
      </c>
      <c r="G481" s="12">
        <v>0</v>
      </c>
      <c r="H481" s="12">
        <v>1</v>
      </c>
      <c r="I481" s="12">
        <v>0</v>
      </c>
      <c r="J481" s="12">
        <v>0</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51011106</v>
      </c>
      <c r="D482" s="13" t="s">
        <v>752</v>
      </c>
      <c r="E482" s="12">
        <v>5</v>
      </c>
      <c r="F482" s="20">
        <v>80000001</v>
      </c>
      <c r="G482" s="12">
        <v>0</v>
      </c>
      <c r="H482" s="12">
        <v>1</v>
      </c>
      <c r="I482" s="12">
        <v>0</v>
      </c>
      <c r="J482" s="12">
        <v>0</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51011201</v>
      </c>
      <c r="D483" s="13" t="s">
        <v>521</v>
      </c>
      <c r="E483" s="12">
        <v>0</v>
      </c>
      <c r="F483" s="20">
        <v>80000001</v>
      </c>
      <c r="G483" s="12">
        <v>51011202</v>
      </c>
      <c r="H483" s="12">
        <v>1</v>
      </c>
      <c r="I483" s="12">
        <v>3</v>
      </c>
      <c r="J483" s="12">
        <v>3</v>
      </c>
      <c r="K483" s="12">
        <v>0</v>
      </c>
      <c r="L483" s="12">
        <v>0</v>
      </c>
      <c r="M483" s="12">
        <v>0</v>
      </c>
      <c r="N483" s="12">
        <v>6</v>
      </c>
      <c r="O483" s="12">
        <v>0</v>
      </c>
      <c r="P483" s="12">
        <v>0</v>
      </c>
      <c r="Q483" s="12">
        <v>0</v>
      </c>
      <c r="R483" s="20">
        <v>0</v>
      </c>
      <c r="S483" s="12">
        <v>0</v>
      </c>
      <c r="T483" s="12">
        <v>1</v>
      </c>
      <c r="U483" s="12">
        <v>2</v>
      </c>
      <c r="V483" s="12">
        <v>0</v>
      </c>
      <c r="W483" s="12">
        <v>1.5</v>
      </c>
      <c r="X483" s="14"/>
      <c r="Y483" s="12">
        <v>10</v>
      </c>
      <c r="Z483" s="12">
        <v>1</v>
      </c>
      <c r="AA483" s="12">
        <v>0</v>
      </c>
      <c r="AB483" s="12">
        <v>0</v>
      </c>
      <c r="AC483" s="12">
        <v>0</v>
      </c>
      <c r="AD483" s="12">
        <v>0</v>
      </c>
      <c r="AE483" s="12">
        <v>5</v>
      </c>
      <c r="AF483" s="12">
        <v>1</v>
      </c>
      <c r="AG483" s="12">
        <v>3</v>
      </c>
      <c r="AH483" s="20">
        <v>2</v>
      </c>
      <c r="AI483" s="20">
        <v>0</v>
      </c>
      <c r="AJ483" s="20">
        <v>0</v>
      </c>
      <c r="AK483" s="20">
        <v>0</v>
      </c>
      <c r="AL483" s="12">
        <v>0</v>
      </c>
      <c r="AM483" s="12">
        <v>0</v>
      </c>
      <c r="AN483" s="12">
        <v>0</v>
      </c>
      <c r="AO483" s="12">
        <v>0.5</v>
      </c>
      <c r="AP483" s="12">
        <v>3000</v>
      </c>
      <c r="AQ483" s="12">
        <v>0.2</v>
      </c>
      <c r="AR483" s="12">
        <v>0</v>
      </c>
      <c r="AS483" s="20">
        <v>0</v>
      </c>
      <c r="AT483" s="12" t="s">
        <v>153</v>
      </c>
      <c r="AU483" s="12"/>
      <c r="AV483" s="13" t="s">
        <v>158</v>
      </c>
      <c r="AW483" s="12" t="s">
        <v>159</v>
      </c>
      <c r="AX483" s="14">
        <v>10000007</v>
      </c>
      <c r="AY483" s="14">
        <v>21000020</v>
      </c>
      <c r="AZ483" s="13" t="s">
        <v>156</v>
      </c>
      <c r="BA483" s="12">
        <v>0</v>
      </c>
      <c r="BB483" s="23">
        <v>0</v>
      </c>
      <c r="BC483" s="23">
        <v>0</v>
      </c>
      <c r="BD483" s="24" t="str">
        <f>"&lt;color=#D3FD3A&gt;旋风击(剑类武器技能):\n&lt;/color&gt;"&amp;BD572&amp;"\n\n&lt;color=#D3FD3A&gt;回旋击(刀类武器技能):\n&lt;/color&gt;"&amp;BD554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51011202</v>
      </c>
      <c r="D484" s="13" t="s">
        <v>521</v>
      </c>
      <c r="E484" s="12">
        <v>1</v>
      </c>
      <c r="F484" s="20">
        <v>80000001</v>
      </c>
      <c r="G484" s="12">
        <v>51011203</v>
      </c>
      <c r="H484" s="12">
        <v>1</v>
      </c>
      <c r="I484" s="12">
        <v>0</v>
      </c>
      <c r="J484" s="12">
        <v>3</v>
      </c>
      <c r="K484" s="12">
        <v>0</v>
      </c>
      <c r="L484" s="12">
        <v>0</v>
      </c>
      <c r="M484" s="12">
        <v>0</v>
      </c>
      <c r="N484" s="12">
        <v>6</v>
      </c>
      <c r="O484" s="12">
        <v>0</v>
      </c>
      <c r="P484" s="12">
        <v>0</v>
      </c>
      <c r="Q484" s="12">
        <v>0</v>
      </c>
      <c r="R484" s="20">
        <v>0</v>
      </c>
      <c r="S484" s="12">
        <v>0</v>
      </c>
      <c r="T484" s="12">
        <v>1</v>
      </c>
      <c r="U484" s="12">
        <v>2</v>
      </c>
      <c r="V484" s="12">
        <v>0</v>
      </c>
      <c r="W484" s="12">
        <v>1.5</v>
      </c>
      <c r="X484" s="14"/>
      <c r="Y484" s="12">
        <v>10</v>
      </c>
      <c r="Z484" s="12">
        <v>1</v>
      </c>
      <c r="AA484" s="12">
        <v>0</v>
      </c>
      <c r="AB484" s="12">
        <v>0</v>
      </c>
      <c r="AC484" s="12">
        <v>0</v>
      </c>
      <c r="AD484" s="12">
        <v>0</v>
      </c>
      <c r="AE484" s="12">
        <v>5</v>
      </c>
      <c r="AF484" s="12">
        <v>1</v>
      </c>
      <c r="AG484" s="12">
        <v>3</v>
      </c>
      <c r="AH484" s="20">
        <v>2</v>
      </c>
      <c r="AI484" s="20">
        <v>0</v>
      </c>
      <c r="AJ484" s="20">
        <v>0</v>
      </c>
      <c r="AK484" s="20">
        <v>0</v>
      </c>
      <c r="AL484" s="12">
        <v>0</v>
      </c>
      <c r="AM484" s="12">
        <v>0</v>
      </c>
      <c r="AN484" s="12">
        <v>0</v>
      </c>
      <c r="AO484" s="12">
        <v>0.5</v>
      </c>
      <c r="AP484" s="12">
        <v>3000</v>
      </c>
      <c r="AQ484" s="12">
        <v>0.2</v>
      </c>
      <c r="AR484" s="12">
        <v>0</v>
      </c>
      <c r="AS484" s="20">
        <v>0</v>
      </c>
      <c r="AT484" s="12" t="s">
        <v>153</v>
      </c>
      <c r="AU484" s="12"/>
      <c r="AV484" s="13" t="s">
        <v>158</v>
      </c>
      <c r="AW484" s="12" t="s">
        <v>159</v>
      </c>
      <c r="AX484" s="14">
        <v>10000007</v>
      </c>
      <c r="AY484" s="14">
        <v>21000020</v>
      </c>
      <c r="AZ484" s="13" t="s">
        <v>156</v>
      </c>
      <c r="BA484" s="12">
        <v>0</v>
      </c>
      <c r="BB484" s="23">
        <v>0</v>
      </c>
      <c r="BC484" s="23">
        <v>0</v>
      </c>
      <c r="BD484" s="24" t="str">
        <f t="shared" ref="BD484:BD488" si="35">"&lt;color=#D3FD3A&gt;旋风击(剑类武器技能):\n&lt;/color&gt;"&amp;BD573&amp;"\n\n&lt;color=#D3FD3A&gt;回旋击(刀类武器技能):\n&lt;/color&gt;"&amp;BD555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51011203</v>
      </c>
      <c r="D485" s="13" t="s">
        <v>521</v>
      </c>
      <c r="E485" s="12">
        <v>2</v>
      </c>
      <c r="F485" s="20">
        <v>80000001</v>
      </c>
      <c r="G485" s="12">
        <v>51011204</v>
      </c>
      <c r="H485" s="12">
        <v>1</v>
      </c>
      <c r="I485" s="12">
        <v>0</v>
      </c>
      <c r="J485" s="12">
        <v>3</v>
      </c>
      <c r="K485" s="12">
        <v>0</v>
      </c>
      <c r="L485" s="12">
        <v>0</v>
      </c>
      <c r="M485" s="12">
        <v>0</v>
      </c>
      <c r="N485" s="12">
        <v>6</v>
      </c>
      <c r="O485" s="12">
        <v>0</v>
      </c>
      <c r="P485" s="12">
        <v>0</v>
      </c>
      <c r="Q485" s="12">
        <v>0</v>
      </c>
      <c r="R485" s="20">
        <v>0</v>
      </c>
      <c r="S485" s="12">
        <v>0</v>
      </c>
      <c r="T485" s="12">
        <v>1</v>
      </c>
      <c r="U485" s="12">
        <v>2</v>
      </c>
      <c r="V485" s="12">
        <v>0</v>
      </c>
      <c r="W485" s="12">
        <v>1.5</v>
      </c>
      <c r="X485" s="14"/>
      <c r="Y485" s="12">
        <v>10</v>
      </c>
      <c r="Z485" s="12">
        <v>1</v>
      </c>
      <c r="AA485" s="12">
        <v>0</v>
      </c>
      <c r="AB485" s="12">
        <v>0</v>
      </c>
      <c r="AC485" s="12">
        <v>0</v>
      </c>
      <c r="AD485" s="12">
        <v>0</v>
      </c>
      <c r="AE485" s="12">
        <v>5</v>
      </c>
      <c r="AF485" s="12">
        <v>1</v>
      </c>
      <c r="AG485" s="12">
        <v>3</v>
      </c>
      <c r="AH485" s="20">
        <v>2</v>
      </c>
      <c r="AI485" s="20">
        <v>0</v>
      </c>
      <c r="AJ485" s="20">
        <v>0</v>
      </c>
      <c r="AK485" s="20">
        <v>0</v>
      </c>
      <c r="AL485" s="12">
        <v>0</v>
      </c>
      <c r="AM485" s="12">
        <v>0</v>
      </c>
      <c r="AN485" s="12">
        <v>0</v>
      </c>
      <c r="AO485" s="12">
        <v>0.5</v>
      </c>
      <c r="AP485" s="12">
        <v>3000</v>
      </c>
      <c r="AQ485" s="12">
        <v>0.2</v>
      </c>
      <c r="AR485" s="12">
        <v>0</v>
      </c>
      <c r="AS485" s="20">
        <v>0</v>
      </c>
      <c r="AT485" s="12" t="s">
        <v>153</v>
      </c>
      <c r="AU485" s="12"/>
      <c r="AV485" s="13" t="s">
        <v>158</v>
      </c>
      <c r="AW485" s="12" t="s">
        <v>159</v>
      </c>
      <c r="AX485" s="14">
        <v>10000007</v>
      </c>
      <c r="AY485" s="14">
        <v>21000020</v>
      </c>
      <c r="AZ485" s="13" t="s">
        <v>156</v>
      </c>
      <c r="BA485" s="12">
        <v>0</v>
      </c>
      <c r="BB485" s="23">
        <v>0</v>
      </c>
      <c r="BC485" s="23">
        <v>0</v>
      </c>
      <c r="BD48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51011204</v>
      </c>
      <c r="D486" s="13" t="s">
        <v>521</v>
      </c>
      <c r="E486" s="12">
        <v>3</v>
      </c>
      <c r="F486" s="20">
        <v>80000001</v>
      </c>
      <c r="G486" s="12">
        <v>0</v>
      </c>
      <c r="H486" s="12">
        <v>1</v>
      </c>
      <c r="I486" s="12">
        <v>0</v>
      </c>
      <c r="J486" s="12">
        <v>0</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51011205</v>
      </c>
      <c r="D487" s="13" t="s">
        <v>521</v>
      </c>
      <c r="E487" s="12">
        <v>4</v>
      </c>
      <c r="F487" s="20">
        <v>80000001</v>
      </c>
      <c r="G487" s="12">
        <v>0</v>
      </c>
      <c r="H487" s="12">
        <v>1</v>
      </c>
      <c r="I487" s="12">
        <v>0</v>
      </c>
      <c r="J487" s="12">
        <v>0</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51011206</v>
      </c>
      <c r="D488" s="13" t="s">
        <v>521</v>
      </c>
      <c r="E488" s="12">
        <v>5</v>
      </c>
      <c r="F488" s="20">
        <v>80000001</v>
      </c>
      <c r="G488" s="12">
        <v>0</v>
      </c>
      <c r="H488" s="12">
        <v>1</v>
      </c>
      <c r="I488" s="12">
        <v>0</v>
      </c>
      <c r="J488" s="12">
        <v>0</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51011301</v>
      </c>
      <c r="D489" s="13" t="s">
        <v>753</v>
      </c>
      <c r="E489" s="12">
        <v>0</v>
      </c>
      <c r="F489" s="20">
        <v>80000001</v>
      </c>
      <c r="G489" s="12">
        <v>51011302</v>
      </c>
      <c r="H489" s="12">
        <v>1</v>
      </c>
      <c r="I489" s="12">
        <v>10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1</v>
      </c>
      <c r="AA489" s="12">
        <v>0</v>
      </c>
      <c r="AB489" s="12">
        <v>0</v>
      </c>
      <c r="AC489" s="12">
        <v>0</v>
      </c>
      <c r="AD489" s="12">
        <v>0</v>
      </c>
      <c r="AE489" s="12">
        <v>9</v>
      </c>
      <c r="AF489" s="12">
        <v>1</v>
      </c>
      <c r="AG489" s="12">
        <v>3</v>
      </c>
      <c r="AH489" s="20">
        <v>2</v>
      </c>
      <c r="AI489" s="20">
        <v>1</v>
      </c>
      <c r="AJ489" s="20">
        <v>0</v>
      </c>
      <c r="AK489" s="20">
        <v>6</v>
      </c>
      <c r="AL489" s="12">
        <v>0</v>
      </c>
      <c r="AM489" s="12">
        <v>0</v>
      </c>
      <c r="AN489" s="12">
        <v>0</v>
      </c>
      <c r="AO489" s="12">
        <v>1</v>
      </c>
      <c r="AP489" s="12">
        <v>3000</v>
      </c>
      <c r="AQ489" s="12">
        <v>0.4</v>
      </c>
      <c r="AR489" s="12">
        <v>0</v>
      </c>
      <c r="AS489" s="20">
        <v>0</v>
      </c>
      <c r="AT489" s="12" t="s">
        <v>153</v>
      </c>
      <c r="AU489" s="12"/>
      <c r="AV489" s="13" t="s">
        <v>160</v>
      </c>
      <c r="AW489" s="12" t="s">
        <v>161</v>
      </c>
      <c r="AX489" s="14">
        <v>10000015</v>
      </c>
      <c r="AY489" s="14">
        <v>21000030</v>
      </c>
      <c r="AZ489" s="13" t="s">
        <v>162</v>
      </c>
      <c r="BA489" s="12">
        <v>0</v>
      </c>
      <c r="BB489" s="23">
        <v>0</v>
      </c>
      <c r="BC489" s="23">
        <v>0</v>
      </c>
      <c r="BD489" s="24" t="str">
        <f>"&lt;color=#D3FD3A&gt;冲锋击(剑类武器技能):\n&lt;/color&gt;"&amp;BD578&amp;"\n\n&lt;color=#D3FD3A&gt;跳跃击(刀类武器技能):\n&lt;/color&gt;"&amp;BD560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51011302</v>
      </c>
      <c r="D490" s="13" t="s">
        <v>753</v>
      </c>
      <c r="E490" s="12">
        <v>1</v>
      </c>
      <c r="F490" s="20">
        <v>80000001</v>
      </c>
      <c r="G490" s="12">
        <v>51011303</v>
      </c>
      <c r="H490" s="12">
        <v>1</v>
      </c>
      <c r="I490" s="12">
        <v>0</v>
      </c>
      <c r="J490" s="12">
        <v>3</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1</v>
      </c>
      <c r="AA490" s="12">
        <v>0</v>
      </c>
      <c r="AB490" s="12">
        <v>0</v>
      </c>
      <c r="AC490" s="12">
        <v>0</v>
      </c>
      <c r="AD490" s="12">
        <v>0</v>
      </c>
      <c r="AE490" s="12">
        <v>9</v>
      </c>
      <c r="AF490" s="12">
        <v>1</v>
      </c>
      <c r="AG490" s="12">
        <v>3</v>
      </c>
      <c r="AH490" s="20">
        <v>2</v>
      </c>
      <c r="AI490" s="20">
        <v>1</v>
      </c>
      <c r="AJ490" s="20">
        <v>0</v>
      </c>
      <c r="AK490" s="20">
        <v>6</v>
      </c>
      <c r="AL490" s="12">
        <v>0</v>
      </c>
      <c r="AM490" s="12">
        <v>0</v>
      </c>
      <c r="AN490" s="12">
        <v>0</v>
      </c>
      <c r="AO490" s="12">
        <v>1</v>
      </c>
      <c r="AP490" s="12">
        <v>3000</v>
      </c>
      <c r="AQ490" s="12">
        <v>0.4</v>
      </c>
      <c r="AR490" s="12">
        <v>0</v>
      </c>
      <c r="AS490" s="20">
        <v>0</v>
      </c>
      <c r="AT490" s="12" t="s">
        <v>153</v>
      </c>
      <c r="AU490" s="12"/>
      <c r="AV490" s="13" t="s">
        <v>160</v>
      </c>
      <c r="AW490" s="12" t="s">
        <v>161</v>
      </c>
      <c r="AX490" s="14">
        <v>10000015</v>
      </c>
      <c r="AY490" s="14">
        <v>21000030</v>
      </c>
      <c r="AZ490" s="13" t="s">
        <v>162</v>
      </c>
      <c r="BA490" s="12">
        <v>0</v>
      </c>
      <c r="BB490" s="23">
        <v>0</v>
      </c>
      <c r="BC490" s="23">
        <v>0</v>
      </c>
      <c r="BD490" s="24" t="str">
        <f t="shared" ref="BD490:BD494" si="36">"&lt;color=#D3FD3A&gt;冲锋击(剑类武器技能):\n&lt;/color&gt;"&amp;BD579&amp;"\n\n&lt;color=#D3FD3A&gt;跳跃击(刀类武器技能):\n&lt;/color&gt;"&amp;BD561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51011303</v>
      </c>
      <c r="D491" s="13" t="s">
        <v>753</v>
      </c>
      <c r="E491" s="12">
        <v>2</v>
      </c>
      <c r="F491" s="20">
        <v>80000001</v>
      </c>
      <c r="G491" s="12">
        <v>51011304</v>
      </c>
      <c r="H491" s="12">
        <v>1</v>
      </c>
      <c r="I491" s="12">
        <v>0</v>
      </c>
      <c r="J491" s="12">
        <v>3</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1</v>
      </c>
      <c r="AA491" s="12">
        <v>0</v>
      </c>
      <c r="AB491" s="12">
        <v>0</v>
      </c>
      <c r="AC491" s="12">
        <v>0</v>
      </c>
      <c r="AD491" s="12">
        <v>0</v>
      </c>
      <c r="AE491" s="12">
        <v>9</v>
      </c>
      <c r="AF491" s="12">
        <v>1</v>
      </c>
      <c r="AG491" s="12">
        <v>3</v>
      </c>
      <c r="AH491" s="20">
        <v>2</v>
      </c>
      <c r="AI491" s="20">
        <v>1</v>
      </c>
      <c r="AJ491" s="20">
        <v>0</v>
      </c>
      <c r="AK491" s="20">
        <v>6</v>
      </c>
      <c r="AL491" s="12">
        <v>0</v>
      </c>
      <c r="AM491" s="12">
        <v>0</v>
      </c>
      <c r="AN491" s="12">
        <v>0</v>
      </c>
      <c r="AO491" s="12">
        <v>1</v>
      </c>
      <c r="AP491" s="12">
        <v>3000</v>
      </c>
      <c r="AQ491" s="12">
        <v>0.4</v>
      </c>
      <c r="AR491" s="12">
        <v>0</v>
      </c>
      <c r="AS491" s="20">
        <v>0</v>
      </c>
      <c r="AT491" s="12" t="s">
        <v>153</v>
      </c>
      <c r="AU491" s="12"/>
      <c r="AV491" s="13" t="s">
        <v>160</v>
      </c>
      <c r="AW491" s="12" t="s">
        <v>161</v>
      </c>
      <c r="AX491" s="14">
        <v>10000015</v>
      </c>
      <c r="AY491" s="14">
        <v>21000030</v>
      </c>
      <c r="AZ491" s="13" t="s">
        <v>162</v>
      </c>
      <c r="BA491" s="12">
        <v>0</v>
      </c>
      <c r="BB491" s="23">
        <v>0</v>
      </c>
      <c r="BC491" s="23">
        <v>0</v>
      </c>
      <c r="BD49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51011304</v>
      </c>
      <c r="D492" s="13" t="s">
        <v>753</v>
      </c>
      <c r="E492" s="12">
        <v>3</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51011305</v>
      </c>
      <c r="D493" s="13" t="s">
        <v>753</v>
      </c>
      <c r="E493" s="12">
        <v>4</v>
      </c>
      <c r="F493" s="20">
        <v>80000001</v>
      </c>
      <c r="G493" s="12">
        <v>0</v>
      </c>
      <c r="H493" s="12">
        <v>1</v>
      </c>
      <c r="I493" s="12">
        <v>0</v>
      </c>
      <c r="J493" s="12">
        <v>0</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51011306</v>
      </c>
      <c r="D494" s="13" t="s">
        <v>753</v>
      </c>
      <c r="E494" s="12">
        <v>5</v>
      </c>
      <c r="F494" s="20">
        <v>80000001</v>
      </c>
      <c r="G494" s="12">
        <v>0</v>
      </c>
      <c r="H494" s="12">
        <v>1</v>
      </c>
      <c r="I494" s="12">
        <v>0</v>
      </c>
      <c r="J494" s="12">
        <v>0</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52011101</v>
      </c>
      <c r="D495" s="13" t="s">
        <v>754</v>
      </c>
      <c r="E495" s="12">
        <v>0</v>
      </c>
      <c r="F495" s="20">
        <v>80000001</v>
      </c>
      <c r="G495" s="12">
        <v>52011102</v>
      </c>
      <c r="H495" s="12">
        <v>3</v>
      </c>
      <c r="I495" s="12">
        <v>1</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ref="BD495:BD500" si="37">"&lt;color=#D3FD3A&gt;"&amp;D663&amp;"(法杖武器技能):\n&lt;/color&gt;"&amp;BD663&amp;"\n\n&lt;color=#D3FD3A&gt;"&amp;D669&amp;"(魔法书武器技能):\n&lt;/color&gt;"&amp;BD669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52011102</v>
      </c>
      <c r="D496" s="13" t="s">
        <v>754</v>
      </c>
      <c r="E496" s="12">
        <v>1</v>
      </c>
      <c r="F496" s="20">
        <v>80000001</v>
      </c>
      <c r="G496" s="12">
        <v>52011103</v>
      </c>
      <c r="H496" s="12">
        <v>3</v>
      </c>
      <c r="I496" s="12">
        <v>6</v>
      </c>
      <c r="J496" s="12">
        <v>3</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52011103</v>
      </c>
      <c r="D497" s="13" t="s">
        <v>754</v>
      </c>
      <c r="E497" s="12">
        <v>2</v>
      </c>
      <c r="F497" s="20">
        <v>80000001</v>
      </c>
      <c r="G497" s="12">
        <v>52011104</v>
      </c>
      <c r="H497" s="12">
        <v>3</v>
      </c>
      <c r="I497" s="12">
        <v>0</v>
      </c>
      <c r="J497" s="12">
        <v>3</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52011104</v>
      </c>
      <c r="D498" s="13" t="s">
        <v>754</v>
      </c>
      <c r="E498" s="12">
        <v>3</v>
      </c>
      <c r="F498" s="20">
        <v>80000001</v>
      </c>
      <c r="G498" s="12">
        <v>0</v>
      </c>
      <c r="H498" s="12">
        <v>3</v>
      </c>
      <c r="I498" s="12">
        <v>0</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52011105</v>
      </c>
      <c r="D499" s="13" t="s">
        <v>754</v>
      </c>
      <c r="E499" s="12">
        <v>4</v>
      </c>
      <c r="F499" s="20">
        <v>80000001</v>
      </c>
      <c r="G499" s="12">
        <v>0</v>
      </c>
      <c r="H499" s="12">
        <v>3</v>
      </c>
      <c r="I499" s="12">
        <v>0</v>
      </c>
      <c r="J499" s="12">
        <v>0</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52011106</v>
      </c>
      <c r="D500" s="13" t="s">
        <v>754</v>
      </c>
      <c r="E500" s="12">
        <v>5</v>
      </c>
      <c r="F500" s="20">
        <v>80000001</v>
      </c>
      <c r="G500" s="12">
        <v>0</v>
      </c>
      <c r="H500" s="12">
        <v>3</v>
      </c>
      <c r="I500" s="12">
        <v>0</v>
      </c>
      <c r="J500" s="12">
        <v>0</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52011201</v>
      </c>
      <c r="D501" s="13" t="s">
        <v>755</v>
      </c>
      <c r="E501" s="12">
        <v>0</v>
      </c>
      <c r="F501" s="20">
        <v>80000001</v>
      </c>
      <c r="G501" s="12">
        <v>52011202</v>
      </c>
      <c r="H501" s="12">
        <v>3</v>
      </c>
      <c r="I501" s="12">
        <v>3</v>
      </c>
      <c r="J501" s="12">
        <v>3</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ref="BD501:BD506" si="38">"&lt;color=#D3FD3A&gt;"&amp;D675&amp;"(法杖武器技能):\n&lt;/color&gt;"&amp;BD675&amp;"\n\n&lt;color=#D3FD3A&gt;"&amp;D681&amp;"(魔法书类武器技能):\n&lt;/color&gt;"&amp;BD681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52011202</v>
      </c>
      <c r="D502" s="13" t="s">
        <v>755</v>
      </c>
      <c r="E502" s="12">
        <v>1</v>
      </c>
      <c r="F502" s="20">
        <v>80000001</v>
      </c>
      <c r="G502" s="12">
        <v>52011203</v>
      </c>
      <c r="H502" s="12">
        <v>3</v>
      </c>
      <c r="I502" s="12">
        <v>0</v>
      </c>
      <c r="J502" s="12">
        <v>3</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52011203</v>
      </c>
      <c r="D503" s="13" t="s">
        <v>755</v>
      </c>
      <c r="E503" s="12">
        <v>2</v>
      </c>
      <c r="F503" s="20">
        <v>80000001</v>
      </c>
      <c r="G503" s="12">
        <v>52011204</v>
      </c>
      <c r="H503" s="12">
        <v>3</v>
      </c>
      <c r="I503" s="12">
        <v>0</v>
      </c>
      <c r="J503" s="12">
        <v>3</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52011204</v>
      </c>
      <c r="D504" s="13" t="s">
        <v>755</v>
      </c>
      <c r="E504" s="12">
        <v>3</v>
      </c>
      <c r="F504" s="20">
        <v>80000001</v>
      </c>
      <c r="G504" s="12">
        <v>0</v>
      </c>
      <c r="H504" s="12">
        <v>3</v>
      </c>
      <c r="I504" s="12">
        <v>0</v>
      </c>
      <c r="J504" s="12">
        <v>0</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52011205</v>
      </c>
      <c r="D505" s="13" t="s">
        <v>755</v>
      </c>
      <c r="E505" s="12">
        <v>4</v>
      </c>
      <c r="F505" s="20">
        <v>80000001</v>
      </c>
      <c r="G505" s="12">
        <v>0</v>
      </c>
      <c r="H505" s="12">
        <v>3</v>
      </c>
      <c r="I505" s="12">
        <v>0</v>
      </c>
      <c r="J505" s="12">
        <v>0</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52011206</v>
      </c>
      <c r="D506" s="13" t="s">
        <v>755</v>
      </c>
      <c r="E506" s="12">
        <v>5</v>
      </c>
      <c r="F506" s="20">
        <v>80000001</v>
      </c>
      <c r="G506" s="12">
        <v>0</v>
      </c>
      <c r="H506" s="12">
        <v>3</v>
      </c>
      <c r="I506" s="12">
        <v>0</v>
      </c>
      <c r="J506" s="12">
        <v>0</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52011301</v>
      </c>
      <c r="D507" s="13" t="s">
        <v>756</v>
      </c>
      <c r="E507" s="12">
        <v>0</v>
      </c>
      <c r="F507" s="20">
        <v>80000001</v>
      </c>
      <c r="G507" s="12">
        <v>52011302</v>
      </c>
      <c r="H507" s="12">
        <v>3</v>
      </c>
      <c r="I507" s="12">
        <v>10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160</v>
      </c>
      <c r="AW507" s="12" t="s">
        <v>161</v>
      </c>
      <c r="AX507" s="14">
        <v>10000015</v>
      </c>
      <c r="AY507" s="14">
        <v>21000030</v>
      </c>
      <c r="AZ507" s="13" t="s">
        <v>162</v>
      </c>
      <c r="BA507" s="12">
        <v>0</v>
      </c>
      <c r="BB507" s="23">
        <v>0</v>
      </c>
      <c r="BC507" s="23">
        <v>0</v>
      </c>
      <c r="BD507" s="24" t="str">
        <f t="shared" ref="BD507:BD512" si="39">"&lt;color=#D3FD3A&gt;"&amp;D687&amp;"(法杖类武器技能):\n&lt;/color&gt;"&amp;BD687&amp;"\n\n&lt;color=#D3FD3A&gt;"&amp;D693&amp;"(魔法书类武器技能):\n&lt;/color&gt;"&amp;BD693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52011302</v>
      </c>
      <c r="D508" s="13" t="s">
        <v>756</v>
      </c>
      <c r="E508" s="12">
        <v>1</v>
      </c>
      <c r="F508" s="20">
        <v>80000001</v>
      </c>
      <c r="G508" s="12">
        <v>52011303</v>
      </c>
      <c r="H508" s="12">
        <v>3</v>
      </c>
      <c r="I508" s="12">
        <v>0</v>
      </c>
      <c r="J508" s="12">
        <v>3</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160</v>
      </c>
      <c r="AW508" s="12" t="s">
        <v>161</v>
      </c>
      <c r="AX508" s="14">
        <v>10000015</v>
      </c>
      <c r="AY508" s="14">
        <v>21000030</v>
      </c>
      <c r="AZ508" s="13" t="s">
        <v>162</v>
      </c>
      <c r="BA508" s="12">
        <v>0</v>
      </c>
      <c r="BB508" s="23">
        <v>0</v>
      </c>
      <c r="BC508" s="23">
        <v>0</v>
      </c>
      <c r="BD50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52011303</v>
      </c>
      <c r="D509" s="13" t="s">
        <v>756</v>
      </c>
      <c r="E509" s="12">
        <v>2</v>
      </c>
      <c r="F509" s="20">
        <v>80000001</v>
      </c>
      <c r="G509" s="12">
        <v>52011304</v>
      </c>
      <c r="H509" s="12">
        <v>3</v>
      </c>
      <c r="I509" s="12">
        <v>0</v>
      </c>
      <c r="J509" s="12">
        <v>3</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160</v>
      </c>
      <c r="AW509" s="12" t="s">
        <v>161</v>
      </c>
      <c r="AX509" s="14">
        <v>10000015</v>
      </c>
      <c r="AY509" s="14">
        <v>21000030</v>
      </c>
      <c r="AZ509" s="13" t="s">
        <v>162</v>
      </c>
      <c r="BA509" s="12">
        <v>0</v>
      </c>
      <c r="BB509" s="23">
        <v>0</v>
      </c>
      <c r="BC509" s="23">
        <v>0</v>
      </c>
      <c r="BD50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52011304</v>
      </c>
      <c r="D510" s="13" t="s">
        <v>756</v>
      </c>
      <c r="E510" s="12">
        <v>3</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52011305</v>
      </c>
      <c r="D511" s="13" t="s">
        <v>756</v>
      </c>
      <c r="E511" s="12">
        <v>4</v>
      </c>
      <c r="F511" s="20">
        <v>80000001</v>
      </c>
      <c r="G511" s="12">
        <v>0</v>
      </c>
      <c r="H511" s="12">
        <v>3</v>
      </c>
      <c r="I511" s="12">
        <v>0</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52011306</v>
      </c>
      <c r="D512" s="13" t="s">
        <v>756</v>
      </c>
      <c r="E512" s="12">
        <v>5</v>
      </c>
      <c r="F512" s="20">
        <v>80000001</v>
      </c>
      <c r="G512" s="12">
        <v>0</v>
      </c>
      <c r="H512" s="12">
        <v>3</v>
      </c>
      <c r="I512" s="12">
        <v>0</v>
      </c>
      <c r="J512" s="12">
        <v>0</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68">
        <v>53011101</v>
      </c>
      <c r="D513" s="69" t="s">
        <v>757</v>
      </c>
      <c r="E513" s="68">
        <v>0</v>
      </c>
      <c r="F513" s="20">
        <v>80000001</v>
      </c>
      <c r="G513" s="68">
        <v>53011102</v>
      </c>
      <c r="H513" s="68">
        <v>3</v>
      </c>
      <c r="I513" s="68">
        <v>1</v>
      </c>
      <c r="J513" s="68">
        <v>0</v>
      </c>
      <c r="K513" s="68">
        <v>0</v>
      </c>
      <c r="L513" s="68">
        <v>0</v>
      </c>
      <c r="M513" s="68">
        <v>0</v>
      </c>
      <c r="N513" s="68">
        <v>6</v>
      </c>
      <c r="O513" s="68">
        <v>0</v>
      </c>
      <c r="P513" s="68">
        <v>0</v>
      </c>
      <c r="Q513" s="68">
        <v>0</v>
      </c>
      <c r="R513" s="70">
        <v>0</v>
      </c>
      <c r="S513" s="68">
        <v>0</v>
      </c>
      <c r="T513" s="68">
        <v>1</v>
      </c>
      <c r="U513" s="68">
        <v>2</v>
      </c>
      <c r="V513" s="68">
        <v>0</v>
      </c>
      <c r="W513" s="68">
        <v>3</v>
      </c>
      <c r="X513" s="14"/>
      <c r="Y513" s="68">
        <v>350</v>
      </c>
      <c r="Z513" s="68">
        <v>0</v>
      </c>
      <c r="AA513" s="68">
        <v>0</v>
      </c>
      <c r="AB513" s="68">
        <v>0</v>
      </c>
      <c r="AC513" s="68">
        <v>0</v>
      </c>
      <c r="AD513" s="68">
        <v>0</v>
      </c>
      <c r="AE513" s="68">
        <v>9</v>
      </c>
      <c r="AF513" s="68">
        <v>2</v>
      </c>
      <c r="AG513" s="68" t="s">
        <v>152</v>
      </c>
      <c r="AH513" s="70">
        <v>2</v>
      </c>
      <c r="AI513" s="70">
        <v>2</v>
      </c>
      <c r="AJ513" s="70">
        <v>0</v>
      </c>
      <c r="AK513" s="70">
        <v>1.5</v>
      </c>
      <c r="AL513" s="68">
        <v>0</v>
      </c>
      <c r="AM513" s="68">
        <v>0</v>
      </c>
      <c r="AN513" s="68">
        <v>0</v>
      </c>
      <c r="AO513" s="68">
        <v>1</v>
      </c>
      <c r="AP513" s="68">
        <v>2000</v>
      </c>
      <c r="AQ513" s="68">
        <v>0.5</v>
      </c>
      <c r="AR513" s="68">
        <v>0</v>
      </c>
      <c r="AS513" s="70">
        <v>0</v>
      </c>
      <c r="AT513" s="68" t="s">
        <v>153</v>
      </c>
      <c r="AU513" s="68"/>
      <c r="AV513" s="69" t="s">
        <v>154</v>
      </c>
      <c r="AW513" s="14" t="s">
        <v>758</v>
      </c>
      <c r="AX513" s="71">
        <v>10000007</v>
      </c>
      <c r="AY513" s="71">
        <v>21000110</v>
      </c>
      <c r="AZ513" s="69" t="s">
        <v>156</v>
      </c>
      <c r="BA513" s="68">
        <v>0</v>
      </c>
      <c r="BB513" s="72">
        <v>0</v>
      </c>
      <c r="BC513" s="72">
        <v>0</v>
      </c>
      <c r="BD513" s="73" t="str">
        <f t="shared" ref="BD513:BD518" si="40">"&lt;color=#D3FD3A&gt;"&amp;D787&amp;"(剑类武器技能):\n&lt;/color&gt;"&amp;BD787&amp;"\n\n&lt;color=#D3FD3A&gt;"&amp;D781&amp;"(弓箭类武器技能):\n&lt;/color&gt;"&amp;BD781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3" s="68">
        <v>0</v>
      </c>
      <c r="BF513" s="68">
        <v>0</v>
      </c>
      <c r="BG513" s="68">
        <v>0</v>
      </c>
      <c r="BH513" s="68">
        <v>0</v>
      </c>
      <c r="BI513" s="68">
        <v>0</v>
      </c>
      <c r="BJ513" s="68">
        <v>0</v>
      </c>
      <c r="BK513" s="74">
        <v>0</v>
      </c>
      <c r="BL513" s="70">
        <v>0</v>
      </c>
      <c r="BM513" s="70">
        <v>0</v>
      </c>
      <c r="BN513" s="70">
        <v>0</v>
      </c>
      <c r="BO513" s="70">
        <v>0</v>
      </c>
      <c r="BP513" s="70">
        <v>0</v>
      </c>
      <c r="BQ513" s="70">
        <v>0</v>
      </c>
      <c r="BR513" s="20">
        <v>0</v>
      </c>
      <c r="BS513" s="20"/>
      <c r="BT513" s="20"/>
      <c r="BU513" s="20"/>
      <c r="BV513" s="70">
        <v>0</v>
      </c>
      <c r="BW513" s="70">
        <v>0</v>
      </c>
      <c r="BX513" s="70">
        <v>0</v>
      </c>
    </row>
    <row r="514" spans="3:76" ht="20.100000000000001" customHeight="1">
      <c r="C514" s="68">
        <v>53011102</v>
      </c>
      <c r="D514" s="69" t="s">
        <v>757</v>
      </c>
      <c r="E514" s="68">
        <v>1</v>
      </c>
      <c r="F514" s="20">
        <v>80000001</v>
      </c>
      <c r="G514" s="68">
        <v>53011103</v>
      </c>
      <c r="H514" s="68">
        <v>3</v>
      </c>
      <c r="I514" s="68">
        <v>6</v>
      </c>
      <c r="J514" s="68">
        <v>3</v>
      </c>
      <c r="K514" s="68">
        <v>0</v>
      </c>
      <c r="L514" s="68">
        <v>0</v>
      </c>
      <c r="M514" s="68">
        <v>0</v>
      </c>
      <c r="N514" s="68">
        <v>6</v>
      </c>
      <c r="O514" s="68">
        <v>0</v>
      </c>
      <c r="P514" s="68">
        <v>0</v>
      </c>
      <c r="Q514" s="68">
        <v>0</v>
      </c>
      <c r="R514" s="70">
        <v>0</v>
      </c>
      <c r="S514" s="68">
        <v>0</v>
      </c>
      <c r="T514" s="68">
        <v>1</v>
      </c>
      <c r="U514" s="68">
        <v>2</v>
      </c>
      <c r="V514" s="68">
        <v>0</v>
      </c>
      <c r="W514" s="68">
        <v>3</v>
      </c>
      <c r="X514" s="14"/>
      <c r="Y514" s="68">
        <v>350</v>
      </c>
      <c r="Z514" s="68">
        <v>0</v>
      </c>
      <c r="AA514" s="68">
        <v>0</v>
      </c>
      <c r="AB514" s="68">
        <v>0</v>
      </c>
      <c r="AC514" s="68">
        <v>0</v>
      </c>
      <c r="AD514" s="68">
        <v>0</v>
      </c>
      <c r="AE514" s="68">
        <v>9</v>
      </c>
      <c r="AF514" s="68">
        <v>2</v>
      </c>
      <c r="AG514" s="68" t="s">
        <v>152</v>
      </c>
      <c r="AH514" s="70">
        <v>2</v>
      </c>
      <c r="AI514" s="70">
        <v>2</v>
      </c>
      <c r="AJ514" s="70">
        <v>0</v>
      </c>
      <c r="AK514" s="70">
        <v>1.5</v>
      </c>
      <c r="AL514" s="68">
        <v>0</v>
      </c>
      <c r="AM514" s="68">
        <v>0</v>
      </c>
      <c r="AN514" s="68">
        <v>0</v>
      </c>
      <c r="AO514" s="68">
        <v>1</v>
      </c>
      <c r="AP514" s="68">
        <v>2000</v>
      </c>
      <c r="AQ514" s="68">
        <v>0.5</v>
      </c>
      <c r="AR514" s="68">
        <v>0</v>
      </c>
      <c r="AS514" s="70">
        <v>0</v>
      </c>
      <c r="AT514" s="68" t="s">
        <v>153</v>
      </c>
      <c r="AU514" s="68"/>
      <c r="AV514" s="69" t="s">
        <v>154</v>
      </c>
      <c r="AW514" s="14" t="s">
        <v>758</v>
      </c>
      <c r="AX514" s="71">
        <v>10000007</v>
      </c>
      <c r="AY514" s="71">
        <v>21000110</v>
      </c>
      <c r="AZ514" s="69" t="s">
        <v>156</v>
      </c>
      <c r="BA514" s="68">
        <v>0</v>
      </c>
      <c r="BB514" s="72">
        <v>0</v>
      </c>
      <c r="BC514" s="72">
        <v>0</v>
      </c>
      <c r="BD51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4" s="68">
        <v>0</v>
      </c>
      <c r="BF514" s="68">
        <v>0</v>
      </c>
      <c r="BG514" s="68">
        <v>0</v>
      </c>
      <c r="BH514" s="68">
        <v>0</v>
      </c>
      <c r="BI514" s="68">
        <v>0</v>
      </c>
      <c r="BJ514" s="68">
        <v>0</v>
      </c>
      <c r="BK514" s="74">
        <v>0</v>
      </c>
      <c r="BL514" s="70">
        <v>0</v>
      </c>
      <c r="BM514" s="70">
        <v>0</v>
      </c>
      <c r="BN514" s="70">
        <v>0</v>
      </c>
      <c r="BO514" s="70">
        <v>0</v>
      </c>
      <c r="BP514" s="70">
        <v>0</v>
      </c>
      <c r="BQ514" s="70">
        <v>0</v>
      </c>
      <c r="BR514" s="20">
        <v>0</v>
      </c>
      <c r="BS514" s="20"/>
      <c r="BT514" s="20"/>
      <c r="BU514" s="20"/>
      <c r="BV514" s="70">
        <v>0</v>
      </c>
      <c r="BW514" s="70">
        <v>0</v>
      </c>
      <c r="BX514" s="70">
        <v>0</v>
      </c>
    </row>
    <row r="515" spans="3:76" ht="20.100000000000001" customHeight="1">
      <c r="C515" s="68">
        <v>53011103</v>
      </c>
      <c r="D515" s="69" t="s">
        <v>757</v>
      </c>
      <c r="E515" s="68">
        <v>2</v>
      </c>
      <c r="F515" s="20">
        <v>80000001</v>
      </c>
      <c r="G515" s="68">
        <v>53011104</v>
      </c>
      <c r="H515" s="68">
        <v>3</v>
      </c>
      <c r="I515" s="68">
        <v>0</v>
      </c>
      <c r="J515" s="68">
        <v>3</v>
      </c>
      <c r="K515" s="68">
        <v>0</v>
      </c>
      <c r="L515" s="68">
        <v>0</v>
      </c>
      <c r="M515" s="68">
        <v>0</v>
      </c>
      <c r="N515" s="68">
        <v>6</v>
      </c>
      <c r="O515" s="68">
        <v>0</v>
      </c>
      <c r="P515" s="68">
        <v>0</v>
      </c>
      <c r="Q515" s="68">
        <v>0</v>
      </c>
      <c r="R515" s="70">
        <v>0</v>
      </c>
      <c r="S515" s="68">
        <v>0</v>
      </c>
      <c r="T515" s="68">
        <v>1</v>
      </c>
      <c r="U515" s="68">
        <v>2</v>
      </c>
      <c r="V515" s="68">
        <v>0</v>
      </c>
      <c r="W515" s="68">
        <v>3</v>
      </c>
      <c r="X515" s="14"/>
      <c r="Y515" s="68">
        <v>350</v>
      </c>
      <c r="Z515" s="68">
        <v>0</v>
      </c>
      <c r="AA515" s="68">
        <v>0</v>
      </c>
      <c r="AB515" s="68">
        <v>0</v>
      </c>
      <c r="AC515" s="68">
        <v>0</v>
      </c>
      <c r="AD515" s="68">
        <v>0</v>
      </c>
      <c r="AE515" s="68">
        <v>9</v>
      </c>
      <c r="AF515" s="68">
        <v>2</v>
      </c>
      <c r="AG515" s="68" t="s">
        <v>152</v>
      </c>
      <c r="AH515" s="70">
        <v>2</v>
      </c>
      <c r="AI515" s="70">
        <v>2</v>
      </c>
      <c r="AJ515" s="70">
        <v>0</v>
      </c>
      <c r="AK515" s="70">
        <v>1.5</v>
      </c>
      <c r="AL515" s="68">
        <v>0</v>
      </c>
      <c r="AM515" s="68">
        <v>0</v>
      </c>
      <c r="AN515" s="68">
        <v>0</v>
      </c>
      <c r="AO515" s="68">
        <v>1</v>
      </c>
      <c r="AP515" s="68">
        <v>2000</v>
      </c>
      <c r="AQ515" s="68">
        <v>0.5</v>
      </c>
      <c r="AR515" s="68">
        <v>0</v>
      </c>
      <c r="AS515" s="70">
        <v>0</v>
      </c>
      <c r="AT515" s="68" t="s">
        <v>153</v>
      </c>
      <c r="AU515" s="68"/>
      <c r="AV515" s="69" t="s">
        <v>154</v>
      </c>
      <c r="AW515" s="14" t="s">
        <v>758</v>
      </c>
      <c r="AX515" s="71">
        <v>10000007</v>
      </c>
      <c r="AY515" s="71">
        <v>21000110</v>
      </c>
      <c r="AZ515" s="69" t="s">
        <v>156</v>
      </c>
      <c r="BA515" s="68">
        <v>0</v>
      </c>
      <c r="BB515" s="72">
        <v>0</v>
      </c>
      <c r="BC515" s="72">
        <v>0</v>
      </c>
      <c r="BD51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5" s="68">
        <v>0</v>
      </c>
      <c r="BF515" s="68">
        <v>0</v>
      </c>
      <c r="BG515" s="68">
        <v>0</v>
      </c>
      <c r="BH515" s="68">
        <v>0</v>
      </c>
      <c r="BI515" s="68">
        <v>0</v>
      </c>
      <c r="BJ515" s="68">
        <v>0</v>
      </c>
      <c r="BK515" s="74">
        <v>0</v>
      </c>
      <c r="BL515" s="70">
        <v>0</v>
      </c>
      <c r="BM515" s="70">
        <v>0</v>
      </c>
      <c r="BN515" s="70">
        <v>0</v>
      </c>
      <c r="BO515" s="70">
        <v>0</v>
      </c>
      <c r="BP515" s="70">
        <v>0</v>
      </c>
      <c r="BQ515" s="70">
        <v>0</v>
      </c>
      <c r="BR515" s="20">
        <v>0</v>
      </c>
      <c r="BS515" s="20"/>
      <c r="BT515" s="20"/>
      <c r="BU515" s="20"/>
      <c r="BV515" s="70">
        <v>0</v>
      </c>
      <c r="BW515" s="70">
        <v>0</v>
      </c>
      <c r="BX515" s="70">
        <v>0</v>
      </c>
    </row>
    <row r="516" spans="3:76" ht="20.100000000000001" customHeight="1">
      <c r="C516" s="68">
        <v>53011104</v>
      </c>
      <c r="D516" s="69" t="s">
        <v>757</v>
      </c>
      <c r="E516" s="68">
        <v>3</v>
      </c>
      <c r="F516" s="20">
        <v>80000001</v>
      </c>
      <c r="G516" s="68">
        <v>0</v>
      </c>
      <c r="H516" s="68">
        <v>3</v>
      </c>
      <c r="I516" s="68">
        <v>0</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53011105</v>
      </c>
      <c r="D517" s="69" t="s">
        <v>757</v>
      </c>
      <c r="E517" s="68">
        <v>4</v>
      </c>
      <c r="F517" s="20">
        <v>80000001</v>
      </c>
      <c r="G517" s="68">
        <v>0</v>
      </c>
      <c r="H517" s="68">
        <v>3</v>
      </c>
      <c r="I517" s="68">
        <v>0</v>
      </c>
      <c r="J517" s="68">
        <v>0</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53011106</v>
      </c>
      <c r="D518" s="69" t="s">
        <v>757</v>
      </c>
      <c r="E518" s="68">
        <v>5</v>
      </c>
      <c r="F518" s="20">
        <v>80000001</v>
      </c>
      <c r="G518" s="68">
        <v>0</v>
      </c>
      <c r="H518" s="68">
        <v>3</v>
      </c>
      <c r="I518" s="68">
        <v>0</v>
      </c>
      <c r="J518" s="68">
        <v>0</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53011201</v>
      </c>
      <c r="D519" s="69" t="s">
        <v>759</v>
      </c>
      <c r="E519" s="68">
        <v>0</v>
      </c>
      <c r="F519" s="20">
        <v>80000001</v>
      </c>
      <c r="G519" s="68">
        <v>53011202</v>
      </c>
      <c r="H519" s="68">
        <v>3</v>
      </c>
      <c r="I519" s="68">
        <v>3</v>
      </c>
      <c r="J519" s="68">
        <v>3</v>
      </c>
      <c r="K519" s="68">
        <v>0</v>
      </c>
      <c r="L519" s="68">
        <v>0</v>
      </c>
      <c r="M519" s="68">
        <v>0</v>
      </c>
      <c r="N519" s="68">
        <v>6</v>
      </c>
      <c r="O519" s="68">
        <v>0</v>
      </c>
      <c r="P519" s="68">
        <v>0</v>
      </c>
      <c r="Q519" s="68">
        <v>0</v>
      </c>
      <c r="R519" s="70">
        <v>0</v>
      </c>
      <c r="S519" s="68">
        <v>0</v>
      </c>
      <c r="T519" s="68">
        <v>1</v>
      </c>
      <c r="U519" s="68">
        <v>2</v>
      </c>
      <c r="V519" s="68">
        <v>0</v>
      </c>
      <c r="W519" s="68">
        <v>1.5</v>
      </c>
      <c r="X519" s="14"/>
      <c r="Y519" s="68">
        <v>10</v>
      </c>
      <c r="Z519" s="68">
        <v>1</v>
      </c>
      <c r="AA519" s="68">
        <v>0</v>
      </c>
      <c r="AB519" s="68">
        <v>0</v>
      </c>
      <c r="AC519" s="68">
        <v>0</v>
      </c>
      <c r="AD519" s="68">
        <v>0</v>
      </c>
      <c r="AE519" s="68">
        <v>5</v>
      </c>
      <c r="AF519" s="68">
        <v>1</v>
      </c>
      <c r="AG519" s="68">
        <v>3</v>
      </c>
      <c r="AH519" s="70">
        <v>2</v>
      </c>
      <c r="AI519" s="70">
        <v>0</v>
      </c>
      <c r="AJ519" s="70">
        <v>0</v>
      </c>
      <c r="AK519" s="70">
        <v>0</v>
      </c>
      <c r="AL519" s="68">
        <v>0</v>
      </c>
      <c r="AM519" s="68">
        <v>0</v>
      </c>
      <c r="AN519" s="68">
        <v>0</v>
      </c>
      <c r="AO519" s="68">
        <v>0.5</v>
      </c>
      <c r="AP519" s="68">
        <v>3000</v>
      </c>
      <c r="AQ519" s="68">
        <v>0.2</v>
      </c>
      <c r="AR519" s="68">
        <v>0</v>
      </c>
      <c r="AS519" s="70">
        <v>0</v>
      </c>
      <c r="AT519" s="68" t="s">
        <v>153</v>
      </c>
      <c r="AU519" s="68"/>
      <c r="AV519" s="69" t="s">
        <v>158</v>
      </c>
      <c r="AW519" s="68" t="s">
        <v>182</v>
      </c>
      <c r="AX519" s="71">
        <v>10000007</v>
      </c>
      <c r="AY519" s="71">
        <v>21000020</v>
      </c>
      <c r="AZ519" s="69" t="s">
        <v>156</v>
      </c>
      <c r="BA519" s="68">
        <v>0</v>
      </c>
      <c r="BB519" s="72">
        <v>0</v>
      </c>
      <c r="BC519" s="72">
        <v>0</v>
      </c>
      <c r="BD519" s="73" t="str">
        <f t="shared" ref="BD519:BD524" si="41">"&lt;color=#D3FD3A&gt;"&amp;D812&amp;"(剑类武器技能):\n&lt;/color&gt;"&amp;BD812&amp;"\n\n&lt;color=#D3FD3A&gt;"&amp;D793&amp;"(弓箭类武器技能):\n&lt;/color&gt;"&amp;BD793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53011202</v>
      </c>
      <c r="D520" s="69" t="s">
        <v>759</v>
      </c>
      <c r="E520" s="68">
        <v>1</v>
      </c>
      <c r="F520" s="20">
        <v>80000001</v>
      </c>
      <c r="G520" s="68">
        <v>53011203</v>
      </c>
      <c r="H520" s="68">
        <v>3</v>
      </c>
      <c r="I520" s="68">
        <v>0</v>
      </c>
      <c r="J520" s="68">
        <v>3</v>
      </c>
      <c r="K520" s="68">
        <v>0</v>
      </c>
      <c r="L520" s="68">
        <v>0</v>
      </c>
      <c r="M520" s="68">
        <v>0</v>
      </c>
      <c r="N520" s="68">
        <v>6</v>
      </c>
      <c r="O520" s="68">
        <v>0</v>
      </c>
      <c r="P520" s="68">
        <v>0</v>
      </c>
      <c r="Q520" s="68">
        <v>0</v>
      </c>
      <c r="R520" s="70">
        <v>0</v>
      </c>
      <c r="S520" s="68">
        <v>0</v>
      </c>
      <c r="T520" s="68">
        <v>1</v>
      </c>
      <c r="U520" s="68">
        <v>2</v>
      </c>
      <c r="V520" s="68">
        <v>0</v>
      </c>
      <c r="W520" s="68">
        <v>1.5</v>
      </c>
      <c r="X520" s="14"/>
      <c r="Y520" s="68">
        <v>10</v>
      </c>
      <c r="Z520" s="68">
        <v>1</v>
      </c>
      <c r="AA520" s="68">
        <v>0</v>
      </c>
      <c r="AB520" s="68">
        <v>0</v>
      </c>
      <c r="AC520" s="68">
        <v>0</v>
      </c>
      <c r="AD520" s="68">
        <v>0</v>
      </c>
      <c r="AE520" s="68">
        <v>5</v>
      </c>
      <c r="AF520" s="68">
        <v>1</v>
      </c>
      <c r="AG520" s="68">
        <v>3</v>
      </c>
      <c r="AH520" s="70">
        <v>2</v>
      </c>
      <c r="AI520" s="70">
        <v>0</v>
      </c>
      <c r="AJ520" s="70">
        <v>0</v>
      </c>
      <c r="AK520" s="70">
        <v>0</v>
      </c>
      <c r="AL520" s="68">
        <v>0</v>
      </c>
      <c r="AM520" s="68">
        <v>0</v>
      </c>
      <c r="AN520" s="68">
        <v>0</v>
      </c>
      <c r="AO520" s="68">
        <v>0.5</v>
      </c>
      <c r="AP520" s="68">
        <v>3000</v>
      </c>
      <c r="AQ520" s="68">
        <v>0.2</v>
      </c>
      <c r="AR520" s="68">
        <v>0</v>
      </c>
      <c r="AS520" s="70">
        <v>0</v>
      </c>
      <c r="AT520" s="68" t="s">
        <v>153</v>
      </c>
      <c r="AU520" s="68"/>
      <c r="AV520" s="69" t="s">
        <v>158</v>
      </c>
      <c r="AW520" s="68" t="s">
        <v>182</v>
      </c>
      <c r="AX520" s="71">
        <v>10000007</v>
      </c>
      <c r="AY520" s="71">
        <v>21000020</v>
      </c>
      <c r="AZ520" s="69" t="s">
        <v>156</v>
      </c>
      <c r="BA520" s="68">
        <v>0</v>
      </c>
      <c r="BB520" s="72">
        <v>0</v>
      </c>
      <c r="BC520" s="72">
        <v>0</v>
      </c>
      <c r="BD52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53011203</v>
      </c>
      <c r="D521" s="69" t="s">
        <v>759</v>
      </c>
      <c r="E521" s="68">
        <v>2</v>
      </c>
      <c r="F521" s="20">
        <v>80000001</v>
      </c>
      <c r="G521" s="68">
        <v>53011204</v>
      </c>
      <c r="H521" s="68">
        <v>3</v>
      </c>
      <c r="I521" s="68">
        <v>0</v>
      </c>
      <c r="J521" s="68">
        <v>3</v>
      </c>
      <c r="K521" s="68">
        <v>0</v>
      </c>
      <c r="L521" s="68">
        <v>0</v>
      </c>
      <c r="M521" s="68">
        <v>0</v>
      </c>
      <c r="N521" s="68">
        <v>6</v>
      </c>
      <c r="O521" s="68">
        <v>0</v>
      </c>
      <c r="P521" s="68">
        <v>0</v>
      </c>
      <c r="Q521" s="68">
        <v>0</v>
      </c>
      <c r="R521" s="70">
        <v>0</v>
      </c>
      <c r="S521" s="68">
        <v>0</v>
      </c>
      <c r="T521" s="68">
        <v>1</v>
      </c>
      <c r="U521" s="68">
        <v>2</v>
      </c>
      <c r="V521" s="68">
        <v>0</v>
      </c>
      <c r="W521" s="68">
        <v>1.5</v>
      </c>
      <c r="X521" s="14"/>
      <c r="Y521" s="68">
        <v>10</v>
      </c>
      <c r="Z521" s="68">
        <v>1</v>
      </c>
      <c r="AA521" s="68">
        <v>0</v>
      </c>
      <c r="AB521" s="68">
        <v>0</v>
      </c>
      <c r="AC521" s="68">
        <v>0</v>
      </c>
      <c r="AD521" s="68">
        <v>0</v>
      </c>
      <c r="AE521" s="68">
        <v>5</v>
      </c>
      <c r="AF521" s="68">
        <v>1</v>
      </c>
      <c r="AG521" s="68">
        <v>3</v>
      </c>
      <c r="AH521" s="70">
        <v>2</v>
      </c>
      <c r="AI521" s="70">
        <v>0</v>
      </c>
      <c r="AJ521" s="70">
        <v>0</v>
      </c>
      <c r="AK521" s="70">
        <v>0</v>
      </c>
      <c r="AL521" s="68">
        <v>0</v>
      </c>
      <c r="AM521" s="68">
        <v>0</v>
      </c>
      <c r="AN521" s="68">
        <v>0</v>
      </c>
      <c r="AO521" s="68">
        <v>0.5</v>
      </c>
      <c r="AP521" s="68">
        <v>3000</v>
      </c>
      <c r="AQ521" s="68">
        <v>0.2</v>
      </c>
      <c r="AR521" s="68">
        <v>0</v>
      </c>
      <c r="AS521" s="70">
        <v>0</v>
      </c>
      <c r="AT521" s="68" t="s">
        <v>153</v>
      </c>
      <c r="AU521" s="68"/>
      <c r="AV521" s="69" t="s">
        <v>158</v>
      </c>
      <c r="AW521" s="68" t="s">
        <v>182</v>
      </c>
      <c r="AX521" s="71">
        <v>10000007</v>
      </c>
      <c r="AY521" s="71">
        <v>21000020</v>
      </c>
      <c r="AZ521" s="69" t="s">
        <v>156</v>
      </c>
      <c r="BA521" s="68">
        <v>0</v>
      </c>
      <c r="BB521" s="72">
        <v>0</v>
      </c>
      <c r="BC521" s="72">
        <v>0</v>
      </c>
      <c r="BD52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53011204</v>
      </c>
      <c r="D522" s="69" t="s">
        <v>759</v>
      </c>
      <c r="E522" s="68">
        <v>3</v>
      </c>
      <c r="F522" s="20">
        <v>80000001</v>
      </c>
      <c r="G522" s="68">
        <v>0</v>
      </c>
      <c r="H522" s="68">
        <v>3</v>
      </c>
      <c r="I522" s="68">
        <v>0</v>
      </c>
      <c r="J522" s="68">
        <v>0</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53011205</v>
      </c>
      <c r="D523" s="69" t="s">
        <v>759</v>
      </c>
      <c r="E523" s="68">
        <v>4</v>
      </c>
      <c r="F523" s="20">
        <v>80000001</v>
      </c>
      <c r="G523" s="68">
        <v>0</v>
      </c>
      <c r="H523" s="68">
        <v>3</v>
      </c>
      <c r="I523" s="68">
        <v>0</v>
      </c>
      <c r="J523" s="68">
        <v>0</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53011206</v>
      </c>
      <c r="D524" s="69" t="s">
        <v>759</v>
      </c>
      <c r="E524" s="68">
        <v>5</v>
      </c>
      <c r="F524" s="20">
        <v>80000001</v>
      </c>
      <c r="G524" s="68">
        <v>0</v>
      </c>
      <c r="H524" s="68">
        <v>3</v>
      </c>
      <c r="I524" s="68">
        <v>0</v>
      </c>
      <c r="J524" s="68">
        <v>0</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53011301</v>
      </c>
      <c r="D525" s="69" t="s">
        <v>760</v>
      </c>
      <c r="E525" s="68">
        <v>0</v>
      </c>
      <c r="F525" s="20">
        <v>80000001</v>
      </c>
      <c r="G525" s="68">
        <v>53011302</v>
      </c>
      <c r="H525" s="68">
        <v>3</v>
      </c>
      <c r="I525" s="68">
        <v>10</v>
      </c>
      <c r="J525" s="68">
        <v>3</v>
      </c>
      <c r="K525" s="68">
        <v>0</v>
      </c>
      <c r="L525" s="68">
        <v>0</v>
      </c>
      <c r="M525" s="68">
        <v>0</v>
      </c>
      <c r="N525" s="68">
        <v>6</v>
      </c>
      <c r="O525" s="68">
        <v>0</v>
      </c>
      <c r="P525" s="68">
        <v>0</v>
      </c>
      <c r="Q525" s="68">
        <v>0</v>
      </c>
      <c r="R525" s="70">
        <v>0</v>
      </c>
      <c r="S525" s="68">
        <v>0</v>
      </c>
      <c r="T525" s="68">
        <v>1</v>
      </c>
      <c r="U525" s="68">
        <v>2</v>
      </c>
      <c r="V525" s="68">
        <v>0</v>
      </c>
      <c r="W525" s="68">
        <v>3</v>
      </c>
      <c r="X525" s="14"/>
      <c r="Y525" s="68">
        <v>350</v>
      </c>
      <c r="Z525" s="68">
        <v>1</v>
      </c>
      <c r="AA525" s="68">
        <v>0</v>
      </c>
      <c r="AB525" s="68">
        <v>0</v>
      </c>
      <c r="AC525" s="68">
        <v>0</v>
      </c>
      <c r="AD525" s="68">
        <v>0</v>
      </c>
      <c r="AE525" s="68">
        <v>9</v>
      </c>
      <c r="AF525" s="68">
        <v>1</v>
      </c>
      <c r="AG525" s="68">
        <v>3</v>
      </c>
      <c r="AH525" s="70">
        <v>2</v>
      </c>
      <c r="AI525" s="70">
        <v>1</v>
      </c>
      <c r="AJ525" s="70">
        <v>0</v>
      </c>
      <c r="AK525" s="70">
        <v>6</v>
      </c>
      <c r="AL525" s="68">
        <v>0</v>
      </c>
      <c r="AM525" s="68">
        <v>0</v>
      </c>
      <c r="AN525" s="68">
        <v>0</v>
      </c>
      <c r="AO525" s="68">
        <v>1</v>
      </c>
      <c r="AP525" s="68">
        <v>2000</v>
      </c>
      <c r="AQ525" s="68">
        <v>0.4</v>
      </c>
      <c r="AR525" s="68">
        <v>0</v>
      </c>
      <c r="AS525" s="70">
        <v>0</v>
      </c>
      <c r="AT525" s="68" t="s">
        <v>153</v>
      </c>
      <c r="AU525" s="68"/>
      <c r="AV525" s="69" t="s">
        <v>160</v>
      </c>
      <c r="AW525" s="14" t="s">
        <v>761</v>
      </c>
      <c r="AX525" s="71">
        <v>10000015</v>
      </c>
      <c r="AY525" s="71">
        <v>21000030</v>
      </c>
      <c r="AZ525" s="69" t="s">
        <v>162</v>
      </c>
      <c r="BA525" s="68">
        <v>0</v>
      </c>
      <c r="BB525" s="72">
        <v>0</v>
      </c>
      <c r="BC525" s="72">
        <v>0</v>
      </c>
      <c r="BD525" s="73" t="str">
        <f t="shared" ref="BD525:BD530" si="42">"&lt;color=#D3FD3A&gt;"&amp;D824&amp;"(剑类武器技能):\n&lt;/color&gt;"&amp;BD824&amp;"\n\n&lt;color=#D3FD3A&gt;"&amp;D818&amp;"(弓箭类武器技能):\n&lt;/color&gt;"&amp;BD818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53011302</v>
      </c>
      <c r="D526" s="69" t="s">
        <v>760</v>
      </c>
      <c r="E526" s="68">
        <v>1</v>
      </c>
      <c r="F526" s="20">
        <v>80000001</v>
      </c>
      <c r="G526" s="68">
        <v>53011303</v>
      </c>
      <c r="H526" s="68">
        <v>3</v>
      </c>
      <c r="I526" s="68">
        <v>0</v>
      </c>
      <c r="J526" s="68">
        <v>3</v>
      </c>
      <c r="K526" s="68">
        <v>0</v>
      </c>
      <c r="L526" s="68">
        <v>0</v>
      </c>
      <c r="M526" s="68">
        <v>0</v>
      </c>
      <c r="N526" s="68">
        <v>6</v>
      </c>
      <c r="O526" s="68">
        <v>0</v>
      </c>
      <c r="P526" s="68">
        <v>0</v>
      </c>
      <c r="Q526" s="68">
        <v>0</v>
      </c>
      <c r="R526" s="70">
        <v>0</v>
      </c>
      <c r="S526" s="68">
        <v>0</v>
      </c>
      <c r="T526" s="68">
        <v>1</v>
      </c>
      <c r="U526" s="68">
        <v>2</v>
      </c>
      <c r="V526" s="68">
        <v>0</v>
      </c>
      <c r="W526" s="68">
        <v>3</v>
      </c>
      <c r="X526" s="14"/>
      <c r="Y526" s="68">
        <v>350</v>
      </c>
      <c r="Z526" s="68">
        <v>1</v>
      </c>
      <c r="AA526" s="68">
        <v>0</v>
      </c>
      <c r="AB526" s="68">
        <v>0</v>
      </c>
      <c r="AC526" s="68">
        <v>0</v>
      </c>
      <c r="AD526" s="68">
        <v>0</v>
      </c>
      <c r="AE526" s="68">
        <v>9</v>
      </c>
      <c r="AF526" s="68">
        <v>1</v>
      </c>
      <c r="AG526" s="68">
        <v>3</v>
      </c>
      <c r="AH526" s="70">
        <v>2</v>
      </c>
      <c r="AI526" s="70">
        <v>1</v>
      </c>
      <c r="AJ526" s="70">
        <v>0</v>
      </c>
      <c r="AK526" s="70">
        <v>6</v>
      </c>
      <c r="AL526" s="68">
        <v>0</v>
      </c>
      <c r="AM526" s="68">
        <v>0</v>
      </c>
      <c r="AN526" s="68">
        <v>0</v>
      </c>
      <c r="AO526" s="68">
        <v>1</v>
      </c>
      <c r="AP526" s="68">
        <v>2000</v>
      </c>
      <c r="AQ526" s="68">
        <v>0.4</v>
      </c>
      <c r="AR526" s="68">
        <v>0</v>
      </c>
      <c r="AS526" s="70">
        <v>0</v>
      </c>
      <c r="AT526" s="68" t="s">
        <v>153</v>
      </c>
      <c r="AU526" s="68"/>
      <c r="AV526" s="69" t="s">
        <v>160</v>
      </c>
      <c r="AW526" s="14" t="s">
        <v>761</v>
      </c>
      <c r="AX526" s="71">
        <v>10000015</v>
      </c>
      <c r="AY526" s="71">
        <v>21000030</v>
      </c>
      <c r="AZ526" s="69" t="s">
        <v>162</v>
      </c>
      <c r="BA526" s="68">
        <v>0</v>
      </c>
      <c r="BB526" s="72">
        <v>0</v>
      </c>
      <c r="BC526" s="72">
        <v>0</v>
      </c>
      <c r="BD52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53011303</v>
      </c>
      <c r="D527" s="69" t="s">
        <v>760</v>
      </c>
      <c r="E527" s="68">
        <v>2</v>
      </c>
      <c r="F527" s="20">
        <v>80000001</v>
      </c>
      <c r="G527" s="68">
        <v>53011304</v>
      </c>
      <c r="H527" s="68">
        <v>3</v>
      </c>
      <c r="I527" s="68">
        <v>0</v>
      </c>
      <c r="J527" s="68">
        <v>3</v>
      </c>
      <c r="K527" s="68">
        <v>0</v>
      </c>
      <c r="L527" s="68">
        <v>0</v>
      </c>
      <c r="M527" s="68">
        <v>0</v>
      </c>
      <c r="N527" s="68">
        <v>6</v>
      </c>
      <c r="O527" s="68">
        <v>0</v>
      </c>
      <c r="P527" s="68">
        <v>0</v>
      </c>
      <c r="Q527" s="68">
        <v>0</v>
      </c>
      <c r="R527" s="70">
        <v>0</v>
      </c>
      <c r="S527" s="68">
        <v>0</v>
      </c>
      <c r="T527" s="68">
        <v>1</v>
      </c>
      <c r="U527" s="68">
        <v>2</v>
      </c>
      <c r="V527" s="68">
        <v>0</v>
      </c>
      <c r="W527" s="68">
        <v>3</v>
      </c>
      <c r="X527" s="14"/>
      <c r="Y527" s="68">
        <v>350</v>
      </c>
      <c r="Z527" s="68">
        <v>1</v>
      </c>
      <c r="AA527" s="68">
        <v>0</v>
      </c>
      <c r="AB527" s="68">
        <v>0</v>
      </c>
      <c r="AC527" s="68">
        <v>0</v>
      </c>
      <c r="AD527" s="68">
        <v>0</v>
      </c>
      <c r="AE527" s="68">
        <v>9</v>
      </c>
      <c r="AF527" s="68">
        <v>1</v>
      </c>
      <c r="AG527" s="68">
        <v>3</v>
      </c>
      <c r="AH527" s="70">
        <v>2</v>
      </c>
      <c r="AI527" s="70">
        <v>1</v>
      </c>
      <c r="AJ527" s="70">
        <v>0</v>
      </c>
      <c r="AK527" s="70">
        <v>6</v>
      </c>
      <c r="AL527" s="68">
        <v>0</v>
      </c>
      <c r="AM527" s="68">
        <v>0</v>
      </c>
      <c r="AN527" s="68">
        <v>0</v>
      </c>
      <c r="AO527" s="68">
        <v>1</v>
      </c>
      <c r="AP527" s="68">
        <v>2000</v>
      </c>
      <c r="AQ527" s="68">
        <v>0.4</v>
      </c>
      <c r="AR527" s="68">
        <v>0</v>
      </c>
      <c r="AS527" s="70">
        <v>0</v>
      </c>
      <c r="AT527" s="68" t="s">
        <v>153</v>
      </c>
      <c r="AU527" s="68"/>
      <c r="AV527" s="69" t="s">
        <v>160</v>
      </c>
      <c r="AW527" s="14" t="s">
        <v>761</v>
      </c>
      <c r="AX527" s="71">
        <v>10000015</v>
      </c>
      <c r="AY527" s="71">
        <v>21000030</v>
      </c>
      <c r="AZ527" s="69" t="s">
        <v>162</v>
      </c>
      <c r="BA527" s="68">
        <v>0</v>
      </c>
      <c r="BB527" s="72">
        <v>0</v>
      </c>
      <c r="BC527" s="72">
        <v>0</v>
      </c>
      <c r="BD52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53011304</v>
      </c>
      <c r="D528" s="69" t="s">
        <v>760</v>
      </c>
      <c r="E528" s="68">
        <v>3</v>
      </c>
      <c r="F528" s="20">
        <v>80000001</v>
      </c>
      <c r="G528" s="68">
        <v>0</v>
      </c>
      <c r="H528" s="68">
        <v>3</v>
      </c>
      <c r="I528" s="68">
        <v>0</v>
      </c>
      <c r="J528" s="68">
        <v>0</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53011305</v>
      </c>
      <c r="D529" s="69" t="s">
        <v>760</v>
      </c>
      <c r="E529" s="68">
        <v>4</v>
      </c>
      <c r="F529" s="20">
        <v>80000001</v>
      </c>
      <c r="G529" s="68">
        <v>0</v>
      </c>
      <c r="H529" s="68">
        <v>3</v>
      </c>
      <c r="I529" s="68">
        <v>0</v>
      </c>
      <c r="J529" s="68">
        <v>0</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53011306</v>
      </c>
      <c r="D530" s="69" t="s">
        <v>760</v>
      </c>
      <c r="E530" s="68">
        <v>5</v>
      </c>
      <c r="F530" s="20">
        <v>80000001</v>
      </c>
      <c r="G530" s="68">
        <v>0</v>
      </c>
      <c r="H530" s="68">
        <v>3</v>
      </c>
      <c r="I530" s="68">
        <v>0</v>
      </c>
      <c r="J530" s="68">
        <v>0</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19.5" customHeight="1">
      <c r="C531" s="14">
        <v>600000011</v>
      </c>
      <c r="D531" s="15" t="s">
        <v>762</v>
      </c>
      <c r="E531" s="14">
        <v>1</v>
      </c>
      <c r="F531" s="20">
        <v>80000001</v>
      </c>
      <c r="G531" s="14">
        <v>0</v>
      </c>
      <c r="H531" s="14">
        <v>0</v>
      </c>
      <c r="I531" s="14">
        <v>27</v>
      </c>
      <c r="J531" s="14">
        <v>3</v>
      </c>
      <c r="K531" s="12">
        <v>0</v>
      </c>
      <c r="L531" s="14">
        <v>0</v>
      </c>
      <c r="M531" s="14">
        <v>0</v>
      </c>
      <c r="N531" s="14">
        <v>1</v>
      </c>
      <c r="O531" s="14">
        <v>0</v>
      </c>
      <c r="P531" s="14">
        <v>0</v>
      </c>
      <c r="Q531" s="14">
        <v>0</v>
      </c>
      <c r="R531" s="20">
        <v>0</v>
      </c>
      <c r="S531" s="23">
        <v>0</v>
      </c>
      <c r="T531" s="12">
        <v>1</v>
      </c>
      <c r="U531" s="14">
        <v>2</v>
      </c>
      <c r="V531" s="14">
        <v>0</v>
      </c>
      <c r="W531" s="14">
        <v>0</v>
      </c>
      <c r="X531" s="14"/>
      <c r="Y531" s="14">
        <v>0</v>
      </c>
      <c r="Z531" s="14">
        <v>0</v>
      </c>
      <c r="AA531" s="14">
        <v>0</v>
      </c>
      <c r="AB531" s="14">
        <v>0</v>
      </c>
      <c r="AC531" s="14">
        <v>1</v>
      </c>
      <c r="AD531" s="14">
        <v>0</v>
      </c>
      <c r="AE531" s="14">
        <v>18</v>
      </c>
      <c r="AF531" s="14">
        <v>0</v>
      </c>
      <c r="AG531" s="14">
        <v>0</v>
      </c>
      <c r="AH531" s="20">
        <v>2</v>
      </c>
      <c r="AI531" s="20">
        <v>0</v>
      </c>
      <c r="AJ531" s="20">
        <v>0</v>
      </c>
      <c r="AK531" s="20">
        <v>0</v>
      </c>
      <c r="AL531" s="14">
        <v>0</v>
      </c>
      <c r="AM531" s="14">
        <v>0</v>
      </c>
      <c r="AN531" s="14">
        <v>0</v>
      </c>
      <c r="AO531" s="14">
        <v>0</v>
      </c>
      <c r="AP531" s="14">
        <v>1000</v>
      </c>
      <c r="AQ531" s="14">
        <v>0</v>
      </c>
      <c r="AR531" s="14">
        <v>0</v>
      </c>
      <c r="AS531" s="20">
        <v>90000005</v>
      </c>
      <c r="AT531" s="14" t="s">
        <v>153</v>
      </c>
      <c r="AU531" s="14"/>
      <c r="AV531" s="15" t="s">
        <v>173</v>
      </c>
      <c r="AW531" s="14" t="s">
        <v>433</v>
      </c>
      <c r="AX531" s="14">
        <v>0</v>
      </c>
      <c r="AY531" s="14">
        <v>40000003</v>
      </c>
      <c r="AZ531" s="15" t="s">
        <v>156</v>
      </c>
      <c r="BA531" s="15" t="s">
        <v>153</v>
      </c>
      <c r="BB531" s="23">
        <v>0</v>
      </c>
      <c r="BC531" s="23">
        <v>0</v>
      </c>
      <c r="BD531" s="35" t="s">
        <v>196</v>
      </c>
      <c r="BE531" s="14">
        <v>0</v>
      </c>
      <c r="BF531" s="12">
        <v>0</v>
      </c>
      <c r="BG531" s="14">
        <v>0</v>
      </c>
      <c r="BH531" s="14">
        <v>0</v>
      </c>
      <c r="BI531" s="14">
        <v>0</v>
      </c>
      <c r="BJ531" s="14">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4">
        <v>600000021</v>
      </c>
      <c r="D532" s="15" t="s">
        <v>763</v>
      </c>
      <c r="E532" s="14">
        <v>1</v>
      </c>
      <c r="F532" s="20">
        <v>80000001</v>
      </c>
      <c r="G532" s="14">
        <v>0</v>
      </c>
      <c r="H532" s="14">
        <v>0</v>
      </c>
      <c r="I532" s="14">
        <v>27</v>
      </c>
      <c r="J532" s="14">
        <v>3</v>
      </c>
      <c r="K532" s="12">
        <v>0</v>
      </c>
      <c r="L532" s="14">
        <v>0</v>
      </c>
      <c r="M532" s="14">
        <v>0</v>
      </c>
      <c r="N532" s="14">
        <v>1</v>
      </c>
      <c r="O532" s="14">
        <v>0</v>
      </c>
      <c r="P532" s="14">
        <v>0</v>
      </c>
      <c r="Q532" s="14">
        <v>0</v>
      </c>
      <c r="R532" s="20">
        <v>0</v>
      </c>
      <c r="S532" s="23">
        <v>0</v>
      </c>
      <c r="T532" s="12">
        <v>1</v>
      </c>
      <c r="U532" s="14">
        <v>2</v>
      </c>
      <c r="V532" s="14">
        <v>0</v>
      </c>
      <c r="W532" s="14">
        <v>0</v>
      </c>
      <c r="X532" s="14"/>
      <c r="Y532" s="14">
        <v>0</v>
      </c>
      <c r="Z532" s="14">
        <v>0</v>
      </c>
      <c r="AA532" s="14">
        <v>0</v>
      </c>
      <c r="AB532" s="14">
        <v>0</v>
      </c>
      <c r="AC532" s="14">
        <v>1</v>
      </c>
      <c r="AD532" s="14">
        <v>0</v>
      </c>
      <c r="AE532" s="14">
        <v>18</v>
      </c>
      <c r="AF532" s="14">
        <v>0</v>
      </c>
      <c r="AG532" s="14">
        <v>0</v>
      </c>
      <c r="AH532" s="20">
        <v>2</v>
      </c>
      <c r="AI532" s="20">
        <v>0</v>
      </c>
      <c r="AJ532" s="20">
        <v>0</v>
      </c>
      <c r="AK532" s="20">
        <v>0</v>
      </c>
      <c r="AL532" s="14">
        <v>0</v>
      </c>
      <c r="AM532" s="14">
        <v>0</v>
      </c>
      <c r="AN532" s="14">
        <v>0</v>
      </c>
      <c r="AO532" s="14">
        <v>0</v>
      </c>
      <c r="AP532" s="14">
        <v>1000</v>
      </c>
      <c r="AQ532" s="14">
        <v>0</v>
      </c>
      <c r="AR532" s="14">
        <v>0</v>
      </c>
      <c r="AS532" s="20">
        <v>90000005</v>
      </c>
      <c r="AT532" s="14" t="s">
        <v>153</v>
      </c>
      <c r="AU532" s="14"/>
      <c r="AV532" s="15" t="s">
        <v>173</v>
      </c>
      <c r="AW532" s="14" t="s">
        <v>433</v>
      </c>
      <c r="AX532" s="14">
        <v>0</v>
      </c>
      <c r="AY532" s="14">
        <v>40000003</v>
      </c>
      <c r="AZ532" s="15" t="s">
        <v>156</v>
      </c>
      <c r="BA532" s="15" t="s">
        <v>153</v>
      </c>
      <c r="BB532" s="23">
        <v>0</v>
      </c>
      <c r="BC532" s="23">
        <v>0</v>
      </c>
      <c r="BD532" s="35" t="s">
        <v>196</v>
      </c>
      <c r="BE532" s="14">
        <v>0</v>
      </c>
      <c r="BF532" s="12">
        <v>0</v>
      </c>
      <c r="BG532" s="14">
        <v>0</v>
      </c>
      <c r="BH532" s="14">
        <v>0</v>
      </c>
      <c r="BI532" s="14">
        <v>0</v>
      </c>
      <c r="BJ532" s="14">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600000111</v>
      </c>
      <c r="D533" s="13" t="s">
        <v>764</v>
      </c>
      <c r="E533" s="12">
        <v>1</v>
      </c>
      <c r="F533" s="20">
        <v>80000001</v>
      </c>
      <c r="G533" s="12">
        <v>0</v>
      </c>
      <c r="H533" s="12">
        <v>0</v>
      </c>
      <c r="I533" s="12">
        <v>17</v>
      </c>
      <c r="J533" s="12">
        <v>3</v>
      </c>
      <c r="K533" s="12">
        <v>0</v>
      </c>
      <c r="L533" s="12">
        <v>0</v>
      </c>
      <c r="M533" s="12">
        <v>0</v>
      </c>
      <c r="N533" s="12">
        <v>1</v>
      </c>
      <c r="O533" s="12">
        <v>0</v>
      </c>
      <c r="P533" s="12">
        <v>0</v>
      </c>
      <c r="Q533" s="12">
        <v>0</v>
      </c>
      <c r="R533" s="20">
        <v>0</v>
      </c>
      <c r="S533" s="12">
        <v>0</v>
      </c>
      <c r="T533" s="12">
        <v>1</v>
      </c>
      <c r="U533" s="12">
        <v>2</v>
      </c>
      <c r="V533" s="12">
        <v>0</v>
      </c>
      <c r="W533" s="12">
        <v>0</v>
      </c>
      <c r="X533" s="14"/>
      <c r="Y533" s="12">
        <v>0</v>
      </c>
      <c r="Z533" s="12">
        <v>1</v>
      </c>
      <c r="AA533" s="12">
        <v>0</v>
      </c>
      <c r="AB533" s="12">
        <v>0</v>
      </c>
      <c r="AC533" s="12">
        <v>1</v>
      </c>
      <c r="AD533" s="12">
        <v>0</v>
      </c>
      <c r="AE533" s="12">
        <v>9</v>
      </c>
      <c r="AF533" s="12">
        <v>2</v>
      </c>
      <c r="AG533" s="12" t="s">
        <v>152</v>
      </c>
      <c r="AH533" s="20">
        <v>2</v>
      </c>
      <c r="AI533" s="20">
        <v>2</v>
      </c>
      <c r="AJ533" s="20">
        <v>0</v>
      </c>
      <c r="AK533" s="20">
        <v>1.5</v>
      </c>
      <c r="AL533" s="12">
        <v>0</v>
      </c>
      <c r="AM533" s="12">
        <v>0</v>
      </c>
      <c r="AN533" s="12">
        <v>0</v>
      </c>
      <c r="AO533" s="12">
        <v>0.5</v>
      </c>
      <c r="AP533" s="12">
        <v>150</v>
      </c>
      <c r="AQ533" s="12">
        <v>0.1</v>
      </c>
      <c r="AR533" s="12">
        <v>60</v>
      </c>
      <c r="AS533" s="20">
        <v>0</v>
      </c>
      <c r="AT533" s="12" t="s">
        <v>153</v>
      </c>
      <c r="AU533" s="12"/>
      <c r="AV533" s="13" t="s">
        <v>765</v>
      </c>
      <c r="AW533" s="12" t="s">
        <v>161</v>
      </c>
      <c r="AX533" s="14">
        <v>0</v>
      </c>
      <c r="AY533" s="14">
        <v>60000003</v>
      </c>
      <c r="AZ533" s="13" t="s">
        <v>431</v>
      </c>
      <c r="BA533" s="12">
        <v>0</v>
      </c>
      <c r="BB533" s="23">
        <v>0</v>
      </c>
      <c r="BC533" s="23">
        <v>0</v>
      </c>
      <c r="BD533" s="34" t="s">
        <v>766</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60000101</v>
      </c>
      <c r="D534" s="13" t="s">
        <v>184</v>
      </c>
      <c r="E534" s="12">
        <v>1</v>
      </c>
      <c r="F534" s="20">
        <v>80000001</v>
      </c>
      <c r="G534" s="12">
        <v>60000102</v>
      </c>
      <c r="H534" s="12">
        <v>2</v>
      </c>
      <c r="I534" s="12">
        <v>1</v>
      </c>
      <c r="J534" s="12">
        <v>3</v>
      </c>
      <c r="K534" s="12">
        <v>0</v>
      </c>
      <c r="L534" s="12">
        <v>0</v>
      </c>
      <c r="M534" s="12">
        <v>0</v>
      </c>
      <c r="N534" s="12">
        <v>1</v>
      </c>
      <c r="O534" s="12">
        <v>0</v>
      </c>
      <c r="P534" s="12">
        <v>0</v>
      </c>
      <c r="Q534" s="12">
        <v>0</v>
      </c>
      <c r="R534" s="20">
        <v>0</v>
      </c>
      <c r="S534" s="12">
        <v>60000102</v>
      </c>
      <c r="T534" s="12">
        <v>0</v>
      </c>
      <c r="U534" s="12">
        <v>2</v>
      </c>
      <c r="V534" s="12">
        <v>0</v>
      </c>
      <c r="W534" s="12">
        <v>1.5</v>
      </c>
      <c r="X534" s="14"/>
      <c r="Y534" s="14">
        <v>0</v>
      </c>
      <c r="Z534" s="12">
        <v>0</v>
      </c>
      <c r="AA534" s="12">
        <v>0</v>
      </c>
      <c r="AB534" s="12">
        <v>0</v>
      </c>
      <c r="AC534" s="12">
        <v>1</v>
      </c>
      <c r="AD534" s="12">
        <v>0</v>
      </c>
      <c r="AE534" s="12">
        <v>0</v>
      </c>
      <c r="AF534" s="12">
        <v>2</v>
      </c>
      <c r="AG534" s="12" t="s">
        <v>185</v>
      </c>
      <c r="AH534" s="20">
        <v>2</v>
      </c>
      <c r="AI534" s="20">
        <v>0</v>
      </c>
      <c r="AJ534" s="20">
        <v>0</v>
      </c>
      <c r="AK534" s="20">
        <v>3</v>
      </c>
      <c r="AL534" s="12">
        <v>0</v>
      </c>
      <c r="AM534" s="12">
        <v>0</v>
      </c>
      <c r="AN534" s="12">
        <v>0</v>
      </c>
      <c r="AO534" s="12">
        <v>0.4</v>
      </c>
      <c r="AP534" s="12">
        <v>1500</v>
      </c>
      <c r="AQ534" s="12">
        <v>0.4</v>
      </c>
      <c r="AR534" s="12">
        <v>0</v>
      </c>
      <c r="AS534" s="20">
        <v>0</v>
      </c>
      <c r="AT534" s="12" t="s">
        <v>153</v>
      </c>
      <c r="AU534" s="12"/>
      <c r="AV534" s="13" t="s">
        <v>186</v>
      </c>
      <c r="AW534" s="12" t="s">
        <v>187</v>
      </c>
      <c r="AX534" s="14">
        <v>10000001</v>
      </c>
      <c r="AY534" s="14">
        <v>20100010</v>
      </c>
      <c r="AZ534" s="13" t="s">
        <v>156</v>
      </c>
      <c r="BA534" s="12">
        <v>0</v>
      </c>
      <c r="BB534" s="23">
        <v>0</v>
      </c>
      <c r="BC534" s="23">
        <v>0</v>
      </c>
      <c r="BD534" s="34"/>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60000102</v>
      </c>
      <c r="D535" s="13" t="s">
        <v>188</v>
      </c>
      <c r="E535" s="12">
        <v>1</v>
      </c>
      <c r="F535" s="20">
        <v>80000001</v>
      </c>
      <c r="G535" s="12">
        <v>60000103</v>
      </c>
      <c r="H535" s="12">
        <v>2</v>
      </c>
      <c r="I535" s="12">
        <v>1</v>
      </c>
      <c r="J535" s="12">
        <v>3</v>
      </c>
      <c r="K535" s="12">
        <v>0</v>
      </c>
      <c r="L535" s="12">
        <v>0</v>
      </c>
      <c r="M535" s="12">
        <v>0</v>
      </c>
      <c r="N535" s="12">
        <v>1</v>
      </c>
      <c r="O535" s="12">
        <v>0</v>
      </c>
      <c r="P535" s="12">
        <v>0</v>
      </c>
      <c r="Q535" s="12">
        <v>0</v>
      </c>
      <c r="R535" s="20">
        <v>0</v>
      </c>
      <c r="S535" s="12">
        <v>60000103</v>
      </c>
      <c r="T535" s="12">
        <v>0</v>
      </c>
      <c r="U535" s="12">
        <v>2</v>
      </c>
      <c r="V535" s="12">
        <v>0</v>
      </c>
      <c r="W535" s="12">
        <v>1.5</v>
      </c>
      <c r="X535" s="14"/>
      <c r="Y535" s="14">
        <v>0</v>
      </c>
      <c r="Z535" s="12">
        <v>0</v>
      </c>
      <c r="AA535" s="12">
        <v>0</v>
      </c>
      <c r="AB535" s="12">
        <v>0</v>
      </c>
      <c r="AC535" s="12">
        <v>1</v>
      </c>
      <c r="AD535" s="12">
        <v>0</v>
      </c>
      <c r="AE535" s="12">
        <v>0</v>
      </c>
      <c r="AF535" s="12">
        <v>2</v>
      </c>
      <c r="AG535" s="12" t="s">
        <v>185</v>
      </c>
      <c r="AH535" s="20">
        <v>2</v>
      </c>
      <c r="AI535" s="20">
        <v>0</v>
      </c>
      <c r="AJ535" s="20">
        <v>0</v>
      </c>
      <c r="AK535" s="20">
        <v>3</v>
      </c>
      <c r="AL535" s="12">
        <v>0</v>
      </c>
      <c r="AM535" s="12">
        <v>0</v>
      </c>
      <c r="AN535" s="12">
        <v>0</v>
      </c>
      <c r="AO535" s="12">
        <v>0.7</v>
      </c>
      <c r="AP535" s="12">
        <v>1500</v>
      </c>
      <c r="AQ535" s="12">
        <v>0.7</v>
      </c>
      <c r="AR535" s="12">
        <v>0</v>
      </c>
      <c r="AS535" s="20">
        <v>0</v>
      </c>
      <c r="AT535" s="12" t="s">
        <v>153</v>
      </c>
      <c r="AU535" s="12"/>
      <c r="AV535" s="13" t="s">
        <v>189</v>
      </c>
      <c r="AW535" s="12" t="s">
        <v>187</v>
      </c>
      <c r="AX535" s="14">
        <v>10000001</v>
      </c>
      <c r="AY535" s="14">
        <v>20100020</v>
      </c>
      <c r="AZ535" s="13" t="s">
        <v>156</v>
      </c>
      <c r="BA535" s="12">
        <v>0</v>
      </c>
      <c r="BB535" s="23">
        <v>0</v>
      </c>
      <c r="BC535" s="23">
        <v>0</v>
      </c>
      <c r="BD535" s="34"/>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60000103</v>
      </c>
      <c r="D536" s="13" t="s">
        <v>190</v>
      </c>
      <c r="E536" s="12">
        <v>1</v>
      </c>
      <c r="F536" s="20">
        <v>80000001</v>
      </c>
      <c r="G536" s="12">
        <v>0</v>
      </c>
      <c r="H536" s="12">
        <v>2</v>
      </c>
      <c r="I536" s="12">
        <v>1</v>
      </c>
      <c r="J536" s="12">
        <v>3</v>
      </c>
      <c r="K536" s="12">
        <v>0</v>
      </c>
      <c r="L536" s="12">
        <v>0</v>
      </c>
      <c r="M536" s="12">
        <v>0</v>
      </c>
      <c r="N536" s="12">
        <v>1</v>
      </c>
      <c r="O536" s="12">
        <v>0</v>
      </c>
      <c r="P536" s="12">
        <v>0</v>
      </c>
      <c r="Q536" s="12">
        <v>0</v>
      </c>
      <c r="R536" s="20">
        <v>0</v>
      </c>
      <c r="S536" s="12">
        <v>60000101</v>
      </c>
      <c r="T536" s="12">
        <v>0</v>
      </c>
      <c r="U536" s="12">
        <v>2</v>
      </c>
      <c r="V536" s="12">
        <v>0</v>
      </c>
      <c r="W536" s="12">
        <v>2</v>
      </c>
      <c r="X536" s="14"/>
      <c r="Y536" s="14">
        <v>0</v>
      </c>
      <c r="Z536" s="12">
        <v>0</v>
      </c>
      <c r="AA536" s="12">
        <v>0</v>
      </c>
      <c r="AB536" s="12">
        <v>0</v>
      </c>
      <c r="AC536" s="12">
        <v>1</v>
      </c>
      <c r="AD536" s="12">
        <v>0</v>
      </c>
      <c r="AE536" s="12">
        <v>0</v>
      </c>
      <c r="AF536" s="12">
        <v>2</v>
      </c>
      <c r="AG536" s="12" t="s">
        <v>185</v>
      </c>
      <c r="AH536" s="20">
        <v>2</v>
      </c>
      <c r="AI536" s="20">
        <v>0</v>
      </c>
      <c r="AJ536" s="20">
        <v>0</v>
      </c>
      <c r="AK536" s="20">
        <v>3</v>
      </c>
      <c r="AL536" s="12">
        <v>0</v>
      </c>
      <c r="AM536" s="12">
        <v>0</v>
      </c>
      <c r="AN536" s="12">
        <v>0</v>
      </c>
      <c r="AO536" s="12">
        <v>0.5</v>
      </c>
      <c r="AP536" s="12">
        <v>1500</v>
      </c>
      <c r="AQ536" s="12">
        <v>0.5</v>
      </c>
      <c r="AR536" s="12">
        <v>0</v>
      </c>
      <c r="AS536" s="20">
        <v>0</v>
      </c>
      <c r="AT536" s="12" t="s">
        <v>153</v>
      </c>
      <c r="AU536" s="12"/>
      <c r="AV536" s="13" t="s">
        <v>191</v>
      </c>
      <c r="AW536" s="12" t="s">
        <v>187</v>
      </c>
      <c r="AX536" s="14">
        <v>10000001</v>
      </c>
      <c r="AY536" s="14">
        <v>20100030</v>
      </c>
      <c r="AZ536" s="13" t="s">
        <v>156</v>
      </c>
      <c r="BA536" s="12">
        <v>0</v>
      </c>
      <c r="BB536" s="23">
        <v>0</v>
      </c>
      <c r="BC536" s="23">
        <v>0</v>
      </c>
      <c r="BD536" s="34"/>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60000201</v>
      </c>
      <c r="D537" s="13" t="s">
        <v>741</v>
      </c>
      <c r="E537" s="12">
        <v>1</v>
      </c>
      <c r="F537" s="20">
        <v>80000001</v>
      </c>
      <c r="G537" s="12">
        <v>0</v>
      </c>
      <c r="H537" s="12">
        <v>1</v>
      </c>
      <c r="I537" s="12">
        <v>1</v>
      </c>
      <c r="J537" s="12">
        <v>3</v>
      </c>
      <c r="K537" s="12">
        <v>0</v>
      </c>
      <c r="L537" s="12">
        <v>0</v>
      </c>
      <c r="M537" s="12">
        <v>0</v>
      </c>
      <c r="N537" s="12">
        <v>1</v>
      </c>
      <c r="O537" s="12">
        <v>0</v>
      </c>
      <c r="P537" s="12">
        <v>0</v>
      </c>
      <c r="Q537" s="12">
        <v>0</v>
      </c>
      <c r="R537" s="20">
        <v>0</v>
      </c>
      <c r="S537" s="12">
        <v>60000202</v>
      </c>
      <c r="T537" s="12">
        <v>0</v>
      </c>
      <c r="U537" s="12">
        <v>2</v>
      </c>
      <c r="V537" s="12">
        <v>0</v>
      </c>
      <c r="W537" s="12">
        <v>1.35</v>
      </c>
      <c r="X537" s="14"/>
      <c r="Y537" s="14">
        <v>0</v>
      </c>
      <c r="Z537" s="12">
        <v>0</v>
      </c>
      <c r="AA537" s="12">
        <v>0</v>
      </c>
      <c r="AB537" s="12">
        <v>0</v>
      </c>
      <c r="AC537" s="12">
        <v>1</v>
      </c>
      <c r="AD537" s="12">
        <v>0</v>
      </c>
      <c r="AE537" s="12">
        <v>0</v>
      </c>
      <c r="AF537" s="12">
        <v>0</v>
      </c>
      <c r="AG537" s="12" t="s">
        <v>153</v>
      </c>
      <c r="AH537" s="20">
        <v>7</v>
      </c>
      <c r="AI537" s="20">
        <v>0</v>
      </c>
      <c r="AJ537" s="20">
        <v>0</v>
      </c>
      <c r="AK537" s="20">
        <v>3</v>
      </c>
      <c r="AL537" s="12">
        <v>0</v>
      </c>
      <c r="AM537" s="12">
        <v>0</v>
      </c>
      <c r="AN537" s="12">
        <v>0</v>
      </c>
      <c r="AO537" s="12">
        <v>0.3</v>
      </c>
      <c r="AP537" s="12">
        <v>1000</v>
      </c>
      <c r="AQ537" s="12">
        <v>0.3</v>
      </c>
      <c r="AR537" s="12">
        <v>0</v>
      </c>
      <c r="AS537" s="20">
        <v>0</v>
      </c>
      <c r="AT537" s="12" t="s">
        <v>153</v>
      </c>
      <c r="AU537" s="12"/>
      <c r="AV537" s="13" t="s">
        <v>742</v>
      </c>
      <c r="AW537" s="12" t="s">
        <v>187</v>
      </c>
      <c r="AX537" s="14">
        <v>10001006</v>
      </c>
      <c r="AY537" s="14">
        <v>20100110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60000202</v>
      </c>
      <c r="D538" s="13" t="s">
        <v>743</v>
      </c>
      <c r="E538" s="12">
        <v>1</v>
      </c>
      <c r="F538" s="20">
        <v>80000001</v>
      </c>
      <c r="G538" s="12">
        <v>0</v>
      </c>
      <c r="H538" s="12">
        <v>1</v>
      </c>
      <c r="I538" s="12">
        <v>1</v>
      </c>
      <c r="J538" s="12">
        <v>3</v>
      </c>
      <c r="K538" s="12">
        <v>0</v>
      </c>
      <c r="L538" s="12">
        <v>0</v>
      </c>
      <c r="M538" s="12">
        <v>0</v>
      </c>
      <c r="N538" s="12">
        <v>1</v>
      </c>
      <c r="O538" s="12">
        <v>0</v>
      </c>
      <c r="P538" s="12">
        <v>0</v>
      </c>
      <c r="Q538" s="12">
        <v>0</v>
      </c>
      <c r="R538" s="20">
        <v>0</v>
      </c>
      <c r="S538" s="12">
        <v>60000203</v>
      </c>
      <c r="T538" s="12">
        <v>0</v>
      </c>
      <c r="U538" s="12">
        <v>2</v>
      </c>
      <c r="V538" s="12">
        <v>0</v>
      </c>
      <c r="W538" s="12">
        <v>1.35</v>
      </c>
      <c r="X538" s="14"/>
      <c r="Y538" s="14">
        <v>0</v>
      </c>
      <c r="Z538" s="12">
        <v>0</v>
      </c>
      <c r="AA538" s="12">
        <v>0</v>
      </c>
      <c r="AB538" s="12">
        <v>0</v>
      </c>
      <c r="AC538" s="12">
        <v>1</v>
      </c>
      <c r="AD538" s="12">
        <v>0</v>
      </c>
      <c r="AE538" s="12">
        <v>0</v>
      </c>
      <c r="AF538" s="12">
        <v>0</v>
      </c>
      <c r="AG538" s="12" t="s">
        <v>153</v>
      </c>
      <c r="AH538" s="20">
        <v>7</v>
      </c>
      <c r="AI538" s="20">
        <v>0</v>
      </c>
      <c r="AJ538" s="20">
        <v>0</v>
      </c>
      <c r="AK538" s="20">
        <v>3</v>
      </c>
      <c r="AL538" s="12">
        <v>0</v>
      </c>
      <c r="AM538" s="12">
        <v>0</v>
      </c>
      <c r="AN538" s="12">
        <v>0</v>
      </c>
      <c r="AO538" s="12">
        <v>0.4</v>
      </c>
      <c r="AP538" s="12">
        <v>1000</v>
      </c>
      <c r="AQ538" s="12">
        <v>0.4</v>
      </c>
      <c r="AR538" s="12">
        <v>0</v>
      </c>
      <c r="AS538" s="20">
        <v>0</v>
      </c>
      <c r="AT538" s="12" t="s">
        <v>153</v>
      </c>
      <c r="AU538" s="12"/>
      <c r="AV538" s="13" t="s">
        <v>744</v>
      </c>
      <c r="AW538" s="12" t="s">
        <v>187</v>
      </c>
      <c r="AX538" s="14">
        <v>10001006</v>
      </c>
      <c r="AY538" s="14">
        <v>20100120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60000203</v>
      </c>
      <c r="D539" s="13" t="s">
        <v>741</v>
      </c>
      <c r="E539" s="12">
        <v>1</v>
      </c>
      <c r="F539" s="20">
        <v>80000001</v>
      </c>
      <c r="G539" s="12">
        <v>0</v>
      </c>
      <c r="H539" s="12">
        <v>1</v>
      </c>
      <c r="I539" s="12">
        <v>1</v>
      </c>
      <c r="J539" s="12">
        <v>3</v>
      </c>
      <c r="K539" s="12">
        <v>0</v>
      </c>
      <c r="L539" s="12">
        <v>0</v>
      </c>
      <c r="M539" s="12">
        <v>0</v>
      </c>
      <c r="N539" s="12">
        <v>1</v>
      </c>
      <c r="O539" s="12">
        <v>0</v>
      </c>
      <c r="P539" s="12">
        <v>0</v>
      </c>
      <c r="Q539" s="12">
        <v>0</v>
      </c>
      <c r="R539" s="20">
        <v>0</v>
      </c>
      <c r="S539" s="12">
        <v>60000202</v>
      </c>
      <c r="T539" s="12">
        <v>0</v>
      </c>
      <c r="U539" s="12">
        <v>2</v>
      </c>
      <c r="V539" s="12">
        <v>0</v>
      </c>
      <c r="W539" s="12">
        <v>1.35</v>
      </c>
      <c r="X539" s="14"/>
      <c r="Y539" s="14">
        <v>0</v>
      </c>
      <c r="Z539" s="12">
        <v>0</v>
      </c>
      <c r="AA539" s="12">
        <v>0</v>
      </c>
      <c r="AB539" s="12">
        <v>0</v>
      </c>
      <c r="AC539" s="12">
        <v>1</v>
      </c>
      <c r="AD539" s="12">
        <v>0</v>
      </c>
      <c r="AE539" s="12">
        <v>0</v>
      </c>
      <c r="AF539" s="12">
        <v>0</v>
      </c>
      <c r="AG539" s="12" t="s">
        <v>153</v>
      </c>
      <c r="AH539" s="20">
        <v>7</v>
      </c>
      <c r="AI539" s="20">
        <v>0</v>
      </c>
      <c r="AJ539" s="20">
        <v>0</v>
      </c>
      <c r="AK539" s="20">
        <v>3</v>
      </c>
      <c r="AL539" s="12">
        <v>0</v>
      </c>
      <c r="AM539" s="12">
        <v>0</v>
      </c>
      <c r="AN539" s="12">
        <v>0</v>
      </c>
      <c r="AO539" s="12">
        <v>0.3</v>
      </c>
      <c r="AP539" s="12">
        <v>1000</v>
      </c>
      <c r="AQ539" s="12">
        <v>0.3</v>
      </c>
      <c r="AR539" s="12">
        <v>0</v>
      </c>
      <c r="AS539" s="20">
        <v>0</v>
      </c>
      <c r="AT539" s="12" t="s">
        <v>153</v>
      </c>
      <c r="AU539" s="12"/>
      <c r="AV539" s="13" t="s">
        <v>742</v>
      </c>
      <c r="AW539" s="12" t="s">
        <v>187</v>
      </c>
      <c r="AX539" s="14">
        <v>10001006</v>
      </c>
      <c r="AY539" s="14">
        <v>20100110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2">
        <v>60000204</v>
      </c>
      <c r="D540" s="13" t="s">
        <v>767</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60000201</v>
      </c>
      <c r="T540" s="12">
        <v>0</v>
      </c>
      <c r="U540" s="12">
        <v>2</v>
      </c>
      <c r="V540" s="12">
        <v>0</v>
      </c>
      <c r="W540" s="12">
        <v>1.2</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0.8</v>
      </c>
      <c r="AP540" s="12">
        <v>1000</v>
      </c>
      <c r="AQ540" s="12">
        <v>0.8</v>
      </c>
      <c r="AR540" s="12">
        <v>0</v>
      </c>
      <c r="AS540" s="20">
        <v>0</v>
      </c>
      <c r="AT540" s="12" t="s">
        <v>153</v>
      </c>
      <c r="AU540" s="12"/>
      <c r="AV540" s="13" t="s">
        <v>746</v>
      </c>
      <c r="AW540" s="12" t="s">
        <v>187</v>
      </c>
      <c r="AX540" s="14">
        <v>10001006</v>
      </c>
      <c r="AY540" s="14">
        <v>20100130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4">
        <v>60000301</v>
      </c>
      <c r="D541" s="15" t="s">
        <v>192</v>
      </c>
      <c r="E541" s="14">
        <v>1</v>
      </c>
      <c r="F541" s="20">
        <v>80000001</v>
      </c>
      <c r="G541" s="14">
        <v>60000302</v>
      </c>
      <c r="H541" s="14">
        <v>3</v>
      </c>
      <c r="I541" s="14">
        <v>1</v>
      </c>
      <c r="J541" s="14">
        <v>3</v>
      </c>
      <c r="K541" s="12">
        <v>0</v>
      </c>
      <c r="L541" s="14">
        <v>0</v>
      </c>
      <c r="M541" s="14">
        <v>0</v>
      </c>
      <c r="N541" s="14">
        <v>1</v>
      </c>
      <c r="O541" s="14">
        <v>0</v>
      </c>
      <c r="P541" s="14">
        <v>0</v>
      </c>
      <c r="Q541" s="14">
        <v>0</v>
      </c>
      <c r="R541" s="20">
        <v>0</v>
      </c>
      <c r="S541" s="14">
        <v>60000302</v>
      </c>
      <c r="T541" s="12">
        <v>0</v>
      </c>
      <c r="U541" s="14">
        <v>1</v>
      </c>
      <c r="V541" s="14">
        <v>0</v>
      </c>
      <c r="W541" s="14">
        <v>1</v>
      </c>
      <c r="X541" s="14"/>
      <c r="Y541" s="14">
        <v>0</v>
      </c>
      <c r="Z541" s="14">
        <v>0</v>
      </c>
      <c r="AA541" s="14">
        <v>0</v>
      </c>
      <c r="AB541" s="14">
        <v>0</v>
      </c>
      <c r="AC541" s="14">
        <v>1</v>
      </c>
      <c r="AD541" s="14">
        <v>0</v>
      </c>
      <c r="AE541" s="14">
        <v>1</v>
      </c>
      <c r="AF541" s="14">
        <v>0</v>
      </c>
      <c r="AG541" s="14">
        <v>0</v>
      </c>
      <c r="AH541" s="20">
        <v>7</v>
      </c>
      <c r="AI541" s="20">
        <v>0</v>
      </c>
      <c r="AJ541" s="20">
        <v>0</v>
      </c>
      <c r="AK541" s="20">
        <v>6</v>
      </c>
      <c r="AL541" s="14">
        <v>0</v>
      </c>
      <c r="AM541" s="14">
        <v>0</v>
      </c>
      <c r="AN541" s="14">
        <v>0</v>
      </c>
      <c r="AO541" s="14">
        <v>0.3</v>
      </c>
      <c r="AP541" s="12">
        <v>2000</v>
      </c>
      <c r="AQ541" s="14">
        <v>0.2</v>
      </c>
      <c r="AR541" s="14">
        <v>20</v>
      </c>
      <c r="AS541" s="20">
        <v>0</v>
      </c>
      <c r="AT541" s="14" t="s">
        <v>153</v>
      </c>
      <c r="AU541" s="14"/>
      <c r="AV541" s="13" t="s">
        <v>186</v>
      </c>
      <c r="AW541" s="14" t="s">
        <v>194</v>
      </c>
      <c r="AX541" s="14">
        <v>10000011</v>
      </c>
      <c r="AY541" s="14">
        <v>20100210</v>
      </c>
      <c r="AZ541" s="15" t="s">
        <v>195</v>
      </c>
      <c r="BA541" s="15" t="s">
        <v>153</v>
      </c>
      <c r="BB541" s="23">
        <v>0</v>
      </c>
      <c r="BC541" s="23">
        <v>0</v>
      </c>
      <c r="BD541" s="34"/>
      <c r="BE541" s="14">
        <v>0</v>
      </c>
      <c r="BF541" s="12">
        <v>0</v>
      </c>
      <c r="BG541" s="14">
        <v>0</v>
      </c>
      <c r="BH541" s="14">
        <v>0</v>
      </c>
      <c r="BI541" s="14">
        <v>0</v>
      </c>
      <c r="BJ541" s="14">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60000302</v>
      </c>
      <c r="D542" s="15" t="s">
        <v>192</v>
      </c>
      <c r="E542" s="14">
        <v>1</v>
      </c>
      <c r="F542" s="20">
        <v>80000001</v>
      </c>
      <c r="G542" s="14">
        <v>0</v>
      </c>
      <c r="H542" s="14">
        <v>3</v>
      </c>
      <c r="I542" s="14">
        <v>1</v>
      </c>
      <c r="J542" s="14">
        <v>3</v>
      </c>
      <c r="K542" s="12">
        <v>0</v>
      </c>
      <c r="L542" s="14">
        <v>0</v>
      </c>
      <c r="M542" s="14">
        <v>0</v>
      </c>
      <c r="N542" s="14">
        <v>1</v>
      </c>
      <c r="O542" s="14">
        <v>0</v>
      </c>
      <c r="P542" s="14">
        <v>0</v>
      </c>
      <c r="Q542" s="14">
        <v>0</v>
      </c>
      <c r="R542" s="20">
        <v>0</v>
      </c>
      <c r="S542" s="23">
        <v>0</v>
      </c>
      <c r="T542" s="12">
        <v>0</v>
      </c>
      <c r="U542" s="14">
        <v>1</v>
      </c>
      <c r="V542" s="14">
        <v>0</v>
      </c>
      <c r="W542" s="14">
        <v>1</v>
      </c>
      <c r="X542" s="14"/>
      <c r="Y542" s="14">
        <v>0</v>
      </c>
      <c r="Z542" s="14">
        <v>0</v>
      </c>
      <c r="AA542" s="14">
        <v>0</v>
      </c>
      <c r="AB542" s="14">
        <v>0</v>
      </c>
      <c r="AC542" s="14">
        <v>1</v>
      </c>
      <c r="AD542" s="14">
        <v>0</v>
      </c>
      <c r="AE542" s="14">
        <v>1</v>
      </c>
      <c r="AF542" s="14">
        <v>0</v>
      </c>
      <c r="AG542" s="14">
        <v>0</v>
      </c>
      <c r="AH542" s="20">
        <v>7</v>
      </c>
      <c r="AI542" s="20">
        <v>0</v>
      </c>
      <c r="AJ542" s="20">
        <v>0</v>
      </c>
      <c r="AK542" s="20">
        <v>6</v>
      </c>
      <c r="AL542" s="14">
        <v>0</v>
      </c>
      <c r="AM542" s="14">
        <v>0</v>
      </c>
      <c r="AN542" s="14">
        <v>0</v>
      </c>
      <c r="AO542" s="14">
        <v>0.3</v>
      </c>
      <c r="AP542" s="12">
        <v>2000</v>
      </c>
      <c r="AQ542" s="14">
        <v>0.2</v>
      </c>
      <c r="AR542" s="14">
        <v>20</v>
      </c>
      <c r="AS542" s="20">
        <v>0</v>
      </c>
      <c r="AT542" s="14" t="s">
        <v>153</v>
      </c>
      <c r="AU542" s="14"/>
      <c r="AV542" s="13" t="s">
        <v>189</v>
      </c>
      <c r="AW542" s="14" t="s">
        <v>194</v>
      </c>
      <c r="AX542" s="14">
        <v>10000011</v>
      </c>
      <c r="AY542" s="14">
        <v>20100210</v>
      </c>
      <c r="AZ542" s="15" t="s">
        <v>195</v>
      </c>
      <c r="BA542" s="15" t="s">
        <v>153</v>
      </c>
      <c r="BB542" s="23">
        <v>0</v>
      </c>
      <c r="BC542" s="23">
        <v>0</v>
      </c>
      <c r="BD542" s="34"/>
      <c r="BE542" s="14">
        <v>0</v>
      </c>
      <c r="BF542" s="12">
        <v>0</v>
      </c>
      <c r="BG542" s="14">
        <v>0</v>
      </c>
      <c r="BH542" s="14">
        <v>0</v>
      </c>
      <c r="BI542" s="14">
        <v>0</v>
      </c>
      <c r="BJ542" s="14">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4">
        <v>60000401</v>
      </c>
      <c r="D543" s="15" t="s">
        <v>192</v>
      </c>
      <c r="E543" s="14">
        <v>1</v>
      </c>
      <c r="F543" s="20">
        <v>80000001</v>
      </c>
      <c r="G543" s="14">
        <v>0</v>
      </c>
      <c r="H543" s="14">
        <v>4</v>
      </c>
      <c r="I543" s="14">
        <v>1</v>
      </c>
      <c r="J543" s="14">
        <v>3</v>
      </c>
      <c r="K543" s="12">
        <v>0</v>
      </c>
      <c r="L543" s="14">
        <v>0</v>
      </c>
      <c r="M543" s="14">
        <v>0</v>
      </c>
      <c r="N543" s="14">
        <v>1</v>
      </c>
      <c r="O543" s="14">
        <v>0</v>
      </c>
      <c r="P543" s="14">
        <v>0</v>
      </c>
      <c r="Q543" s="14">
        <v>0</v>
      </c>
      <c r="R543" s="20">
        <v>0</v>
      </c>
      <c r="S543" s="23">
        <v>0</v>
      </c>
      <c r="T543" s="12">
        <v>0</v>
      </c>
      <c r="U543" s="14">
        <v>1</v>
      </c>
      <c r="V543" s="14">
        <v>0</v>
      </c>
      <c r="W543" s="14">
        <v>0.65</v>
      </c>
      <c r="X543" s="14"/>
      <c r="Y543" s="14">
        <v>0</v>
      </c>
      <c r="Z543" s="14">
        <v>0</v>
      </c>
      <c r="AA543" s="14">
        <v>0</v>
      </c>
      <c r="AB543" s="14">
        <v>0</v>
      </c>
      <c r="AC543" s="14">
        <v>1</v>
      </c>
      <c r="AD543" s="14">
        <v>0</v>
      </c>
      <c r="AE543" s="14">
        <v>1</v>
      </c>
      <c r="AF543" s="14">
        <v>0</v>
      </c>
      <c r="AG543" s="14">
        <v>1.5</v>
      </c>
      <c r="AH543" s="20">
        <v>7</v>
      </c>
      <c r="AI543" s="20">
        <v>0</v>
      </c>
      <c r="AJ543" s="20">
        <v>0</v>
      </c>
      <c r="AK543" s="20">
        <v>6</v>
      </c>
      <c r="AL543" s="14">
        <v>0</v>
      </c>
      <c r="AM543" s="14">
        <v>0</v>
      </c>
      <c r="AN543" s="14">
        <v>0</v>
      </c>
      <c r="AO543" s="14">
        <v>0.3</v>
      </c>
      <c r="AP543" s="12">
        <v>2000</v>
      </c>
      <c r="AQ543" s="14">
        <v>0.2</v>
      </c>
      <c r="AR543" s="14">
        <v>20</v>
      </c>
      <c r="AS543" s="20">
        <v>0</v>
      </c>
      <c r="AT543" s="14" t="s">
        <v>153</v>
      </c>
      <c r="AU543" s="14"/>
      <c r="AV543" s="13" t="s">
        <v>742</v>
      </c>
      <c r="AW543" s="14" t="s">
        <v>194</v>
      </c>
      <c r="AX543" s="14">
        <v>10001006</v>
      </c>
      <c r="AY543" s="14">
        <v>20100310</v>
      </c>
      <c r="AZ543" s="15" t="s">
        <v>195</v>
      </c>
      <c r="BA543" s="15" t="s">
        <v>153</v>
      </c>
      <c r="BB543" s="23">
        <v>0</v>
      </c>
      <c r="BC543" s="23">
        <v>0</v>
      </c>
      <c r="BD543" s="34"/>
      <c r="BE543" s="14">
        <v>0</v>
      </c>
      <c r="BF543" s="12">
        <v>0</v>
      </c>
      <c r="BG543" s="14">
        <v>0</v>
      </c>
      <c r="BH543" s="14">
        <v>0</v>
      </c>
      <c r="BI543" s="14">
        <v>0</v>
      </c>
      <c r="BJ543" s="14">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60000402</v>
      </c>
      <c r="D544" s="15" t="s">
        <v>192</v>
      </c>
      <c r="E544" s="14">
        <v>1</v>
      </c>
      <c r="F544" s="20">
        <v>80000001</v>
      </c>
      <c r="G544" s="14">
        <v>0</v>
      </c>
      <c r="H544" s="14">
        <v>4</v>
      </c>
      <c r="I544" s="14">
        <v>1</v>
      </c>
      <c r="J544" s="14">
        <v>3</v>
      </c>
      <c r="K544" s="12">
        <v>0</v>
      </c>
      <c r="L544" s="14">
        <v>0</v>
      </c>
      <c r="M544" s="14">
        <v>0</v>
      </c>
      <c r="N544" s="14">
        <v>1</v>
      </c>
      <c r="O544" s="14">
        <v>0</v>
      </c>
      <c r="P544" s="14">
        <v>0</v>
      </c>
      <c r="Q544" s="14">
        <v>0</v>
      </c>
      <c r="R544" s="20">
        <v>0</v>
      </c>
      <c r="S544" s="23">
        <v>0</v>
      </c>
      <c r="T544" s="12">
        <v>0</v>
      </c>
      <c r="U544" s="14">
        <v>1</v>
      </c>
      <c r="V544" s="14">
        <v>0</v>
      </c>
      <c r="W544" s="14">
        <v>0.65</v>
      </c>
      <c r="X544" s="14"/>
      <c r="Y544" s="14">
        <v>0</v>
      </c>
      <c r="Z544" s="14">
        <v>0</v>
      </c>
      <c r="AA544" s="14">
        <v>0</v>
      </c>
      <c r="AB544" s="14">
        <v>0</v>
      </c>
      <c r="AC544" s="14">
        <v>1</v>
      </c>
      <c r="AD544" s="14">
        <v>0</v>
      </c>
      <c r="AE544" s="14">
        <v>1</v>
      </c>
      <c r="AF544" s="14">
        <v>0</v>
      </c>
      <c r="AG544" s="14">
        <v>1.5</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744</v>
      </c>
      <c r="AW544" s="14" t="s">
        <v>194</v>
      </c>
      <c r="AX544" s="14">
        <v>10001006</v>
      </c>
      <c r="AY544" s="14">
        <v>20100310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60000501</v>
      </c>
      <c r="D545" s="15" t="s">
        <v>747</v>
      </c>
      <c r="E545" s="14">
        <v>1</v>
      </c>
      <c r="F545" s="20">
        <v>80000001</v>
      </c>
      <c r="G545" s="14">
        <v>0</v>
      </c>
      <c r="H545" s="14">
        <v>0</v>
      </c>
      <c r="I545" s="14">
        <v>1</v>
      </c>
      <c r="J545" s="14">
        <v>3</v>
      </c>
      <c r="K545" s="12">
        <v>0</v>
      </c>
      <c r="L545" s="14">
        <v>0</v>
      </c>
      <c r="M545" s="14">
        <v>0</v>
      </c>
      <c r="N545" s="14">
        <v>1</v>
      </c>
      <c r="O545" s="14">
        <v>0</v>
      </c>
      <c r="P545" s="14">
        <v>0</v>
      </c>
      <c r="Q545" s="14">
        <v>0</v>
      </c>
      <c r="R545" s="20">
        <v>0</v>
      </c>
      <c r="S545" s="14">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9</v>
      </c>
      <c r="AL545" s="14">
        <v>0</v>
      </c>
      <c r="AM545" s="14">
        <v>0</v>
      </c>
      <c r="AN545" s="32">
        <v>0</v>
      </c>
      <c r="AO545" s="12">
        <v>0.1</v>
      </c>
      <c r="AP545" s="14">
        <v>3000</v>
      </c>
      <c r="AQ545" s="14">
        <v>0.2</v>
      </c>
      <c r="AR545" s="14">
        <v>30</v>
      </c>
      <c r="AS545" s="20">
        <v>0</v>
      </c>
      <c r="AT545" s="14" t="s">
        <v>153</v>
      </c>
      <c r="AU545" s="14"/>
      <c r="AV545" s="13" t="s">
        <v>186</v>
      </c>
      <c r="AW545" s="14" t="s">
        <v>194</v>
      </c>
      <c r="AX545" s="14">
        <v>12000010</v>
      </c>
      <c r="AY545" s="65">
        <v>20100410</v>
      </c>
      <c r="AZ545" s="15" t="s">
        <v>195</v>
      </c>
      <c r="BA545" s="15" t="s">
        <v>153</v>
      </c>
      <c r="BB545" s="23">
        <v>0</v>
      </c>
      <c r="BC545" s="23">
        <v>0</v>
      </c>
      <c r="BD545" s="34"/>
      <c r="BE545" s="14">
        <v>0</v>
      </c>
      <c r="BF545" s="14">
        <v>0</v>
      </c>
      <c r="BG545" s="14">
        <v>0</v>
      </c>
      <c r="BH545" s="14">
        <v>0</v>
      </c>
      <c r="BI545" s="14">
        <v>0</v>
      </c>
      <c r="BJ545" s="14">
        <v>0</v>
      </c>
      <c r="BK545" s="14">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60000502</v>
      </c>
      <c r="D546" s="15" t="s">
        <v>747</v>
      </c>
      <c r="E546" s="14">
        <v>1</v>
      </c>
      <c r="F546" s="20">
        <v>80000001</v>
      </c>
      <c r="G546" s="14">
        <v>0</v>
      </c>
      <c r="H546" s="14">
        <v>0</v>
      </c>
      <c r="I546" s="14">
        <v>1</v>
      </c>
      <c r="J546" s="14">
        <v>3</v>
      </c>
      <c r="K546" s="12">
        <v>0</v>
      </c>
      <c r="L546" s="14">
        <v>0</v>
      </c>
      <c r="M546" s="14">
        <v>0</v>
      </c>
      <c r="N546" s="14">
        <v>1</v>
      </c>
      <c r="O546" s="14">
        <v>0</v>
      </c>
      <c r="P546" s="14">
        <v>0</v>
      </c>
      <c r="Q546" s="14">
        <v>0</v>
      </c>
      <c r="R546" s="20">
        <v>0</v>
      </c>
      <c r="S546" s="23">
        <v>0</v>
      </c>
      <c r="T546" s="12">
        <v>0</v>
      </c>
      <c r="U546" s="14">
        <v>1</v>
      </c>
      <c r="V546" s="14">
        <v>0</v>
      </c>
      <c r="W546" s="14">
        <v>1</v>
      </c>
      <c r="X546" s="14"/>
      <c r="Y546" s="14">
        <v>0</v>
      </c>
      <c r="Z546" s="14">
        <v>0</v>
      </c>
      <c r="AA546" s="14">
        <v>0</v>
      </c>
      <c r="AB546" s="14">
        <v>0</v>
      </c>
      <c r="AC546" s="14">
        <v>1</v>
      </c>
      <c r="AD546" s="14">
        <v>0</v>
      </c>
      <c r="AE546" s="14">
        <v>1</v>
      </c>
      <c r="AF546" s="14">
        <v>0</v>
      </c>
      <c r="AG546" s="14">
        <v>0</v>
      </c>
      <c r="AH546" s="20">
        <v>7</v>
      </c>
      <c r="AI546" s="20">
        <v>0</v>
      </c>
      <c r="AJ546" s="20">
        <v>0</v>
      </c>
      <c r="AK546" s="20">
        <v>9</v>
      </c>
      <c r="AL546" s="14">
        <v>0</v>
      </c>
      <c r="AM546" s="14">
        <v>0</v>
      </c>
      <c r="AN546" s="32">
        <v>0</v>
      </c>
      <c r="AO546" s="12">
        <v>0.1</v>
      </c>
      <c r="AP546" s="14">
        <v>3000</v>
      </c>
      <c r="AQ546" s="14">
        <v>0.2</v>
      </c>
      <c r="AR546" s="14">
        <v>30</v>
      </c>
      <c r="AS546" s="20">
        <v>0</v>
      </c>
      <c r="AT546" s="14" t="s">
        <v>153</v>
      </c>
      <c r="AU546" s="14"/>
      <c r="AV546" s="13" t="s">
        <v>189</v>
      </c>
      <c r="AW546" s="14" t="s">
        <v>194</v>
      </c>
      <c r="AX546" s="14">
        <v>12000010</v>
      </c>
      <c r="AY546" s="65">
        <v>20100420</v>
      </c>
      <c r="AZ546" s="15" t="s">
        <v>195</v>
      </c>
      <c r="BA546" s="15" t="s">
        <v>153</v>
      </c>
      <c r="BB546" s="23">
        <v>0</v>
      </c>
      <c r="BC546" s="23">
        <v>0</v>
      </c>
      <c r="BD546" s="34"/>
      <c r="BE546" s="14">
        <v>0</v>
      </c>
      <c r="BF546" s="14">
        <v>0</v>
      </c>
      <c r="BG546" s="14">
        <v>0</v>
      </c>
      <c r="BH546" s="14">
        <v>0</v>
      </c>
      <c r="BI546" s="14">
        <v>0</v>
      </c>
      <c r="BJ546" s="14">
        <v>0</v>
      </c>
      <c r="BK546" s="14">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60000505</v>
      </c>
      <c r="D547" s="15" t="s">
        <v>768</v>
      </c>
      <c r="E547" s="14">
        <v>1</v>
      </c>
      <c r="F547" s="20">
        <v>80000001</v>
      </c>
      <c r="G547" s="14">
        <v>0</v>
      </c>
      <c r="H547" s="14">
        <v>0</v>
      </c>
      <c r="I547" s="14">
        <v>1</v>
      </c>
      <c r="J547" s="14">
        <v>3</v>
      </c>
      <c r="K547" s="12">
        <v>0</v>
      </c>
      <c r="L547" s="14">
        <v>0</v>
      </c>
      <c r="M547" s="14">
        <v>0</v>
      </c>
      <c r="N547" s="14">
        <v>1</v>
      </c>
      <c r="O547" s="14">
        <v>0</v>
      </c>
      <c r="P547" s="14">
        <v>0</v>
      </c>
      <c r="Q547" s="14">
        <v>0</v>
      </c>
      <c r="R547" s="20">
        <v>0</v>
      </c>
      <c r="S547" s="14">
        <v>0</v>
      </c>
      <c r="T547" s="12">
        <v>0</v>
      </c>
      <c r="U547" s="14">
        <v>1</v>
      </c>
      <c r="V547" s="14">
        <v>0</v>
      </c>
      <c r="W547" s="14">
        <v>1</v>
      </c>
      <c r="X547" s="14"/>
      <c r="Y547" s="14">
        <v>0</v>
      </c>
      <c r="Z547" s="14">
        <v>0</v>
      </c>
      <c r="AA547" s="14">
        <v>0</v>
      </c>
      <c r="AB547" s="14">
        <v>0</v>
      </c>
      <c r="AC547" s="14">
        <v>1</v>
      </c>
      <c r="AD547" s="14">
        <v>0</v>
      </c>
      <c r="AE547" s="14">
        <v>1</v>
      </c>
      <c r="AF547" s="14">
        <v>1</v>
      </c>
      <c r="AG547" s="14">
        <v>3</v>
      </c>
      <c r="AH547" s="20">
        <v>10</v>
      </c>
      <c r="AI547" s="20">
        <v>0</v>
      </c>
      <c r="AJ547" s="20">
        <v>0</v>
      </c>
      <c r="AK547" s="20">
        <v>9</v>
      </c>
      <c r="AL547" s="14">
        <v>0</v>
      </c>
      <c r="AM547" s="14">
        <v>0</v>
      </c>
      <c r="AN547" s="32">
        <v>0</v>
      </c>
      <c r="AO547" s="12">
        <v>0.1</v>
      </c>
      <c r="AP547" s="14">
        <v>3000</v>
      </c>
      <c r="AQ547" s="14">
        <v>0.2</v>
      </c>
      <c r="AR547" s="14">
        <v>30</v>
      </c>
      <c r="AS547" s="20">
        <v>0</v>
      </c>
      <c r="AT547" s="14" t="s">
        <v>153</v>
      </c>
      <c r="AU547" s="14"/>
      <c r="AV547" s="13" t="s">
        <v>186</v>
      </c>
      <c r="AW547" s="14" t="s">
        <v>194</v>
      </c>
      <c r="AX547" s="14">
        <v>12000010</v>
      </c>
      <c r="AY547" s="65">
        <v>20100410</v>
      </c>
      <c r="AZ547" s="15" t="s">
        <v>195</v>
      </c>
      <c r="BA547" s="15" t="s">
        <v>168</v>
      </c>
      <c r="BB547" s="23">
        <v>0</v>
      </c>
      <c r="BC547" s="23">
        <v>0</v>
      </c>
      <c r="BD547" s="34"/>
      <c r="BE547" s="14">
        <v>0</v>
      </c>
      <c r="BF547" s="14">
        <v>0</v>
      </c>
      <c r="BG547" s="14">
        <v>0</v>
      </c>
      <c r="BH547" s="14">
        <v>0</v>
      </c>
      <c r="BI547" s="14">
        <v>0</v>
      </c>
      <c r="BJ547" s="14">
        <v>0</v>
      </c>
      <c r="BK547" s="14">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61011101</v>
      </c>
      <c r="D548" s="13" t="s">
        <v>752</v>
      </c>
      <c r="E548" s="12">
        <v>0</v>
      </c>
      <c r="F548" s="20">
        <v>80000001</v>
      </c>
      <c r="G548" s="12">
        <v>61011102</v>
      </c>
      <c r="H548" s="12">
        <v>1</v>
      </c>
      <c r="I548" s="12">
        <v>1</v>
      </c>
      <c r="J548" s="12">
        <v>3</v>
      </c>
      <c r="K548" s="12">
        <v>0</v>
      </c>
      <c r="L548" s="12">
        <v>0</v>
      </c>
      <c r="M548" s="12">
        <v>0</v>
      </c>
      <c r="N548" s="12">
        <v>1</v>
      </c>
      <c r="O548" s="12">
        <v>0</v>
      </c>
      <c r="P548" s="12">
        <v>0</v>
      </c>
      <c r="Q548" s="12">
        <v>0</v>
      </c>
      <c r="R548" s="20">
        <v>0</v>
      </c>
      <c r="S548" s="12">
        <v>0</v>
      </c>
      <c r="T548" s="12">
        <v>1</v>
      </c>
      <c r="U548" s="12">
        <v>2</v>
      </c>
      <c r="V548" s="14">
        <v>0</v>
      </c>
      <c r="W548" s="12">
        <v>2.5</v>
      </c>
      <c r="X548" s="14"/>
      <c r="Y548" s="14">
        <v>750</v>
      </c>
      <c r="Z548" s="12">
        <v>0</v>
      </c>
      <c r="AA548" s="12">
        <v>0</v>
      </c>
      <c r="AB548" s="12">
        <v>0</v>
      </c>
      <c r="AC548" s="12">
        <v>0</v>
      </c>
      <c r="AD548" s="12">
        <v>0</v>
      </c>
      <c r="AE548" s="12">
        <v>9</v>
      </c>
      <c r="AF548" s="12">
        <v>2</v>
      </c>
      <c r="AG548" s="12" t="s">
        <v>152</v>
      </c>
      <c r="AH548" s="20">
        <v>2</v>
      </c>
      <c r="AI548" s="20">
        <v>2</v>
      </c>
      <c r="AJ548" s="20">
        <v>0</v>
      </c>
      <c r="AK548" s="20">
        <v>1.5</v>
      </c>
      <c r="AL548" s="12">
        <v>0</v>
      </c>
      <c r="AM548" s="12">
        <v>0</v>
      </c>
      <c r="AN548" s="12">
        <v>0</v>
      </c>
      <c r="AO548" s="12">
        <v>0.5</v>
      </c>
      <c r="AP548" s="12">
        <v>2000</v>
      </c>
      <c r="AQ548" s="12">
        <v>0.5</v>
      </c>
      <c r="AR548" s="12">
        <v>0</v>
      </c>
      <c r="AS548" s="20">
        <v>0</v>
      </c>
      <c r="AT548" s="12">
        <v>0</v>
      </c>
      <c r="AU548" s="12"/>
      <c r="AV548" s="13" t="s">
        <v>154</v>
      </c>
      <c r="AW548" s="12" t="s">
        <v>155</v>
      </c>
      <c r="AX548" s="14">
        <v>10000007</v>
      </c>
      <c r="AY548" s="14">
        <v>21000110</v>
      </c>
      <c r="AZ548" s="13" t="s">
        <v>156</v>
      </c>
      <c r="BA548" s="12">
        <v>0</v>
      </c>
      <c r="BB548" s="23">
        <v>0</v>
      </c>
      <c r="BC548" s="23">
        <v>0</v>
      </c>
      <c r="BD548" s="24" t="str">
        <f>"立即对目标范围内的怪物造成"&amp;W548*100&amp;"%攻击伤害+"&amp;Y548&amp;"点固定伤害"</f>
        <v>立即对目标范围内的怪物造成250%攻击伤害+750点固定伤害</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61011102</v>
      </c>
      <c r="D549" s="13" t="s">
        <v>752</v>
      </c>
      <c r="E549" s="12">
        <v>1</v>
      </c>
      <c r="F549" s="20">
        <v>80000001</v>
      </c>
      <c r="G549" s="12">
        <v>61011103</v>
      </c>
      <c r="H549" s="12">
        <v>1</v>
      </c>
      <c r="I549" s="12">
        <v>1</v>
      </c>
      <c r="J549" s="12">
        <v>3</v>
      </c>
      <c r="K549" s="12">
        <v>0</v>
      </c>
      <c r="L549" s="12">
        <v>0</v>
      </c>
      <c r="M549" s="12">
        <v>0</v>
      </c>
      <c r="N549" s="12">
        <v>1</v>
      </c>
      <c r="O549" s="12">
        <v>0</v>
      </c>
      <c r="P549" s="12">
        <v>0</v>
      </c>
      <c r="Q549" s="12">
        <v>0</v>
      </c>
      <c r="R549" s="20">
        <v>0</v>
      </c>
      <c r="S549" s="12">
        <v>0</v>
      </c>
      <c r="T549" s="12">
        <v>1</v>
      </c>
      <c r="U549" s="12">
        <v>2</v>
      </c>
      <c r="V549" s="14">
        <v>0</v>
      </c>
      <c r="W549" s="12">
        <v>2.5</v>
      </c>
      <c r="X549" s="14"/>
      <c r="Y549" s="14">
        <v>750</v>
      </c>
      <c r="Z549" s="12">
        <v>0</v>
      </c>
      <c r="AA549" s="12">
        <v>0</v>
      </c>
      <c r="AB549" s="12">
        <v>0</v>
      </c>
      <c r="AC549" s="12">
        <v>0</v>
      </c>
      <c r="AD549" s="12">
        <v>0</v>
      </c>
      <c r="AE549" s="12">
        <v>9</v>
      </c>
      <c r="AF549" s="12">
        <v>2</v>
      </c>
      <c r="AG549" s="12" t="s">
        <v>152</v>
      </c>
      <c r="AH549" s="20">
        <v>2</v>
      </c>
      <c r="AI549" s="20">
        <v>2</v>
      </c>
      <c r="AJ549" s="20">
        <v>0</v>
      </c>
      <c r="AK549" s="20">
        <v>1.5</v>
      </c>
      <c r="AL549" s="12">
        <v>0</v>
      </c>
      <c r="AM549" s="12">
        <v>0</v>
      </c>
      <c r="AN549" s="12">
        <v>0</v>
      </c>
      <c r="AO549" s="12">
        <v>0.5</v>
      </c>
      <c r="AP549" s="12">
        <v>2000</v>
      </c>
      <c r="AQ549" s="12">
        <v>0.5</v>
      </c>
      <c r="AR549" s="12">
        <v>0</v>
      </c>
      <c r="AS549" s="20">
        <v>0</v>
      </c>
      <c r="AT549" s="12">
        <v>0</v>
      </c>
      <c r="AU549" s="12"/>
      <c r="AV549" s="13" t="s">
        <v>154</v>
      </c>
      <c r="AW549" s="12" t="s">
        <v>155</v>
      </c>
      <c r="AX549" s="14">
        <v>10000007</v>
      </c>
      <c r="AY549" s="14">
        <v>21000110</v>
      </c>
      <c r="AZ549" s="13" t="s">
        <v>156</v>
      </c>
      <c r="BA549" s="12">
        <v>0</v>
      </c>
      <c r="BB549" s="23">
        <v>0</v>
      </c>
      <c r="BC549" s="23">
        <v>0</v>
      </c>
      <c r="BD549" s="24" t="str">
        <f t="shared" ref="BD549:BD553" si="43">"立即对目标范围内的怪物造成"&amp;W549*100&amp;"%攻击伤害+"&amp;Y549&amp;"点固定伤害"</f>
        <v>立即对目标范围内的怪物造成250%攻击伤害+750点固定伤害</v>
      </c>
      <c r="BE549" s="12">
        <v>0</v>
      </c>
      <c r="BF549" s="12">
        <v>0</v>
      </c>
      <c r="BG549" s="12">
        <v>0</v>
      </c>
      <c r="BH549" s="12">
        <v>0</v>
      </c>
      <c r="BI549" s="12">
        <v>0</v>
      </c>
      <c r="BJ549" s="12">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61011103</v>
      </c>
      <c r="D550" s="13" t="s">
        <v>752</v>
      </c>
      <c r="E550" s="12">
        <v>2</v>
      </c>
      <c r="F550" s="20">
        <v>80000001</v>
      </c>
      <c r="G550" s="12">
        <v>61011104</v>
      </c>
      <c r="H550" s="12">
        <v>1</v>
      </c>
      <c r="I550" s="12">
        <v>1</v>
      </c>
      <c r="J550" s="12">
        <v>3</v>
      </c>
      <c r="K550" s="12">
        <v>0</v>
      </c>
      <c r="L550" s="12">
        <v>0</v>
      </c>
      <c r="M550" s="12">
        <v>0</v>
      </c>
      <c r="N550" s="12">
        <v>1</v>
      </c>
      <c r="O550" s="12">
        <v>0</v>
      </c>
      <c r="P550" s="12">
        <v>0</v>
      </c>
      <c r="Q550" s="12">
        <v>0</v>
      </c>
      <c r="R550" s="20">
        <v>0</v>
      </c>
      <c r="S550" s="12">
        <v>0</v>
      </c>
      <c r="T550" s="12">
        <v>1</v>
      </c>
      <c r="U550" s="12">
        <v>2</v>
      </c>
      <c r="V550" s="14">
        <v>0</v>
      </c>
      <c r="W550" s="12">
        <v>2.75</v>
      </c>
      <c r="X550" s="14"/>
      <c r="Y550" s="14">
        <v>1500</v>
      </c>
      <c r="Z550" s="12">
        <v>0</v>
      </c>
      <c r="AA550" s="12">
        <v>0</v>
      </c>
      <c r="AB550" s="12">
        <v>0</v>
      </c>
      <c r="AC550" s="12">
        <v>0</v>
      </c>
      <c r="AD550" s="12">
        <v>0</v>
      </c>
      <c r="AE550" s="12">
        <v>9</v>
      </c>
      <c r="AF550" s="12">
        <v>2</v>
      </c>
      <c r="AG550" s="12" t="s">
        <v>152</v>
      </c>
      <c r="AH550" s="20">
        <v>2</v>
      </c>
      <c r="AI550" s="20">
        <v>2</v>
      </c>
      <c r="AJ550" s="20">
        <v>0</v>
      </c>
      <c r="AK550" s="20">
        <v>1.5</v>
      </c>
      <c r="AL550" s="12">
        <v>0</v>
      </c>
      <c r="AM550" s="12">
        <v>0</v>
      </c>
      <c r="AN550" s="12">
        <v>0</v>
      </c>
      <c r="AO550" s="12">
        <v>0.5</v>
      </c>
      <c r="AP550" s="12">
        <v>2000</v>
      </c>
      <c r="AQ550" s="12">
        <v>0.5</v>
      </c>
      <c r="AR550" s="12">
        <v>0</v>
      </c>
      <c r="AS550" s="20">
        <v>0</v>
      </c>
      <c r="AT550" s="12">
        <v>0</v>
      </c>
      <c r="AU550" s="12"/>
      <c r="AV550" s="13" t="s">
        <v>154</v>
      </c>
      <c r="AW550" s="12" t="s">
        <v>155</v>
      </c>
      <c r="AX550" s="14">
        <v>10000007</v>
      </c>
      <c r="AY550" s="14">
        <v>21000110</v>
      </c>
      <c r="AZ550" s="13" t="s">
        <v>156</v>
      </c>
      <c r="BA550" s="12">
        <v>0</v>
      </c>
      <c r="BB550" s="23">
        <v>0</v>
      </c>
      <c r="BC550" s="23">
        <v>0</v>
      </c>
      <c r="BD550" s="24" t="str">
        <f t="shared" si="43"/>
        <v>立即对目标范围内的怪物造成275%攻击伤害+1500点固定伤害</v>
      </c>
      <c r="BE550" s="12">
        <v>0</v>
      </c>
      <c r="BF550" s="12">
        <v>0</v>
      </c>
      <c r="BG550" s="12">
        <v>0</v>
      </c>
      <c r="BH550" s="12">
        <v>0</v>
      </c>
      <c r="BI550" s="12">
        <v>0</v>
      </c>
      <c r="BJ550" s="12">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61011104</v>
      </c>
      <c r="D551" s="13" t="s">
        <v>752</v>
      </c>
      <c r="E551" s="12">
        <v>3</v>
      </c>
      <c r="F551" s="20">
        <v>80000001</v>
      </c>
      <c r="G551" s="12">
        <v>0</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3</v>
      </c>
      <c r="X551" s="14"/>
      <c r="Y551" s="14">
        <v>2250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 t="shared" si="43"/>
        <v>立即对目标范围内的怪物造成300%攻击伤害+2250点固定伤害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61011105</v>
      </c>
      <c r="D552" s="13" t="s">
        <v>752</v>
      </c>
      <c r="E552" s="12">
        <v>4</v>
      </c>
      <c r="F552" s="20">
        <v>80000001</v>
      </c>
      <c r="G552" s="12">
        <v>0</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3.25</v>
      </c>
      <c r="X552" s="14"/>
      <c r="Y552" s="14">
        <v>3250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si="43"/>
        <v>立即对目标范围内的怪物造成325%攻击伤害+3250点固定伤害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61011106</v>
      </c>
      <c r="D553" s="13" t="s">
        <v>752</v>
      </c>
      <c r="E553" s="12">
        <v>5</v>
      </c>
      <c r="F553" s="20">
        <v>80000001</v>
      </c>
      <c r="G553" s="12">
        <v>0</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3.5</v>
      </c>
      <c r="X553" s="14"/>
      <c r="Y553" s="14">
        <v>4250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立即对目标范围内的怪物造成350%攻击伤害+4250点固定伤害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61011201</v>
      </c>
      <c r="D554" s="13" t="s">
        <v>521</v>
      </c>
      <c r="E554" s="12">
        <v>0</v>
      </c>
      <c r="F554" s="20">
        <v>80000001</v>
      </c>
      <c r="G554" s="12">
        <v>61011202</v>
      </c>
      <c r="H554" s="12">
        <v>1</v>
      </c>
      <c r="I554" s="12">
        <v>3</v>
      </c>
      <c r="J554" s="12">
        <v>5</v>
      </c>
      <c r="K554" s="12">
        <v>0</v>
      </c>
      <c r="L554" s="12">
        <v>0</v>
      </c>
      <c r="M554" s="12">
        <v>0</v>
      </c>
      <c r="N554" s="12">
        <v>1</v>
      </c>
      <c r="O554" s="12">
        <v>0</v>
      </c>
      <c r="P554" s="12">
        <v>0</v>
      </c>
      <c r="Q554" s="12">
        <v>0</v>
      </c>
      <c r="R554" s="20">
        <v>0</v>
      </c>
      <c r="S554" s="12">
        <v>0</v>
      </c>
      <c r="T554" s="12">
        <v>1</v>
      </c>
      <c r="U554" s="12">
        <v>2</v>
      </c>
      <c r="V554" s="12">
        <v>0</v>
      </c>
      <c r="W554" s="12">
        <v>1.6</v>
      </c>
      <c r="X554" s="14"/>
      <c r="Y554" s="14">
        <v>750</v>
      </c>
      <c r="Z554" s="12">
        <v>1</v>
      </c>
      <c r="AA554" s="12">
        <v>0</v>
      </c>
      <c r="AB554" s="12">
        <v>0</v>
      </c>
      <c r="AC554" s="12">
        <v>0</v>
      </c>
      <c r="AD554" s="12">
        <v>0</v>
      </c>
      <c r="AE554" s="12">
        <v>7</v>
      </c>
      <c r="AF554" s="12">
        <v>1</v>
      </c>
      <c r="AG554" s="12">
        <v>4</v>
      </c>
      <c r="AH554" s="20">
        <v>2</v>
      </c>
      <c r="AI554" s="20">
        <v>0</v>
      </c>
      <c r="AJ554" s="20">
        <v>0</v>
      </c>
      <c r="AK554" s="20">
        <v>0</v>
      </c>
      <c r="AL554" s="12">
        <v>0</v>
      </c>
      <c r="AM554" s="12">
        <v>0</v>
      </c>
      <c r="AN554" s="12">
        <v>0</v>
      </c>
      <c r="AO554" s="12">
        <v>0.25</v>
      </c>
      <c r="AP554" s="12">
        <v>2000</v>
      </c>
      <c r="AQ554" s="12">
        <v>0.2</v>
      </c>
      <c r="AR554" s="12">
        <v>0</v>
      </c>
      <c r="AS554" s="20">
        <v>0</v>
      </c>
      <c r="AT554" s="12">
        <v>90001021</v>
      </c>
      <c r="AU554" s="12"/>
      <c r="AV554" s="13" t="s">
        <v>158</v>
      </c>
      <c r="AW554" s="12" t="s">
        <v>769</v>
      </c>
      <c r="AX554" s="14">
        <v>10000007</v>
      </c>
      <c r="AY554" s="14">
        <v>21000020</v>
      </c>
      <c r="AZ554" s="13" t="s">
        <v>156</v>
      </c>
      <c r="BA554" s="12">
        <v>0</v>
      </c>
      <c r="BB554" s="23">
        <v>0</v>
      </c>
      <c r="BC554" s="23">
        <v>0</v>
      </c>
      <c r="BD554" s="24" t="str">
        <f>"立即对周围内的怪物造成"&amp;W554*100&amp;"%攻击伤害+"&amp;Y554&amp;"点固定伤害,并使目标眩晕1秒"</f>
        <v>立即对周围内的怪物造成160%攻击伤害+750点固定伤害,并使目标眩晕1秒</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61011202</v>
      </c>
      <c r="D555" s="13" t="s">
        <v>521</v>
      </c>
      <c r="E555" s="12">
        <v>1</v>
      </c>
      <c r="F555" s="20">
        <v>80000001</v>
      </c>
      <c r="G555" s="12">
        <v>61011203</v>
      </c>
      <c r="H555" s="12">
        <v>1</v>
      </c>
      <c r="I555" s="12">
        <v>3</v>
      </c>
      <c r="J555" s="12">
        <v>5</v>
      </c>
      <c r="K555" s="12">
        <v>0</v>
      </c>
      <c r="L555" s="12">
        <v>0</v>
      </c>
      <c r="M555" s="12">
        <v>0</v>
      </c>
      <c r="N555" s="12">
        <v>1</v>
      </c>
      <c r="O555" s="12">
        <v>0</v>
      </c>
      <c r="P555" s="12">
        <v>0</v>
      </c>
      <c r="Q555" s="12">
        <v>0</v>
      </c>
      <c r="R555" s="20">
        <v>0</v>
      </c>
      <c r="S555" s="12">
        <v>0</v>
      </c>
      <c r="T555" s="12">
        <v>1</v>
      </c>
      <c r="U555" s="12">
        <v>2</v>
      </c>
      <c r="V555" s="12">
        <v>0</v>
      </c>
      <c r="W555" s="12">
        <v>1.6</v>
      </c>
      <c r="X555" s="14"/>
      <c r="Y555" s="14">
        <v>750</v>
      </c>
      <c r="Z555" s="12">
        <v>1</v>
      </c>
      <c r="AA555" s="12">
        <v>0</v>
      </c>
      <c r="AB555" s="12">
        <v>0</v>
      </c>
      <c r="AC555" s="12">
        <v>0</v>
      </c>
      <c r="AD555" s="12">
        <v>0</v>
      </c>
      <c r="AE555" s="12">
        <v>7</v>
      </c>
      <c r="AF555" s="12">
        <v>1</v>
      </c>
      <c r="AG555" s="12">
        <v>4</v>
      </c>
      <c r="AH555" s="20">
        <v>2</v>
      </c>
      <c r="AI555" s="20">
        <v>0</v>
      </c>
      <c r="AJ555" s="20">
        <v>0</v>
      </c>
      <c r="AK555" s="20">
        <v>0</v>
      </c>
      <c r="AL555" s="12">
        <v>0</v>
      </c>
      <c r="AM555" s="12">
        <v>0</v>
      </c>
      <c r="AN555" s="12">
        <v>0</v>
      </c>
      <c r="AO555" s="12">
        <v>0.25</v>
      </c>
      <c r="AP555" s="12">
        <v>2000</v>
      </c>
      <c r="AQ555" s="12">
        <v>0.2</v>
      </c>
      <c r="AR555" s="12">
        <v>0</v>
      </c>
      <c r="AS555" s="20">
        <v>0</v>
      </c>
      <c r="AT555" s="12" t="s">
        <v>770</v>
      </c>
      <c r="AU555" s="12"/>
      <c r="AV555" s="13" t="s">
        <v>158</v>
      </c>
      <c r="AW555" s="12" t="s">
        <v>769</v>
      </c>
      <c r="AX555" s="14">
        <v>10000007</v>
      </c>
      <c r="AY555" s="14">
        <v>21000020</v>
      </c>
      <c r="AZ555" s="13" t="s">
        <v>156</v>
      </c>
      <c r="BA555" s="12">
        <v>0</v>
      </c>
      <c r="BB555" s="23">
        <v>0</v>
      </c>
      <c r="BC555" s="23">
        <v>0</v>
      </c>
      <c r="BD555" s="24" t="str">
        <f t="shared" ref="BD555:BD559" si="44">"立即对周围内的怪物造成"&amp;W555*100&amp;"%攻击伤害+"&amp;Y555&amp;"点固定伤害,并使目标眩晕1秒"</f>
        <v>立即对周围内的怪物造成160%攻击伤害+750点固定伤害,并使目标眩晕1秒</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61011203</v>
      </c>
      <c r="D556" s="13" t="s">
        <v>521</v>
      </c>
      <c r="E556" s="12">
        <v>2</v>
      </c>
      <c r="F556" s="20">
        <v>80000001</v>
      </c>
      <c r="G556" s="12">
        <v>61011204</v>
      </c>
      <c r="H556" s="12">
        <v>1</v>
      </c>
      <c r="I556" s="12">
        <v>3</v>
      </c>
      <c r="J556" s="12">
        <v>5</v>
      </c>
      <c r="K556" s="12">
        <v>0</v>
      </c>
      <c r="L556" s="12">
        <v>0</v>
      </c>
      <c r="M556" s="12">
        <v>0</v>
      </c>
      <c r="N556" s="12">
        <v>1</v>
      </c>
      <c r="O556" s="12">
        <v>0</v>
      </c>
      <c r="P556" s="12">
        <v>0</v>
      </c>
      <c r="Q556" s="12">
        <v>0</v>
      </c>
      <c r="R556" s="20">
        <v>0</v>
      </c>
      <c r="S556" s="12">
        <v>0</v>
      </c>
      <c r="T556" s="12">
        <v>1</v>
      </c>
      <c r="U556" s="12">
        <v>2</v>
      </c>
      <c r="V556" s="12">
        <v>0</v>
      </c>
      <c r="W556" s="12">
        <v>1.8</v>
      </c>
      <c r="X556" s="14"/>
      <c r="Y556" s="14">
        <v>1500</v>
      </c>
      <c r="Z556" s="12">
        <v>1</v>
      </c>
      <c r="AA556" s="12">
        <v>0</v>
      </c>
      <c r="AB556" s="12">
        <v>0</v>
      </c>
      <c r="AC556" s="12">
        <v>0</v>
      </c>
      <c r="AD556" s="12">
        <v>0</v>
      </c>
      <c r="AE556" s="12">
        <v>7</v>
      </c>
      <c r="AF556" s="12">
        <v>1</v>
      </c>
      <c r="AG556" s="12">
        <v>4</v>
      </c>
      <c r="AH556" s="20">
        <v>2</v>
      </c>
      <c r="AI556" s="20">
        <v>0</v>
      </c>
      <c r="AJ556" s="20">
        <v>0</v>
      </c>
      <c r="AK556" s="20">
        <v>0</v>
      </c>
      <c r="AL556" s="12">
        <v>0</v>
      </c>
      <c r="AM556" s="12">
        <v>0</v>
      </c>
      <c r="AN556" s="12">
        <v>0</v>
      </c>
      <c r="AO556" s="12">
        <v>0.25</v>
      </c>
      <c r="AP556" s="12">
        <v>2000</v>
      </c>
      <c r="AQ556" s="12">
        <v>0.2</v>
      </c>
      <c r="AR556" s="12">
        <v>0</v>
      </c>
      <c r="AS556" s="20">
        <v>0</v>
      </c>
      <c r="AT556" s="12" t="s">
        <v>770</v>
      </c>
      <c r="AU556" s="12"/>
      <c r="AV556" s="13" t="s">
        <v>158</v>
      </c>
      <c r="AW556" s="12" t="s">
        <v>769</v>
      </c>
      <c r="AX556" s="14">
        <v>10000007</v>
      </c>
      <c r="AY556" s="14">
        <v>21000020</v>
      </c>
      <c r="AZ556" s="13" t="s">
        <v>156</v>
      </c>
      <c r="BA556" s="12">
        <v>0</v>
      </c>
      <c r="BB556" s="23">
        <v>0</v>
      </c>
      <c r="BC556" s="23">
        <v>0</v>
      </c>
      <c r="BD556" s="24" t="str">
        <f t="shared" si="44"/>
        <v>立即对周围内的怪物造成180%攻击伤害+1500点固定伤害,并使目标眩晕1秒</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25" customHeight="1">
      <c r="C557" s="12">
        <v>61011204</v>
      </c>
      <c r="D557" s="13" t="s">
        <v>521</v>
      </c>
      <c r="E557" s="12">
        <v>3</v>
      </c>
      <c r="F557" s="20">
        <v>80000001</v>
      </c>
      <c r="G557" s="12">
        <v>61011205</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2</v>
      </c>
      <c r="X557" s="14"/>
      <c r="Y557" s="14">
        <v>2250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t="s">
        <v>770</v>
      </c>
      <c r="AU557" s="12"/>
      <c r="AV557" s="13" t="s">
        <v>158</v>
      </c>
      <c r="AW557" s="12" t="s">
        <v>769</v>
      </c>
      <c r="AX557" s="14">
        <v>10000007</v>
      </c>
      <c r="AY557" s="14">
        <v>21000020</v>
      </c>
      <c r="AZ557" s="13" t="s">
        <v>156</v>
      </c>
      <c r="BA557" s="12">
        <v>0</v>
      </c>
      <c r="BB557" s="23">
        <v>0</v>
      </c>
      <c r="BC557" s="23">
        <v>0</v>
      </c>
      <c r="BD557" s="24" t="str">
        <f t="shared" si="44"/>
        <v>立即对周围内的怪物造成200%攻击伤害+2250点固定伤害,并使目标眩晕1秒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61011205</v>
      </c>
      <c r="D558" s="13" t="s">
        <v>521</v>
      </c>
      <c r="E558" s="12">
        <v>4</v>
      </c>
      <c r="F558" s="20">
        <v>80000001</v>
      </c>
      <c r="G558" s="12">
        <v>61011206</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2.2000000000000002</v>
      </c>
      <c r="X558" s="14"/>
      <c r="Y558" s="14">
        <v>3250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si="44"/>
        <v>立即对周围内的怪物造成220%攻击伤害+3250点固定伤害,并使目标眩晕1秒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61011206</v>
      </c>
      <c r="D559" s="13" t="s">
        <v>521</v>
      </c>
      <c r="E559" s="12">
        <v>5</v>
      </c>
      <c r="F559" s="20">
        <v>80000001</v>
      </c>
      <c r="G559" s="12">
        <v>0</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2.4</v>
      </c>
      <c r="X559" s="14"/>
      <c r="Y559" s="14">
        <v>4250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立即对周围内的怪物造成240%攻击伤害+4250点固定伤害,并使目标眩晕1秒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61011301</v>
      </c>
      <c r="D560" s="13" t="s">
        <v>753</v>
      </c>
      <c r="E560" s="12">
        <v>0</v>
      </c>
      <c r="F560" s="20">
        <v>80000001</v>
      </c>
      <c r="G560" s="12">
        <v>61011302</v>
      </c>
      <c r="H560" s="12">
        <v>1</v>
      </c>
      <c r="I560" s="12">
        <v>5</v>
      </c>
      <c r="J560" s="18">
        <v>3</v>
      </c>
      <c r="K560" s="12">
        <v>0</v>
      </c>
      <c r="L560" s="12">
        <v>0</v>
      </c>
      <c r="M560" s="12">
        <v>0</v>
      </c>
      <c r="N560" s="12">
        <v>1</v>
      </c>
      <c r="O560" s="12">
        <v>0</v>
      </c>
      <c r="P560" s="12">
        <v>0</v>
      </c>
      <c r="Q560" s="12">
        <v>0</v>
      </c>
      <c r="R560" s="20">
        <v>0</v>
      </c>
      <c r="S560" s="12">
        <v>0</v>
      </c>
      <c r="T560" s="12">
        <v>1</v>
      </c>
      <c r="U560" s="12">
        <v>2</v>
      </c>
      <c r="V560" s="12">
        <v>0</v>
      </c>
      <c r="W560" s="12">
        <v>1.6</v>
      </c>
      <c r="X560" s="14"/>
      <c r="Y560" s="14">
        <v>750</v>
      </c>
      <c r="Z560" s="12">
        <v>1</v>
      </c>
      <c r="AA560" s="12">
        <v>0</v>
      </c>
      <c r="AB560" s="12">
        <v>0</v>
      </c>
      <c r="AC560" s="12">
        <v>0</v>
      </c>
      <c r="AD560" s="12">
        <v>0</v>
      </c>
      <c r="AE560" s="12">
        <v>9</v>
      </c>
      <c r="AF560" s="12">
        <v>1</v>
      </c>
      <c r="AG560" s="12" t="s">
        <v>168</v>
      </c>
      <c r="AH560" s="20">
        <v>2</v>
      </c>
      <c r="AI560" s="20">
        <v>1</v>
      </c>
      <c r="AJ560" s="20">
        <v>0</v>
      </c>
      <c r="AK560" s="20">
        <v>6</v>
      </c>
      <c r="AL560" s="12">
        <v>0</v>
      </c>
      <c r="AM560" s="12">
        <v>0</v>
      </c>
      <c r="AN560" s="12">
        <v>0</v>
      </c>
      <c r="AO560" s="12">
        <v>0.5</v>
      </c>
      <c r="AP560" s="12">
        <v>2000</v>
      </c>
      <c r="AQ560" s="12">
        <v>0.4</v>
      </c>
      <c r="AR560" s="12">
        <v>0</v>
      </c>
      <c r="AS560" s="20">
        <v>0</v>
      </c>
      <c r="AT560" s="12">
        <v>90001022</v>
      </c>
      <c r="AU560" s="12"/>
      <c r="AV560" s="13" t="s">
        <v>160</v>
      </c>
      <c r="AW560" s="12" t="s">
        <v>169</v>
      </c>
      <c r="AX560" s="14">
        <v>10000015</v>
      </c>
      <c r="AY560" s="14">
        <v>21000030</v>
      </c>
      <c r="AZ560" s="13" t="s">
        <v>162</v>
      </c>
      <c r="BA560" s="12">
        <v>0</v>
      </c>
      <c r="BB560" s="23">
        <v>0</v>
      </c>
      <c r="BC560" s="23">
        <v>0</v>
      </c>
      <c r="BD560" s="24" t="str">
        <f>"立即跳跃至目标区域并对其怪物造成"&amp;W560*100&amp;"%攻击伤害+"&amp;Y560&amp;"点固定伤害,并使目标眩晕2秒"</f>
        <v>立即跳跃至目标区域并对其怪物造成160%攻击伤害+750点固定伤害,并使目标眩晕2秒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61011302</v>
      </c>
      <c r="D561" s="13" t="s">
        <v>753</v>
      </c>
      <c r="E561" s="12">
        <v>1</v>
      </c>
      <c r="F561" s="20">
        <v>80000001</v>
      </c>
      <c r="G561" s="12">
        <v>61011303</v>
      </c>
      <c r="H561" s="12">
        <v>1</v>
      </c>
      <c r="I561" s="12">
        <v>5</v>
      </c>
      <c r="J561" s="18">
        <v>3</v>
      </c>
      <c r="K561" s="12">
        <v>0</v>
      </c>
      <c r="L561" s="12">
        <v>0</v>
      </c>
      <c r="M561" s="12">
        <v>0</v>
      </c>
      <c r="N561" s="12">
        <v>1</v>
      </c>
      <c r="O561" s="12">
        <v>0</v>
      </c>
      <c r="P561" s="12">
        <v>0</v>
      </c>
      <c r="Q561" s="12">
        <v>0</v>
      </c>
      <c r="R561" s="20">
        <v>0</v>
      </c>
      <c r="S561" s="12">
        <v>0</v>
      </c>
      <c r="T561" s="12">
        <v>1</v>
      </c>
      <c r="U561" s="12">
        <v>2</v>
      </c>
      <c r="V561" s="12">
        <v>0</v>
      </c>
      <c r="W561" s="12">
        <v>1.6</v>
      </c>
      <c r="X561" s="14"/>
      <c r="Y561" s="14">
        <v>750</v>
      </c>
      <c r="Z561" s="12">
        <v>1</v>
      </c>
      <c r="AA561" s="12">
        <v>0</v>
      </c>
      <c r="AB561" s="12">
        <v>0</v>
      </c>
      <c r="AC561" s="12">
        <v>0</v>
      </c>
      <c r="AD561" s="12">
        <v>0</v>
      </c>
      <c r="AE561" s="12">
        <v>9</v>
      </c>
      <c r="AF561" s="12">
        <v>1</v>
      </c>
      <c r="AG561" s="12" t="s">
        <v>168</v>
      </c>
      <c r="AH561" s="20">
        <v>2</v>
      </c>
      <c r="AI561" s="20">
        <v>1</v>
      </c>
      <c r="AJ561" s="20">
        <v>0</v>
      </c>
      <c r="AK561" s="20">
        <v>6</v>
      </c>
      <c r="AL561" s="12">
        <v>0</v>
      </c>
      <c r="AM561" s="12">
        <v>0</v>
      </c>
      <c r="AN561" s="12">
        <v>0</v>
      </c>
      <c r="AO561" s="12">
        <v>0.5</v>
      </c>
      <c r="AP561" s="12">
        <v>2000</v>
      </c>
      <c r="AQ561" s="12">
        <v>0.4</v>
      </c>
      <c r="AR561" s="12">
        <v>0</v>
      </c>
      <c r="AS561" s="20">
        <v>0</v>
      </c>
      <c r="AT561" s="12">
        <v>90001022</v>
      </c>
      <c r="AU561" s="12"/>
      <c r="AV561" s="13" t="s">
        <v>160</v>
      </c>
      <c r="AW561" s="12" t="s">
        <v>169</v>
      </c>
      <c r="AX561" s="14">
        <v>10000015</v>
      </c>
      <c r="AY561" s="14">
        <v>21000030</v>
      </c>
      <c r="AZ561" s="13" t="s">
        <v>162</v>
      </c>
      <c r="BA561" s="12">
        <v>0</v>
      </c>
      <c r="BB561" s="23">
        <v>0</v>
      </c>
      <c r="BC561" s="23">
        <v>0</v>
      </c>
      <c r="BD561" s="24" t="str">
        <f t="shared" ref="BD561:BD565" si="45">"立即跳跃至目标区域并对其怪物造成"&amp;W561*100&amp;"%攻击伤害+"&amp;Y561&amp;"点固定伤害,并使目标眩晕2秒"</f>
        <v>立即跳跃至目标区域并对其怪物造成160%攻击伤害+750点固定伤害,并使目标眩晕2秒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61011303</v>
      </c>
      <c r="D562" s="13" t="s">
        <v>753</v>
      </c>
      <c r="E562" s="12">
        <v>2</v>
      </c>
      <c r="F562" s="20">
        <v>80000001</v>
      </c>
      <c r="G562" s="12">
        <v>61011304</v>
      </c>
      <c r="H562" s="12">
        <v>1</v>
      </c>
      <c r="I562" s="12">
        <v>5</v>
      </c>
      <c r="J562" s="18">
        <v>3</v>
      </c>
      <c r="K562" s="12">
        <v>0</v>
      </c>
      <c r="L562" s="12">
        <v>0</v>
      </c>
      <c r="M562" s="12">
        <v>0</v>
      </c>
      <c r="N562" s="12">
        <v>1</v>
      </c>
      <c r="O562" s="12">
        <v>0</v>
      </c>
      <c r="P562" s="12">
        <v>0</v>
      </c>
      <c r="Q562" s="12">
        <v>0</v>
      </c>
      <c r="R562" s="20">
        <v>0</v>
      </c>
      <c r="S562" s="12">
        <v>0</v>
      </c>
      <c r="T562" s="12">
        <v>1</v>
      </c>
      <c r="U562" s="12">
        <v>2</v>
      </c>
      <c r="V562" s="12">
        <v>0</v>
      </c>
      <c r="W562" s="12">
        <v>1.8</v>
      </c>
      <c r="X562" s="14"/>
      <c r="Y562" s="14">
        <v>1500</v>
      </c>
      <c r="Z562" s="12">
        <v>1</v>
      </c>
      <c r="AA562" s="12">
        <v>0</v>
      </c>
      <c r="AB562" s="12">
        <v>0</v>
      </c>
      <c r="AC562" s="12">
        <v>0</v>
      </c>
      <c r="AD562" s="12">
        <v>0</v>
      </c>
      <c r="AE562" s="12">
        <v>9</v>
      </c>
      <c r="AF562" s="12">
        <v>1</v>
      </c>
      <c r="AG562" s="12" t="s">
        <v>168</v>
      </c>
      <c r="AH562" s="20">
        <v>2</v>
      </c>
      <c r="AI562" s="20">
        <v>1</v>
      </c>
      <c r="AJ562" s="20">
        <v>0</v>
      </c>
      <c r="AK562" s="20">
        <v>6</v>
      </c>
      <c r="AL562" s="12">
        <v>0</v>
      </c>
      <c r="AM562" s="12">
        <v>0</v>
      </c>
      <c r="AN562" s="12">
        <v>0</v>
      </c>
      <c r="AO562" s="12">
        <v>0.5</v>
      </c>
      <c r="AP562" s="12">
        <v>2000</v>
      </c>
      <c r="AQ562" s="12">
        <v>0.4</v>
      </c>
      <c r="AR562" s="12">
        <v>0</v>
      </c>
      <c r="AS562" s="20">
        <v>0</v>
      </c>
      <c r="AT562" s="12">
        <v>90001022</v>
      </c>
      <c r="AU562" s="12"/>
      <c r="AV562" s="13" t="s">
        <v>160</v>
      </c>
      <c r="AW562" s="12" t="s">
        <v>169</v>
      </c>
      <c r="AX562" s="14">
        <v>10000015</v>
      </c>
      <c r="AY562" s="14">
        <v>21000030</v>
      </c>
      <c r="AZ562" s="13" t="s">
        <v>162</v>
      </c>
      <c r="BA562" s="12">
        <v>0</v>
      </c>
      <c r="BB562" s="23">
        <v>0</v>
      </c>
      <c r="BC562" s="23">
        <v>0</v>
      </c>
      <c r="BD562" s="24" t="str">
        <f t="shared" si="45"/>
        <v>立即跳跃至目标区域并对其怪物造成180%攻击伤害+1500点固定伤害,并使目标眩晕2秒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61011304</v>
      </c>
      <c r="D563" s="13" t="s">
        <v>753</v>
      </c>
      <c r="E563" s="12">
        <v>3</v>
      </c>
      <c r="F563" s="20">
        <v>80000001</v>
      </c>
      <c r="G563" s="12">
        <v>0</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2</v>
      </c>
      <c r="X563" s="14"/>
      <c r="Y563" s="14">
        <v>2250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 t="shared" si="45"/>
        <v>立即跳跃至目标区域并对其怪物造成200%攻击伤害+2250点固定伤害,并使目标眩晕2秒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61011305</v>
      </c>
      <c r="D564" s="13" t="s">
        <v>753</v>
      </c>
      <c r="E564" s="12">
        <v>4</v>
      </c>
      <c r="F564" s="20">
        <v>80000001</v>
      </c>
      <c r="G564" s="12">
        <v>0</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2.2000000000000002</v>
      </c>
      <c r="X564" s="14"/>
      <c r="Y564" s="14">
        <v>3250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si="45"/>
        <v>立即跳跃至目标区域并对其怪物造成220%攻击伤害+3250点固定伤害,并使目标眩晕2秒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61011306</v>
      </c>
      <c r="D565" s="13" t="s">
        <v>753</v>
      </c>
      <c r="E565" s="12">
        <v>5</v>
      </c>
      <c r="F565" s="20">
        <v>80000001</v>
      </c>
      <c r="G565" s="12">
        <v>0</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2.4</v>
      </c>
      <c r="X565" s="14"/>
      <c r="Y565" s="14">
        <v>4250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立即跳跃至目标区域并对其怪物造成240%攻击伤害+4250点固定伤害,并使目标眩晕2秒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61012101</v>
      </c>
      <c r="D566" s="13" t="s">
        <v>771</v>
      </c>
      <c r="E566" s="12">
        <v>0</v>
      </c>
      <c r="F566" s="20">
        <v>80000001</v>
      </c>
      <c r="G566" s="12">
        <v>61012102</v>
      </c>
      <c r="H566" s="12">
        <v>2</v>
      </c>
      <c r="I566" s="12">
        <v>1</v>
      </c>
      <c r="J566" s="12">
        <v>3</v>
      </c>
      <c r="K566" s="12">
        <v>0</v>
      </c>
      <c r="L566" s="12">
        <v>0</v>
      </c>
      <c r="M566" s="12">
        <v>0</v>
      </c>
      <c r="N566" s="12">
        <v>1</v>
      </c>
      <c r="O566" s="12">
        <v>0</v>
      </c>
      <c r="P566" s="12">
        <v>0</v>
      </c>
      <c r="Q566" s="12">
        <v>0</v>
      </c>
      <c r="R566" s="20">
        <v>0</v>
      </c>
      <c r="S566" s="12">
        <v>0</v>
      </c>
      <c r="T566" s="12">
        <v>1</v>
      </c>
      <c r="U566" s="12">
        <v>2</v>
      </c>
      <c r="V566" s="12">
        <v>0</v>
      </c>
      <c r="W566" s="12">
        <v>2</v>
      </c>
      <c r="X566" s="14"/>
      <c r="Y566" s="14">
        <v>750</v>
      </c>
      <c r="Z566" s="12">
        <v>0</v>
      </c>
      <c r="AA566" s="12">
        <v>0</v>
      </c>
      <c r="AB566" s="12">
        <v>0</v>
      </c>
      <c r="AC566" s="12">
        <v>0</v>
      </c>
      <c r="AD566" s="12">
        <v>0</v>
      </c>
      <c r="AE566" s="12">
        <v>9</v>
      </c>
      <c r="AF566" s="12">
        <v>2</v>
      </c>
      <c r="AG566" s="12" t="s">
        <v>772</v>
      </c>
      <c r="AH566" s="20">
        <v>2</v>
      </c>
      <c r="AI566" s="20">
        <v>2</v>
      </c>
      <c r="AJ566" s="20">
        <v>0</v>
      </c>
      <c r="AK566" s="20">
        <v>1.5</v>
      </c>
      <c r="AL566" s="12">
        <v>0</v>
      </c>
      <c r="AM566" s="12">
        <v>0</v>
      </c>
      <c r="AN566" s="12">
        <v>0</v>
      </c>
      <c r="AO566" s="12">
        <v>0.5</v>
      </c>
      <c r="AP566" s="12">
        <v>2000</v>
      </c>
      <c r="AQ566" s="12">
        <v>0.5</v>
      </c>
      <c r="AR566" s="12">
        <v>0</v>
      </c>
      <c r="AS566" s="20">
        <v>0</v>
      </c>
      <c r="AT566" s="12">
        <v>90001031</v>
      </c>
      <c r="AU566" s="12"/>
      <c r="AV566" s="13" t="s">
        <v>154</v>
      </c>
      <c r="AW566" s="12" t="s">
        <v>773</v>
      </c>
      <c r="AX566" s="14">
        <v>10001007</v>
      </c>
      <c r="AY566" s="14">
        <v>21000010</v>
      </c>
      <c r="AZ566" s="13" t="s">
        <v>156</v>
      </c>
      <c r="BA566" s="12">
        <v>0</v>
      </c>
      <c r="BB566" s="23">
        <v>0</v>
      </c>
      <c r="BC566" s="23">
        <v>0</v>
      </c>
      <c r="BD566" s="24" t="str">
        <f>"立即对目标范围内的怪物造成"&amp;W566*100&amp;"%攻击伤害+"&amp;Y566&amp;"点固定伤害,并使目标速度降低50%,持续6秒"</f>
        <v>立即对目标范围内的怪物造成200%攻击伤害+750点固定伤害,并使目标速度降低50%,持续6秒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61012102</v>
      </c>
      <c r="D567" s="13" t="s">
        <v>771</v>
      </c>
      <c r="E567" s="12">
        <v>1</v>
      </c>
      <c r="F567" s="20">
        <v>80000001</v>
      </c>
      <c r="G567" s="12">
        <v>61012103</v>
      </c>
      <c r="H567" s="12">
        <v>2</v>
      </c>
      <c r="I567" s="12">
        <v>1</v>
      </c>
      <c r="J567" s="12">
        <v>3</v>
      </c>
      <c r="K567" s="12">
        <v>0</v>
      </c>
      <c r="L567" s="12">
        <v>0</v>
      </c>
      <c r="M567" s="12">
        <v>0</v>
      </c>
      <c r="N567" s="12">
        <v>1</v>
      </c>
      <c r="O567" s="12">
        <v>0</v>
      </c>
      <c r="P567" s="12">
        <v>0</v>
      </c>
      <c r="Q567" s="12">
        <v>0</v>
      </c>
      <c r="R567" s="20">
        <v>0</v>
      </c>
      <c r="S567" s="12">
        <v>0</v>
      </c>
      <c r="T567" s="12">
        <v>1</v>
      </c>
      <c r="U567" s="12">
        <v>2</v>
      </c>
      <c r="V567" s="12">
        <v>0</v>
      </c>
      <c r="W567" s="12">
        <v>2</v>
      </c>
      <c r="X567" s="14"/>
      <c r="Y567" s="14">
        <v>750</v>
      </c>
      <c r="Z567" s="12">
        <v>0</v>
      </c>
      <c r="AA567" s="12">
        <v>0</v>
      </c>
      <c r="AB567" s="12">
        <v>0</v>
      </c>
      <c r="AC567" s="12">
        <v>0</v>
      </c>
      <c r="AD567" s="12">
        <v>0</v>
      </c>
      <c r="AE567" s="12">
        <v>9</v>
      </c>
      <c r="AF567" s="12">
        <v>2</v>
      </c>
      <c r="AG567" s="12" t="s">
        <v>772</v>
      </c>
      <c r="AH567" s="20">
        <v>2</v>
      </c>
      <c r="AI567" s="20">
        <v>2</v>
      </c>
      <c r="AJ567" s="20">
        <v>0</v>
      </c>
      <c r="AK567" s="20">
        <v>1.5</v>
      </c>
      <c r="AL567" s="12">
        <v>0</v>
      </c>
      <c r="AM567" s="12">
        <v>0</v>
      </c>
      <c r="AN567" s="12">
        <v>0</v>
      </c>
      <c r="AO567" s="12">
        <v>0.5</v>
      </c>
      <c r="AP567" s="12">
        <v>2000</v>
      </c>
      <c r="AQ567" s="12">
        <v>0.5</v>
      </c>
      <c r="AR567" s="12">
        <v>0</v>
      </c>
      <c r="AS567" s="20">
        <v>0</v>
      </c>
      <c r="AT567" s="12" t="s">
        <v>774</v>
      </c>
      <c r="AU567" s="12"/>
      <c r="AV567" s="13" t="s">
        <v>154</v>
      </c>
      <c r="AW567" s="12" t="s">
        <v>773</v>
      </c>
      <c r="AX567" s="14">
        <v>10001007</v>
      </c>
      <c r="AY567" s="14">
        <v>21000010</v>
      </c>
      <c r="AZ567" s="13" t="s">
        <v>156</v>
      </c>
      <c r="BA567" s="12">
        <v>0</v>
      </c>
      <c r="BB567" s="23">
        <v>0</v>
      </c>
      <c r="BC567" s="23">
        <v>0</v>
      </c>
      <c r="BD567" s="24" t="str">
        <f t="shared" ref="BD567:BD571" si="46">"立即对目标范围内的怪物造成"&amp;W567*100&amp;"%攻击伤害+"&amp;Y567&amp;"点固定伤害,并使目标速度降低50%,持续6秒"</f>
        <v>立即对目标范围内的怪物造成200%攻击伤害+750点固定伤害,并使目标速度降低50%,持续6秒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61012103</v>
      </c>
      <c r="D568" s="13" t="s">
        <v>771</v>
      </c>
      <c r="E568" s="12">
        <v>2</v>
      </c>
      <c r="F568" s="20">
        <v>80000001</v>
      </c>
      <c r="G568" s="12">
        <v>61012104</v>
      </c>
      <c r="H568" s="12">
        <v>2</v>
      </c>
      <c r="I568" s="12">
        <v>1</v>
      </c>
      <c r="J568" s="12">
        <v>3</v>
      </c>
      <c r="K568" s="12">
        <v>0</v>
      </c>
      <c r="L568" s="12">
        <v>0</v>
      </c>
      <c r="M568" s="12">
        <v>0</v>
      </c>
      <c r="N568" s="12">
        <v>1</v>
      </c>
      <c r="O568" s="12">
        <v>0</v>
      </c>
      <c r="P568" s="12">
        <v>0</v>
      </c>
      <c r="Q568" s="12">
        <v>0</v>
      </c>
      <c r="R568" s="20">
        <v>0</v>
      </c>
      <c r="S568" s="12">
        <v>0</v>
      </c>
      <c r="T568" s="12">
        <v>1</v>
      </c>
      <c r="U568" s="12">
        <v>2</v>
      </c>
      <c r="V568" s="12">
        <v>0</v>
      </c>
      <c r="W568" s="12">
        <v>2.25</v>
      </c>
      <c r="X568" s="14"/>
      <c r="Y568" s="14">
        <v>1500</v>
      </c>
      <c r="Z568" s="12">
        <v>0</v>
      </c>
      <c r="AA568" s="12">
        <v>0</v>
      </c>
      <c r="AB568" s="12">
        <v>0</v>
      </c>
      <c r="AC568" s="12">
        <v>0</v>
      </c>
      <c r="AD568" s="12">
        <v>0</v>
      </c>
      <c r="AE568" s="12">
        <v>9</v>
      </c>
      <c r="AF568" s="12">
        <v>2</v>
      </c>
      <c r="AG568" s="12" t="s">
        <v>772</v>
      </c>
      <c r="AH568" s="20">
        <v>2</v>
      </c>
      <c r="AI568" s="20">
        <v>2</v>
      </c>
      <c r="AJ568" s="20">
        <v>0</v>
      </c>
      <c r="AK568" s="20">
        <v>1.5</v>
      </c>
      <c r="AL568" s="12">
        <v>0</v>
      </c>
      <c r="AM568" s="12">
        <v>0</v>
      </c>
      <c r="AN568" s="12">
        <v>0</v>
      </c>
      <c r="AO568" s="12">
        <v>0.5</v>
      </c>
      <c r="AP568" s="12">
        <v>2000</v>
      </c>
      <c r="AQ568" s="12">
        <v>0.5</v>
      </c>
      <c r="AR568" s="12">
        <v>0</v>
      </c>
      <c r="AS568" s="20">
        <v>0</v>
      </c>
      <c r="AT568" s="12" t="s">
        <v>774</v>
      </c>
      <c r="AU568" s="12"/>
      <c r="AV568" s="13" t="s">
        <v>154</v>
      </c>
      <c r="AW568" s="12" t="s">
        <v>773</v>
      </c>
      <c r="AX568" s="14">
        <v>10001007</v>
      </c>
      <c r="AY568" s="14">
        <v>21000010</v>
      </c>
      <c r="AZ568" s="13" t="s">
        <v>156</v>
      </c>
      <c r="BA568" s="12">
        <v>0</v>
      </c>
      <c r="BB568" s="23">
        <v>0</v>
      </c>
      <c r="BC568" s="23">
        <v>0</v>
      </c>
      <c r="BD568" s="24" t="str">
        <f t="shared" si="46"/>
        <v>立即对目标范围内的怪物造成225%攻击伤害+1500点固定伤害,并使目标速度降低50%,持续6秒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61012104</v>
      </c>
      <c r="D569" s="13" t="s">
        <v>771</v>
      </c>
      <c r="E569" s="12">
        <v>3</v>
      </c>
      <c r="F569" s="20">
        <v>80000001</v>
      </c>
      <c r="G569" s="12">
        <v>0</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2.5</v>
      </c>
      <c r="X569" s="14"/>
      <c r="Y569" s="14">
        <v>2250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t="s">
        <v>774</v>
      </c>
      <c r="AU569" s="12"/>
      <c r="AV569" s="13" t="s">
        <v>154</v>
      </c>
      <c r="AW569" s="12" t="s">
        <v>773</v>
      </c>
      <c r="AX569" s="14">
        <v>10001007</v>
      </c>
      <c r="AY569" s="14">
        <v>21000010</v>
      </c>
      <c r="AZ569" s="13" t="s">
        <v>156</v>
      </c>
      <c r="BA569" s="12">
        <v>0</v>
      </c>
      <c r="BB569" s="23">
        <v>0</v>
      </c>
      <c r="BC569" s="23">
        <v>0</v>
      </c>
      <c r="BD569" s="24" t="str">
        <f t="shared" si="46"/>
        <v>立即对目标范围内的怪物造成250%攻击伤害+2250点固定伤害,并使目标速度降低50%,持续6秒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61012105</v>
      </c>
      <c r="D570" s="13" t="s">
        <v>771</v>
      </c>
      <c r="E570" s="12">
        <v>4</v>
      </c>
      <c r="F570" s="20">
        <v>80000001</v>
      </c>
      <c r="G570" s="12">
        <v>0</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2.75</v>
      </c>
      <c r="X570" s="14"/>
      <c r="Y570" s="14">
        <v>3250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si="46"/>
        <v>立即对目标范围内的怪物造成275%攻击伤害+3250点固定伤害,并使目标速度降低50%,持续6秒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61012106</v>
      </c>
      <c r="D571" s="13" t="s">
        <v>771</v>
      </c>
      <c r="E571" s="12">
        <v>5</v>
      </c>
      <c r="F571" s="20">
        <v>80000001</v>
      </c>
      <c r="G571" s="12">
        <v>0</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3</v>
      </c>
      <c r="X571" s="14"/>
      <c r="Y571" s="14">
        <v>4250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立即对目标范围内的怪物造成300%攻击伤害+4250点固定伤害,并使目标速度降低50%,持续6秒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61012201</v>
      </c>
      <c r="D572" s="13" t="s">
        <v>775</v>
      </c>
      <c r="E572" s="12">
        <v>0</v>
      </c>
      <c r="F572" s="20">
        <v>80000001</v>
      </c>
      <c r="G572" s="12">
        <v>61012202</v>
      </c>
      <c r="H572" s="12">
        <v>2</v>
      </c>
      <c r="I572" s="12">
        <v>3</v>
      </c>
      <c r="J572" s="12">
        <v>0</v>
      </c>
      <c r="K572" s="12">
        <v>0</v>
      </c>
      <c r="L572" s="12">
        <v>0</v>
      </c>
      <c r="M572" s="12">
        <v>0</v>
      </c>
      <c r="N572" s="12">
        <v>1</v>
      </c>
      <c r="O572" s="12">
        <v>0</v>
      </c>
      <c r="P572" s="12">
        <v>0</v>
      </c>
      <c r="Q572" s="12">
        <v>0</v>
      </c>
      <c r="R572" s="20">
        <v>0</v>
      </c>
      <c r="S572" s="12">
        <v>0</v>
      </c>
      <c r="T572" s="12">
        <v>1</v>
      </c>
      <c r="U572" s="12">
        <v>2</v>
      </c>
      <c r="V572" s="12">
        <v>0</v>
      </c>
      <c r="W572" s="12">
        <v>1</v>
      </c>
      <c r="X572" s="12"/>
      <c r="Y572" s="12">
        <v>300</v>
      </c>
      <c r="Z572" s="12">
        <v>1</v>
      </c>
      <c r="AA572" s="12">
        <v>0</v>
      </c>
      <c r="AB572" s="12">
        <v>0</v>
      </c>
      <c r="AC572" s="12">
        <v>0</v>
      </c>
      <c r="AD572" s="12">
        <v>0</v>
      </c>
      <c r="AE572" s="12">
        <v>15</v>
      </c>
      <c r="AF572" s="12">
        <v>1</v>
      </c>
      <c r="AG572" s="12" t="s">
        <v>170</v>
      </c>
      <c r="AH572" s="20">
        <v>2</v>
      </c>
      <c r="AI572" s="20">
        <v>0</v>
      </c>
      <c r="AJ572" s="20">
        <v>0</v>
      </c>
      <c r="AK572" s="20">
        <v>0</v>
      </c>
      <c r="AL572" s="12">
        <v>0</v>
      </c>
      <c r="AM572" s="12">
        <v>0</v>
      </c>
      <c r="AN572" s="12">
        <v>0</v>
      </c>
      <c r="AO572" s="12">
        <v>0</v>
      </c>
      <c r="AP572" s="12">
        <v>3000</v>
      </c>
      <c r="AQ572" s="12">
        <v>0</v>
      </c>
      <c r="AR572" s="12">
        <v>0</v>
      </c>
      <c r="AS572" s="20">
        <v>90001035</v>
      </c>
      <c r="AT572" s="12" t="s">
        <v>153</v>
      </c>
      <c r="AU572" s="12"/>
      <c r="AV572" s="13" t="s">
        <v>171</v>
      </c>
      <c r="AW572" s="12" t="s">
        <v>159</v>
      </c>
      <c r="AX572" s="14">
        <v>10000001</v>
      </c>
      <c r="AY572" s="14">
        <v>21000120</v>
      </c>
      <c r="AZ572" s="13" t="s">
        <v>172</v>
      </c>
      <c r="BA572" s="12">
        <v>0</v>
      </c>
      <c r="BB572" s="23">
        <v>0</v>
      </c>
      <c r="BC572" s="23">
        <v>0</v>
      </c>
      <c r="BD572" s="24" t="str">
        <f>"每秒对周围的怪物造成"&amp;W572*100&amp;"%攻击伤害+"&amp;Y572&amp;"点固定伤害.持续4秒并使自身免疫怪物攻击"</f>
        <v>每秒对周围的怪物造成100%攻击伤害+300点固定伤害.持续4秒并使自身免疫怪物攻击</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61012202</v>
      </c>
      <c r="D573" s="13" t="s">
        <v>775</v>
      </c>
      <c r="E573" s="12">
        <v>1</v>
      </c>
      <c r="F573" s="20">
        <v>80000001</v>
      </c>
      <c r="G573" s="12">
        <v>61012203</v>
      </c>
      <c r="H573" s="12">
        <v>2</v>
      </c>
      <c r="I573" s="12">
        <v>3</v>
      </c>
      <c r="J573" s="12">
        <v>0</v>
      </c>
      <c r="K573" s="12">
        <v>0</v>
      </c>
      <c r="L573" s="12">
        <v>0</v>
      </c>
      <c r="M573" s="12">
        <v>0</v>
      </c>
      <c r="N573" s="12">
        <v>1</v>
      </c>
      <c r="O573" s="12">
        <v>0</v>
      </c>
      <c r="P573" s="12">
        <v>0</v>
      </c>
      <c r="Q573" s="12">
        <v>0</v>
      </c>
      <c r="R573" s="20">
        <v>0</v>
      </c>
      <c r="S573" s="12">
        <v>0</v>
      </c>
      <c r="T573" s="12">
        <v>1</v>
      </c>
      <c r="U573" s="12">
        <v>2</v>
      </c>
      <c r="V573" s="12">
        <v>0</v>
      </c>
      <c r="W573" s="12">
        <v>1.1000000000000001</v>
      </c>
      <c r="X573" s="12"/>
      <c r="Y573" s="12">
        <v>300</v>
      </c>
      <c r="Z573" s="12">
        <v>1</v>
      </c>
      <c r="AA573" s="12">
        <v>0</v>
      </c>
      <c r="AB573" s="12">
        <v>0</v>
      </c>
      <c r="AC573" s="12">
        <v>0</v>
      </c>
      <c r="AD573" s="12">
        <v>0</v>
      </c>
      <c r="AE573" s="12">
        <v>15</v>
      </c>
      <c r="AF573" s="12">
        <v>1</v>
      </c>
      <c r="AG573" s="12" t="s">
        <v>170</v>
      </c>
      <c r="AH573" s="20">
        <v>2</v>
      </c>
      <c r="AI573" s="20">
        <v>0</v>
      </c>
      <c r="AJ573" s="20">
        <v>0</v>
      </c>
      <c r="AK573" s="20">
        <v>0</v>
      </c>
      <c r="AL573" s="12">
        <v>0</v>
      </c>
      <c r="AM573" s="12">
        <v>0</v>
      </c>
      <c r="AN573" s="12">
        <v>0</v>
      </c>
      <c r="AO573" s="12">
        <v>0</v>
      </c>
      <c r="AP573" s="12">
        <v>3000</v>
      </c>
      <c r="AQ573" s="12">
        <v>0</v>
      </c>
      <c r="AR573" s="12">
        <v>0</v>
      </c>
      <c r="AS573" s="20">
        <v>90001035</v>
      </c>
      <c r="AT573" s="12" t="s">
        <v>153</v>
      </c>
      <c r="AU573" s="12"/>
      <c r="AV573" s="13" t="s">
        <v>171</v>
      </c>
      <c r="AW573" s="12" t="s">
        <v>159</v>
      </c>
      <c r="AX573" s="14">
        <v>10000001</v>
      </c>
      <c r="AY573" s="14">
        <v>21000120</v>
      </c>
      <c r="AZ573" s="13" t="s">
        <v>172</v>
      </c>
      <c r="BA573" s="12">
        <v>0</v>
      </c>
      <c r="BB573" s="23">
        <v>0</v>
      </c>
      <c r="BC573" s="23">
        <v>0</v>
      </c>
      <c r="BD573" s="24" t="str">
        <f t="shared" ref="BD573:BD577" si="47">"每秒对周围的怪物造成"&amp;W573*100&amp;"%攻击伤害+"&amp;Y573&amp;"点固定伤害.持续4秒并使自身免疫怪物攻击"</f>
        <v>每秒对周围的怪物造成110%攻击伤害+300点固定伤害.持续4秒并使自身免疫怪物攻击</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61012203</v>
      </c>
      <c r="D574" s="13" t="s">
        <v>775</v>
      </c>
      <c r="E574" s="12">
        <v>2</v>
      </c>
      <c r="F574" s="20">
        <v>80000001</v>
      </c>
      <c r="G574" s="12">
        <v>61012204</v>
      </c>
      <c r="H574" s="12">
        <v>2</v>
      </c>
      <c r="I574" s="12">
        <v>3</v>
      </c>
      <c r="J574" s="12">
        <v>0</v>
      </c>
      <c r="K574" s="12">
        <v>0</v>
      </c>
      <c r="L574" s="12">
        <v>0</v>
      </c>
      <c r="M574" s="12">
        <v>0</v>
      </c>
      <c r="N574" s="12">
        <v>1</v>
      </c>
      <c r="O574" s="12">
        <v>0</v>
      </c>
      <c r="P574" s="12">
        <v>0</v>
      </c>
      <c r="Q574" s="12">
        <v>0</v>
      </c>
      <c r="R574" s="20">
        <v>0</v>
      </c>
      <c r="S574" s="12">
        <v>0</v>
      </c>
      <c r="T574" s="12">
        <v>1</v>
      </c>
      <c r="U574" s="12">
        <v>2</v>
      </c>
      <c r="V574" s="12">
        <v>0</v>
      </c>
      <c r="W574" s="12">
        <v>1.2</v>
      </c>
      <c r="X574" s="12"/>
      <c r="Y574" s="12">
        <v>450</v>
      </c>
      <c r="Z574" s="12">
        <v>1</v>
      </c>
      <c r="AA574" s="12">
        <v>0</v>
      </c>
      <c r="AB574" s="12">
        <v>0</v>
      </c>
      <c r="AC574" s="12">
        <v>0</v>
      </c>
      <c r="AD574" s="12">
        <v>0</v>
      </c>
      <c r="AE574" s="12">
        <v>15</v>
      </c>
      <c r="AF574" s="12">
        <v>1</v>
      </c>
      <c r="AG574" s="12" t="s">
        <v>170</v>
      </c>
      <c r="AH574" s="20">
        <v>2</v>
      </c>
      <c r="AI574" s="20">
        <v>0</v>
      </c>
      <c r="AJ574" s="20">
        <v>0</v>
      </c>
      <c r="AK574" s="20">
        <v>0</v>
      </c>
      <c r="AL574" s="12">
        <v>0</v>
      </c>
      <c r="AM574" s="12">
        <v>0</v>
      </c>
      <c r="AN574" s="12">
        <v>0</v>
      </c>
      <c r="AO574" s="12">
        <v>0</v>
      </c>
      <c r="AP574" s="12">
        <v>3000</v>
      </c>
      <c r="AQ574" s="12">
        <v>0</v>
      </c>
      <c r="AR574" s="12">
        <v>0</v>
      </c>
      <c r="AS574" s="20">
        <v>90001035</v>
      </c>
      <c r="AT574" s="12" t="s">
        <v>153</v>
      </c>
      <c r="AU574" s="12"/>
      <c r="AV574" s="13" t="s">
        <v>171</v>
      </c>
      <c r="AW574" s="12" t="s">
        <v>159</v>
      </c>
      <c r="AX574" s="14">
        <v>10000001</v>
      </c>
      <c r="AY574" s="14">
        <v>21000120</v>
      </c>
      <c r="AZ574" s="13" t="s">
        <v>172</v>
      </c>
      <c r="BA574" s="12">
        <v>0</v>
      </c>
      <c r="BB574" s="23">
        <v>0</v>
      </c>
      <c r="BC574" s="23">
        <v>0</v>
      </c>
      <c r="BD574" s="24" t="str">
        <f t="shared" si="47"/>
        <v>每秒对周围的怪物造成120%攻击伤害+450点固定伤害.持续4秒并使自身免疫怪物攻击</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61012204</v>
      </c>
      <c r="D575" s="13" t="s">
        <v>775</v>
      </c>
      <c r="E575" s="12">
        <v>3</v>
      </c>
      <c r="F575" s="20">
        <v>80000001</v>
      </c>
      <c r="G575" s="12">
        <v>0</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1.3</v>
      </c>
      <c r="X575" s="12"/>
      <c r="Y575" s="12">
        <v>750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 t="shared" si="47"/>
        <v>每秒对周围的怪物造成130%攻击伤害+750点固定伤害.持续4秒并使自身免疫怪物攻击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61012205</v>
      </c>
      <c r="D576" s="13" t="s">
        <v>775</v>
      </c>
      <c r="E576" s="12">
        <v>4</v>
      </c>
      <c r="F576" s="20">
        <v>80000001</v>
      </c>
      <c r="G576" s="12">
        <v>0</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1.4</v>
      </c>
      <c r="X576" s="12"/>
      <c r="Y576" s="12">
        <v>1050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si="47"/>
        <v>每秒对周围的怪物造成140%攻击伤害+1050点固定伤害.持续4秒并使自身免疫怪物攻击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61012206</v>
      </c>
      <c r="D577" s="13" t="s">
        <v>775</v>
      </c>
      <c r="E577" s="12">
        <v>5</v>
      </c>
      <c r="F577" s="20">
        <v>80000001</v>
      </c>
      <c r="G577" s="12">
        <v>0</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1.5</v>
      </c>
      <c r="X577" s="12"/>
      <c r="Y577" s="12">
        <v>1500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每秒对周围的怪物造成150%攻击伤害+1500点固定伤害.持续4秒并使自身免疫怪物攻击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61012301</v>
      </c>
      <c r="D578" s="13" t="s">
        <v>675</v>
      </c>
      <c r="E578" s="12">
        <v>0</v>
      </c>
      <c r="F578" s="20">
        <v>80000001</v>
      </c>
      <c r="G578" s="12">
        <v>61012302</v>
      </c>
      <c r="H578" s="12">
        <v>2</v>
      </c>
      <c r="I578" s="12">
        <v>5</v>
      </c>
      <c r="J578" s="12">
        <v>3</v>
      </c>
      <c r="K578" s="12">
        <v>0</v>
      </c>
      <c r="L578" s="12">
        <v>0</v>
      </c>
      <c r="M578" s="12">
        <v>0</v>
      </c>
      <c r="N578" s="12">
        <v>1</v>
      </c>
      <c r="O578" s="12">
        <v>0</v>
      </c>
      <c r="P578" s="12">
        <v>0</v>
      </c>
      <c r="Q578" s="12">
        <v>0</v>
      </c>
      <c r="R578" s="20">
        <v>0</v>
      </c>
      <c r="S578" s="12">
        <v>0</v>
      </c>
      <c r="T578" s="12">
        <v>1</v>
      </c>
      <c r="U578" s="12">
        <v>2</v>
      </c>
      <c r="V578" s="12">
        <v>0</v>
      </c>
      <c r="W578" s="12">
        <v>1.6</v>
      </c>
      <c r="X578" s="14"/>
      <c r="Y578" s="14">
        <v>750</v>
      </c>
      <c r="Z578" s="12">
        <v>1</v>
      </c>
      <c r="AA578" s="12">
        <v>0</v>
      </c>
      <c r="AB578" s="12">
        <v>0</v>
      </c>
      <c r="AC578" s="12">
        <v>0</v>
      </c>
      <c r="AD578" s="12">
        <v>0</v>
      </c>
      <c r="AE578" s="12">
        <v>9</v>
      </c>
      <c r="AF578" s="12">
        <v>2</v>
      </c>
      <c r="AG578" s="12" t="s">
        <v>430</v>
      </c>
      <c r="AH578" s="20">
        <v>2</v>
      </c>
      <c r="AI578" s="20">
        <v>2</v>
      </c>
      <c r="AJ578" s="20">
        <v>0</v>
      </c>
      <c r="AK578" s="20">
        <v>1.5</v>
      </c>
      <c r="AL578" s="12">
        <v>0</v>
      </c>
      <c r="AM578" s="12">
        <v>0</v>
      </c>
      <c r="AN578" s="12">
        <v>0</v>
      </c>
      <c r="AO578" s="12">
        <v>0.2</v>
      </c>
      <c r="AP578" s="12">
        <v>200</v>
      </c>
      <c r="AQ578" s="12">
        <v>0</v>
      </c>
      <c r="AR578" s="12">
        <v>60</v>
      </c>
      <c r="AS578" s="20">
        <v>90001033</v>
      </c>
      <c r="AT578" s="12" t="s">
        <v>153</v>
      </c>
      <c r="AU578" s="12"/>
      <c r="AV578" s="13" t="s">
        <v>765</v>
      </c>
      <c r="AW578" s="12" t="s">
        <v>161</v>
      </c>
      <c r="AX578" s="14">
        <v>10000011</v>
      </c>
      <c r="AY578" s="14">
        <v>21000130</v>
      </c>
      <c r="AZ578" s="13" t="s">
        <v>431</v>
      </c>
      <c r="BA578" s="12">
        <v>1</v>
      </c>
      <c r="BB578" s="23">
        <v>0</v>
      </c>
      <c r="BC578" s="23">
        <v>0</v>
      </c>
      <c r="BD578" s="24" t="str">
        <f>"立即冲锋至目标区域并对其怪物造成"&amp;W578*100&amp;"%攻击伤害+"&amp;Y578&amp;"点固定伤害,并使自身无敌1秒"</f>
        <v>立即冲锋至目标区域并对其怪物造成160%攻击伤害+750点固定伤害,并使自身无敌1秒</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61012302</v>
      </c>
      <c r="D579" s="13" t="s">
        <v>675</v>
      </c>
      <c r="E579" s="12">
        <v>1</v>
      </c>
      <c r="F579" s="20">
        <v>80000001</v>
      </c>
      <c r="G579" s="12">
        <v>61012303</v>
      </c>
      <c r="H579" s="12">
        <v>2</v>
      </c>
      <c r="I579" s="12">
        <v>5</v>
      </c>
      <c r="J579" s="12">
        <v>3</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9</v>
      </c>
      <c r="AF579" s="12">
        <v>2</v>
      </c>
      <c r="AG579" s="12" t="s">
        <v>430</v>
      </c>
      <c r="AH579" s="20">
        <v>2</v>
      </c>
      <c r="AI579" s="20">
        <v>2</v>
      </c>
      <c r="AJ579" s="20">
        <v>0</v>
      </c>
      <c r="AK579" s="20">
        <v>1.5</v>
      </c>
      <c r="AL579" s="12">
        <v>0</v>
      </c>
      <c r="AM579" s="12">
        <v>0</v>
      </c>
      <c r="AN579" s="12">
        <v>0</v>
      </c>
      <c r="AO579" s="12">
        <v>0.2</v>
      </c>
      <c r="AP579" s="12">
        <v>200</v>
      </c>
      <c r="AQ579" s="12">
        <v>0</v>
      </c>
      <c r="AR579" s="12">
        <v>60</v>
      </c>
      <c r="AS579" s="20">
        <v>90001033</v>
      </c>
      <c r="AT579" s="12" t="s">
        <v>153</v>
      </c>
      <c r="AU579" s="12"/>
      <c r="AV579" s="13" t="s">
        <v>765</v>
      </c>
      <c r="AW579" s="12" t="s">
        <v>161</v>
      </c>
      <c r="AX579" s="14">
        <v>10000011</v>
      </c>
      <c r="AY579" s="14">
        <v>21000130</v>
      </c>
      <c r="AZ579" s="13" t="s">
        <v>431</v>
      </c>
      <c r="BA579" s="12">
        <v>1</v>
      </c>
      <c r="BB579" s="23">
        <v>0</v>
      </c>
      <c r="BC579" s="23">
        <v>0</v>
      </c>
      <c r="BD579" s="24" t="str">
        <f t="shared" ref="BD579:BD583" si="48">"立即冲锋至目标区域并对其怪物造成"&amp;W579*100&amp;"%攻击伤害+"&amp;Y579&amp;"点固定伤害,并使自身无敌1秒"</f>
        <v>立即冲锋至目标区域并对其怪物造成160%攻击伤害+750点固定伤害,并使自身无敌1秒</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61012303</v>
      </c>
      <c r="D580" s="13" t="s">
        <v>675</v>
      </c>
      <c r="E580" s="12">
        <v>2</v>
      </c>
      <c r="F580" s="20">
        <v>80000001</v>
      </c>
      <c r="G580" s="12">
        <v>61012304</v>
      </c>
      <c r="H580" s="12">
        <v>2</v>
      </c>
      <c r="I580" s="12">
        <v>5</v>
      </c>
      <c r="J580" s="12">
        <v>3</v>
      </c>
      <c r="K580" s="12">
        <v>0</v>
      </c>
      <c r="L580" s="12">
        <v>0</v>
      </c>
      <c r="M580" s="12">
        <v>0</v>
      </c>
      <c r="N580" s="12">
        <v>1</v>
      </c>
      <c r="O580" s="12">
        <v>0</v>
      </c>
      <c r="P580" s="12">
        <v>0</v>
      </c>
      <c r="Q580" s="12">
        <v>0</v>
      </c>
      <c r="R580" s="20">
        <v>0</v>
      </c>
      <c r="S580" s="12">
        <v>0</v>
      </c>
      <c r="T580" s="12">
        <v>1</v>
      </c>
      <c r="U580" s="12">
        <v>2</v>
      </c>
      <c r="V580" s="12">
        <v>0</v>
      </c>
      <c r="W580" s="12">
        <v>1.8</v>
      </c>
      <c r="X580" s="14"/>
      <c r="Y580" s="14">
        <v>1500</v>
      </c>
      <c r="Z580" s="12">
        <v>1</v>
      </c>
      <c r="AA580" s="12">
        <v>0</v>
      </c>
      <c r="AB580" s="12">
        <v>0</v>
      </c>
      <c r="AC580" s="12">
        <v>0</v>
      </c>
      <c r="AD580" s="12">
        <v>0</v>
      </c>
      <c r="AE580" s="12">
        <v>9</v>
      </c>
      <c r="AF580" s="12">
        <v>2</v>
      </c>
      <c r="AG580" s="12" t="s">
        <v>430</v>
      </c>
      <c r="AH580" s="20">
        <v>2</v>
      </c>
      <c r="AI580" s="20">
        <v>2</v>
      </c>
      <c r="AJ580" s="20">
        <v>0</v>
      </c>
      <c r="AK580" s="20">
        <v>1.5</v>
      </c>
      <c r="AL580" s="12">
        <v>0</v>
      </c>
      <c r="AM580" s="12">
        <v>0</v>
      </c>
      <c r="AN580" s="12">
        <v>0</v>
      </c>
      <c r="AO580" s="12">
        <v>0.2</v>
      </c>
      <c r="AP580" s="12">
        <v>200</v>
      </c>
      <c r="AQ580" s="12">
        <v>0</v>
      </c>
      <c r="AR580" s="12">
        <v>60</v>
      </c>
      <c r="AS580" s="20">
        <v>90001033</v>
      </c>
      <c r="AT580" s="12" t="s">
        <v>153</v>
      </c>
      <c r="AU580" s="12"/>
      <c r="AV580" s="13" t="s">
        <v>765</v>
      </c>
      <c r="AW580" s="12" t="s">
        <v>161</v>
      </c>
      <c r="AX580" s="14">
        <v>10000011</v>
      </c>
      <c r="AY580" s="14">
        <v>21000130</v>
      </c>
      <c r="AZ580" s="13" t="s">
        <v>431</v>
      </c>
      <c r="BA580" s="12">
        <v>1</v>
      </c>
      <c r="BB580" s="23">
        <v>0</v>
      </c>
      <c r="BC580" s="23">
        <v>0</v>
      </c>
      <c r="BD580" s="24" t="str">
        <f t="shared" si="48"/>
        <v>立即冲锋至目标区域并对其怪物造成180%攻击伤害+1500点固定伤害,并使自身无敌1秒</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61012304</v>
      </c>
      <c r="D581" s="13" t="s">
        <v>675</v>
      </c>
      <c r="E581" s="12">
        <v>3</v>
      </c>
      <c r="F581" s="20">
        <v>80000001</v>
      </c>
      <c r="G581" s="12">
        <v>0</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2250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 t="shared" si="48"/>
        <v>立即冲锋至目标区域并对其怪物造成200%攻击伤害+2250点固定伤害,并使自身无敌1秒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61012305</v>
      </c>
      <c r="D582" s="13" t="s">
        <v>675</v>
      </c>
      <c r="E582" s="12">
        <v>4</v>
      </c>
      <c r="F582" s="20">
        <v>80000001</v>
      </c>
      <c r="G582" s="12">
        <v>0</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2.2000000000000002</v>
      </c>
      <c r="X582" s="14"/>
      <c r="Y582" s="14">
        <v>3250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si="48"/>
        <v>立即冲锋至目标区域并对其怪物造成220%攻击伤害+3250点固定伤害,并使自身无敌1秒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61012306</v>
      </c>
      <c r="D583" s="13" t="s">
        <v>675</v>
      </c>
      <c r="E583" s="12">
        <v>5</v>
      </c>
      <c r="F583" s="20">
        <v>80000001</v>
      </c>
      <c r="G583" s="12">
        <v>0</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2.4</v>
      </c>
      <c r="X583" s="14"/>
      <c r="Y583" s="14">
        <v>4250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立即冲锋至目标区域并对其怪物造成240%攻击伤害+4250点固定伤害,并使自身无敌1秒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19.5" customHeight="1">
      <c r="C584" s="28">
        <v>61021101</v>
      </c>
      <c r="D584" s="15" t="s">
        <v>776</v>
      </c>
      <c r="E584" s="12">
        <v>0</v>
      </c>
      <c r="F584" s="20">
        <v>80000001</v>
      </c>
      <c r="G584" s="28">
        <v>61021102</v>
      </c>
      <c r="H584" s="28">
        <v>0</v>
      </c>
      <c r="I584" s="12">
        <v>18</v>
      </c>
      <c r="J584" s="12">
        <v>5</v>
      </c>
      <c r="K584" s="12">
        <v>0</v>
      </c>
      <c r="L584" s="14">
        <v>0</v>
      </c>
      <c r="M584" s="14">
        <v>0</v>
      </c>
      <c r="N584" s="14">
        <v>1</v>
      </c>
      <c r="O584" s="14">
        <v>0</v>
      </c>
      <c r="P584" s="14">
        <v>0</v>
      </c>
      <c r="Q584" s="14">
        <v>0</v>
      </c>
      <c r="R584" s="20">
        <v>0</v>
      </c>
      <c r="S584" s="23">
        <v>0</v>
      </c>
      <c r="T584" s="12">
        <v>1</v>
      </c>
      <c r="U584" s="14">
        <v>2</v>
      </c>
      <c r="V584" s="14">
        <v>0</v>
      </c>
      <c r="W584" s="14">
        <v>2.5</v>
      </c>
      <c r="X584" s="12"/>
      <c r="Y584" s="12">
        <v>900</v>
      </c>
      <c r="Z584" s="14">
        <v>0</v>
      </c>
      <c r="AA584" s="14">
        <v>0</v>
      </c>
      <c r="AB584" s="14">
        <v>0</v>
      </c>
      <c r="AC584" s="14">
        <v>0</v>
      </c>
      <c r="AD584" s="14">
        <v>0</v>
      </c>
      <c r="AE584" s="14">
        <v>7</v>
      </c>
      <c r="AF584" s="14">
        <v>1</v>
      </c>
      <c r="AG584" s="14">
        <v>4</v>
      </c>
      <c r="AH584" s="20">
        <v>2</v>
      </c>
      <c r="AI584" s="20">
        <v>1</v>
      </c>
      <c r="AJ584" s="20">
        <v>0</v>
      </c>
      <c r="AK584" s="20">
        <v>7</v>
      </c>
      <c r="AL584" s="14">
        <v>0</v>
      </c>
      <c r="AM584" s="14">
        <v>0</v>
      </c>
      <c r="AN584" s="14">
        <v>0</v>
      </c>
      <c r="AO584" s="14">
        <v>0.25</v>
      </c>
      <c r="AP584" s="14">
        <v>2000</v>
      </c>
      <c r="AQ584" s="14">
        <v>0.25</v>
      </c>
      <c r="AR584" s="14">
        <v>0</v>
      </c>
      <c r="AS584" s="20">
        <v>90000001</v>
      </c>
      <c r="AT584" s="224" t="s">
        <v>175</v>
      </c>
      <c r="AU584" s="14"/>
      <c r="AV584" s="15" t="s">
        <v>176</v>
      </c>
      <c r="AW584" s="14" t="s">
        <v>177</v>
      </c>
      <c r="AX584" s="14">
        <v>10000006</v>
      </c>
      <c r="AY584" s="14">
        <v>21010040</v>
      </c>
      <c r="AZ584" s="13" t="s">
        <v>178</v>
      </c>
      <c r="BA584" s="15">
        <v>0</v>
      </c>
      <c r="BB584" s="23">
        <v>0</v>
      </c>
      <c r="BC584" s="23">
        <v>0</v>
      </c>
      <c r="BD584" s="33" t="str">
        <f>"立即将目标周围的怪物强制拉到技能范围中,并对目标范围内的怪物造成"&amp;W584*100&amp;"%攻击伤害+"&amp;Y584&amp;"点固定伤害,并使目标移动速度降低50%且沉默,持续3秒"</f>
        <v>立即将目标周围的怪物强制拉到技能范围中,并对目标范围内的怪物造成250%攻击伤害+900点固定伤害,并使目标移动速度降低50%且沉默,持续3秒</v>
      </c>
      <c r="BE584" s="14">
        <v>0</v>
      </c>
      <c r="BF584" s="12">
        <v>0</v>
      </c>
      <c r="BG584" s="14">
        <v>0</v>
      </c>
      <c r="BH584" s="14">
        <v>0</v>
      </c>
      <c r="BI584" s="14">
        <v>0</v>
      </c>
      <c r="BJ584" s="14">
        <v>0</v>
      </c>
      <c r="BK584" s="26">
        <v>0</v>
      </c>
      <c r="BL584" s="20">
        <v>0</v>
      </c>
      <c r="BM584" s="20">
        <v>0</v>
      </c>
      <c r="BN584" s="20">
        <v>0</v>
      </c>
      <c r="BO584" s="20">
        <v>0</v>
      </c>
      <c r="BP584" s="20">
        <v>0</v>
      </c>
      <c r="BQ584" s="20">
        <v>0</v>
      </c>
      <c r="BR584" s="20">
        <v>0</v>
      </c>
      <c r="BS584" s="20"/>
      <c r="BT584" s="20"/>
      <c r="BU584" s="20"/>
      <c r="BV584" s="20">
        <v>0</v>
      </c>
      <c r="BW584" s="20">
        <v>0</v>
      </c>
      <c r="BX584" s="20">
        <v>0</v>
      </c>
    </row>
    <row r="585" spans="3:76" ht="19.5" customHeight="1">
      <c r="C585" s="28">
        <v>61021102</v>
      </c>
      <c r="D585" s="15" t="s">
        <v>776</v>
      </c>
      <c r="E585" s="12">
        <v>1</v>
      </c>
      <c r="F585" s="20">
        <v>80000001</v>
      </c>
      <c r="G585" s="28">
        <v>61021103</v>
      </c>
      <c r="H585" s="28">
        <v>0</v>
      </c>
      <c r="I585" s="12">
        <v>27</v>
      </c>
      <c r="J585" s="12">
        <v>2</v>
      </c>
      <c r="K585" s="12">
        <v>0</v>
      </c>
      <c r="L585" s="14">
        <v>0</v>
      </c>
      <c r="M585" s="14">
        <v>0</v>
      </c>
      <c r="N585" s="14">
        <v>1</v>
      </c>
      <c r="O585" s="14">
        <v>0</v>
      </c>
      <c r="P585" s="14">
        <v>0</v>
      </c>
      <c r="Q585" s="14">
        <v>0</v>
      </c>
      <c r="R585" s="20">
        <v>0</v>
      </c>
      <c r="S585" s="23">
        <v>0</v>
      </c>
      <c r="T585" s="12">
        <v>1</v>
      </c>
      <c r="U585" s="14">
        <v>2</v>
      </c>
      <c r="V585" s="14">
        <v>0</v>
      </c>
      <c r="W585" s="14">
        <v>2.5</v>
      </c>
      <c r="X585" s="12"/>
      <c r="Y585" s="12">
        <v>900</v>
      </c>
      <c r="Z585" s="14">
        <v>0</v>
      </c>
      <c r="AA585" s="14">
        <v>0</v>
      </c>
      <c r="AB585" s="14">
        <v>0</v>
      </c>
      <c r="AC585" s="14">
        <v>0</v>
      </c>
      <c r="AD585" s="14">
        <v>0</v>
      </c>
      <c r="AE585" s="14">
        <v>7</v>
      </c>
      <c r="AF585" s="14">
        <v>1</v>
      </c>
      <c r="AG585" s="14">
        <v>4</v>
      </c>
      <c r="AH585" s="20">
        <v>2</v>
      </c>
      <c r="AI585" s="20">
        <v>1</v>
      </c>
      <c r="AJ585" s="20">
        <v>0</v>
      </c>
      <c r="AK585" s="20">
        <v>7</v>
      </c>
      <c r="AL585" s="14">
        <v>0</v>
      </c>
      <c r="AM585" s="14">
        <v>0</v>
      </c>
      <c r="AN585" s="14">
        <v>0</v>
      </c>
      <c r="AO585" s="14">
        <v>0.25</v>
      </c>
      <c r="AP585" s="14">
        <v>2000</v>
      </c>
      <c r="AQ585" s="14">
        <v>0.25</v>
      </c>
      <c r="AR585" s="14">
        <v>0</v>
      </c>
      <c r="AS585" s="20">
        <v>90000001</v>
      </c>
      <c r="AT585" s="224" t="s">
        <v>175</v>
      </c>
      <c r="AU585" s="14"/>
      <c r="AV585" s="15" t="s">
        <v>176</v>
      </c>
      <c r="AW585" s="14" t="s">
        <v>177</v>
      </c>
      <c r="AX585" s="14">
        <v>10000006</v>
      </c>
      <c r="AY585" s="14">
        <v>21010040</v>
      </c>
      <c r="AZ585" s="13" t="s">
        <v>178</v>
      </c>
      <c r="BA585" s="15">
        <v>0</v>
      </c>
      <c r="BB585" s="23">
        <v>0</v>
      </c>
      <c r="BC585" s="23">
        <v>0</v>
      </c>
      <c r="BD585" s="33" t="str">
        <f t="shared" ref="BD585:BD589" si="49">"立即将目标周围的怪物强制拉到技能范围中,并对目标范围内的怪物造成"&amp;W585*100&amp;"%攻击伤害+"&amp;Y585&amp;"点固定伤害,并使目标移动速度降低50%且沉默,持续3秒"</f>
        <v>立即将目标周围的怪物强制拉到技能范围中,并对目标范围内的怪物造成250%攻击伤害+900点固定伤害,并使目标移动速度降低50%且沉默,持续3秒</v>
      </c>
      <c r="BE585" s="14">
        <v>0</v>
      </c>
      <c r="BF585" s="12">
        <v>0</v>
      </c>
      <c r="BG585" s="14">
        <v>0</v>
      </c>
      <c r="BH585" s="14">
        <v>0</v>
      </c>
      <c r="BI585" s="14">
        <v>0</v>
      </c>
      <c r="BJ585" s="14">
        <v>0</v>
      </c>
      <c r="BK585" s="26">
        <v>0</v>
      </c>
      <c r="BL585" s="20">
        <v>0</v>
      </c>
      <c r="BM585" s="20">
        <v>0</v>
      </c>
      <c r="BN585" s="20">
        <v>0</v>
      </c>
      <c r="BO585" s="20">
        <v>0</v>
      </c>
      <c r="BP585" s="20">
        <v>0</v>
      </c>
      <c r="BQ585" s="20">
        <v>0</v>
      </c>
      <c r="BR585" s="20">
        <v>0</v>
      </c>
      <c r="BS585" s="20"/>
      <c r="BT585" s="20"/>
      <c r="BU585" s="20"/>
      <c r="BV585" s="20">
        <v>0</v>
      </c>
      <c r="BW585" s="20">
        <v>0</v>
      </c>
      <c r="BX585" s="20">
        <v>0</v>
      </c>
    </row>
    <row r="586" spans="3:76" ht="19.5" customHeight="1">
      <c r="C586" s="28">
        <v>61021103</v>
      </c>
      <c r="D586" s="15" t="s">
        <v>776</v>
      </c>
      <c r="E586" s="12">
        <v>2</v>
      </c>
      <c r="F586" s="20">
        <v>80000001</v>
      </c>
      <c r="G586" s="28">
        <v>61021104</v>
      </c>
      <c r="H586" s="28">
        <v>0</v>
      </c>
      <c r="I586" s="12">
        <v>32</v>
      </c>
      <c r="J586" s="12">
        <v>2</v>
      </c>
      <c r="K586" s="12">
        <v>0</v>
      </c>
      <c r="L586" s="14">
        <v>0</v>
      </c>
      <c r="M586" s="14">
        <v>0</v>
      </c>
      <c r="N586" s="14">
        <v>1</v>
      </c>
      <c r="O586" s="14">
        <v>0</v>
      </c>
      <c r="P586" s="14">
        <v>0</v>
      </c>
      <c r="Q586" s="14">
        <v>0</v>
      </c>
      <c r="R586" s="20">
        <v>0</v>
      </c>
      <c r="S586" s="23">
        <v>0</v>
      </c>
      <c r="T586" s="12">
        <v>1</v>
      </c>
      <c r="U586" s="14">
        <v>2</v>
      </c>
      <c r="V586" s="14">
        <v>0</v>
      </c>
      <c r="W586" s="14">
        <v>2.75</v>
      </c>
      <c r="X586" s="12"/>
      <c r="Y586" s="12">
        <v>1800</v>
      </c>
      <c r="Z586" s="14">
        <v>0</v>
      </c>
      <c r="AA586" s="14">
        <v>0</v>
      </c>
      <c r="AB586" s="14">
        <v>0</v>
      </c>
      <c r="AC586" s="14">
        <v>0</v>
      </c>
      <c r="AD586" s="14">
        <v>0</v>
      </c>
      <c r="AE586" s="14">
        <v>7</v>
      </c>
      <c r="AF586" s="14">
        <v>1</v>
      </c>
      <c r="AG586" s="14">
        <v>4</v>
      </c>
      <c r="AH586" s="20">
        <v>2</v>
      </c>
      <c r="AI586" s="20">
        <v>1</v>
      </c>
      <c r="AJ586" s="20">
        <v>0</v>
      </c>
      <c r="AK586" s="20">
        <v>7</v>
      </c>
      <c r="AL586" s="14">
        <v>0</v>
      </c>
      <c r="AM586" s="14">
        <v>0</v>
      </c>
      <c r="AN586" s="14">
        <v>0</v>
      </c>
      <c r="AO586" s="14">
        <v>0.25</v>
      </c>
      <c r="AP586" s="14">
        <v>2000</v>
      </c>
      <c r="AQ586" s="14">
        <v>0.25</v>
      </c>
      <c r="AR586" s="14">
        <v>0</v>
      </c>
      <c r="AS586" s="20">
        <v>90000001</v>
      </c>
      <c r="AT586" s="224" t="s">
        <v>175</v>
      </c>
      <c r="AU586" s="14"/>
      <c r="AV586" s="15" t="s">
        <v>176</v>
      </c>
      <c r="AW586" s="14" t="s">
        <v>177</v>
      </c>
      <c r="AX586" s="14">
        <v>10000006</v>
      </c>
      <c r="AY586" s="14">
        <v>21010040</v>
      </c>
      <c r="AZ586" s="13" t="s">
        <v>178</v>
      </c>
      <c r="BA586" s="15">
        <v>0</v>
      </c>
      <c r="BB586" s="23">
        <v>0</v>
      </c>
      <c r="BC586" s="23">
        <v>0</v>
      </c>
      <c r="BD586" s="33" t="str">
        <f t="shared" si="49"/>
        <v>立即将目标周围的怪物强制拉到技能范围中,并对目标范围内的怪物造成275%攻击伤害+1800点固定伤害,并使目标移动速度降低50%且沉默,持续3秒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61021104</v>
      </c>
      <c r="D587" s="15" t="s">
        <v>776</v>
      </c>
      <c r="E587" s="12">
        <v>3</v>
      </c>
      <c r="F587" s="20">
        <v>80000001</v>
      </c>
      <c r="G587" s="12">
        <v>0</v>
      </c>
      <c r="H587" s="12">
        <v>0</v>
      </c>
      <c r="I587" s="12">
        <v>0</v>
      </c>
      <c r="J587" s="18">
        <v>0</v>
      </c>
      <c r="K587" s="12">
        <v>0</v>
      </c>
      <c r="L587" s="14">
        <v>0</v>
      </c>
      <c r="M587" s="14">
        <v>0</v>
      </c>
      <c r="N587" s="14">
        <v>1</v>
      </c>
      <c r="O587" s="14">
        <v>0</v>
      </c>
      <c r="P587" s="14">
        <v>0</v>
      </c>
      <c r="Q587" s="14">
        <v>0</v>
      </c>
      <c r="R587" s="20">
        <v>0</v>
      </c>
      <c r="S587" s="23">
        <v>0</v>
      </c>
      <c r="T587" s="12">
        <v>1</v>
      </c>
      <c r="U587" s="14">
        <v>2</v>
      </c>
      <c r="V587" s="14">
        <v>0</v>
      </c>
      <c r="W587" s="14">
        <v>3</v>
      </c>
      <c r="X587" s="12"/>
      <c r="Y587" s="12">
        <v>2800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 t="shared" si="49"/>
        <v>立即将目标周围的怪物强制拉到技能范围中,并对目标范围内的怪物造成300%攻击伤害+2800点固定伤害,并使目标移动速度降低50%且沉默,持续3秒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61021105</v>
      </c>
      <c r="D588" s="15" t="s">
        <v>776</v>
      </c>
      <c r="E588" s="12">
        <v>4</v>
      </c>
      <c r="F588" s="20">
        <v>80000001</v>
      </c>
      <c r="G588" s="12">
        <v>0</v>
      </c>
      <c r="H588" s="12">
        <v>0</v>
      </c>
      <c r="I588" s="12">
        <v>0</v>
      </c>
      <c r="J588" s="12">
        <v>0</v>
      </c>
      <c r="K588" s="12">
        <v>0</v>
      </c>
      <c r="L588" s="14">
        <v>0</v>
      </c>
      <c r="M588" s="14">
        <v>0</v>
      </c>
      <c r="N588" s="14">
        <v>1</v>
      </c>
      <c r="O588" s="14">
        <v>0</v>
      </c>
      <c r="P588" s="14">
        <v>0</v>
      </c>
      <c r="Q588" s="14">
        <v>0</v>
      </c>
      <c r="R588" s="20">
        <v>0</v>
      </c>
      <c r="S588" s="23">
        <v>0</v>
      </c>
      <c r="T588" s="12">
        <v>1</v>
      </c>
      <c r="U588" s="14">
        <v>2</v>
      </c>
      <c r="V588" s="14">
        <v>0</v>
      </c>
      <c r="W588" s="14">
        <v>3.25</v>
      </c>
      <c r="X588" s="12"/>
      <c r="Y588" s="12">
        <v>4000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si="49"/>
        <v>立即将目标周围的怪物强制拉到技能范围中,并对目标范围内的怪物造成325%攻击伤害+4000点固定伤害,并使目标移动速度降低50%且沉默,持续3秒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61021106</v>
      </c>
      <c r="D589" s="15" t="s">
        <v>776</v>
      </c>
      <c r="E589" s="12">
        <v>5</v>
      </c>
      <c r="F589" s="20">
        <v>80000001</v>
      </c>
      <c r="G589" s="12">
        <v>0</v>
      </c>
      <c r="H589" s="12">
        <v>0</v>
      </c>
      <c r="I589" s="12">
        <v>0</v>
      </c>
      <c r="J589" s="12">
        <v>0</v>
      </c>
      <c r="K589" s="12">
        <v>0</v>
      </c>
      <c r="L589" s="14">
        <v>0</v>
      </c>
      <c r="M589" s="14">
        <v>0</v>
      </c>
      <c r="N589" s="14">
        <v>1</v>
      </c>
      <c r="O589" s="14">
        <v>0</v>
      </c>
      <c r="P589" s="14">
        <v>0</v>
      </c>
      <c r="Q589" s="14">
        <v>0</v>
      </c>
      <c r="R589" s="20">
        <v>0</v>
      </c>
      <c r="S589" s="23">
        <v>0</v>
      </c>
      <c r="T589" s="12">
        <v>1</v>
      </c>
      <c r="U589" s="14">
        <v>2</v>
      </c>
      <c r="V589" s="14">
        <v>0</v>
      </c>
      <c r="W589" s="14">
        <v>3.5</v>
      </c>
      <c r="X589" s="12"/>
      <c r="Y589" s="12">
        <v>5200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立即将目标周围的怪物强制拉到技能范围中,并对目标范围内的怪物造成350%攻击伤害+5200点固定伤害,并使目标移动速度降低50%且沉默,持续3秒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14">
        <v>61021201</v>
      </c>
      <c r="D590" s="15" t="s">
        <v>777</v>
      </c>
      <c r="E590" s="12">
        <v>0</v>
      </c>
      <c r="F590" s="20">
        <v>80000001</v>
      </c>
      <c r="G590" s="14">
        <f>C591</f>
        <v>61021202</v>
      </c>
      <c r="H590" s="14">
        <v>0</v>
      </c>
      <c r="I590" s="12">
        <v>25</v>
      </c>
      <c r="J590" s="12">
        <v>5</v>
      </c>
      <c r="K590" s="12">
        <v>0</v>
      </c>
      <c r="L590" s="14">
        <v>0</v>
      </c>
      <c r="M590" s="14">
        <v>0</v>
      </c>
      <c r="N590" s="14">
        <v>1</v>
      </c>
      <c r="O590" s="14">
        <v>0</v>
      </c>
      <c r="P590" s="14">
        <v>0</v>
      </c>
      <c r="Q590" s="14">
        <v>0</v>
      </c>
      <c r="R590" s="20">
        <v>0</v>
      </c>
      <c r="S590" s="23">
        <v>0</v>
      </c>
      <c r="T590" s="12">
        <v>1</v>
      </c>
      <c r="U590" s="14">
        <v>2</v>
      </c>
      <c r="V590" s="14">
        <v>0</v>
      </c>
      <c r="W590" s="12">
        <v>3</v>
      </c>
      <c r="X590" s="12"/>
      <c r="Y590" s="12">
        <v>900</v>
      </c>
      <c r="Z590" s="14">
        <v>0</v>
      </c>
      <c r="AA590" s="14">
        <v>0</v>
      </c>
      <c r="AB590" s="14">
        <v>0</v>
      </c>
      <c r="AC590" s="14">
        <v>0</v>
      </c>
      <c r="AD590" s="14">
        <v>0</v>
      </c>
      <c r="AE590" s="14">
        <v>7</v>
      </c>
      <c r="AF590" s="14">
        <v>1</v>
      </c>
      <c r="AG590" s="14">
        <v>2.5</v>
      </c>
      <c r="AH590" s="20">
        <v>2</v>
      </c>
      <c r="AI590" s="20">
        <v>2</v>
      </c>
      <c r="AJ590" s="20">
        <v>0</v>
      </c>
      <c r="AK590" s="20">
        <v>3</v>
      </c>
      <c r="AL590" s="14">
        <v>0</v>
      </c>
      <c r="AM590" s="14">
        <v>0</v>
      </c>
      <c r="AN590" s="14">
        <v>0</v>
      </c>
      <c r="AO590" s="14">
        <v>0.25</v>
      </c>
      <c r="AP590" s="14">
        <v>9000</v>
      </c>
      <c r="AQ590" s="14">
        <v>0.25</v>
      </c>
      <c r="AR590" s="14">
        <v>3</v>
      </c>
      <c r="AS590" s="20">
        <v>0</v>
      </c>
      <c r="AT590" s="14">
        <v>93000205</v>
      </c>
      <c r="AU590" s="14"/>
      <c r="AV590" s="15" t="s">
        <v>179</v>
      </c>
      <c r="AW590" s="14" t="s">
        <v>180</v>
      </c>
      <c r="AX590" s="14">
        <v>10003002</v>
      </c>
      <c r="AY590" s="14">
        <v>21010020</v>
      </c>
      <c r="AZ590" s="15" t="s">
        <v>181</v>
      </c>
      <c r="BA590" s="15">
        <v>0</v>
      </c>
      <c r="BB590" s="23">
        <v>0</v>
      </c>
      <c r="BC590" s="23">
        <v>0</v>
      </c>
      <c r="BD590" s="33" t="str">
        <f t="shared" ref="BD590:BD595" si="50">"向前方发射一颗移动缓慢的法球,球体每秒对附近玩家造成"&amp;W590*100&amp;"%伤害+"&amp;Y590&amp;"点固定伤害,并产生3秒禁锢效果,技能持续为15秒,移动过程中每秒对范围额外附加100%伤害+"&amp;BP590&amp;"点伤害"</f>
        <v>向前方发射一颗移动缓慢的法球,球体每秒对附近玩家造成300%伤害+900点固定伤害,并产生3秒禁锢效果,技能持续为15秒,移动过程中每秒对范围额外附加100%伤害+0点伤害</v>
      </c>
      <c r="BE590" s="14">
        <v>0</v>
      </c>
      <c r="BF590" s="12">
        <v>0</v>
      </c>
      <c r="BG590" s="14">
        <v>0</v>
      </c>
      <c r="BH590" s="14">
        <v>0</v>
      </c>
      <c r="BI590" s="14">
        <v>0</v>
      </c>
      <c r="BJ590" s="14">
        <v>0</v>
      </c>
      <c r="BK590" s="26">
        <v>0</v>
      </c>
      <c r="BL590" s="20">
        <v>0</v>
      </c>
      <c r="BM590" s="20">
        <v>0</v>
      </c>
      <c r="BN590" s="20">
        <v>0</v>
      </c>
      <c r="BO590" s="20">
        <v>1</v>
      </c>
      <c r="BP590" s="20">
        <v>0</v>
      </c>
      <c r="BQ590" s="20">
        <v>0</v>
      </c>
      <c r="BR590" s="20">
        <v>0</v>
      </c>
      <c r="BS590" s="20"/>
      <c r="BT590" s="20"/>
      <c r="BU590" s="20"/>
      <c r="BV590" s="20">
        <v>0</v>
      </c>
      <c r="BW590" s="20">
        <v>1</v>
      </c>
      <c r="BX590" s="20">
        <v>1</v>
      </c>
    </row>
    <row r="591" spans="3:76" ht="19.5" customHeight="1">
      <c r="C591" s="14">
        <v>61021202</v>
      </c>
      <c r="D591" s="15" t="s">
        <v>777</v>
      </c>
      <c r="E591" s="12">
        <v>1</v>
      </c>
      <c r="F591" s="20">
        <v>80000001</v>
      </c>
      <c r="G591" s="14">
        <f t="shared" ref="G591:G592" si="51">C592</f>
        <v>61021203</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2">
        <v>3</v>
      </c>
      <c r="X591" s="12"/>
      <c r="Y591" s="12">
        <v>900</v>
      </c>
      <c r="Z591" s="14">
        <v>0</v>
      </c>
      <c r="AA591" s="14">
        <v>0</v>
      </c>
      <c r="AB591" s="14">
        <v>0</v>
      </c>
      <c r="AC591" s="14">
        <v>0</v>
      </c>
      <c r="AD591" s="14">
        <v>0</v>
      </c>
      <c r="AE591" s="14">
        <v>7</v>
      </c>
      <c r="AF591" s="14">
        <v>1</v>
      </c>
      <c r="AG591" s="14">
        <v>2.5</v>
      </c>
      <c r="AH591" s="20">
        <v>2</v>
      </c>
      <c r="AI591" s="20">
        <v>2</v>
      </c>
      <c r="AJ591" s="20">
        <v>0</v>
      </c>
      <c r="AK591" s="20">
        <v>3</v>
      </c>
      <c r="AL591" s="14">
        <v>0</v>
      </c>
      <c r="AM591" s="14">
        <v>0</v>
      </c>
      <c r="AN591" s="14">
        <v>0</v>
      </c>
      <c r="AO591" s="14">
        <v>0.25</v>
      </c>
      <c r="AP591" s="14">
        <v>9000</v>
      </c>
      <c r="AQ591" s="14">
        <v>0.25</v>
      </c>
      <c r="AR591" s="14">
        <v>3</v>
      </c>
      <c r="AS591" s="20">
        <v>0</v>
      </c>
      <c r="AT591" s="14">
        <v>93000205</v>
      </c>
      <c r="AU591" s="14"/>
      <c r="AV591" s="15" t="s">
        <v>179</v>
      </c>
      <c r="AW591" s="14" t="s">
        <v>180</v>
      </c>
      <c r="AX591" s="14">
        <v>10003002</v>
      </c>
      <c r="AY591" s="14">
        <v>21010020</v>
      </c>
      <c r="AZ591" s="15" t="s">
        <v>181</v>
      </c>
      <c r="BA591" s="15">
        <v>0</v>
      </c>
      <c r="BB591" s="23">
        <v>0</v>
      </c>
      <c r="BC591" s="23">
        <v>0</v>
      </c>
      <c r="BD591" s="33" t="str">
        <f t="shared" si="50"/>
        <v>向前方发射一颗移动缓慢的法球,球体每秒对附近玩家造成300%伤害+900点固定伤害,并产生3秒禁锢效果,技能持续为15秒,移动过程中每秒对范围额外附加100%伤害+0点伤害</v>
      </c>
      <c r="BE591" s="14">
        <v>0</v>
      </c>
      <c r="BF591" s="12">
        <v>0</v>
      </c>
      <c r="BG591" s="14">
        <v>0</v>
      </c>
      <c r="BH591" s="14">
        <v>0</v>
      </c>
      <c r="BI591" s="14">
        <v>0</v>
      </c>
      <c r="BJ591" s="14">
        <v>0</v>
      </c>
      <c r="BK591" s="26">
        <v>0</v>
      </c>
      <c r="BL591" s="20">
        <v>0</v>
      </c>
      <c r="BM591" s="20">
        <v>0</v>
      </c>
      <c r="BN591" s="20">
        <v>0</v>
      </c>
      <c r="BO591" s="20">
        <v>1</v>
      </c>
      <c r="BP591" s="20">
        <v>0</v>
      </c>
      <c r="BQ591" s="20">
        <v>0</v>
      </c>
      <c r="BR591" s="20">
        <v>0</v>
      </c>
      <c r="BS591" s="20"/>
      <c r="BT591" s="20"/>
      <c r="BU591" s="20"/>
      <c r="BV591" s="20">
        <v>0</v>
      </c>
      <c r="BW591" s="20">
        <v>1</v>
      </c>
      <c r="BX591" s="20">
        <v>1</v>
      </c>
    </row>
    <row r="592" spans="3:76" ht="19.5" customHeight="1">
      <c r="C592" s="14">
        <v>61021203</v>
      </c>
      <c r="D592" s="15" t="s">
        <v>777</v>
      </c>
      <c r="E592" s="12">
        <v>2</v>
      </c>
      <c r="F592" s="20">
        <v>80000001</v>
      </c>
      <c r="G592" s="14">
        <f t="shared" si="51"/>
        <v>61021204</v>
      </c>
      <c r="H592" s="14">
        <v>0</v>
      </c>
      <c r="I592" s="12">
        <v>37</v>
      </c>
      <c r="J592" s="12">
        <v>2</v>
      </c>
      <c r="K592" s="12">
        <v>0</v>
      </c>
      <c r="L592" s="14">
        <v>0</v>
      </c>
      <c r="M592" s="14">
        <v>0</v>
      </c>
      <c r="N592" s="14">
        <v>1</v>
      </c>
      <c r="O592" s="14">
        <v>0</v>
      </c>
      <c r="P592" s="14">
        <v>0</v>
      </c>
      <c r="Q592" s="14">
        <v>0</v>
      </c>
      <c r="R592" s="20">
        <v>0</v>
      </c>
      <c r="S592" s="23">
        <v>0</v>
      </c>
      <c r="T592" s="12">
        <v>1</v>
      </c>
      <c r="U592" s="14">
        <v>2</v>
      </c>
      <c r="V592" s="14">
        <v>0</v>
      </c>
      <c r="W592" s="12">
        <v>3.25</v>
      </c>
      <c r="X592" s="12"/>
      <c r="Y592" s="12">
        <v>1800</v>
      </c>
      <c r="Z592" s="14">
        <v>0</v>
      </c>
      <c r="AA592" s="14">
        <v>0</v>
      </c>
      <c r="AB592" s="14">
        <v>0</v>
      </c>
      <c r="AC592" s="14">
        <v>0</v>
      </c>
      <c r="AD592" s="14">
        <v>0</v>
      </c>
      <c r="AE592" s="14">
        <v>7</v>
      </c>
      <c r="AF592" s="14">
        <v>1</v>
      </c>
      <c r="AG592" s="14">
        <v>2.5</v>
      </c>
      <c r="AH592" s="20">
        <v>2</v>
      </c>
      <c r="AI592" s="20">
        <v>2</v>
      </c>
      <c r="AJ592" s="20">
        <v>0</v>
      </c>
      <c r="AK592" s="20">
        <v>3</v>
      </c>
      <c r="AL592" s="14">
        <v>0</v>
      </c>
      <c r="AM592" s="14">
        <v>0</v>
      </c>
      <c r="AN592" s="14">
        <v>0</v>
      </c>
      <c r="AO592" s="14">
        <v>0.25</v>
      </c>
      <c r="AP592" s="14">
        <v>9000</v>
      </c>
      <c r="AQ592" s="14">
        <v>0.25</v>
      </c>
      <c r="AR592" s="14">
        <v>3</v>
      </c>
      <c r="AS592" s="20">
        <v>0</v>
      </c>
      <c r="AT592" s="14">
        <v>93000205</v>
      </c>
      <c r="AU592" s="14"/>
      <c r="AV592" s="15" t="s">
        <v>179</v>
      </c>
      <c r="AW592" s="14" t="s">
        <v>180</v>
      </c>
      <c r="AX592" s="14">
        <v>10003002</v>
      </c>
      <c r="AY592" s="14">
        <v>21010020</v>
      </c>
      <c r="AZ592" s="15" t="s">
        <v>181</v>
      </c>
      <c r="BA592" s="15">
        <v>0</v>
      </c>
      <c r="BB592" s="23">
        <v>0</v>
      </c>
      <c r="BC592" s="23">
        <v>0</v>
      </c>
      <c r="BD592" s="33" t="str">
        <f t="shared" si="50"/>
        <v>向前方发射一颗移动缓慢的法球,球体每秒对附近玩家造成325%伤害+1800点固定伤害,并产生3秒禁锢效果,技能持续为15秒,移动过程中每秒对范围额外附加100%伤害+0点伤害</v>
      </c>
      <c r="BE592" s="14">
        <v>0</v>
      </c>
      <c r="BF592" s="12">
        <v>0</v>
      </c>
      <c r="BG592" s="14">
        <v>0</v>
      </c>
      <c r="BH592" s="14">
        <v>0</v>
      </c>
      <c r="BI592" s="14">
        <v>0</v>
      </c>
      <c r="BJ592" s="14">
        <v>0</v>
      </c>
      <c r="BK592" s="26">
        <v>0</v>
      </c>
      <c r="BL592" s="20">
        <v>0</v>
      </c>
      <c r="BM592" s="20">
        <v>0</v>
      </c>
      <c r="BN592" s="20">
        <v>0</v>
      </c>
      <c r="BO592" s="20">
        <v>1</v>
      </c>
      <c r="BP592" s="20">
        <v>0</v>
      </c>
      <c r="BQ592" s="20">
        <v>0</v>
      </c>
      <c r="BR592" s="20">
        <v>0</v>
      </c>
      <c r="BS592" s="20"/>
      <c r="BT592" s="20"/>
      <c r="BU592" s="20"/>
      <c r="BV592" s="20">
        <v>0</v>
      </c>
      <c r="BW592" s="20">
        <v>1</v>
      </c>
      <c r="BX592" s="20">
        <v>1</v>
      </c>
    </row>
    <row r="593" spans="3:76" ht="19.5" customHeight="1">
      <c r="C593" s="14">
        <v>61021204</v>
      </c>
      <c r="D593" s="15" t="s">
        <v>777</v>
      </c>
      <c r="E593" s="12">
        <v>3</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2">
        <v>3.5</v>
      </c>
      <c r="X593" s="12"/>
      <c r="Y593" s="12">
        <v>2800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si="50"/>
        <v>向前方发射一颗移动缓慢的法球,球体每秒对附近玩家造成350%伤害+2800点固定伤害,并产生3秒禁锢效果,技能持续为15秒,移动过程中每秒对范围额外附加100%伤害+0点伤害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61021205</v>
      </c>
      <c r="D594" s="15" t="s">
        <v>777</v>
      </c>
      <c r="E594" s="12">
        <v>4</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2">
        <v>3.75</v>
      </c>
      <c r="X594" s="12"/>
      <c r="Y594" s="12">
        <v>4000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向前方发射一颗移动缓慢的法球,球体每秒对附近玩家造成375%伤害+4000点固定伤害,并产生3秒禁锢效果,技能持续为15秒,移动过程中每秒对范围额外附加100%伤害+0点伤害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61021206</v>
      </c>
      <c r="D595" s="15" t="s">
        <v>777</v>
      </c>
      <c r="E595" s="12">
        <v>5</v>
      </c>
      <c r="F595" s="20">
        <v>80000001</v>
      </c>
      <c r="G595" s="12">
        <v>0</v>
      </c>
      <c r="H595" s="12">
        <v>0</v>
      </c>
      <c r="I595" s="12">
        <v>0</v>
      </c>
      <c r="J595" s="12">
        <v>0</v>
      </c>
      <c r="K595" s="12">
        <v>0</v>
      </c>
      <c r="L595" s="14">
        <v>0</v>
      </c>
      <c r="M595" s="14">
        <v>0</v>
      </c>
      <c r="N595" s="14">
        <v>1</v>
      </c>
      <c r="O595" s="14">
        <v>0</v>
      </c>
      <c r="P595" s="14">
        <v>0</v>
      </c>
      <c r="Q595" s="14">
        <v>0</v>
      </c>
      <c r="R595" s="20">
        <v>0</v>
      </c>
      <c r="S595" s="23">
        <v>0</v>
      </c>
      <c r="T595" s="12">
        <v>1</v>
      </c>
      <c r="U595" s="14">
        <v>2</v>
      </c>
      <c r="V595" s="14">
        <v>0</v>
      </c>
      <c r="W595" s="12">
        <v>4</v>
      </c>
      <c r="X595" s="12"/>
      <c r="Y595" s="12">
        <v>5200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向前方发射一颗移动缓慢的法球,球体每秒对附近玩家造成400%伤害+5200点固定伤害,并产生3秒禁锢效果,技能持续为15秒,移动过程中每秒对范围额外附加100%伤害+0点伤害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61021301</v>
      </c>
      <c r="D596" s="15" t="s">
        <v>778</v>
      </c>
      <c r="E596" s="12">
        <v>0</v>
      </c>
      <c r="F596" s="20">
        <v>80000001</v>
      </c>
      <c r="G596" s="14">
        <f>C597</f>
        <v>61021302</v>
      </c>
      <c r="H596" s="14">
        <v>0</v>
      </c>
      <c r="I596" s="12">
        <v>30</v>
      </c>
      <c r="J596" s="14">
        <v>5</v>
      </c>
      <c r="K596" s="12">
        <v>0</v>
      </c>
      <c r="L596" s="14">
        <v>0</v>
      </c>
      <c r="M596" s="14">
        <v>0</v>
      </c>
      <c r="N596" s="14">
        <v>1</v>
      </c>
      <c r="O596" s="14">
        <v>0</v>
      </c>
      <c r="P596" s="14">
        <v>0</v>
      </c>
      <c r="Q596" s="14">
        <v>0</v>
      </c>
      <c r="R596" s="20">
        <v>0</v>
      </c>
      <c r="S596" s="23">
        <v>0</v>
      </c>
      <c r="T596" s="12">
        <v>1</v>
      </c>
      <c r="U596" s="14">
        <v>2</v>
      </c>
      <c r="V596" s="14">
        <v>0</v>
      </c>
      <c r="W596" s="14">
        <v>2.5</v>
      </c>
      <c r="X596" s="14"/>
      <c r="Y596" s="14">
        <v>1000</v>
      </c>
      <c r="Z596" s="14">
        <v>0</v>
      </c>
      <c r="AA596" s="14">
        <v>0</v>
      </c>
      <c r="AB596" s="14">
        <v>0</v>
      </c>
      <c r="AC596" s="14">
        <v>0</v>
      </c>
      <c r="AD596" s="14">
        <v>0</v>
      </c>
      <c r="AE596" s="14">
        <v>10</v>
      </c>
      <c r="AF596" s="14">
        <v>2</v>
      </c>
      <c r="AG596" s="14" t="s">
        <v>779</v>
      </c>
      <c r="AH596" s="20">
        <v>2</v>
      </c>
      <c r="AI596" s="20">
        <v>3</v>
      </c>
      <c r="AJ596" s="20">
        <v>0</v>
      </c>
      <c r="AK596" s="20">
        <v>3</v>
      </c>
      <c r="AL596" s="14">
        <v>0</v>
      </c>
      <c r="AM596" s="14">
        <v>0</v>
      </c>
      <c r="AN596" s="14">
        <v>0</v>
      </c>
      <c r="AO596" s="14">
        <v>0.25</v>
      </c>
      <c r="AP596" s="14">
        <v>3000</v>
      </c>
      <c r="AQ596" s="14">
        <v>0.2</v>
      </c>
      <c r="AR596" s="14">
        <v>0</v>
      </c>
      <c r="AS596" s="20">
        <v>0</v>
      </c>
      <c r="AT596" s="14" t="s">
        <v>780</v>
      </c>
      <c r="AU596" s="14"/>
      <c r="AV596" s="15" t="s">
        <v>202</v>
      </c>
      <c r="AW596" s="14" t="s">
        <v>155</v>
      </c>
      <c r="AX596" s="14">
        <v>10001007</v>
      </c>
      <c r="AY596" s="14">
        <v>21010030</v>
      </c>
      <c r="AZ596" s="15" t="s">
        <v>156</v>
      </c>
      <c r="BA596" s="15">
        <v>0</v>
      </c>
      <c r="BB596" s="23">
        <v>0</v>
      </c>
      <c r="BC596" s="23">
        <v>0</v>
      </c>
      <c r="BD596" s="33" t="str">
        <f>"立即对目标范围内的怪物造成"&amp;W596*100&amp;"%攻击伤害+"&amp;Y596&amp;"点固定伤害,并使目标冰冻2秒"</f>
        <v>立即对目标范围内的怪物造成250%攻击伤害+1000点固定伤害,并使目标冰冻2秒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61021302</v>
      </c>
      <c r="D597" s="15" t="s">
        <v>778</v>
      </c>
      <c r="E597" s="12">
        <v>1</v>
      </c>
      <c r="F597" s="20">
        <v>80000001</v>
      </c>
      <c r="G597" s="14">
        <f t="shared" ref="G597:G598" si="52">C598</f>
        <v>61021303</v>
      </c>
      <c r="H597" s="14">
        <v>0</v>
      </c>
      <c r="I597" s="12">
        <v>37</v>
      </c>
      <c r="J597" s="14">
        <v>2</v>
      </c>
      <c r="K597" s="12">
        <v>0</v>
      </c>
      <c r="L597" s="14">
        <v>0</v>
      </c>
      <c r="M597" s="14">
        <v>0</v>
      </c>
      <c r="N597" s="14">
        <v>1</v>
      </c>
      <c r="O597" s="14">
        <v>0</v>
      </c>
      <c r="P597" s="14">
        <v>0</v>
      </c>
      <c r="Q597" s="14">
        <v>0</v>
      </c>
      <c r="R597" s="20">
        <v>0</v>
      </c>
      <c r="S597" s="23">
        <v>0</v>
      </c>
      <c r="T597" s="12">
        <v>1</v>
      </c>
      <c r="U597" s="14">
        <v>2</v>
      </c>
      <c r="V597" s="14">
        <v>0</v>
      </c>
      <c r="W597" s="14">
        <v>2.5</v>
      </c>
      <c r="X597" s="14"/>
      <c r="Y597" s="14">
        <v>1000</v>
      </c>
      <c r="Z597" s="14">
        <v>0</v>
      </c>
      <c r="AA597" s="14">
        <v>0</v>
      </c>
      <c r="AB597" s="14">
        <v>0</v>
      </c>
      <c r="AC597" s="14">
        <v>0</v>
      </c>
      <c r="AD597" s="14">
        <v>0</v>
      </c>
      <c r="AE597" s="14">
        <v>10</v>
      </c>
      <c r="AF597" s="14">
        <v>2</v>
      </c>
      <c r="AG597" s="14" t="s">
        <v>779</v>
      </c>
      <c r="AH597" s="20">
        <v>2</v>
      </c>
      <c r="AI597" s="20">
        <v>3</v>
      </c>
      <c r="AJ597" s="20">
        <v>0</v>
      </c>
      <c r="AK597" s="20">
        <v>3</v>
      </c>
      <c r="AL597" s="14">
        <v>0</v>
      </c>
      <c r="AM597" s="14">
        <v>0</v>
      </c>
      <c r="AN597" s="14">
        <v>0</v>
      </c>
      <c r="AO597" s="14">
        <v>0.25</v>
      </c>
      <c r="AP597" s="14">
        <v>3000</v>
      </c>
      <c r="AQ597" s="14">
        <v>0.2</v>
      </c>
      <c r="AR597" s="14">
        <v>0</v>
      </c>
      <c r="AS597" s="20">
        <v>0</v>
      </c>
      <c r="AT597" s="14" t="s">
        <v>780</v>
      </c>
      <c r="AU597" s="14"/>
      <c r="AV597" s="15" t="s">
        <v>202</v>
      </c>
      <c r="AW597" s="14" t="s">
        <v>155</v>
      </c>
      <c r="AX597" s="14">
        <v>10001007</v>
      </c>
      <c r="AY597" s="14">
        <v>21010030</v>
      </c>
      <c r="AZ597" s="15" t="s">
        <v>156</v>
      </c>
      <c r="BA597" s="15">
        <v>0</v>
      </c>
      <c r="BB597" s="23">
        <v>0</v>
      </c>
      <c r="BC597" s="23">
        <v>0</v>
      </c>
      <c r="BD597" s="33" t="str">
        <f t="shared" ref="BD597:BD601" si="53">"立即对目标范围内的怪物造成"&amp;W597*100&amp;"%攻击伤害+"&amp;Y597&amp;"点固定伤害,并使目标冰冻2秒"</f>
        <v>立即对目标范围内的怪物造成250%攻击伤害+1000点固定伤害,并使目标冰冻2秒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14">
        <v>61021303</v>
      </c>
      <c r="D598" s="15" t="s">
        <v>778</v>
      </c>
      <c r="E598" s="12">
        <v>2</v>
      </c>
      <c r="F598" s="20">
        <v>80000001</v>
      </c>
      <c r="G598" s="14">
        <f t="shared" si="52"/>
        <v>61021304</v>
      </c>
      <c r="H598" s="14">
        <v>0</v>
      </c>
      <c r="I598" s="12">
        <v>42</v>
      </c>
      <c r="J598" s="14">
        <v>2</v>
      </c>
      <c r="K598" s="12">
        <v>0</v>
      </c>
      <c r="L598" s="14">
        <v>0</v>
      </c>
      <c r="M598" s="14">
        <v>0</v>
      </c>
      <c r="N598" s="14">
        <v>1</v>
      </c>
      <c r="O598" s="14">
        <v>0</v>
      </c>
      <c r="P598" s="14">
        <v>0</v>
      </c>
      <c r="Q598" s="14">
        <v>0</v>
      </c>
      <c r="R598" s="20">
        <v>0</v>
      </c>
      <c r="S598" s="23">
        <v>0</v>
      </c>
      <c r="T598" s="12">
        <v>1</v>
      </c>
      <c r="U598" s="14">
        <v>2</v>
      </c>
      <c r="V598" s="14">
        <v>0</v>
      </c>
      <c r="W598" s="14">
        <v>2.75</v>
      </c>
      <c r="X598" s="14"/>
      <c r="Y598" s="14">
        <v>1500</v>
      </c>
      <c r="Z598" s="14">
        <v>0</v>
      </c>
      <c r="AA598" s="14">
        <v>0</v>
      </c>
      <c r="AB598" s="14">
        <v>0</v>
      </c>
      <c r="AC598" s="14">
        <v>0</v>
      </c>
      <c r="AD598" s="14">
        <v>0</v>
      </c>
      <c r="AE598" s="14">
        <v>10</v>
      </c>
      <c r="AF598" s="14">
        <v>2</v>
      </c>
      <c r="AG598" s="14" t="s">
        <v>779</v>
      </c>
      <c r="AH598" s="20">
        <v>2</v>
      </c>
      <c r="AI598" s="20">
        <v>3</v>
      </c>
      <c r="AJ598" s="20">
        <v>0</v>
      </c>
      <c r="AK598" s="20">
        <v>3</v>
      </c>
      <c r="AL598" s="14">
        <v>0</v>
      </c>
      <c r="AM598" s="14">
        <v>0</v>
      </c>
      <c r="AN598" s="14">
        <v>0</v>
      </c>
      <c r="AO598" s="14">
        <v>0.25</v>
      </c>
      <c r="AP598" s="14">
        <v>3000</v>
      </c>
      <c r="AQ598" s="14">
        <v>0.2</v>
      </c>
      <c r="AR598" s="14">
        <v>0</v>
      </c>
      <c r="AS598" s="20">
        <v>0</v>
      </c>
      <c r="AT598" s="14" t="s">
        <v>780</v>
      </c>
      <c r="AU598" s="14"/>
      <c r="AV598" s="15" t="s">
        <v>202</v>
      </c>
      <c r="AW598" s="14" t="s">
        <v>155</v>
      </c>
      <c r="AX598" s="14">
        <v>10001007</v>
      </c>
      <c r="AY598" s="14">
        <v>21010030</v>
      </c>
      <c r="AZ598" s="15" t="s">
        <v>156</v>
      </c>
      <c r="BA598" s="15">
        <v>0</v>
      </c>
      <c r="BB598" s="23">
        <v>0</v>
      </c>
      <c r="BC598" s="23">
        <v>0</v>
      </c>
      <c r="BD598" s="33" t="str">
        <f t="shared" si="53"/>
        <v>立即对目标范围内的怪物造成275%攻击伤害+1500点固定伤害,并使目标冰冻2秒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14">
        <v>61021304</v>
      </c>
      <c r="D599" s="15" t="s">
        <v>778</v>
      </c>
      <c r="E599" s="12">
        <v>3</v>
      </c>
      <c r="F599" s="20">
        <v>80000001</v>
      </c>
      <c r="G599" s="12">
        <v>0</v>
      </c>
      <c r="H599" s="12">
        <v>0</v>
      </c>
      <c r="I599" s="14">
        <v>0</v>
      </c>
      <c r="J599" s="14">
        <v>0</v>
      </c>
      <c r="K599" s="12">
        <v>0</v>
      </c>
      <c r="L599" s="14">
        <v>0</v>
      </c>
      <c r="M599" s="14">
        <v>0</v>
      </c>
      <c r="N599" s="14">
        <v>1</v>
      </c>
      <c r="O599" s="14">
        <v>0</v>
      </c>
      <c r="P599" s="14">
        <v>0</v>
      </c>
      <c r="Q599" s="14">
        <v>0</v>
      </c>
      <c r="R599" s="20">
        <v>0</v>
      </c>
      <c r="S599" s="23">
        <v>0</v>
      </c>
      <c r="T599" s="12">
        <v>1</v>
      </c>
      <c r="U599" s="14">
        <v>2</v>
      </c>
      <c r="V599" s="14">
        <v>0</v>
      </c>
      <c r="W599" s="14">
        <v>3</v>
      </c>
      <c r="X599" s="14"/>
      <c r="Y599" s="14">
        <v>2000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 t="shared" si="53"/>
        <v>立即对目标范围内的怪物造成300%攻击伤害+2000点固定伤害,并使目标冰冻2秒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61021305</v>
      </c>
      <c r="D600" s="15" t="s">
        <v>778</v>
      </c>
      <c r="E600" s="12">
        <v>4</v>
      </c>
      <c r="F600" s="20">
        <v>80000001</v>
      </c>
      <c r="G600" s="12">
        <v>0</v>
      </c>
      <c r="H600" s="12">
        <v>0</v>
      </c>
      <c r="I600" s="14">
        <v>0</v>
      </c>
      <c r="J600" s="14">
        <v>0</v>
      </c>
      <c r="K600" s="12">
        <v>0</v>
      </c>
      <c r="L600" s="14">
        <v>0</v>
      </c>
      <c r="M600" s="14">
        <v>0</v>
      </c>
      <c r="N600" s="14">
        <v>1</v>
      </c>
      <c r="O600" s="14">
        <v>0</v>
      </c>
      <c r="P600" s="14">
        <v>0</v>
      </c>
      <c r="Q600" s="14">
        <v>0</v>
      </c>
      <c r="R600" s="20">
        <v>0</v>
      </c>
      <c r="S600" s="23">
        <v>0</v>
      </c>
      <c r="T600" s="12">
        <v>1</v>
      </c>
      <c r="U600" s="14">
        <v>2</v>
      </c>
      <c r="V600" s="14">
        <v>0</v>
      </c>
      <c r="W600" s="14">
        <v>3.25</v>
      </c>
      <c r="X600" s="14"/>
      <c r="Y600" s="14">
        <v>2750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si="53"/>
        <v>立即对目标范围内的怪物造成325%攻击伤害+2750点固定伤害,并使目标冰冻2秒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61021306</v>
      </c>
      <c r="D601" s="15" t="s">
        <v>778</v>
      </c>
      <c r="E601" s="12">
        <v>5</v>
      </c>
      <c r="F601" s="20">
        <v>80000001</v>
      </c>
      <c r="G601" s="12">
        <v>0</v>
      </c>
      <c r="H601" s="12">
        <v>0</v>
      </c>
      <c r="I601" s="14">
        <v>0</v>
      </c>
      <c r="J601" s="14">
        <v>0</v>
      </c>
      <c r="K601" s="12">
        <v>0</v>
      </c>
      <c r="L601" s="14">
        <v>0</v>
      </c>
      <c r="M601" s="14">
        <v>0</v>
      </c>
      <c r="N601" s="14">
        <v>1</v>
      </c>
      <c r="O601" s="14">
        <v>0</v>
      </c>
      <c r="P601" s="14">
        <v>0</v>
      </c>
      <c r="Q601" s="14">
        <v>0</v>
      </c>
      <c r="R601" s="20">
        <v>0</v>
      </c>
      <c r="S601" s="23">
        <v>0</v>
      </c>
      <c r="T601" s="12">
        <v>1</v>
      </c>
      <c r="U601" s="14">
        <v>2</v>
      </c>
      <c r="V601" s="14">
        <v>0</v>
      </c>
      <c r="W601" s="14">
        <v>3.5</v>
      </c>
      <c r="X601" s="14"/>
      <c r="Y601" s="14">
        <v>3500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立即对目标范围内的怪物造成350%攻击伤害+3500点固定伤害,并使目标冰冻2秒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20">
        <v>61021401</v>
      </c>
      <c r="D602" s="40" t="s">
        <v>781</v>
      </c>
      <c r="E602" s="20">
        <v>0</v>
      </c>
      <c r="F602" s="20">
        <v>80000001</v>
      </c>
      <c r="G602" s="20">
        <v>61021402</v>
      </c>
      <c r="H602" s="20">
        <v>0</v>
      </c>
      <c r="I602" s="20">
        <v>35</v>
      </c>
      <c r="J602" s="20">
        <v>5</v>
      </c>
      <c r="K602" s="20">
        <v>0</v>
      </c>
      <c r="L602" s="20">
        <v>0</v>
      </c>
      <c r="M602" s="20">
        <v>0</v>
      </c>
      <c r="N602" s="20">
        <v>1</v>
      </c>
      <c r="O602" s="20">
        <v>0</v>
      </c>
      <c r="P602" s="20">
        <v>0</v>
      </c>
      <c r="Q602" s="20">
        <v>0</v>
      </c>
      <c r="R602" s="20">
        <v>0</v>
      </c>
      <c r="S602" s="20">
        <v>0</v>
      </c>
      <c r="T602" s="20">
        <v>1</v>
      </c>
      <c r="U602" s="20">
        <v>2</v>
      </c>
      <c r="V602" s="20">
        <v>0</v>
      </c>
      <c r="W602" s="20">
        <v>2.5</v>
      </c>
      <c r="X602" s="20"/>
      <c r="Y602" s="20">
        <v>1000</v>
      </c>
      <c r="Z602" s="20">
        <v>1</v>
      </c>
      <c r="AA602" s="20">
        <v>0</v>
      </c>
      <c r="AB602" s="20">
        <v>0</v>
      </c>
      <c r="AC602" s="20">
        <v>0</v>
      </c>
      <c r="AD602" s="20">
        <v>0</v>
      </c>
      <c r="AE602" s="20">
        <v>18</v>
      </c>
      <c r="AF602" s="20">
        <v>1</v>
      </c>
      <c r="AG602" s="52">
        <v>4</v>
      </c>
      <c r="AH602" s="20">
        <v>2</v>
      </c>
      <c r="AI602" s="20">
        <v>1</v>
      </c>
      <c r="AJ602" s="20">
        <v>0</v>
      </c>
      <c r="AK602" s="20">
        <v>7</v>
      </c>
      <c r="AL602" s="20">
        <v>0</v>
      </c>
      <c r="AM602" s="20">
        <v>0</v>
      </c>
      <c r="AN602" s="20">
        <v>0</v>
      </c>
      <c r="AO602" s="20">
        <v>0.5</v>
      </c>
      <c r="AP602" s="20">
        <v>6000</v>
      </c>
      <c r="AQ602" s="20">
        <v>0.2</v>
      </c>
      <c r="AR602" s="20">
        <v>0</v>
      </c>
      <c r="AS602" s="20">
        <v>0</v>
      </c>
      <c r="AT602" s="20">
        <v>0</v>
      </c>
      <c r="AU602" s="20"/>
      <c r="AV602" s="40" t="s">
        <v>158</v>
      </c>
      <c r="AW602" s="20" t="s">
        <v>180</v>
      </c>
      <c r="AX602" s="20">
        <v>10000007</v>
      </c>
      <c r="AY602" s="20">
        <v>21010050</v>
      </c>
      <c r="AZ602" s="40" t="s">
        <v>782</v>
      </c>
      <c r="BA602" s="20">
        <v>0</v>
      </c>
      <c r="BB602" s="20">
        <v>0</v>
      </c>
      <c r="BC602" s="20">
        <v>0</v>
      </c>
      <c r="BD602" s="77" t="str">
        <f>"对目标区域释放一个引力场,引力场会不断牵附近怪物进入引力场,并对怪物造成"&amp;W602*100&amp;"%攻击伤害+"&amp;Y602&amp;"点固定伤害,随后在技能范围中的敌人每秒受到100%攻击伤害+"&amp;BP602&amp;"点伤害"</f>
        <v>对目标区域释放一个引力场,引力场会不断牵附近怪物进入引力场,并对怪物造成250%攻击伤害+1000点固定伤害,随后在技能范围中的敌人每秒受到100%攻击伤害+200点伤害</v>
      </c>
      <c r="BE602" s="20">
        <v>0</v>
      </c>
      <c r="BF602" s="20">
        <v>0</v>
      </c>
      <c r="BG602" s="20">
        <v>0</v>
      </c>
      <c r="BH602" s="20">
        <v>0</v>
      </c>
      <c r="BI602" s="20">
        <v>0</v>
      </c>
      <c r="BJ602" s="20">
        <v>0</v>
      </c>
      <c r="BK602" s="44">
        <v>0</v>
      </c>
      <c r="BL602" s="20">
        <v>0</v>
      </c>
      <c r="BM602" s="20">
        <v>0</v>
      </c>
      <c r="BN602" s="20">
        <v>1000</v>
      </c>
      <c r="BO602" s="20">
        <v>1</v>
      </c>
      <c r="BP602" s="20">
        <v>200</v>
      </c>
      <c r="BQ602" s="20">
        <v>0</v>
      </c>
      <c r="BR602" s="20">
        <v>0</v>
      </c>
      <c r="BS602" s="20"/>
      <c r="BT602" s="20"/>
      <c r="BU602" s="20"/>
      <c r="BV602" s="20">
        <v>1000</v>
      </c>
      <c r="BW602" s="20">
        <v>1</v>
      </c>
      <c r="BX602" s="20">
        <v>1</v>
      </c>
    </row>
    <row r="603" spans="3:76" ht="20.100000000000001" customHeight="1">
      <c r="C603" s="20">
        <v>61021402</v>
      </c>
      <c r="D603" s="40" t="s">
        <v>781</v>
      </c>
      <c r="E603" s="20">
        <v>1</v>
      </c>
      <c r="F603" s="20">
        <v>80000001</v>
      </c>
      <c r="G603" s="20">
        <v>61021403</v>
      </c>
      <c r="H603" s="20">
        <v>0</v>
      </c>
      <c r="I603" s="20">
        <v>42</v>
      </c>
      <c r="J603" s="20">
        <v>2</v>
      </c>
      <c r="K603" s="20">
        <v>0</v>
      </c>
      <c r="L603" s="20">
        <v>0</v>
      </c>
      <c r="M603" s="20">
        <v>0</v>
      </c>
      <c r="N603" s="20">
        <v>1</v>
      </c>
      <c r="O603" s="20">
        <v>0</v>
      </c>
      <c r="P603" s="20">
        <v>0</v>
      </c>
      <c r="Q603" s="20">
        <v>0</v>
      </c>
      <c r="R603" s="20">
        <v>0</v>
      </c>
      <c r="S603" s="20">
        <v>0</v>
      </c>
      <c r="T603" s="20">
        <v>1</v>
      </c>
      <c r="U603" s="20">
        <v>2</v>
      </c>
      <c r="V603" s="20">
        <v>0</v>
      </c>
      <c r="W603" s="20">
        <v>2.5</v>
      </c>
      <c r="X603" s="20"/>
      <c r="Y603" s="20">
        <v>1000</v>
      </c>
      <c r="Z603" s="20">
        <v>1</v>
      </c>
      <c r="AA603" s="20">
        <v>0</v>
      </c>
      <c r="AB603" s="20">
        <v>0</v>
      </c>
      <c r="AC603" s="20">
        <v>0</v>
      </c>
      <c r="AD603" s="20">
        <v>0</v>
      </c>
      <c r="AE603" s="20">
        <v>18</v>
      </c>
      <c r="AF603" s="20">
        <v>1</v>
      </c>
      <c r="AG603" s="52">
        <v>4</v>
      </c>
      <c r="AH603" s="20">
        <v>2</v>
      </c>
      <c r="AI603" s="20">
        <v>1</v>
      </c>
      <c r="AJ603" s="20">
        <v>0</v>
      </c>
      <c r="AK603" s="20">
        <v>7</v>
      </c>
      <c r="AL603" s="20">
        <v>0</v>
      </c>
      <c r="AM603" s="20">
        <v>0</v>
      </c>
      <c r="AN603" s="20">
        <v>0</v>
      </c>
      <c r="AO603" s="20">
        <v>0.5</v>
      </c>
      <c r="AP603" s="20">
        <v>6000</v>
      </c>
      <c r="AQ603" s="20">
        <v>0.2</v>
      </c>
      <c r="AR603" s="20">
        <v>0</v>
      </c>
      <c r="AS603" s="20">
        <v>0</v>
      </c>
      <c r="AT603" s="20">
        <v>0</v>
      </c>
      <c r="AU603" s="20"/>
      <c r="AV603" s="40" t="s">
        <v>158</v>
      </c>
      <c r="AW603" s="20" t="s">
        <v>180</v>
      </c>
      <c r="AX603" s="20">
        <v>10000007</v>
      </c>
      <c r="AY603" s="20">
        <v>21010050</v>
      </c>
      <c r="AZ603" s="40" t="s">
        <v>782</v>
      </c>
      <c r="BA603" s="20">
        <v>0</v>
      </c>
      <c r="BB603" s="20">
        <v>0</v>
      </c>
      <c r="BC603" s="20">
        <v>0</v>
      </c>
      <c r="BD603" s="77" t="str">
        <f>"对目标区域释放一个引力场,引力场会不断牵附近怪物进入引力场,并对怪物造成"&amp;W603*100&amp;"%攻击伤害+"&amp;Y603&amp;"点固定伤害,随后在技能范围中的敌人每秒受到100%攻击伤害+"&amp;BP603&amp;"点伤害"</f>
        <v>对目标区域释放一个引力场,引力场会不断牵附近怪物进入引力场,并对怪物造成250%攻击伤害+1000点固定伤害,随后在技能范围中的敌人每秒受到100%攻击伤害+200点伤害</v>
      </c>
      <c r="BE603" s="20">
        <v>0</v>
      </c>
      <c r="BF603" s="20">
        <v>0</v>
      </c>
      <c r="BG603" s="20">
        <v>0</v>
      </c>
      <c r="BH603" s="20">
        <v>0</v>
      </c>
      <c r="BI603" s="20">
        <v>0</v>
      </c>
      <c r="BJ603" s="20">
        <v>0</v>
      </c>
      <c r="BK603" s="44">
        <v>0</v>
      </c>
      <c r="BL603" s="20">
        <v>0</v>
      </c>
      <c r="BM603" s="20">
        <v>0</v>
      </c>
      <c r="BN603" s="20">
        <v>1000</v>
      </c>
      <c r="BO603" s="20">
        <v>1</v>
      </c>
      <c r="BP603" s="20">
        <v>200</v>
      </c>
      <c r="BQ603" s="20">
        <v>0</v>
      </c>
      <c r="BR603" s="20">
        <v>0</v>
      </c>
      <c r="BS603" s="20"/>
      <c r="BT603" s="20"/>
      <c r="BU603" s="20"/>
      <c r="BV603" s="20">
        <v>1000</v>
      </c>
      <c r="BW603" s="20">
        <v>1</v>
      </c>
      <c r="BX603" s="20">
        <v>1</v>
      </c>
    </row>
    <row r="604" spans="3:76" ht="20.100000000000001" customHeight="1">
      <c r="C604" s="20">
        <v>61021403</v>
      </c>
      <c r="D604" s="40" t="s">
        <v>781</v>
      </c>
      <c r="E604" s="20">
        <v>2</v>
      </c>
      <c r="F604" s="20">
        <v>80000001</v>
      </c>
      <c r="G604" s="20">
        <v>61021404</v>
      </c>
      <c r="H604" s="20">
        <v>0</v>
      </c>
      <c r="I604" s="20">
        <v>47</v>
      </c>
      <c r="J604" s="20">
        <v>2</v>
      </c>
      <c r="K604" s="20">
        <v>0</v>
      </c>
      <c r="L604" s="20">
        <v>0</v>
      </c>
      <c r="M604" s="20">
        <v>0</v>
      </c>
      <c r="N604" s="20">
        <v>1</v>
      </c>
      <c r="O604" s="20">
        <v>0</v>
      </c>
      <c r="P604" s="20">
        <v>0</v>
      </c>
      <c r="Q604" s="20">
        <v>0</v>
      </c>
      <c r="R604" s="20">
        <v>0</v>
      </c>
      <c r="S604" s="20">
        <v>0</v>
      </c>
      <c r="T604" s="20">
        <v>1</v>
      </c>
      <c r="U604" s="20">
        <v>2</v>
      </c>
      <c r="V604" s="20">
        <v>0</v>
      </c>
      <c r="W604" s="20">
        <v>2.75</v>
      </c>
      <c r="X604" s="20"/>
      <c r="Y604" s="20">
        <v>1500</v>
      </c>
      <c r="Z604" s="20">
        <v>1</v>
      </c>
      <c r="AA604" s="20">
        <v>0</v>
      </c>
      <c r="AB604" s="20">
        <v>0</v>
      </c>
      <c r="AC604" s="20">
        <v>0</v>
      </c>
      <c r="AD604" s="20">
        <v>0</v>
      </c>
      <c r="AE604" s="20">
        <v>18</v>
      </c>
      <c r="AF604" s="20">
        <v>1</v>
      </c>
      <c r="AG604" s="52">
        <v>4</v>
      </c>
      <c r="AH604" s="20">
        <v>2</v>
      </c>
      <c r="AI604" s="20">
        <v>1</v>
      </c>
      <c r="AJ604" s="20">
        <v>0</v>
      </c>
      <c r="AK604" s="20">
        <v>7</v>
      </c>
      <c r="AL604" s="20">
        <v>0</v>
      </c>
      <c r="AM604" s="20">
        <v>0</v>
      </c>
      <c r="AN604" s="20">
        <v>0</v>
      </c>
      <c r="AO604" s="20">
        <v>0.5</v>
      </c>
      <c r="AP604" s="20">
        <v>6000</v>
      </c>
      <c r="AQ604" s="20">
        <v>0.2</v>
      </c>
      <c r="AR604" s="20">
        <v>0</v>
      </c>
      <c r="AS604" s="20">
        <v>0</v>
      </c>
      <c r="AT604" s="20">
        <v>0</v>
      </c>
      <c r="AU604" s="20"/>
      <c r="AV604" s="40" t="s">
        <v>158</v>
      </c>
      <c r="AW604" s="20" t="s">
        <v>180</v>
      </c>
      <c r="AX604" s="20">
        <v>10000007</v>
      </c>
      <c r="AY604" s="20">
        <v>21010050</v>
      </c>
      <c r="AZ604" s="40" t="s">
        <v>782</v>
      </c>
      <c r="BA604" s="20">
        <v>0</v>
      </c>
      <c r="BB604" s="20">
        <v>0</v>
      </c>
      <c r="BC604" s="20">
        <v>0</v>
      </c>
      <c r="BD604" s="77" t="str">
        <f>"对目标区域释放一个引力场,引力场会不断牵附近怪物进入引力场,并对怪物造成"&amp;W604*100&amp;"%攻击伤害+"&amp;Y604&amp;"点固定伤害,随后在技能范围中的敌人每秒受到110%攻击伤害+"&amp;BP604&amp;"点伤害"</f>
        <v>对目标区域释放一个引力场,引力场会不断牵附近怪物进入引力场,并对怪物造成275%攻击伤害+1500点固定伤害,随后在技能范围中的敌人每秒受到110%攻击伤害+300点伤害</v>
      </c>
      <c r="BE604" s="20">
        <v>0</v>
      </c>
      <c r="BF604" s="20">
        <v>0</v>
      </c>
      <c r="BG604" s="20">
        <v>0</v>
      </c>
      <c r="BH604" s="20">
        <v>0</v>
      </c>
      <c r="BI604" s="20">
        <v>0</v>
      </c>
      <c r="BJ604" s="20">
        <v>0</v>
      </c>
      <c r="BK604" s="44">
        <v>0</v>
      </c>
      <c r="BL604" s="20">
        <v>0</v>
      </c>
      <c r="BM604" s="20">
        <v>0</v>
      </c>
      <c r="BN604" s="20">
        <v>1000</v>
      </c>
      <c r="BO604" s="20">
        <v>1.1000000000000001</v>
      </c>
      <c r="BP604" s="20">
        <v>300</v>
      </c>
      <c r="BQ604" s="20">
        <v>0</v>
      </c>
      <c r="BR604" s="20">
        <v>0</v>
      </c>
      <c r="BS604" s="20"/>
      <c r="BT604" s="20"/>
      <c r="BU604" s="20"/>
      <c r="BV604" s="20">
        <v>1000</v>
      </c>
      <c r="BW604" s="20">
        <v>1.1000000000000001</v>
      </c>
      <c r="BX604" s="20">
        <v>1.1000000000000001</v>
      </c>
    </row>
    <row r="605" spans="3:76" ht="20.100000000000001" customHeight="1">
      <c r="C605" s="20">
        <v>61021404</v>
      </c>
      <c r="D605" s="40" t="s">
        <v>781</v>
      </c>
      <c r="E605" s="20">
        <v>3</v>
      </c>
      <c r="F605" s="20">
        <v>80000001</v>
      </c>
      <c r="G605" s="20">
        <v>0</v>
      </c>
      <c r="H605" s="20">
        <v>0</v>
      </c>
      <c r="I605" s="20">
        <v>0</v>
      </c>
      <c r="J605" s="20">
        <v>0</v>
      </c>
      <c r="K605" s="20">
        <v>0</v>
      </c>
      <c r="L605" s="20">
        <v>0</v>
      </c>
      <c r="M605" s="20">
        <v>0</v>
      </c>
      <c r="N605" s="20">
        <v>1</v>
      </c>
      <c r="O605" s="20">
        <v>0</v>
      </c>
      <c r="P605" s="20">
        <v>0</v>
      </c>
      <c r="Q605" s="20">
        <v>0</v>
      </c>
      <c r="R605" s="20">
        <v>0</v>
      </c>
      <c r="S605" s="20">
        <v>0</v>
      </c>
      <c r="T605" s="20">
        <v>1</v>
      </c>
      <c r="U605" s="20">
        <v>2</v>
      </c>
      <c r="V605" s="20">
        <v>0</v>
      </c>
      <c r="W605" s="20">
        <v>3</v>
      </c>
      <c r="X605" s="20"/>
      <c r="Y605" s="20">
        <v>2000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对目标区域释放一个引力场,引力场会不断牵附近怪物进入引力场,并对怪物造成300%攻击伤害+2000点固定伤害,随后在技能范围中的敌人每秒受到120%攻击伤害+450点伤害</v>
      </c>
      <c r="BE605" s="20">
        <v>0</v>
      </c>
      <c r="BF605" s="20">
        <v>0</v>
      </c>
      <c r="BG605" s="20">
        <v>0</v>
      </c>
      <c r="BH605" s="20">
        <v>0</v>
      </c>
      <c r="BI605" s="20">
        <v>0</v>
      </c>
      <c r="BJ605" s="20">
        <v>0</v>
      </c>
      <c r="BK605" s="44">
        <v>0</v>
      </c>
      <c r="BL605" s="20">
        <v>0</v>
      </c>
      <c r="BM605" s="20">
        <v>0</v>
      </c>
      <c r="BN605" s="20">
        <v>1000</v>
      </c>
      <c r="BO605" s="20">
        <v>1.2</v>
      </c>
      <c r="BP605" s="20">
        <v>450</v>
      </c>
      <c r="BQ605" s="20">
        <v>0</v>
      </c>
      <c r="BR605" s="20">
        <v>0</v>
      </c>
      <c r="BS605" s="20"/>
      <c r="BT605" s="20"/>
      <c r="BU605" s="20"/>
      <c r="BV605" s="20">
        <v>1000</v>
      </c>
      <c r="BW605" s="20">
        <v>1.2</v>
      </c>
      <c r="BX605" s="20">
        <v>1.2</v>
      </c>
    </row>
    <row r="606" spans="3:76" ht="20.100000000000001" customHeight="1">
      <c r="C606" s="20">
        <v>61021405</v>
      </c>
      <c r="D606" s="40" t="s">
        <v>781</v>
      </c>
      <c r="E606" s="20">
        <v>4</v>
      </c>
      <c r="F606" s="20">
        <v>80000001</v>
      </c>
      <c r="G606" s="20">
        <v>0</v>
      </c>
      <c r="H606" s="20">
        <v>0</v>
      </c>
      <c r="I606" s="20">
        <v>0</v>
      </c>
      <c r="J606" s="20">
        <v>0</v>
      </c>
      <c r="K606" s="20">
        <v>0</v>
      </c>
      <c r="L606" s="20">
        <v>0</v>
      </c>
      <c r="M606" s="20">
        <v>0</v>
      </c>
      <c r="N606" s="20">
        <v>1</v>
      </c>
      <c r="O606" s="20">
        <v>0</v>
      </c>
      <c r="P606" s="20">
        <v>0</v>
      </c>
      <c r="Q606" s="20">
        <v>0</v>
      </c>
      <c r="R606" s="20">
        <v>0</v>
      </c>
      <c r="S606" s="20">
        <v>0</v>
      </c>
      <c r="T606" s="20">
        <v>1</v>
      </c>
      <c r="U606" s="20">
        <v>2</v>
      </c>
      <c r="V606" s="20">
        <v>0</v>
      </c>
      <c r="W606" s="20">
        <v>3.25</v>
      </c>
      <c r="X606" s="20"/>
      <c r="Y606" s="20">
        <v>2750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对目标区域释放一个引力场,引力场会不断牵附近怪物进入引力场,并对怪物造成325%攻击伤害+2750点固定伤害,随后在技能范围中的敌人每秒受到130%攻击伤害+600点伤害</v>
      </c>
      <c r="BE606" s="20">
        <v>0</v>
      </c>
      <c r="BF606" s="20">
        <v>0</v>
      </c>
      <c r="BG606" s="20">
        <v>0</v>
      </c>
      <c r="BH606" s="20">
        <v>0</v>
      </c>
      <c r="BI606" s="20">
        <v>0</v>
      </c>
      <c r="BJ606" s="20">
        <v>0</v>
      </c>
      <c r="BK606" s="44">
        <v>0</v>
      </c>
      <c r="BL606" s="20">
        <v>0</v>
      </c>
      <c r="BM606" s="20">
        <v>0</v>
      </c>
      <c r="BN606" s="20">
        <v>1000</v>
      </c>
      <c r="BO606" s="20">
        <v>1.3</v>
      </c>
      <c r="BP606" s="20">
        <v>600</v>
      </c>
      <c r="BQ606" s="20">
        <v>0</v>
      </c>
      <c r="BR606" s="20">
        <v>0</v>
      </c>
      <c r="BS606" s="20"/>
      <c r="BT606" s="20"/>
      <c r="BU606" s="20"/>
      <c r="BV606" s="20">
        <v>1000</v>
      </c>
      <c r="BW606" s="20">
        <v>1.3</v>
      </c>
      <c r="BX606" s="20">
        <v>1.3</v>
      </c>
    </row>
    <row r="607" spans="3:76" ht="20.100000000000001" customHeight="1">
      <c r="C607" s="20">
        <v>61021406</v>
      </c>
      <c r="D607" s="40" t="s">
        <v>781</v>
      </c>
      <c r="E607" s="20">
        <v>5</v>
      </c>
      <c r="F607" s="20">
        <v>80000001</v>
      </c>
      <c r="G607" s="20">
        <v>0</v>
      </c>
      <c r="H607" s="20">
        <v>0</v>
      </c>
      <c r="I607" s="20">
        <v>0</v>
      </c>
      <c r="J607" s="20">
        <v>0</v>
      </c>
      <c r="K607" s="20">
        <v>0</v>
      </c>
      <c r="L607" s="20">
        <v>0</v>
      </c>
      <c r="M607" s="20">
        <v>0</v>
      </c>
      <c r="N607" s="20">
        <v>1</v>
      </c>
      <c r="O607" s="20">
        <v>0</v>
      </c>
      <c r="P607" s="20">
        <v>0</v>
      </c>
      <c r="Q607" s="20">
        <v>0</v>
      </c>
      <c r="R607" s="20">
        <v>0</v>
      </c>
      <c r="S607" s="20">
        <v>0</v>
      </c>
      <c r="T607" s="20">
        <v>1</v>
      </c>
      <c r="U607" s="20">
        <v>2</v>
      </c>
      <c r="V607" s="20">
        <v>0</v>
      </c>
      <c r="W607" s="20">
        <v>3.5</v>
      </c>
      <c r="X607" s="20"/>
      <c r="Y607" s="20">
        <v>3500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"对目标区域释放一个引力场,引力场会不断牵附近怪物进入引力场,并对怪物造成"&amp;W607*100&amp;"%攻击伤害+"&amp;Y607&amp;"点固定伤害,随后在技能范围中的敌人每秒受到140%攻击伤害+"&amp;BP607&amp;"点伤害"</f>
        <v>对目标区域释放一个引力场,引力场会不断牵附近怪物进入引力场,并对怪物造成350%攻击伤害+3500点固定伤害,随后在技能范围中的敌人每秒受到140%攻击伤害+800点伤害</v>
      </c>
      <c r="BE607" s="20">
        <v>0</v>
      </c>
      <c r="BF607" s="20">
        <v>0</v>
      </c>
      <c r="BG607" s="20">
        <v>0</v>
      </c>
      <c r="BH607" s="20">
        <v>0</v>
      </c>
      <c r="BI607" s="20">
        <v>0</v>
      </c>
      <c r="BJ607" s="20">
        <v>0</v>
      </c>
      <c r="BK607" s="44">
        <v>0</v>
      </c>
      <c r="BL607" s="20">
        <v>0</v>
      </c>
      <c r="BM607" s="20">
        <v>0</v>
      </c>
      <c r="BN607" s="20">
        <v>1000</v>
      </c>
      <c r="BO607" s="20">
        <v>1.4</v>
      </c>
      <c r="BP607" s="20">
        <v>800</v>
      </c>
      <c r="BQ607" s="20">
        <v>0</v>
      </c>
      <c r="BR607" s="20">
        <v>0</v>
      </c>
      <c r="BS607" s="20"/>
      <c r="BT607" s="20"/>
      <c r="BU607" s="20"/>
      <c r="BV607" s="20">
        <v>1000</v>
      </c>
      <c r="BW607" s="20">
        <v>1.4</v>
      </c>
      <c r="BX607" s="20">
        <v>1.4</v>
      </c>
    </row>
    <row r="608" spans="3:76" ht="19.5" customHeight="1">
      <c r="C608" s="14">
        <v>61022101</v>
      </c>
      <c r="D608" s="15" t="s">
        <v>783</v>
      </c>
      <c r="E608" s="12">
        <v>0</v>
      </c>
      <c r="F608" s="20">
        <v>80000001</v>
      </c>
      <c r="G608" s="14">
        <f>C609</f>
        <v>61022102</v>
      </c>
      <c r="H608" s="14">
        <v>0</v>
      </c>
      <c r="I608" s="12">
        <v>18</v>
      </c>
      <c r="J608" s="12">
        <v>5</v>
      </c>
      <c r="K608" s="12">
        <v>0</v>
      </c>
      <c r="L608" s="14">
        <v>0</v>
      </c>
      <c r="M608" s="14">
        <v>0</v>
      </c>
      <c r="N608" s="14">
        <v>1</v>
      </c>
      <c r="O608" s="14">
        <v>0</v>
      </c>
      <c r="P608" s="14">
        <v>0</v>
      </c>
      <c r="Q608" s="14">
        <v>0</v>
      </c>
      <c r="R608" s="20">
        <v>0</v>
      </c>
      <c r="S608" s="23">
        <v>0</v>
      </c>
      <c r="T608" s="12">
        <v>1</v>
      </c>
      <c r="U608" s="14">
        <v>2</v>
      </c>
      <c r="V608" s="14">
        <v>0</v>
      </c>
      <c r="W608" s="14">
        <v>6</v>
      </c>
      <c r="X608" s="14"/>
      <c r="Y608" s="14">
        <v>1850</v>
      </c>
      <c r="Z608" s="14">
        <v>1</v>
      </c>
      <c r="AA608" s="14">
        <v>0</v>
      </c>
      <c r="AB608" s="14">
        <v>0</v>
      </c>
      <c r="AC608" s="14">
        <v>0</v>
      </c>
      <c r="AD608" s="14">
        <v>0</v>
      </c>
      <c r="AE608" s="14">
        <v>9</v>
      </c>
      <c r="AF608" s="14">
        <v>1</v>
      </c>
      <c r="AG608" s="14">
        <v>8</v>
      </c>
      <c r="AH608" s="20">
        <v>0</v>
      </c>
      <c r="AI608" s="20">
        <v>0</v>
      </c>
      <c r="AJ608" s="20">
        <v>0</v>
      </c>
      <c r="AK608" s="20">
        <v>5</v>
      </c>
      <c r="AL608" s="14">
        <v>0</v>
      </c>
      <c r="AM608" s="14">
        <v>1</v>
      </c>
      <c r="AN608" s="14">
        <v>0</v>
      </c>
      <c r="AO608" s="14">
        <v>0</v>
      </c>
      <c r="AP608" s="14">
        <v>2000</v>
      </c>
      <c r="AQ608" s="14">
        <v>0.2</v>
      </c>
      <c r="AR608" s="14">
        <v>0</v>
      </c>
      <c r="AS608" s="20">
        <v>0</v>
      </c>
      <c r="AT608" s="224" t="s">
        <v>784</v>
      </c>
      <c r="AU608" s="14"/>
      <c r="AV608" s="15" t="s">
        <v>158</v>
      </c>
      <c r="AW608" s="14" t="s">
        <v>155</v>
      </c>
      <c r="AX608" s="14">
        <v>10001005</v>
      </c>
      <c r="AY608" s="14">
        <v>21020010</v>
      </c>
      <c r="AZ608" s="15" t="s">
        <v>156</v>
      </c>
      <c r="BA608" s="15">
        <v>0</v>
      </c>
      <c r="BB608" s="23">
        <v>0</v>
      </c>
      <c r="BC608" s="23">
        <v>0</v>
      </c>
      <c r="BD608" s="33" t="str">
        <f>"霸体状态下蓄力1秒,立即对目标范围内的怪物造成"&amp;W608*100&amp;"%攻击伤害+"&amp;Y608&amp;"点固定伤害,并对目标造成易损状态,使其每秒损失50%伤害,持续5秒,并使其受到伤害额外提升20%。"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61022102</v>
      </c>
      <c r="D609" s="15" t="s">
        <v>783</v>
      </c>
      <c r="E609" s="12">
        <v>1</v>
      </c>
      <c r="F609" s="20">
        <v>80000001</v>
      </c>
      <c r="G609" s="14">
        <f t="shared" ref="G609:G610" si="54">C610</f>
        <v>61022103</v>
      </c>
      <c r="H609" s="14">
        <v>0</v>
      </c>
      <c r="I609" s="12">
        <v>27</v>
      </c>
      <c r="J609" s="12">
        <v>2</v>
      </c>
      <c r="K609" s="12">
        <v>0</v>
      </c>
      <c r="L609" s="14">
        <v>0</v>
      </c>
      <c r="M609" s="14">
        <v>0</v>
      </c>
      <c r="N609" s="14">
        <v>1</v>
      </c>
      <c r="O609" s="14">
        <v>0</v>
      </c>
      <c r="P609" s="14">
        <v>0</v>
      </c>
      <c r="Q609" s="14">
        <v>0</v>
      </c>
      <c r="R609" s="20">
        <v>0</v>
      </c>
      <c r="S609" s="23">
        <v>0</v>
      </c>
      <c r="T609" s="12">
        <v>1</v>
      </c>
      <c r="U609" s="14">
        <v>2</v>
      </c>
      <c r="V609" s="14">
        <v>0</v>
      </c>
      <c r="W609" s="14">
        <v>6</v>
      </c>
      <c r="X609" s="14"/>
      <c r="Y609" s="14">
        <v>1850</v>
      </c>
      <c r="Z609" s="14">
        <v>1</v>
      </c>
      <c r="AA609" s="14">
        <v>0</v>
      </c>
      <c r="AB609" s="14">
        <v>0</v>
      </c>
      <c r="AC609" s="14">
        <v>0</v>
      </c>
      <c r="AD609" s="14">
        <v>0</v>
      </c>
      <c r="AE609" s="14">
        <v>9</v>
      </c>
      <c r="AF609" s="14">
        <v>1</v>
      </c>
      <c r="AG609" s="14">
        <v>8</v>
      </c>
      <c r="AH609" s="20">
        <v>0</v>
      </c>
      <c r="AI609" s="20">
        <v>0</v>
      </c>
      <c r="AJ609" s="20">
        <v>0</v>
      </c>
      <c r="AK609" s="20">
        <v>5</v>
      </c>
      <c r="AL609" s="14">
        <v>0</v>
      </c>
      <c r="AM609" s="14">
        <v>1</v>
      </c>
      <c r="AN609" s="14">
        <v>0</v>
      </c>
      <c r="AO609" s="14">
        <v>0</v>
      </c>
      <c r="AP609" s="14">
        <v>2000</v>
      </c>
      <c r="AQ609" s="14">
        <v>0.2</v>
      </c>
      <c r="AR609" s="14">
        <v>0</v>
      </c>
      <c r="AS609" s="20">
        <v>0</v>
      </c>
      <c r="AT609" s="224" t="s">
        <v>784</v>
      </c>
      <c r="AU609" s="14"/>
      <c r="AV609" s="15" t="s">
        <v>158</v>
      </c>
      <c r="AW609" s="14" t="s">
        <v>155</v>
      </c>
      <c r="AX609" s="14">
        <v>10001005</v>
      </c>
      <c r="AY609" s="14">
        <v>21020010</v>
      </c>
      <c r="AZ609" s="15" t="s">
        <v>156</v>
      </c>
      <c r="BA609" s="15">
        <v>0</v>
      </c>
      <c r="BB609" s="23">
        <v>0</v>
      </c>
      <c r="BC609" s="23">
        <v>0</v>
      </c>
      <c r="BD609" s="33" t="str">
        <f t="shared" ref="BD609:BD613" si="55">"霸体状态下蓄力1秒,立即对目标范围内的怪物造成"&amp;W609*100&amp;"%攻击伤害+"&amp;Y609&amp;"点固定伤害,并对目标造成易损状态,使其每秒损失50%伤害,持续5秒,并使其受到伤害额外提升20%。"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61022103</v>
      </c>
      <c r="D610" s="15" t="s">
        <v>783</v>
      </c>
      <c r="E610" s="12">
        <v>2</v>
      </c>
      <c r="F610" s="20">
        <v>80000001</v>
      </c>
      <c r="G610" s="14">
        <f t="shared" si="54"/>
        <v>61022104</v>
      </c>
      <c r="H610" s="14">
        <v>0</v>
      </c>
      <c r="I610" s="12">
        <v>32</v>
      </c>
      <c r="J610" s="12">
        <v>2</v>
      </c>
      <c r="K610" s="12">
        <v>0</v>
      </c>
      <c r="L610" s="14">
        <v>0</v>
      </c>
      <c r="M610" s="14">
        <v>0</v>
      </c>
      <c r="N610" s="14">
        <v>1</v>
      </c>
      <c r="O610" s="14">
        <v>0</v>
      </c>
      <c r="P610" s="14">
        <v>0</v>
      </c>
      <c r="Q610" s="14">
        <v>0</v>
      </c>
      <c r="R610" s="20">
        <v>0</v>
      </c>
      <c r="S610" s="23">
        <v>0</v>
      </c>
      <c r="T610" s="12">
        <v>1</v>
      </c>
      <c r="U610" s="14">
        <v>2</v>
      </c>
      <c r="V610" s="14">
        <v>0</v>
      </c>
      <c r="W610" s="14">
        <v>6.5</v>
      </c>
      <c r="X610" s="14"/>
      <c r="Y610" s="14">
        <v>3200</v>
      </c>
      <c r="Z610" s="14">
        <v>1</v>
      </c>
      <c r="AA610" s="14">
        <v>0</v>
      </c>
      <c r="AB610" s="14">
        <v>0</v>
      </c>
      <c r="AC610" s="14">
        <v>0</v>
      </c>
      <c r="AD610" s="14">
        <v>0</v>
      </c>
      <c r="AE610" s="14">
        <v>9</v>
      </c>
      <c r="AF610" s="14">
        <v>1</v>
      </c>
      <c r="AG610" s="14">
        <v>8</v>
      </c>
      <c r="AH610" s="20">
        <v>0</v>
      </c>
      <c r="AI610" s="20">
        <v>0</v>
      </c>
      <c r="AJ610" s="20">
        <v>0</v>
      </c>
      <c r="AK610" s="20">
        <v>5</v>
      </c>
      <c r="AL610" s="14">
        <v>0</v>
      </c>
      <c r="AM610" s="14">
        <v>1</v>
      </c>
      <c r="AN610" s="14">
        <v>0</v>
      </c>
      <c r="AO610" s="14">
        <v>0</v>
      </c>
      <c r="AP610" s="14">
        <v>2000</v>
      </c>
      <c r="AQ610" s="14">
        <v>0.2</v>
      </c>
      <c r="AR610" s="14">
        <v>0</v>
      </c>
      <c r="AS610" s="20">
        <v>0</v>
      </c>
      <c r="AT610" s="224" t="s">
        <v>784</v>
      </c>
      <c r="AU610" s="14"/>
      <c r="AV610" s="15" t="s">
        <v>158</v>
      </c>
      <c r="AW610" s="14" t="s">
        <v>155</v>
      </c>
      <c r="AX610" s="14">
        <v>10001005</v>
      </c>
      <c r="AY610" s="14">
        <v>21020010</v>
      </c>
      <c r="AZ610" s="15" t="s">
        <v>156</v>
      </c>
      <c r="BA610" s="15">
        <v>0</v>
      </c>
      <c r="BB610" s="23">
        <v>0</v>
      </c>
      <c r="BC610" s="23">
        <v>0</v>
      </c>
      <c r="BD610" s="33" t="str">
        <f t="shared" si="55"/>
        <v>霸体状态下蓄力1秒,立即对目标范围内的怪物造成650%攻击伤害+3200点固定伤害,并对目标造成易损状态,使其每秒损失50%伤害,持续5秒,并使其受到伤害额外提升20%。</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61022104</v>
      </c>
      <c r="D611" s="15" t="s">
        <v>783</v>
      </c>
      <c r="E611" s="12">
        <v>3</v>
      </c>
      <c r="F611" s="20">
        <v>80000001</v>
      </c>
      <c r="G611" s="12">
        <v>0</v>
      </c>
      <c r="H611" s="12">
        <v>0</v>
      </c>
      <c r="I611" s="12">
        <v>0</v>
      </c>
      <c r="J611" s="18">
        <v>0</v>
      </c>
      <c r="K611" s="12">
        <v>0</v>
      </c>
      <c r="L611" s="14">
        <v>0</v>
      </c>
      <c r="M611" s="14">
        <v>0</v>
      </c>
      <c r="N611" s="14">
        <v>1</v>
      </c>
      <c r="O611" s="14">
        <v>0</v>
      </c>
      <c r="P611" s="14">
        <v>0</v>
      </c>
      <c r="Q611" s="14">
        <v>0</v>
      </c>
      <c r="R611" s="20">
        <v>0</v>
      </c>
      <c r="S611" s="23">
        <v>0</v>
      </c>
      <c r="T611" s="12">
        <v>1</v>
      </c>
      <c r="U611" s="14">
        <v>2</v>
      </c>
      <c r="V611" s="14">
        <v>0</v>
      </c>
      <c r="W611" s="14">
        <v>7</v>
      </c>
      <c r="X611" s="14"/>
      <c r="Y611" s="14">
        <v>4700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 t="shared" si="55"/>
        <v>霸体状态下蓄力1秒,立即对目标范围内的怪物造成700%攻击伤害+4700点固定伤害,并对目标造成易损状态,使其每秒损失50%伤害,持续5秒,并使其受到伤害额外提升20%。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61022105</v>
      </c>
      <c r="D612" s="15" t="s">
        <v>783</v>
      </c>
      <c r="E612" s="12">
        <v>4</v>
      </c>
      <c r="F612" s="20">
        <v>80000001</v>
      </c>
      <c r="G612" s="12">
        <v>0</v>
      </c>
      <c r="H612" s="12">
        <v>0</v>
      </c>
      <c r="I612" s="12">
        <v>0</v>
      </c>
      <c r="J612" s="12">
        <v>0</v>
      </c>
      <c r="K612" s="12">
        <v>0</v>
      </c>
      <c r="L612" s="14">
        <v>0</v>
      </c>
      <c r="M612" s="14">
        <v>0</v>
      </c>
      <c r="N612" s="14">
        <v>1</v>
      </c>
      <c r="O612" s="14">
        <v>0</v>
      </c>
      <c r="P612" s="14">
        <v>0</v>
      </c>
      <c r="Q612" s="14">
        <v>0</v>
      </c>
      <c r="R612" s="20">
        <v>0</v>
      </c>
      <c r="S612" s="23">
        <v>0</v>
      </c>
      <c r="T612" s="12">
        <v>1</v>
      </c>
      <c r="U612" s="14">
        <v>2</v>
      </c>
      <c r="V612" s="14">
        <v>0</v>
      </c>
      <c r="W612" s="14">
        <v>7.5</v>
      </c>
      <c r="X612" s="14"/>
      <c r="Y612" s="14">
        <v>6500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si="55"/>
        <v>霸体状态下蓄力1秒,立即对目标范围内的怪物造成750%攻击伤害+6500点固定伤害,并对目标造成易损状态,使其每秒损失50%伤害,持续5秒,并使其受到伤害额外提升20%。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61022106</v>
      </c>
      <c r="D613" s="15" t="s">
        <v>783</v>
      </c>
      <c r="E613" s="12">
        <v>5</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8</v>
      </c>
      <c r="X613" s="14"/>
      <c r="Y613" s="14">
        <v>8300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霸体状态下蓄力1秒,立即对目标范围内的怪物造成800%攻击伤害+8300点固定伤害,并对目标造成易损状态,使其每秒损失50%伤害,持续5秒,并使其受到伤害额外提升20%。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61022201</v>
      </c>
      <c r="D614" s="40" t="s">
        <v>785</v>
      </c>
      <c r="E614" s="20">
        <v>0</v>
      </c>
      <c r="F614" s="20">
        <v>80000001</v>
      </c>
      <c r="G614" s="20">
        <f>C615</f>
        <v>61022202</v>
      </c>
      <c r="H614" s="20">
        <v>0</v>
      </c>
      <c r="I614" s="20">
        <v>25</v>
      </c>
      <c r="J614" s="20">
        <v>5</v>
      </c>
      <c r="K614" s="20">
        <v>0</v>
      </c>
      <c r="L614" s="20">
        <v>0</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30</v>
      </c>
      <c r="AF614" s="20">
        <v>0</v>
      </c>
      <c r="AG614" s="20">
        <v>0</v>
      </c>
      <c r="AH614" s="20">
        <v>0</v>
      </c>
      <c r="AI614" s="20">
        <v>0</v>
      </c>
      <c r="AJ614" s="20">
        <v>0</v>
      </c>
      <c r="AK614" s="20">
        <v>0</v>
      </c>
      <c r="AL614" s="20">
        <v>0</v>
      </c>
      <c r="AM614" s="20">
        <v>0</v>
      </c>
      <c r="AN614" s="20">
        <v>0</v>
      </c>
      <c r="AO614" s="20">
        <v>0.2</v>
      </c>
      <c r="AP614" s="20">
        <v>3000</v>
      </c>
      <c r="AQ614" s="20">
        <v>0.5</v>
      </c>
      <c r="AR614" s="20">
        <v>0</v>
      </c>
      <c r="AS614" s="226" t="s">
        <v>786</v>
      </c>
      <c r="AT614" s="20" t="s">
        <v>153</v>
      </c>
      <c r="AU614" s="20"/>
      <c r="AV614" s="40" t="s">
        <v>173</v>
      </c>
      <c r="AW614" s="20" t="s">
        <v>182</v>
      </c>
      <c r="AX614" s="20">
        <v>0</v>
      </c>
      <c r="AY614" s="20">
        <v>21020020</v>
      </c>
      <c r="AZ614" s="40" t="s">
        <v>156</v>
      </c>
      <c r="BA614" s="40">
        <v>0</v>
      </c>
      <c r="BB614" s="20">
        <v>0</v>
      </c>
      <c r="BC614" s="20">
        <v>0</v>
      </c>
      <c r="BD614" s="77" t="s">
        <v>787</v>
      </c>
      <c r="BE614" s="20">
        <v>0</v>
      </c>
      <c r="BF614" s="20">
        <v>0</v>
      </c>
      <c r="BG614" s="20">
        <v>0</v>
      </c>
      <c r="BH614" s="20">
        <v>0</v>
      </c>
      <c r="BI614" s="20">
        <v>0</v>
      </c>
      <c r="BJ614" s="20">
        <v>0</v>
      </c>
      <c r="BK614" s="44">
        <v>0</v>
      </c>
      <c r="BL614" s="20">
        <v>1</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61022202</v>
      </c>
      <c r="D615" s="40" t="s">
        <v>785</v>
      </c>
      <c r="E615" s="20">
        <v>1</v>
      </c>
      <c r="F615" s="20">
        <v>80000001</v>
      </c>
      <c r="G615" s="20">
        <f t="shared" ref="G615:G616" si="56">C616</f>
        <v>61022203</v>
      </c>
      <c r="H615" s="20">
        <v>0</v>
      </c>
      <c r="I615" s="20">
        <v>32</v>
      </c>
      <c r="J615" s="20">
        <v>2</v>
      </c>
      <c r="K615" s="20">
        <v>0</v>
      </c>
      <c r="L615" s="20">
        <v>0</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30</v>
      </c>
      <c r="AF615" s="20">
        <v>0</v>
      </c>
      <c r="AG615" s="20">
        <v>0</v>
      </c>
      <c r="AH615" s="20">
        <v>0</v>
      </c>
      <c r="AI615" s="20">
        <v>0</v>
      </c>
      <c r="AJ615" s="20">
        <v>0</v>
      </c>
      <c r="AK615" s="20">
        <v>0</v>
      </c>
      <c r="AL615" s="20">
        <v>0</v>
      </c>
      <c r="AM615" s="20">
        <v>0</v>
      </c>
      <c r="AN615" s="20">
        <v>0</v>
      </c>
      <c r="AO615" s="20">
        <v>0.2</v>
      </c>
      <c r="AP615" s="20">
        <v>3000</v>
      </c>
      <c r="AQ615" s="20">
        <v>0.5</v>
      </c>
      <c r="AR615" s="20">
        <v>0</v>
      </c>
      <c r="AS615" s="226" t="s">
        <v>786</v>
      </c>
      <c r="AT615" s="20" t="s">
        <v>153</v>
      </c>
      <c r="AU615" s="20"/>
      <c r="AV615" s="40" t="s">
        <v>173</v>
      </c>
      <c r="AW615" s="20" t="s">
        <v>182</v>
      </c>
      <c r="AX615" s="20">
        <v>0</v>
      </c>
      <c r="AY615" s="20">
        <v>21020020</v>
      </c>
      <c r="AZ615" s="40" t="s">
        <v>156</v>
      </c>
      <c r="BA615" s="40">
        <v>0</v>
      </c>
      <c r="BB615" s="20">
        <v>0</v>
      </c>
      <c r="BC615" s="20">
        <v>0</v>
      </c>
      <c r="BD615" s="77" t="s">
        <v>787</v>
      </c>
      <c r="BE615" s="20">
        <v>0</v>
      </c>
      <c r="BF615" s="20">
        <v>0</v>
      </c>
      <c r="BG615" s="20">
        <v>0</v>
      </c>
      <c r="BH615" s="20">
        <v>0</v>
      </c>
      <c r="BI615" s="20">
        <v>0</v>
      </c>
      <c r="BJ615" s="20">
        <v>0</v>
      </c>
      <c r="BK615" s="44">
        <v>0</v>
      </c>
      <c r="BL615" s="20">
        <v>1</v>
      </c>
      <c r="BM615" s="20">
        <v>0</v>
      </c>
      <c r="BN615" s="20">
        <v>0</v>
      </c>
      <c r="BO615" s="20">
        <v>0</v>
      </c>
      <c r="BP615" s="20">
        <v>0</v>
      </c>
      <c r="BQ615" s="20">
        <v>0</v>
      </c>
      <c r="BR615" s="20">
        <v>0</v>
      </c>
      <c r="BS615" s="20"/>
      <c r="BT615" s="20"/>
      <c r="BU615" s="20"/>
      <c r="BV615" s="20">
        <v>0</v>
      </c>
      <c r="BW615" s="20">
        <v>0</v>
      </c>
      <c r="BX615" s="20">
        <v>0</v>
      </c>
    </row>
    <row r="616" spans="3:76" ht="20.100000000000001" customHeight="1">
      <c r="C616" s="20">
        <v>61022203</v>
      </c>
      <c r="D616" s="40" t="s">
        <v>785</v>
      </c>
      <c r="E616" s="20">
        <v>2</v>
      </c>
      <c r="F616" s="20">
        <v>80000001</v>
      </c>
      <c r="G616" s="20">
        <f t="shared" si="56"/>
        <v>61022204</v>
      </c>
      <c r="H616" s="20">
        <v>0</v>
      </c>
      <c r="I616" s="20">
        <v>37</v>
      </c>
      <c r="J616" s="20">
        <v>2</v>
      </c>
      <c r="K616" s="20">
        <v>0</v>
      </c>
      <c r="L616" s="20">
        <v>0</v>
      </c>
      <c r="M616" s="20">
        <v>0</v>
      </c>
      <c r="N616" s="20">
        <v>1</v>
      </c>
      <c r="O616" s="20">
        <v>0</v>
      </c>
      <c r="P616" s="20">
        <v>0</v>
      </c>
      <c r="Q616" s="20">
        <v>0</v>
      </c>
      <c r="R616" s="20">
        <v>0</v>
      </c>
      <c r="S616" s="20">
        <v>0</v>
      </c>
      <c r="T616" s="20">
        <v>1</v>
      </c>
      <c r="U616" s="20">
        <v>2</v>
      </c>
      <c r="V616" s="20">
        <v>0</v>
      </c>
      <c r="W616" s="20">
        <v>0</v>
      </c>
      <c r="X616" s="20"/>
      <c r="Y616" s="20">
        <v>0</v>
      </c>
      <c r="Z616" s="20">
        <v>0</v>
      </c>
      <c r="AA616" s="20">
        <v>0</v>
      </c>
      <c r="AB616" s="20">
        <v>0</v>
      </c>
      <c r="AC616" s="20">
        <v>0</v>
      </c>
      <c r="AD616" s="20">
        <v>0</v>
      </c>
      <c r="AE616" s="20">
        <v>30</v>
      </c>
      <c r="AF616" s="20">
        <v>0</v>
      </c>
      <c r="AG616" s="20">
        <v>0</v>
      </c>
      <c r="AH616" s="20">
        <v>0</v>
      </c>
      <c r="AI616" s="20">
        <v>0</v>
      </c>
      <c r="AJ616" s="20">
        <v>0</v>
      </c>
      <c r="AK616" s="20">
        <v>0</v>
      </c>
      <c r="AL616" s="20">
        <v>0</v>
      </c>
      <c r="AM616" s="20">
        <v>0</v>
      </c>
      <c r="AN616" s="20">
        <v>0</v>
      </c>
      <c r="AO616" s="20">
        <v>0.2</v>
      </c>
      <c r="AP616" s="20">
        <v>3000</v>
      </c>
      <c r="AQ616" s="20">
        <v>0.5</v>
      </c>
      <c r="AR616" s="20">
        <v>0</v>
      </c>
      <c r="AS616" s="226" t="s">
        <v>788</v>
      </c>
      <c r="AT616" s="20" t="s">
        <v>153</v>
      </c>
      <c r="AU616" s="20"/>
      <c r="AV616" s="40" t="s">
        <v>173</v>
      </c>
      <c r="AW616" s="20" t="s">
        <v>182</v>
      </c>
      <c r="AX616" s="20">
        <v>0</v>
      </c>
      <c r="AY616" s="20">
        <v>21020020</v>
      </c>
      <c r="AZ616" s="40" t="s">
        <v>156</v>
      </c>
      <c r="BA616" s="40">
        <v>0</v>
      </c>
      <c r="BB616" s="20">
        <v>0</v>
      </c>
      <c r="BC616" s="20">
        <v>0</v>
      </c>
      <c r="BD616" s="77" t="s">
        <v>789</v>
      </c>
      <c r="BE616" s="20">
        <v>0</v>
      </c>
      <c r="BF616" s="20">
        <v>0</v>
      </c>
      <c r="BG616" s="20">
        <v>0</v>
      </c>
      <c r="BH616" s="20">
        <v>0</v>
      </c>
      <c r="BI616" s="20">
        <v>0</v>
      </c>
      <c r="BJ616" s="20">
        <v>0</v>
      </c>
      <c r="BK616" s="44">
        <v>0</v>
      </c>
      <c r="BL616" s="20">
        <v>1</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61022204</v>
      </c>
      <c r="D617" s="40" t="s">
        <v>785</v>
      </c>
      <c r="E617" s="20">
        <v>3</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790</v>
      </c>
      <c r="AT617" s="20" t="s">
        <v>153</v>
      </c>
      <c r="AU617" s="20"/>
      <c r="AV617" s="40" t="s">
        <v>173</v>
      </c>
      <c r="AW617" s="20" t="s">
        <v>182</v>
      </c>
      <c r="AX617" s="20">
        <v>0</v>
      </c>
      <c r="AY617" s="20">
        <v>21020020</v>
      </c>
      <c r="AZ617" s="40" t="s">
        <v>156</v>
      </c>
      <c r="BA617" s="40">
        <v>0</v>
      </c>
      <c r="BB617" s="20">
        <v>0</v>
      </c>
      <c r="BC617" s="20">
        <v>0</v>
      </c>
      <c r="BD617" s="77" t="s">
        <v>791</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61022205</v>
      </c>
      <c r="D618" s="40" t="s">
        <v>785</v>
      </c>
      <c r="E618" s="20">
        <v>4</v>
      </c>
      <c r="F618" s="20">
        <v>80000001</v>
      </c>
      <c r="G618" s="20">
        <v>0</v>
      </c>
      <c r="H618" s="20">
        <v>0</v>
      </c>
      <c r="I618" s="20">
        <v>0</v>
      </c>
      <c r="J618" s="20">
        <v>0</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792</v>
      </c>
      <c r="AT618" s="20" t="s">
        <v>153</v>
      </c>
      <c r="AU618" s="20"/>
      <c r="AV618" s="40" t="s">
        <v>173</v>
      </c>
      <c r="AW618" s="20" t="s">
        <v>182</v>
      </c>
      <c r="AX618" s="20">
        <v>0</v>
      </c>
      <c r="AY618" s="20">
        <v>21020020</v>
      </c>
      <c r="AZ618" s="40" t="s">
        <v>156</v>
      </c>
      <c r="BA618" s="40">
        <v>0</v>
      </c>
      <c r="BB618" s="20">
        <v>0</v>
      </c>
      <c r="BC618" s="20">
        <v>0</v>
      </c>
      <c r="BD618" s="77" t="s">
        <v>793</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61022206</v>
      </c>
      <c r="D619" s="40" t="s">
        <v>785</v>
      </c>
      <c r="E619" s="20">
        <v>5</v>
      </c>
      <c r="F619" s="20">
        <v>80000001</v>
      </c>
      <c r="G619" s="20">
        <v>0</v>
      </c>
      <c r="H619" s="20">
        <v>0</v>
      </c>
      <c r="I619" s="20">
        <v>0</v>
      </c>
      <c r="J619" s="20">
        <v>0</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794</v>
      </c>
      <c r="AT619" s="20" t="s">
        <v>153</v>
      </c>
      <c r="AU619" s="20"/>
      <c r="AV619" s="40" t="s">
        <v>173</v>
      </c>
      <c r="AW619" s="20" t="s">
        <v>182</v>
      </c>
      <c r="AX619" s="20">
        <v>0</v>
      </c>
      <c r="AY619" s="20">
        <v>21020020</v>
      </c>
      <c r="AZ619" s="40" t="s">
        <v>156</v>
      </c>
      <c r="BA619" s="40">
        <v>0</v>
      </c>
      <c r="BB619" s="20">
        <v>0</v>
      </c>
      <c r="BC619" s="20">
        <v>0</v>
      </c>
      <c r="BD619" s="77" t="s">
        <v>795</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61022211</v>
      </c>
      <c r="D620" s="15" t="s">
        <v>796</v>
      </c>
      <c r="E620" s="14">
        <v>1</v>
      </c>
      <c r="F620" s="20">
        <v>80000001</v>
      </c>
      <c r="G620" s="14">
        <v>0</v>
      </c>
      <c r="H620" s="14">
        <v>0</v>
      </c>
      <c r="I620" s="14">
        <v>1</v>
      </c>
      <c r="J620" s="14">
        <v>0</v>
      </c>
      <c r="K620" s="14">
        <v>0</v>
      </c>
      <c r="L620" s="14">
        <v>0</v>
      </c>
      <c r="M620" s="14">
        <v>0</v>
      </c>
      <c r="N620" s="14">
        <v>2</v>
      </c>
      <c r="O620" s="14">
        <v>1</v>
      </c>
      <c r="P620" s="14">
        <v>0.1</v>
      </c>
      <c r="Q620" s="14">
        <v>0</v>
      </c>
      <c r="R620" s="20">
        <v>0</v>
      </c>
      <c r="S620" s="23">
        <v>0</v>
      </c>
      <c r="T620" s="12">
        <v>1</v>
      </c>
      <c r="U620" s="14">
        <v>1</v>
      </c>
      <c r="V620" s="14">
        <v>0</v>
      </c>
      <c r="W620" s="14">
        <v>1.5</v>
      </c>
      <c r="X620" s="14"/>
      <c r="Y620" s="14">
        <v>0</v>
      </c>
      <c r="Z620" s="14">
        <v>0</v>
      </c>
      <c r="AA620" s="14">
        <v>0</v>
      </c>
      <c r="AB620" s="14">
        <v>0</v>
      </c>
      <c r="AC620" s="14">
        <v>1</v>
      </c>
      <c r="AD620" s="14">
        <v>0</v>
      </c>
      <c r="AE620" s="14">
        <v>5</v>
      </c>
      <c r="AF620" s="14">
        <v>1</v>
      </c>
      <c r="AG620" s="14">
        <v>3</v>
      </c>
      <c r="AH620" s="20">
        <v>2</v>
      </c>
      <c r="AI620" s="20">
        <v>1</v>
      </c>
      <c r="AJ620" s="20">
        <v>0</v>
      </c>
      <c r="AK620" s="20">
        <v>6</v>
      </c>
      <c r="AL620" s="14">
        <v>0</v>
      </c>
      <c r="AM620" s="14">
        <v>0</v>
      </c>
      <c r="AN620" s="14">
        <v>0</v>
      </c>
      <c r="AO620" s="14">
        <v>0</v>
      </c>
      <c r="AP620" s="14">
        <v>5000</v>
      </c>
      <c r="AQ620" s="14">
        <v>0.2</v>
      </c>
      <c r="AR620" s="14">
        <v>0</v>
      </c>
      <c r="AS620" s="76">
        <v>0</v>
      </c>
      <c r="AT620" s="224" t="s">
        <v>797</v>
      </c>
      <c r="AU620" s="14"/>
      <c r="AV620" s="15" t="s">
        <v>153</v>
      </c>
      <c r="AW620" s="14" t="s">
        <v>798</v>
      </c>
      <c r="AX620" s="14">
        <v>10000006</v>
      </c>
      <c r="AY620" s="65">
        <v>60000004</v>
      </c>
      <c r="AZ620" s="15" t="s">
        <v>799</v>
      </c>
      <c r="BA620" s="15" t="s">
        <v>153</v>
      </c>
      <c r="BB620" s="23">
        <v>0</v>
      </c>
      <c r="BC620" s="23">
        <v>0</v>
      </c>
      <c r="BD620" s="35"/>
      <c r="BE620" s="14">
        <v>0</v>
      </c>
      <c r="BF620" s="12">
        <v>0</v>
      </c>
      <c r="BG620" s="14">
        <v>0</v>
      </c>
      <c r="BH620" s="14">
        <v>0</v>
      </c>
      <c r="BI620" s="14">
        <v>0</v>
      </c>
      <c r="BJ620" s="14">
        <v>0</v>
      </c>
      <c r="BK620" s="26">
        <v>0</v>
      </c>
      <c r="BL620" s="20">
        <v>1</v>
      </c>
      <c r="BM620" s="20">
        <v>0</v>
      </c>
      <c r="BN620" s="20">
        <v>0</v>
      </c>
      <c r="BO620" s="20">
        <v>0</v>
      </c>
      <c r="BP620" s="20">
        <v>0</v>
      </c>
      <c r="BQ620" s="20">
        <v>0</v>
      </c>
      <c r="BR620" s="20">
        <v>0</v>
      </c>
      <c r="BS620" s="20"/>
      <c r="BT620" s="20"/>
      <c r="BU620" s="20"/>
      <c r="BV620" s="20">
        <v>0</v>
      </c>
      <c r="BW620" s="20">
        <v>0</v>
      </c>
      <c r="BX620" s="20">
        <v>0</v>
      </c>
    </row>
    <row r="621" spans="3:76" ht="19.5" customHeight="1">
      <c r="C621" s="14">
        <v>61022301</v>
      </c>
      <c r="D621" s="15" t="s">
        <v>800</v>
      </c>
      <c r="E621" s="12">
        <v>0</v>
      </c>
      <c r="F621" s="20">
        <v>80000001</v>
      </c>
      <c r="G621" s="14">
        <f>C622</f>
        <v>61022302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1.1000000000000001</v>
      </c>
      <c r="X621" s="14"/>
      <c r="Y621" s="14">
        <v>500</v>
      </c>
      <c r="Z621" s="14">
        <v>0</v>
      </c>
      <c r="AA621" s="14">
        <v>0</v>
      </c>
      <c r="AB621" s="14">
        <v>0</v>
      </c>
      <c r="AC621" s="14">
        <v>0</v>
      </c>
      <c r="AD621" s="14">
        <v>0</v>
      </c>
      <c r="AE621" s="14">
        <v>12</v>
      </c>
      <c r="AF621" s="14">
        <v>2</v>
      </c>
      <c r="AG621" s="14" t="s">
        <v>801</v>
      </c>
      <c r="AH621" s="20">
        <v>2</v>
      </c>
      <c r="AI621" s="20">
        <v>4</v>
      </c>
      <c r="AJ621" s="20">
        <v>0</v>
      </c>
      <c r="AK621" s="20">
        <v>2</v>
      </c>
      <c r="AL621" s="14">
        <v>0</v>
      </c>
      <c r="AM621" s="14">
        <v>0</v>
      </c>
      <c r="AN621" s="14">
        <v>0</v>
      </c>
      <c r="AO621" s="14">
        <v>2.1</v>
      </c>
      <c r="AP621" s="14">
        <v>2000</v>
      </c>
      <c r="AQ621" s="14">
        <v>0.5</v>
      </c>
      <c r="AR621" s="14">
        <v>0</v>
      </c>
      <c r="AS621" s="20">
        <v>0</v>
      </c>
      <c r="AT621" s="14">
        <v>90001021</v>
      </c>
      <c r="AU621" s="14"/>
      <c r="AV621" s="13" t="s">
        <v>802</v>
      </c>
      <c r="AW621" s="14" t="s">
        <v>803</v>
      </c>
      <c r="AX621" s="14">
        <v>10001006</v>
      </c>
      <c r="AY621" s="14">
        <v>21020030</v>
      </c>
      <c r="AZ621" s="15" t="s">
        <v>183</v>
      </c>
      <c r="BA621" s="15" t="s">
        <v>804</v>
      </c>
      <c r="BB621" s="23">
        <v>0</v>
      </c>
      <c r="BC621" s="23">
        <v>0</v>
      </c>
      <c r="BD621" s="33" t="str">
        <f>"立即对目标范围内的怪物每秒多次造成"&amp;W621*100&amp;"%攻击伤害+"&amp;Y621&amp;"点固定伤害,并使目标眩晕,持续2秒"</f>
        <v>立即对目标范围内的怪物每秒多次造成110%攻击伤害+500点固定伤害,并使目标眩晕,持续2秒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61022302</v>
      </c>
      <c r="D622" s="15" t="s">
        <v>800</v>
      </c>
      <c r="E622" s="12">
        <v>1</v>
      </c>
      <c r="F622" s="20">
        <v>80000001</v>
      </c>
      <c r="G622" s="14">
        <f t="shared" ref="G622:G623" si="57">C623</f>
        <v>61022303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1.1000000000000001</v>
      </c>
      <c r="X622" s="14"/>
      <c r="Y622" s="14">
        <v>500</v>
      </c>
      <c r="Z622" s="14">
        <v>0</v>
      </c>
      <c r="AA622" s="14">
        <v>0</v>
      </c>
      <c r="AB622" s="14">
        <v>0</v>
      </c>
      <c r="AC622" s="14">
        <v>0</v>
      </c>
      <c r="AD622" s="14">
        <v>0</v>
      </c>
      <c r="AE622" s="14">
        <v>12</v>
      </c>
      <c r="AF622" s="14">
        <v>2</v>
      </c>
      <c r="AG622" s="14" t="s">
        <v>801</v>
      </c>
      <c r="AH622" s="20">
        <v>2</v>
      </c>
      <c r="AI622" s="20">
        <v>4</v>
      </c>
      <c r="AJ622" s="20">
        <v>0</v>
      </c>
      <c r="AK622" s="20">
        <v>2</v>
      </c>
      <c r="AL622" s="14">
        <v>0</v>
      </c>
      <c r="AM622" s="14">
        <v>0</v>
      </c>
      <c r="AN622" s="14">
        <v>0</v>
      </c>
      <c r="AO622" s="14">
        <v>2.1</v>
      </c>
      <c r="AP622" s="14">
        <v>2000</v>
      </c>
      <c r="AQ622" s="14">
        <v>0.5</v>
      </c>
      <c r="AR622" s="14">
        <v>0</v>
      </c>
      <c r="AS622" s="20">
        <v>0</v>
      </c>
      <c r="AT622" s="14">
        <v>90001021</v>
      </c>
      <c r="AU622" s="14"/>
      <c r="AV622" s="13" t="s">
        <v>802</v>
      </c>
      <c r="AW622" s="14" t="s">
        <v>803</v>
      </c>
      <c r="AX622" s="14">
        <v>10001006</v>
      </c>
      <c r="AY622" s="14">
        <v>21020030</v>
      </c>
      <c r="AZ622" s="15" t="s">
        <v>183</v>
      </c>
      <c r="BA622" s="15" t="s">
        <v>804</v>
      </c>
      <c r="BB622" s="23">
        <v>0</v>
      </c>
      <c r="BC622" s="23">
        <v>0</v>
      </c>
      <c r="BD622" s="33" t="str">
        <f t="shared" ref="BD622:BD626" si="58">"立即对目标范围内的怪物每秒多次造成"&amp;W622*100&amp;"%攻击伤害+"&amp;Y622&amp;"点固定伤害,并使目标眩晕,持续2秒"</f>
        <v>立即对目标范围内的怪物每秒多次造成110%攻击伤害+500点固定伤害,并使目标眩晕,持续2秒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61022303</v>
      </c>
      <c r="D623" s="15" t="s">
        <v>800</v>
      </c>
      <c r="E623" s="12">
        <v>2</v>
      </c>
      <c r="F623" s="20">
        <v>80000001</v>
      </c>
      <c r="G623" s="14">
        <f t="shared" si="57"/>
        <v>61022304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1.2</v>
      </c>
      <c r="X623" s="14"/>
      <c r="Y623" s="14">
        <v>800</v>
      </c>
      <c r="Z623" s="14">
        <v>0</v>
      </c>
      <c r="AA623" s="14">
        <v>0</v>
      </c>
      <c r="AB623" s="14">
        <v>0</v>
      </c>
      <c r="AC623" s="14">
        <v>0</v>
      </c>
      <c r="AD623" s="14">
        <v>0</v>
      </c>
      <c r="AE623" s="14">
        <v>12</v>
      </c>
      <c r="AF623" s="14">
        <v>2</v>
      </c>
      <c r="AG623" s="14" t="s">
        <v>801</v>
      </c>
      <c r="AH623" s="20">
        <v>2</v>
      </c>
      <c r="AI623" s="20">
        <v>4</v>
      </c>
      <c r="AJ623" s="20">
        <v>0</v>
      </c>
      <c r="AK623" s="20">
        <v>2</v>
      </c>
      <c r="AL623" s="14">
        <v>0</v>
      </c>
      <c r="AM623" s="14">
        <v>0</v>
      </c>
      <c r="AN623" s="14">
        <v>0</v>
      </c>
      <c r="AO623" s="14">
        <v>2.1</v>
      </c>
      <c r="AP623" s="14">
        <v>2000</v>
      </c>
      <c r="AQ623" s="14">
        <v>0.5</v>
      </c>
      <c r="AR623" s="14">
        <v>0</v>
      </c>
      <c r="AS623" s="20">
        <v>0</v>
      </c>
      <c r="AT623" s="14">
        <v>90001021</v>
      </c>
      <c r="AU623" s="14"/>
      <c r="AV623" s="13" t="s">
        <v>802</v>
      </c>
      <c r="AW623" s="14" t="s">
        <v>803</v>
      </c>
      <c r="AX623" s="14">
        <v>10001006</v>
      </c>
      <c r="AY623" s="14">
        <v>21020030</v>
      </c>
      <c r="AZ623" s="15" t="s">
        <v>183</v>
      </c>
      <c r="BA623" s="15" t="s">
        <v>804</v>
      </c>
      <c r="BB623" s="23">
        <v>0</v>
      </c>
      <c r="BC623" s="23">
        <v>0</v>
      </c>
      <c r="BD623" s="33" t="str">
        <f t="shared" si="58"/>
        <v>立即对目标范围内的怪物每秒多次造成120%攻击伤害+800点固定伤害,并使目标眩晕,持续2秒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61022304</v>
      </c>
      <c r="D624" s="15" t="s">
        <v>800</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1.3</v>
      </c>
      <c r="X624" s="14"/>
      <c r="Y624" s="14">
        <v>1150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 t="shared" si="58"/>
        <v>立即对目标范围内的怪物每秒多次造成130%攻击伤害+1150点固定伤害,并使目标眩晕,持续2秒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61022305</v>
      </c>
      <c r="D625" s="15" t="s">
        <v>800</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1.4</v>
      </c>
      <c r="X625" s="14"/>
      <c r="Y625" s="14">
        <v>1550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si="58"/>
        <v>立即对目标范围内的怪物每秒多次造成140%攻击伤害+1550点固定伤害,并使目标眩晕,持续2秒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61022306</v>
      </c>
      <c r="D626" s="15" t="s">
        <v>800</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1.5</v>
      </c>
      <c r="X626" s="14"/>
      <c r="Y626" s="14">
        <v>2050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立即对目标范围内的怪物每秒多次造成150%攻击伤害+2050点固定伤害,并使目标眩晕,持续2秒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4">
        <v>61022401</v>
      </c>
      <c r="D627" s="15" t="s">
        <v>805</v>
      </c>
      <c r="E627" s="12">
        <v>0</v>
      </c>
      <c r="F627" s="20">
        <v>80000001</v>
      </c>
      <c r="G627" s="14">
        <f>C628</f>
        <v>61022402</v>
      </c>
      <c r="H627" s="14">
        <v>0</v>
      </c>
      <c r="I627" s="12">
        <v>35</v>
      </c>
      <c r="J627" s="12">
        <v>5</v>
      </c>
      <c r="K627" s="12">
        <v>0</v>
      </c>
      <c r="L627" s="14">
        <v>0</v>
      </c>
      <c r="M627" s="14">
        <v>0</v>
      </c>
      <c r="N627" s="14">
        <v>1</v>
      </c>
      <c r="O627" s="14">
        <v>0</v>
      </c>
      <c r="P627" s="14">
        <v>0</v>
      </c>
      <c r="Q627" s="14">
        <v>0</v>
      </c>
      <c r="R627" s="20">
        <v>0</v>
      </c>
      <c r="S627" s="23">
        <v>0</v>
      </c>
      <c r="T627" s="12">
        <v>1</v>
      </c>
      <c r="U627" s="14">
        <v>2</v>
      </c>
      <c r="V627" s="14">
        <v>0</v>
      </c>
      <c r="W627" s="14">
        <v>3</v>
      </c>
      <c r="X627" s="14"/>
      <c r="Y627" s="14">
        <v>900</v>
      </c>
      <c r="Z627" s="14">
        <v>0</v>
      </c>
      <c r="AA627" s="14">
        <v>0</v>
      </c>
      <c r="AB627" s="14">
        <v>0</v>
      </c>
      <c r="AC627" s="14">
        <v>0</v>
      </c>
      <c r="AD627" s="14">
        <v>0</v>
      </c>
      <c r="AE627" s="14">
        <v>15</v>
      </c>
      <c r="AF627" s="14">
        <v>2</v>
      </c>
      <c r="AG627" s="14" t="s">
        <v>806</v>
      </c>
      <c r="AH627" s="20">
        <v>2</v>
      </c>
      <c r="AI627" s="20">
        <v>2</v>
      </c>
      <c r="AJ627" s="20">
        <v>0</v>
      </c>
      <c r="AK627" s="20">
        <v>3</v>
      </c>
      <c r="AL627" s="14">
        <v>0</v>
      </c>
      <c r="AM627" s="14">
        <v>0.5</v>
      </c>
      <c r="AN627" s="14">
        <v>0</v>
      </c>
      <c r="AO627" s="12">
        <v>0.2</v>
      </c>
      <c r="AP627" s="12">
        <v>200</v>
      </c>
      <c r="AQ627" s="12">
        <v>0</v>
      </c>
      <c r="AR627" s="12">
        <v>50</v>
      </c>
      <c r="AS627" s="20">
        <v>0</v>
      </c>
      <c r="AT627" s="225" t="s">
        <v>807</v>
      </c>
      <c r="AU627" s="12"/>
      <c r="AV627" s="13" t="s">
        <v>802</v>
      </c>
      <c r="AW627" s="12" t="s">
        <v>161</v>
      </c>
      <c r="AX627" s="14">
        <v>10001007</v>
      </c>
      <c r="AY627" s="14">
        <v>21020040</v>
      </c>
      <c r="AZ627" s="13" t="s">
        <v>431</v>
      </c>
      <c r="BA627" s="15">
        <v>0</v>
      </c>
      <c r="BB627" s="23">
        <v>0</v>
      </c>
      <c r="BC627" s="23">
        <v>0</v>
      </c>
      <c r="BD627" s="33" t="str">
        <f>"蓄力0.5秒,对目标快速突击,所经过的直线区域造成"&amp;W627*100&amp;"%伤害+"&amp;Y627&amp;"点固定伤害并眩晕2秒,如果目标是怪物,则对其造成易伤状态,使其受到伤害额外提升20%,持续10秒"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4">
        <v>61022402</v>
      </c>
      <c r="D628" s="15" t="s">
        <v>805</v>
      </c>
      <c r="E628" s="12">
        <v>1</v>
      </c>
      <c r="F628" s="20">
        <v>80000001</v>
      </c>
      <c r="G628" s="14">
        <f t="shared" ref="G628:G629" si="59">C629</f>
        <v>61022403</v>
      </c>
      <c r="H628" s="14">
        <v>0</v>
      </c>
      <c r="I628" s="12">
        <v>42</v>
      </c>
      <c r="J628" s="12">
        <v>2</v>
      </c>
      <c r="K628" s="12">
        <v>0</v>
      </c>
      <c r="L628" s="14">
        <v>0</v>
      </c>
      <c r="M628" s="14">
        <v>0</v>
      </c>
      <c r="N628" s="14">
        <v>1</v>
      </c>
      <c r="O628" s="14">
        <v>0</v>
      </c>
      <c r="P628" s="14">
        <v>0</v>
      </c>
      <c r="Q628" s="14">
        <v>0</v>
      </c>
      <c r="R628" s="20">
        <v>0</v>
      </c>
      <c r="S628" s="23">
        <v>0</v>
      </c>
      <c r="T628" s="12">
        <v>1</v>
      </c>
      <c r="U628" s="14">
        <v>2</v>
      </c>
      <c r="V628" s="14">
        <v>0</v>
      </c>
      <c r="W628" s="14">
        <v>3</v>
      </c>
      <c r="X628" s="14"/>
      <c r="Y628" s="14">
        <v>900</v>
      </c>
      <c r="Z628" s="14">
        <v>0</v>
      </c>
      <c r="AA628" s="14">
        <v>0</v>
      </c>
      <c r="AB628" s="14">
        <v>0</v>
      </c>
      <c r="AC628" s="14">
        <v>0</v>
      </c>
      <c r="AD628" s="14">
        <v>0</v>
      </c>
      <c r="AE628" s="14">
        <v>15</v>
      </c>
      <c r="AF628" s="14">
        <v>2</v>
      </c>
      <c r="AG628" s="14" t="s">
        <v>806</v>
      </c>
      <c r="AH628" s="20">
        <v>2</v>
      </c>
      <c r="AI628" s="20">
        <v>2</v>
      </c>
      <c r="AJ628" s="20">
        <v>0</v>
      </c>
      <c r="AK628" s="20">
        <v>3</v>
      </c>
      <c r="AL628" s="14">
        <v>0</v>
      </c>
      <c r="AM628" s="14">
        <v>0.5</v>
      </c>
      <c r="AN628" s="14">
        <v>0</v>
      </c>
      <c r="AO628" s="12">
        <v>0.2</v>
      </c>
      <c r="AP628" s="12">
        <v>200</v>
      </c>
      <c r="AQ628" s="12">
        <v>0</v>
      </c>
      <c r="AR628" s="12">
        <v>50</v>
      </c>
      <c r="AS628" s="20">
        <v>0</v>
      </c>
      <c r="AT628" s="225" t="s">
        <v>807</v>
      </c>
      <c r="AU628" s="12"/>
      <c r="AV628" s="13" t="s">
        <v>802</v>
      </c>
      <c r="AW628" s="12" t="s">
        <v>161</v>
      </c>
      <c r="AX628" s="14">
        <v>10001007</v>
      </c>
      <c r="AY628" s="14">
        <v>21020040</v>
      </c>
      <c r="AZ628" s="13" t="s">
        <v>431</v>
      </c>
      <c r="BA628" s="15">
        <v>0</v>
      </c>
      <c r="BB628" s="23">
        <v>0</v>
      </c>
      <c r="BC628" s="23">
        <v>0</v>
      </c>
      <c r="BD628" s="33" t="str">
        <f t="shared" ref="BD628:BD632" si="60">"蓄力0.5秒,对目标快速突击,所经过的直线区域造成"&amp;W628*100&amp;"%伤害+"&amp;Y628&amp;"点固定伤害并眩晕2秒,如果目标是怪物,则对其造成易伤状态,使其受到伤害额外提升20%,持续10秒"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4">
        <v>61022403</v>
      </c>
      <c r="D629" s="15" t="s">
        <v>805</v>
      </c>
      <c r="E629" s="12">
        <v>2</v>
      </c>
      <c r="F629" s="20">
        <v>80000001</v>
      </c>
      <c r="G629" s="14">
        <f t="shared" si="59"/>
        <v>61022404</v>
      </c>
      <c r="H629" s="14">
        <v>0</v>
      </c>
      <c r="I629" s="12">
        <v>47</v>
      </c>
      <c r="J629" s="12">
        <v>2</v>
      </c>
      <c r="K629" s="12">
        <v>0</v>
      </c>
      <c r="L629" s="14">
        <v>0</v>
      </c>
      <c r="M629" s="14">
        <v>0</v>
      </c>
      <c r="N629" s="14">
        <v>1</v>
      </c>
      <c r="O629" s="14">
        <v>0</v>
      </c>
      <c r="P629" s="14">
        <v>0</v>
      </c>
      <c r="Q629" s="14">
        <v>0</v>
      </c>
      <c r="R629" s="20">
        <v>0</v>
      </c>
      <c r="S629" s="23">
        <v>0</v>
      </c>
      <c r="T629" s="12">
        <v>1</v>
      </c>
      <c r="U629" s="14">
        <v>2</v>
      </c>
      <c r="V629" s="14">
        <v>0</v>
      </c>
      <c r="W629" s="14">
        <v>3.25</v>
      </c>
      <c r="X629" s="14"/>
      <c r="Y629" s="14">
        <v>1800</v>
      </c>
      <c r="Z629" s="14">
        <v>0</v>
      </c>
      <c r="AA629" s="14">
        <v>0</v>
      </c>
      <c r="AB629" s="14">
        <v>0</v>
      </c>
      <c r="AC629" s="14">
        <v>0</v>
      </c>
      <c r="AD629" s="14">
        <v>0</v>
      </c>
      <c r="AE629" s="14">
        <v>15</v>
      </c>
      <c r="AF629" s="14">
        <v>2</v>
      </c>
      <c r="AG629" s="14" t="s">
        <v>806</v>
      </c>
      <c r="AH629" s="20">
        <v>2</v>
      </c>
      <c r="AI629" s="20">
        <v>2</v>
      </c>
      <c r="AJ629" s="20">
        <v>0</v>
      </c>
      <c r="AK629" s="20">
        <v>3</v>
      </c>
      <c r="AL629" s="14">
        <v>0</v>
      </c>
      <c r="AM629" s="14">
        <v>0.5</v>
      </c>
      <c r="AN629" s="14">
        <v>0</v>
      </c>
      <c r="AO629" s="12">
        <v>0.2</v>
      </c>
      <c r="AP629" s="12">
        <v>200</v>
      </c>
      <c r="AQ629" s="12">
        <v>0</v>
      </c>
      <c r="AR629" s="12">
        <v>50</v>
      </c>
      <c r="AS629" s="20">
        <v>0</v>
      </c>
      <c r="AT629" s="225" t="s">
        <v>807</v>
      </c>
      <c r="AU629" s="12"/>
      <c r="AV629" s="13" t="s">
        <v>802</v>
      </c>
      <c r="AW629" s="12" t="s">
        <v>161</v>
      </c>
      <c r="AX629" s="14">
        <v>10001007</v>
      </c>
      <c r="AY629" s="14">
        <v>21020040</v>
      </c>
      <c r="AZ629" s="13" t="s">
        <v>431</v>
      </c>
      <c r="BA629" s="15">
        <v>0</v>
      </c>
      <c r="BB629" s="23">
        <v>0</v>
      </c>
      <c r="BC629" s="23">
        <v>0</v>
      </c>
      <c r="BD629" s="33" t="str">
        <f t="shared" si="60"/>
        <v>蓄力0.5秒,对目标快速突击,所经过的直线区域造成325%伤害+1800点固定伤害并眩晕2秒,如果目标是怪物,则对其造成易伤状态,使其受到伤害额外提升20%,持续10秒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61022404</v>
      </c>
      <c r="D630" s="15" t="s">
        <v>805</v>
      </c>
      <c r="E630" s="12">
        <v>3</v>
      </c>
      <c r="F630" s="20">
        <v>80000001</v>
      </c>
      <c r="G630" s="12">
        <v>0</v>
      </c>
      <c r="H630" s="12">
        <v>0</v>
      </c>
      <c r="I630" s="14">
        <v>0</v>
      </c>
      <c r="J630" s="18">
        <v>0</v>
      </c>
      <c r="K630" s="12">
        <v>0</v>
      </c>
      <c r="L630" s="14">
        <v>0</v>
      </c>
      <c r="M630" s="14">
        <v>0</v>
      </c>
      <c r="N630" s="14">
        <v>1</v>
      </c>
      <c r="O630" s="14">
        <v>0</v>
      </c>
      <c r="P630" s="14">
        <v>0</v>
      </c>
      <c r="Q630" s="14">
        <v>0</v>
      </c>
      <c r="R630" s="20">
        <v>0</v>
      </c>
      <c r="S630" s="23">
        <v>0</v>
      </c>
      <c r="T630" s="12">
        <v>1</v>
      </c>
      <c r="U630" s="14">
        <v>2</v>
      </c>
      <c r="V630" s="14">
        <v>0</v>
      </c>
      <c r="W630" s="14">
        <v>3.5</v>
      </c>
      <c r="X630" s="14"/>
      <c r="Y630" s="14">
        <v>2800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 t="shared" si="60"/>
        <v>蓄力0.5秒,对目标快速突击,所经过的直线区域造成350%伤害+2800点固定伤害并眩晕2秒,如果目标是怪物,则对其造成易伤状态,使其受到伤害额外提升20%,持续10秒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61022405</v>
      </c>
      <c r="D631" s="15" t="s">
        <v>805</v>
      </c>
      <c r="E631" s="12">
        <v>4</v>
      </c>
      <c r="F631" s="20">
        <v>80000001</v>
      </c>
      <c r="G631" s="12">
        <v>0</v>
      </c>
      <c r="H631" s="12">
        <v>0</v>
      </c>
      <c r="I631" s="14">
        <v>0</v>
      </c>
      <c r="J631" s="12">
        <v>0</v>
      </c>
      <c r="K631" s="12">
        <v>0</v>
      </c>
      <c r="L631" s="14">
        <v>0</v>
      </c>
      <c r="M631" s="14">
        <v>0</v>
      </c>
      <c r="N631" s="14">
        <v>1</v>
      </c>
      <c r="O631" s="14">
        <v>0</v>
      </c>
      <c r="P631" s="14">
        <v>0</v>
      </c>
      <c r="Q631" s="14">
        <v>0</v>
      </c>
      <c r="R631" s="20">
        <v>0</v>
      </c>
      <c r="S631" s="23">
        <v>0</v>
      </c>
      <c r="T631" s="12">
        <v>1</v>
      </c>
      <c r="U631" s="14">
        <v>2</v>
      </c>
      <c r="V631" s="14">
        <v>0</v>
      </c>
      <c r="W631" s="14">
        <v>3.75</v>
      </c>
      <c r="X631" s="14"/>
      <c r="Y631" s="14">
        <v>4000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si="60"/>
        <v>蓄力0.5秒,对目标快速突击,所经过的直线区域造成375%伤害+4000点固定伤害并眩晕2秒,如果目标是怪物,则对其造成易伤状态,使其受到伤害额外提升20%,持续10秒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61022406</v>
      </c>
      <c r="D632" s="15" t="s">
        <v>805</v>
      </c>
      <c r="E632" s="12">
        <v>5</v>
      </c>
      <c r="F632" s="20">
        <v>80000001</v>
      </c>
      <c r="G632" s="12">
        <v>0</v>
      </c>
      <c r="H632" s="12">
        <v>0</v>
      </c>
      <c r="I632" s="14">
        <v>0</v>
      </c>
      <c r="J632" s="12">
        <v>0</v>
      </c>
      <c r="K632" s="12">
        <v>0</v>
      </c>
      <c r="L632" s="14">
        <v>0</v>
      </c>
      <c r="M632" s="14">
        <v>0</v>
      </c>
      <c r="N632" s="14">
        <v>1</v>
      </c>
      <c r="O632" s="14">
        <v>0</v>
      </c>
      <c r="P632" s="14">
        <v>0</v>
      </c>
      <c r="Q632" s="14">
        <v>0</v>
      </c>
      <c r="R632" s="20">
        <v>0</v>
      </c>
      <c r="S632" s="23">
        <v>0</v>
      </c>
      <c r="T632" s="12">
        <v>1</v>
      </c>
      <c r="U632" s="14">
        <v>2</v>
      </c>
      <c r="V632" s="14">
        <v>0</v>
      </c>
      <c r="W632" s="14">
        <v>4</v>
      </c>
      <c r="X632" s="14"/>
      <c r="Y632" s="14">
        <v>5200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蓄力0.5秒,对目标快速突击,所经过的直线区域造成400%伤害+5200点固定伤害并眩晕2秒,如果目标是怪物,则对其造成易伤状态,使其受到伤害额外提升20%,持续10秒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30">
        <v>61022501</v>
      </c>
      <c r="D633" s="31" t="s">
        <v>808</v>
      </c>
      <c r="E633" s="30">
        <v>0</v>
      </c>
      <c r="F633" s="20">
        <v>80000001</v>
      </c>
      <c r="G633" s="30">
        <v>0</v>
      </c>
      <c r="H633" s="30">
        <v>0</v>
      </c>
      <c r="I633" s="30">
        <v>20</v>
      </c>
      <c r="J633" s="30">
        <v>5</v>
      </c>
      <c r="K633" s="30">
        <v>0</v>
      </c>
      <c r="L633" s="30">
        <v>0</v>
      </c>
      <c r="M633" s="30">
        <v>0</v>
      </c>
      <c r="N633" s="30">
        <v>1</v>
      </c>
      <c r="O633" s="30">
        <v>0</v>
      </c>
      <c r="P633" s="30">
        <v>0</v>
      </c>
      <c r="Q633" s="30">
        <v>0</v>
      </c>
      <c r="R633" s="30">
        <v>0</v>
      </c>
      <c r="S633" s="30">
        <v>0</v>
      </c>
      <c r="T633" s="30">
        <v>1</v>
      </c>
      <c r="U633" s="30">
        <v>2</v>
      </c>
      <c r="V633" s="30">
        <v>0</v>
      </c>
      <c r="W633" s="30">
        <v>2.5</v>
      </c>
      <c r="X633" s="30"/>
      <c r="Y633" s="30">
        <v>1500</v>
      </c>
      <c r="Z633" s="30">
        <v>0</v>
      </c>
      <c r="AA633" s="30">
        <v>0</v>
      </c>
      <c r="AB633" s="30">
        <v>0</v>
      </c>
      <c r="AC633" s="30">
        <v>0</v>
      </c>
      <c r="AD633" s="30">
        <v>0</v>
      </c>
      <c r="AE633" s="30">
        <v>9</v>
      </c>
      <c r="AF633" s="30">
        <v>1</v>
      </c>
      <c r="AG633" s="30">
        <v>3.5</v>
      </c>
      <c r="AH633" s="30">
        <v>0</v>
      </c>
      <c r="AI633" s="30">
        <v>0</v>
      </c>
      <c r="AJ633" s="30">
        <v>0</v>
      </c>
      <c r="AK633" s="30">
        <v>3</v>
      </c>
      <c r="AL633" s="30">
        <v>0</v>
      </c>
      <c r="AM633" s="30">
        <v>0</v>
      </c>
      <c r="AN633" s="30">
        <v>0</v>
      </c>
      <c r="AO633" s="30">
        <v>0.3</v>
      </c>
      <c r="AP633" s="30">
        <v>3000</v>
      </c>
      <c r="AQ633" s="30">
        <v>0.5</v>
      </c>
      <c r="AR633" s="30">
        <v>0</v>
      </c>
      <c r="AS633" s="31" t="s">
        <v>809</v>
      </c>
      <c r="AT633" s="31" t="s">
        <v>153</v>
      </c>
      <c r="AU633" s="31"/>
      <c r="AV633" s="31" t="s">
        <v>176</v>
      </c>
      <c r="AW633" s="30" t="s">
        <v>803</v>
      </c>
      <c r="AX633" s="30">
        <v>10000009</v>
      </c>
      <c r="AY633" s="30">
        <v>21020050</v>
      </c>
      <c r="AZ633" s="31" t="s">
        <v>810</v>
      </c>
      <c r="BA633" s="31">
        <v>0</v>
      </c>
      <c r="BB633" s="30">
        <v>0</v>
      </c>
      <c r="BC633" s="30">
        <v>0</v>
      </c>
      <c r="BD633" s="78" t="str">
        <f t="shared" ref="BD633:BD638" si="61">"立即对目标范围内的怪物造成"&amp;W633*100&amp;"%攻击伤害+"&amp;Y633&amp;"点固定伤害,并附带1秒眩晕效果"</f>
        <v>立即对目标范围内的怪物造成250%攻击伤害+1500点固定伤害,并附带1秒眩晕效果</v>
      </c>
      <c r="BE633" s="30">
        <v>0</v>
      </c>
      <c r="BF633" s="30">
        <v>0</v>
      </c>
      <c r="BG633" s="30">
        <v>0</v>
      </c>
      <c r="BH633" s="30">
        <v>0</v>
      </c>
      <c r="BI633" s="30">
        <v>0</v>
      </c>
      <c r="BJ633" s="30">
        <v>0</v>
      </c>
      <c r="BK633" s="32">
        <v>0</v>
      </c>
      <c r="BL633" s="30">
        <v>1</v>
      </c>
      <c r="BM633" s="30">
        <v>0</v>
      </c>
      <c r="BN633" s="30">
        <v>500</v>
      </c>
      <c r="BO633" s="30">
        <v>0</v>
      </c>
      <c r="BP633" s="30">
        <v>0</v>
      </c>
      <c r="BQ633" s="30">
        <v>0</v>
      </c>
      <c r="BR633" s="20">
        <v>0</v>
      </c>
      <c r="BS633" s="20"/>
      <c r="BT633" s="20"/>
      <c r="BU633" s="20"/>
      <c r="BV633" s="30">
        <v>0</v>
      </c>
      <c r="BW633" s="30">
        <v>0</v>
      </c>
      <c r="BX633" s="30">
        <v>0</v>
      </c>
    </row>
    <row r="634" spans="3:76" ht="20.100000000000001" customHeight="1">
      <c r="C634" s="30">
        <v>61022502</v>
      </c>
      <c r="D634" s="31" t="s">
        <v>808</v>
      </c>
      <c r="E634" s="30">
        <v>1</v>
      </c>
      <c r="F634" s="20">
        <v>80000001</v>
      </c>
      <c r="G634" s="30">
        <v>0</v>
      </c>
      <c r="H634" s="30">
        <v>0</v>
      </c>
      <c r="I634" s="30">
        <v>27</v>
      </c>
      <c r="J634" s="30">
        <v>2</v>
      </c>
      <c r="K634" s="30">
        <v>0</v>
      </c>
      <c r="L634" s="30">
        <v>0</v>
      </c>
      <c r="M634" s="30">
        <v>0</v>
      </c>
      <c r="N634" s="30">
        <v>1</v>
      </c>
      <c r="O634" s="30">
        <v>0</v>
      </c>
      <c r="P634" s="30">
        <v>0</v>
      </c>
      <c r="Q634" s="30">
        <v>0</v>
      </c>
      <c r="R634" s="30">
        <v>0</v>
      </c>
      <c r="S634" s="30">
        <v>0</v>
      </c>
      <c r="T634" s="30">
        <v>1</v>
      </c>
      <c r="U634" s="30">
        <v>2</v>
      </c>
      <c r="V634" s="30">
        <v>0</v>
      </c>
      <c r="W634" s="30">
        <v>2.5</v>
      </c>
      <c r="X634" s="30"/>
      <c r="Y634" s="30">
        <v>1500</v>
      </c>
      <c r="Z634" s="30">
        <v>0</v>
      </c>
      <c r="AA634" s="30">
        <v>0</v>
      </c>
      <c r="AB634" s="30">
        <v>0</v>
      </c>
      <c r="AC634" s="30">
        <v>0</v>
      </c>
      <c r="AD634" s="30">
        <v>0</v>
      </c>
      <c r="AE634" s="30">
        <v>9</v>
      </c>
      <c r="AF634" s="30">
        <v>1</v>
      </c>
      <c r="AG634" s="30">
        <v>3.5</v>
      </c>
      <c r="AH634" s="30">
        <v>0</v>
      </c>
      <c r="AI634" s="30">
        <v>0</v>
      </c>
      <c r="AJ634" s="30">
        <v>0</v>
      </c>
      <c r="AK634" s="30">
        <v>3</v>
      </c>
      <c r="AL634" s="30">
        <v>0</v>
      </c>
      <c r="AM634" s="30">
        <v>0</v>
      </c>
      <c r="AN634" s="30">
        <v>0</v>
      </c>
      <c r="AO634" s="30">
        <v>0.3</v>
      </c>
      <c r="AP634" s="30">
        <v>3000</v>
      </c>
      <c r="AQ634" s="30">
        <v>0.5</v>
      </c>
      <c r="AR634" s="30">
        <v>0</v>
      </c>
      <c r="AS634" s="31" t="s">
        <v>809</v>
      </c>
      <c r="AT634" s="31" t="s">
        <v>153</v>
      </c>
      <c r="AU634" s="31"/>
      <c r="AV634" s="31" t="s">
        <v>176</v>
      </c>
      <c r="AW634" s="30" t="s">
        <v>803</v>
      </c>
      <c r="AX634" s="30">
        <v>10000009</v>
      </c>
      <c r="AY634" s="30">
        <v>21020050</v>
      </c>
      <c r="AZ634" s="31" t="s">
        <v>810</v>
      </c>
      <c r="BA634" s="31">
        <v>0</v>
      </c>
      <c r="BB634" s="30">
        <v>0</v>
      </c>
      <c r="BC634" s="30">
        <v>0</v>
      </c>
      <c r="BD634" s="78" t="str">
        <f t="shared" si="61"/>
        <v>立即对目标范围内的怪物造成250%攻击伤害+1500点固定伤害,并附带1秒眩晕效果</v>
      </c>
      <c r="BE634" s="30">
        <v>0</v>
      </c>
      <c r="BF634" s="30">
        <v>0</v>
      </c>
      <c r="BG634" s="30">
        <v>0</v>
      </c>
      <c r="BH634" s="30">
        <v>0</v>
      </c>
      <c r="BI634" s="30">
        <v>0</v>
      </c>
      <c r="BJ634" s="30">
        <v>0</v>
      </c>
      <c r="BK634" s="32">
        <v>0</v>
      </c>
      <c r="BL634" s="30">
        <v>1</v>
      </c>
      <c r="BM634" s="30">
        <v>0</v>
      </c>
      <c r="BN634" s="30">
        <v>500</v>
      </c>
      <c r="BO634" s="30">
        <v>0</v>
      </c>
      <c r="BP634" s="30">
        <v>0</v>
      </c>
      <c r="BQ634" s="30">
        <v>0</v>
      </c>
      <c r="BR634" s="20">
        <v>0</v>
      </c>
      <c r="BS634" s="20"/>
      <c r="BT634" s="20"/>
      <c r="BU634" s="20"/>
      <c r="BV634" s="30">
        <v>0</v>
      </c>
      <c r="BW634" s="30">
        <v>0</v>
      </c>
      <c r="BX634" s="30">
        <v>0</v>
      </c>
    </row>
    <row r="635" spans="3:76" ht="20.100000000000001" customHeight="1">
      <c r="C635" s="30">
        <v>61022503</v>
      </c>
      <c r="D635" s="31" t="s">
        <v>808</v>
      </c>
      <c r="E635" s="30">
        <v>2</v>
      </c>
      <c r="F635" s="20">
        <v>80000001</v>
      </c>
      <c r="G635" s="30">
        <v>0</v>
      </c>
      <c r="H635" s="30">
        <v>0</v>
      </c>
      <c r="I635" s="30">
        <v>32</v>
      </c>
      <c r="J635" s="30">
        <v>2</v>
      </c>
      <c r="K635" s="30">
        <v>0</v>
      </c>
      <c r="L635" s="30">
        <v>0</v>
      </c>
      <c r="M635" s="30">
        <v>0</v>
      </c>
      <c r="N635" s="30">
        <v>1</v>
      </c>
      <c r="O635" s="30">
        <v>0</v>
      </c>
      <c r="P635" s="30">
        <v>0</v>
      </c>
      <c r="Q635" s="30">
        <v>0</v>
      </c>
      <c r="R635" s="30">
        <v>0</v>
      </c>
      <c r="S635" s="30">
        <v>0</v>
      </c>
      <c r="T635" s="30">
        <v>1</v>
      </c>
      <c r="U635" s="30">
        <v>2</v>
      </c>
      <c r="V635" s="30">
        <v>0</v>
      </c>
      <c r="W635" s="30">
        <v>2.5</v>
      </c>
      <c r="X635" s="30"/>
      <c r="Y635" s="30">
        <v>2000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31" t="s">
        <v>809</v>
      </c>
      <c r="AT635" s="31" t="s">
        <v>153</v>
      </c>
      <c r="AU635" s="31"/>
      <c r="AV635" s="31" t="s">
        <v>176</v>
      </c>
      <c r="AW635" s="30" t="s">
        <v>803</v>
      </c>
      <c r="AX635" s="30">
        <v>10000009</v>
      </c>
      <c r="AY635" s="30">
        <v>21020050</v>
      </c>
      <c r="AZ635" s="31" t="s">
        <v>810</v>
      </c>
      <c r="BA635" s="31">
        <v>0</v>
      </c>
      <c r="BB635" s="30">
        <v>0</v>
      </c>
      <c r="BC635" s="30">
        <v>0</v>
      </c>
      <c r="BD635" s="78" t="str">
        <f t="shared" si="61"/>
        <v>立即对目标范围内的怪物造成250%攻击伤害+2000点固定伤害,并附带1秒眩晕效果</v>
      </c>
      <c r="BE635" s="30">
        <v>0</v>
      </c>
      <c r="BF635" s="30">
        <v>0</v>
      </c>
      <c r="BG635" s="30">
        <v>0</v>
      </c>
      <c r="BH635" s="30">
        <v>0</v>
      </c>
      <c r="BI635" s="30">
        <v>0</v>
      </c>
      <c r="BJ635" s="30">
        <v>0</v>
      </c>
      <c r="BK635" s="32">
        <v>0</v>
      </c>
      <c r="BL635" s="30">
        <v>1</v>
      </c>
      <c r="BM635" s="30">
        <v>0</v>
      </c>
      <c r="BN635" s="30">
        <v>500</v>
      </c>
      <c r="BO635" s="30">
        <v>0</v>
      </c>
      <c r="BP635" s="30">
        <v>0</v>
      </c>
      <c r="BQ635" s="30">
        <v>0</v>
      </c>
      <c r="BR635" s="20">
        <v>0</v>
      </c>
      <c r="BS635" s="20"/>
      <c r="BT635" s="20"/>
      <c r="BU635" s="20"/>
      <c r="BV635" s="30">
        <v>0</v>
      </c>
      <c r="BW635" s="30">
        <v>0</v>
      </c>
      <c r="BX635" s="30">
        <v>0</v>
      </c>
    </row>
    <row r="636" spans="3:76" ht="20.100000000000001" customHeight="1">
      <c r="C636" s="30">
        <v>61022504</v>
      </c>
      <c r="D636" s="31" t="s">
        <v>808</v>
      </c>
      <c r="E636" s="30">
        <v>3</v>
      </c>
      <c r="F636" s="20">
        <v>80000001</v>
      </c>
      <c r="G636" s="30">
        <v>0</v>
      </c>
      <c r="H636" s="30">
        <v>0</v>
      </c>
      <c r="I636" s="30">
        <v>0</v>
      </c>
      <c r="J636" s="75">
        <v>0</v>
      </c>
      <c r="K636" s="30">
        <v>0</v>
      </c>
      <c r="L636" s="30">
        <v>0</v>
      </c>
      <c r="M636" s="30">
        <v>0</v>
      </c>
      <c r="N636" s="30">
        <v>1</v>
      </c>
      <c r="O636" s="30">
        <v>0</v>
      </c>
      <c r="P636" s="30">
        <v>0</v>
      </c>
      <c r="Q636" s="30">
        <v>0</v>
      </c>
      <c r="R636" s="30">
        <v>0</v>
      </c>
      <c r="S636" s="30">
        <v>0</v>
      </c>
      <c r="T636" s="30">
        <v>1</v>
      </c>
      <c r="U636" s="30">
        <v>2</v>
      </c>
      <c r="V636" s="30">
        <v>0</v>
      </c>
      <c r="W636" s="30">
        <v>2.5</v>
      </c>
      <c r="X636" s="30"/>
      <c r="Y636" s="30">
        <v>2500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si="61"/>
        <v>立即对目标范围内的怪物造成250%攻击伤害+2500点固定伤害,并附带1秒眩晕效果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500</v>
      </c>
      <c r="BW636" s="30">
        <v>0</v>
      </c>
      <c r="BX636" s="30">
        <v>0</v>
      </c>
    </row>
    <row r="637" spans="3:76" ht="20.100000000000001" customHeight="1">
      <c r="C637" s="30">
        <v>61022505</v>
      </c>
      <c r="D637" s="31" t="s">
        <v>808</v>
      </c>
      <c r="E637" s="30">
        <v>4</v>
      </c>
      <c r="F637" s="20">
        <v>80000001</v>
      </c>
      <c r="G637" s="30">
        <v>0</v>
      </c>
      <c r="H637" s="30">
        <v>0</v>
      </c>
      <c r="I637" s="30">
        <v>0</v>
      </c>
      <c r="J637" s="30">
        <v>0</v>
      </c>
      <c r="K637" s="30">
        <v>0</v>
      </c>
      <c r="L637" s="30">
        <v>0</v>
      </c>
      <c r="M637" s="30">
        <v>0</v>
      </c>
      <c r="N637" s="30">
        <v>1</v>
      </c>
      <c r="O637" s="30">
        <v>0</v>
      </c>
      <c r="P637" s="30">
        <v>0</v>
      </c>
      <c r="Q637" s="30">
        <v>0</v>
      </c>
      <c r="R637" s="30">
        <v>0</v>
      </c>
      <c r="S637" s="30">
        <v>0</v>
      </c>
      <c r="T637" s="30">
        <v>1</v>
      </c>
      <c r="U637" s="30">
        <v>2</v>
      </c>
      <c r="V637" s="30">
        <v>0</v>
      </c>
      <c r="W637" s="30">
        <v>2.5</v>
      </c>
      <c r="X637" s="30"/>
      <c r="Y637" s="30">
        <v>3000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立即对目标范围内的怪物造成250%攻击伤害+3000点固定伤害,并附带1秒眩晕效果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500</v>
      </c>
      <c r="BW637" s="30">
        <v>0</v>
      </c>
      <c r="BX637" s="30">
        <v>0</v>
      </c>
    </row>
    <row r="638" spans="3:76" ht="20.100000000000001" customHeight="1">
      <c r="C638" s="30">
        <v>61022506</v>
      </c>
      <c r="D638" s="31" t="s">
        <v>808</v>
      </c>
      <c r="E638" s="30">
        <v>5</v>
      </c>
      <c r="F638" s="20">
        <v>80000001</v>
      </c>
      <c r="G638" s="30">
        <v>0</v>
      </c>
      <c r="H638" s="30">
        <v>0</v>
      </c>
      <c r="I638" s="30">
        <v>0</v>
      </c>
      <c r="J638" s="30">
        <v>0</v>
      </c>
      <c r="K638" s="30">
        <v>0</v>
      </c>
      <c r="L638" s="30">
        <v>0</v>
      </c>
      <c r="M638" s="30">
        <v>0</v>
      </c>
      <c r="N638" s="30">
        <v>1</v>
      </c>
      <c r="O638" s="30">
        <v>0</v>
      </c>
      <c r="P638" s="30">
        <v>0</v>
      </c>
      <c r="Q638" s="30">
        <v>0</v>
      </c>
      <c r="R638" s="30">
        <v>0</v>
      </c>
      <c r="S638" s="30">
        <v>0</v>
      </c>
      <c r="T638" s="30">
        <v>1</v>
      </c>
      <c r="U638" s="30">
        <v>2</v>
      </c>
      <c r="V638" s="30">
        <v>0</v>
      </c>
      <c r="W638" s="30">
        <v>2.5</v>
      </c>
      <c r="X638" s="30"/>
      <c r="Y638" s="30">
        <v>3500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立即对目标范围内的怪物造成250%攻击伤害+3500点固定伤害,并附带1秒眩晕效果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500</v>
      </c>
      <c r="BW638" s="30">
        <v>0</v>
      </c>
      <c r="BX638" s="30">
        <v>0</v>
      </c>
    </row>
    <row r="639" spans="3:76" ht="20.100000000000001" customHeight="1">
      <c r="C639" s="14">
        <v>61023101</v>
      </c>
      <c r="D639" s="15" t="s">
        <v>811</v>
      </c>
      <c r="E639" s="12">
        <v>0</v>
      </c>
      <c r="F639" s="20">
        <v>80000001</v>
      </c>
      <c r="G639" s="14">
        <f>C640</f>
        <v>61023102</v>
      </c>
      <c r="H639" s="14">
        <v>0</v>
      </c>
      <c r="I639" s="12">
        <v>18</v>
      </c>
      <c r="J639" s="12">
        <v>5</v>
      </c>
      <c r="K639" s="12">
        <v>0</v>
      </c>
      <c r="L639" s="14">
        <v>0</v>
      </c>
      <c r="M639" s="14">
        <v>0</v>
      </c>
      <c r="N639" s="14">
        <v>1</v>
      </c>
      <c r="O639" s="14">
        <v>0</v>
      </c>
      <c r="P639" s="14">
        <v>0</v>
      </c>
      <c r="Q639" s="14">
        <v>0</v>
      </c>
      <c r="R639" s="20">
        <v>0</v>
      </c>
      <c r="S639" s="23">
        <v>0</v>
      </c>
      <c r="T639" s="12">
        <v>1</v>
      </c>
      <c r="U639" s="14">
        <v>2</v>
      </c>
      <c r="V639" s="14">
        <v>0</v>
      </c>
      <c r="W639" s="14">
        <v>2.5</v>
      </c>
      <c r="X639" s="14"/>
      <c r="Y639" s="14">
        <v>900</v>
      </c>
      <c r="Z639" s="14">
        <v>1</v>
      </c>
      <c r="AA639" s="14">
        <v>0</v>
      </c>
      <c r="AB639" s="14">
        <v>0</v>
      </c>
      <c r="AC639" s="14">
        <v>0</v>
      </c>
      <c r="AD639" s="14">
        <v>0</v>
      </c>
      <c r="AE639" s="14">
        <v>9</v>
      </c>
      <c r="AF639" s="14">
        <v>1</v>
      </c>
      <c r="AG639" s="14">
        <v>3.5</v>
      </c>
      <c r="AH639" s="20">
        <v>0</v>
      </c>
      <c r="AI639" s="20">
        <v>0</v>
      </c>
      <c r="AJ639" s="20">
        <v>0</v>
      </c>
      <c r="AK639" s="20">
        <v>3</v>
      </c>
      <c r="AL639" s="14">
        <v>0</v>
      </c>
      <c r="AM639" s="14">
        <v>0</v>
      </c>
      <c r="AN639" s="14">
        <v>0</v>
      </c>
      <c r="AO639" s="14">
        <v>0.3</v>
      </c>
      <c r="AP639" s="14">
        <v>2000</v>
      </c>
      <c r="AQ639" s="14">
        <v>0.5</v>
      </c>
      <c r="AR639" s="14">
        <v>0</v>
      </c>
      <c r="AS639" s="20">
        <v>0</v>
      </c>
      <c r="AT639" s="224" t="s">
        <v>812</v>
      </c>
      <c r="AU639" s="14"/>
      <c r="AV639" s="15" t="s">
        <v>176</v>
      </c>
      <c r="AW639" s="14" t="s">
        <v>159</v>
      </c>
      <c r="AX639" s="14">
        <v>10000009</v>
      </c>
      <c r="AY639" s="14">
        <v>21020050</v>
      </c>
      <c r="AZ639" s="13" t="s">
        <v>178</v>
      </c>
      <c r="BA639" s="15">
        <v>0</v>
      </c>
      <c r="BB639" s="23">
        <v>0</v>
      </c>
      <c r="BC639" s="23">
        <v>0</v>
      </c>
      <c r="BD639" s="33" t="str">
        <f>"立即对目标范围内的怪物造成"&amp;W639*100&amp;"%攻击伤害+"&amp;Y639&amp;"点固定伤害,并附带1秒眩晕效果,对怪物将怪立即拉近至自身攻击范围并将眩晕效果将提升至2秒"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39" s="14">
        <v>0</v>
      </c>
      <c r="BF639" s="12">
        <v>0</v>
      </c>
      <c r="BG639" s="14">
        <v>0</v>
      </c>
      <c r="BH639" s="14">
        <v>0</v>
      </c>
      <c r="BI639" s="14">
        <v>0</v>
      </c>
      <c r="BJ639" s="14">
        <v>0</v>
      </c>
      <c r="BK639" s="2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61023102</v>
      </c>
      <c r="D640" s="15" t="s">
        <v>811</v>
      </c>
      <c r="E640" s="12">
        <v>1</v>
      </c>
      <c r="F640" s="20">
        <v>80000001</v>
      </c>
      <c r="G640" s="14">
        <f t="shared" ref="G640:G641" si="62">C641</f>
        <v>61023103</v>
      </c>
      <c r="H640" s="14">
        <v>0</v>
      </c>
      <c r="I640" s="12">
        <v>27</v>
      </c>
      <c r="J640" s="12">
        <v>2</v>
      </c>
      <c r="K640" s="12">
        <v>0</v>
      </c>
      <c r="L640" s="14">
        <v>0</v>
      </c>
      <c r="M640" s="14">
        <v>0</v>
      </c>
      <c r="N640" s="14">
        <v>1</v>
      </c>
      <c r="O640" s="14">
        <v>0</v>
      </c>
      <c r="P640" s="14">
        <v>0</v>
      </c>
      <c r="Q640" s="14">
        <v>0</v>
      </c>
      <c r="R640" s="20">
        <v>0</v>
      </c>
      <c r="S640" s="23">
        <v>0</v>
      </c>
      <c r="T640" s="12">
        <v>1</v>
      </c>
      <c r="U640" s="14">
        <v>2</v>
      </c>
      <c r="V640" s="14">
        <v>0</v>
      </c>
      <c r="W640" s="14">
        <v>2.5</v>
      </c>
      <c r="X640" s="14"/>
      <c r="Y640" s="14">
        <v>900</v>
      </c>
      <c r="Z640" s="14">
        <v>1</v>
      </c>
      <c r="AA640" s="14">
        <v>0</v>
      </c>
      <c r="AB640" s="14">
        <v>0</v>
      </c>
      <c r="AC640" s="14">
        <v>0</v>
      </c>
      <c r="AD640" s="14">
        <v>0</v>
      </c>
      <c r="AE640" s="14">
        <v>9</v>
      </c>
      <c r="AF640" s="14">
        <v>1</v>
      </c>
      <c r="AG640" s="14">
        <v>3.5</v>
      </c>
      <c r="AH640" s="20">
        <v>0</v>
      </c>
      <c r="AI640" s="20">
        <v>0</v>
      </c>
      <c r="AJ640" s="20">
        <v>0</v>
      </c>
      <c r="AK640" s="20">
        <v>3</v>
      </c>
      <c r="AL640" s="14">
        <v>0</v>
      </c>
      <c r="AM640" s="14">
        <v>0</v>
      </c>
      <c r="AN640" s="14">
        <v>0</v>
      </c>
      <c r="AO640" s="14">
        <v>0.3</v>
      </c>
      <c r="AP640" s="14">
        <v>2000</v>
      </c>
      <c r="AQ640" s="14">
        <v>0.5</v>
      </c>
      <c r="AR640" s="14">
        <v>0</v>
      </c>
      <c r="AS640" s="20">
        <v>0</v>
      </c>
      <c r="AT640" s="224" t="s">
        <v>812</v>
      </c>
      <c r="AU640" s="14"/>
      <c r="AV640" s="15" t="s">
        <v>176</v>
      </c>
      <c r="AW640" s="14" t="s">
        <v>159</v>
      </c>
      <c r="AX640" s="14">
        <v>10000009</v>
      </c>
      <c r="AY640" s="14">
        <v>21030010</v>
      </c>
      <c r="AZ640" s="13" t="s">
        <v>178</v>
      </c>
      <c r="BA640" s="15">
        <v>0</v>
      </c>
      <c r="BB640" s="23">
        <v>0</v>
      </c>
      <c r="BC640" s="23">
        <v>0</v>
      </c>
      <c r="BD640" s="33" t="str">
        <f t="shared" ref="BD640:BD644" si="63">"立即对目标范围内的怪物造成"&amp;W640*100&amp;"%攻击伤害+"&amp;Y640&amp;"点固定伤害,并附带1秒眩晕效果,对怪物将怪立即拉近至自身攻击范围并将眩晕效果将提升至2秒"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0" s="14">
        <v>0</v>
      </c>
      <c r="BF640" s="12">
        <v>0</v>
      </c>
      <c r="BG640" s="14">
        <v>0</v>
      </c>
      <c r="BH640" s="14">
        <v>0</v>
      </c>
      <c r="BI640" s="14">
        <v>0</v>
      </c>
      <c r="BJ640" s="14">
        <v>0</v>
      </c>
      <c r="BK640" s="2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61023103</v>
      </c>
      <c r="D641" s="15" t="s">
        <v>811</v>
      </c>
      <c r="E641" s="12">
        <v>2</v>
      </c>
      <c r="F641" s="20">
        <v>80000001</v>
      </c>
      <c r="G641" s="14">
        <f t="shared" si="62"/>
        <v>61023104</v>
      </c>
      <c r="H641" s="14">
        <v>0</v>
      </c>
      <c r="I641" s="12">
        <v>32</v>
      </c>
      <c r="J641" s="12">
        <v>2</v>
      </c>
      <c r="K641" s="12">
        <v>0</v>
      </c>
      <c r="L641" s="14">
        <v>0</v>
      </c>
      <c r="M641" s="14">
        <v>0</v>
      </c>
      <c r="N641" s="14">
        <v>1</v>
      </c>
      <c r="O641" s="14">
        <v>0</v>
      </c>
      <c r="P641" s="14">
        <v>0</v>
      </c>
      <c r="Q641" s="14">
        <v>0</v>
      </c>
      <c r="R641" s="20">
        <v>0</v>
      </c>
      <c r="S641" s="23">
        <v>0</v>
      </c>
      <c r="T641" s="12">
        <v>1</v>
      </c>
      <c r="U641" s="14">
        <v>2</v>
      </c>
      <c r="V641" s="14">
        <v>0</v>
      </c>
      <c r="W641" s="14">
        <v>2.75</v>
      </c>
      <c r="X641" s="14"/>
      <c r="Y641" s="14">
        <v>1800</v>
      </c>
      <c r="Z641" s="14">
        <v>1</v>
      </c>
      <c r="AA641" s="14">
        <v>0</v>
      </c>
      <c r="AB641" s="14">
        <v>0</v>
      </c>
      <c r="AC641" s="14">
        <v>0</v>
      </c>
      <c r="AD641" s="14">
        <v>0</v>
      </c>
      <c r="AE641" s="14">
        <v>9</v>
      </c>
      <c r="AF641" s="14">
        <v>1</v>
      </c>
      <c r="AG641" s="14">
        <v>3.5</v>
      </c>
      <c r="AH641" s="20">
        <v>0</v>
      </c>
      <c r="AI641" s="20">
        <v>0</v>
      </c>
      <c r="AJ641" s="20">
        <v>0</v>
      </c>
      <c r="AK641" s="20">
        <v>3</v>
      </c>
      <c r="AL641" s="14">
        <v>0</v>
      </c>
      <c r="AM641" s="14">
        <v>0</v>
      </c>
      <c r="AN641" s="14">
        <v>0</v>
      </c>
      <c r="AO641" s="14">
        <v>0.3</v>
      </c>
      <c r="AP641" s="14">
        <v>2000</v>
      </c>
      <c r="AQ641" s="14">
        <v>0.5</v>
      </c>
      <c r="AR641" s="14">
        <v>0</v>
      </c>
      <c r="AS641" s="20">
        <v>0</v>
      </c>
      <c r="AT641" s="224" t="s">
        <v>812</v>
      </c>
      <c r="AU641" s="14"/>
      <c r="AV641" s="15" t="s">
        <v>176</v>
      </c>
      <c r="AW641" s="14" t="s">
        <v>159</v>
      </c>
      <c r="AX641" s="14">
        <v>10000009</v>
      </c>
      <c r="AY641" s="14">
        <v>21030010</v>
      </c>
      <c r="AZ641" s="13" t="s">
        <v>178</v>
      </c>
      <c r="BA641" s="15">
        <v>0</v>
      </c>
      <c r="BB641" s="23">
        <v>0</v>
      </c>
      <c r="BC641" s="23">
        <v>0</v>
      </c>
      <c r="BD641" s="33" t="str">
        <f t="shared" si="63"/>
        <v>立即对目标范围内的怪物造成275%攻击伤害+1800点固定伤害,并附带1秒眩晕效果,对怪物将怪立即拉近至自身攻击范围并将眩晕效果将提升至2秒</v>
      </c>
      <c r="BE641" s="14">
        <v>0</v>
      </c>
      <c r="BF641" s="12">
        <v>0</v>
      </c>
      <c r="BG641" s="14">
        <v>0</v>
      </c>
      <c r="BH641" s="14">
        <v>0</v>
      </c>
      <c r="BI641" s="14">
        <v>0</v>
      </c>
      <c r="BJ641" s="14">
        <v>0</v>
      </c>
      <c r="BK641" s="2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14">
        <v>61023104</v>
      </c>
      <c r="D642" s="15" t="s">
        <v>811</v>
      </c>
      <c r="E642" s="12">
        <v>3</v>
      </c>
      <c r="F642" s="20">
        <v>80000001</v>
      </c>
      <c r="G642" s="12">
        <v>0</v>
      </c>
      <c r="H642" s="12">
        <v>0</v>
      </c>
      <c r="I642" s="12">
        <v>0</v>
      </c>
      <c r="J642" s="18">
        <v>0</v>
      </c>
      <c r="K642" s="12">
        <v>0</v>
      </c>
      <c r="L642" s="14">
        <v>0</v>
      </c>
      <c r="M642" s="14">
        <v>0</v>
      </c>
      <c r="N642" s="14">
        <v>1</v>
      </c>
      <c r="O642" s="14">
        <v>0</v>
      </c>
      <c r="P642" s="14">
        <v>0</v>
      </c>
      <c r="Q642" s="14">
        <v>0</v>
      </c>
      <c r="R642" s="20">
        <v>0</v>
      </c>
      <c r="S642" s="23">
        <v>0</v>
      </c>
      <c r="T642" s="12">
        <v>1</v>
      </c>
      <c r="U642" s="14">
        <v>2</v>
      </c>
      <c r="V642" s="14">
        <v>0</v>
      </c>
      <c r="W642" s="14">
        <v>3</v>
      </c>
      <c r="X642" s="14"/>
      <c r="Y642" s="14">
        <v>2800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21030010</v>
      </c>
      <c r="AZ642" s="13" t="s">
        <v>178</v>
      </c>
      <c r="BA642" s="15">
        <v>0</v>
      </c>
      <c r="BB642" s="23">
        <v>0</v>
      </c>
      <c r="BC642" s="23">
        <v>0</v>
      </c>
      <c r="BD642" s="33" t="str">
        <f t="shared" si="63"/>
        <v>立即对目标范围内的怪物造成300%攻击伤害+2800点固定伤害,并附带1秒眩晕效果,对怪物将怪立即拉近至自身攻击范围并将眩晕效果将提升至2秒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61023105</v>
      </c>
      <c r="D643" s="15" t="s">
        <v>811</v>
      </c>
      <c r="E643" s="12">
        <v>4</v>
      </c>
      <c r="F643" s="20">
        <v>80000001</v>
      </c>
      <c r="G643" s="12">
        <v>0</v>
      </c>
      <c r="H643" s="12">
        <v>0</v>
      </c>
      <c r="I643" s="12">
        <v>0</v>
      </c>
      <c r="J643" s="12">
        <v>0</v>
      </c>
      <c r="K643" s="12">
        <v>0</v>
      </c>
      <c r="L643" s="14">
        <v>0</v>
      </c>
      <c r="M643" s="14">
        <v>0</v>
      </c>
      <c r="N643" s="14">
        <v>1</v>
      </c>
      <c r="O643" s="14">
        <v>0</v>
      </c>
      <c r="P643" s="14">
        <v>0</v>
      </c>
      <c r="Q643" s="14">
        <v>0</v>
      </c>
      <c r="R643" s="20">
        <v>0</v>
      </c>
      <c r="S643" s="23">
        <v>0</v>
      </c>
      <c r="T643" s="12">
        <v>1</v>
      </c>
      <c r="U643" s="14">
        <v>2</v>
      </c>
      <c r="V643" s="14">
        <v>0</v>
      </c>
      <c r="W643" s="14">
        <v>3.25</v>
      </c>
      <c r="X643" s="14"/>
      <c r="Y643" s="14">
        <v>4000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si="63"/>
        <v>立即对目标范围内的怪物造成325%攻击伤害+4000点固定伤害,并附带1秒眩晕效果,对怪物将怪立即拉近至自身攻击范围并将眩晕效果将提升至2秒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61023106</v>
      </c>
      <c r="D644" s="15" t="s">
        <v>811</v>
      </c>
      <c r="E644" s="12">
        <v>5</v>
      </c>
      <c r="F644" s="20">
        <v>80000001</v>
      </c>
      <c r="G644" s="12">
        <v>0</v>
      </c>
      <c r="H644" s="12">
        <v>0</v>
      </c>
      <c r="I644" s="12">
        <v>0</v>
      </c>
      <c r="J644" s="12">
        <v>0</v>
      </c>
      <c r="K644" s="12">
        <v>0</v>
      </c>
      <c r="L644" s="14">
        <v>0</v>
      </c>
      <c r="M644" s="14">
        <v>0</v>
      </c>
      <c r="N644" s="14">
        <v>1</v>
      </c>
      <c r="O644" s="14">
        <v>0</v>
      </c>
      <c r="P644" s="14">
        <v>0</v>
      </c>
      <c r="Q644" s="14">
        <v>0</v>
      </c>
      <c r="R644" s="20">
        <v>0</v>
      </c>
      <c r="S644" s="23">
        <v>0</v>
      </c>
      <c r="T644" s="12">
        <v>1</v>
      </c>
      <c r="U644" s="14">
        <v>2</v>
      </c>
      <c r="V644" s="14">
        <v>0</v>
      </c>
      <c r="W644" s="14">
        <v>3.5</v>
      </c>
      <c r="X644" s="14"/>
      <c r="Y644" s="14">
        <v>5200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立即对目标范围内的怪物造成350%攻击伤害+5200点固定伤害,并附带1秒眩晕效果,对怪物将怪立即拉近至自身攻击范围并将眩晕效果将提升至2秒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20">
        <v>61023201</v>
      </c>
      <c r="D645" s="40" t="s">
        <v>813</v>
      </c>
      <c r="E645" s="20">
        <v>0</v>
      </c>
      <c r="F645" s="20">
        <v>80000001</v>
      </c>
      <c r="G645" s="20">
        <f>C646</f>
        <v>61023202</v>
      </c>
      <c r="H645" s="20">
        <v>0</v>
      </c>
      <c r="I645" s="20">
        <v>25</v>
      </c>
      <c r="J645" s="20">
        <v>5</v>
      </c>
      <c r="K645" s="20">
        <v>0</v>
      </c>
      <c r="L645" s="20">
        <v>1</v>
      </c>
      <c r="M645" s="20">
        <v>0</v>
      </c>
      <c r="N645" s="20">
        <v>1</v>
      </c>
      <c r="O645" s="20">
        <v>0</v>
      </c>
      <c r="P645" s="20">
        <v>0</v>
      </c>
      <c r="Q645" s="20">
        <v>0</v>
      </c>
      <c r="R645" s="20">
        <v>0</v>
      </c>
      <c r="S645" s="20">
        <v>0</v>
      </c>
      <c r="T645" s="20">
        <v>1</v>
      </c>
      <c r="U645" s="20">
        <v>2</v>
      </c>
      <c r="V645" s="20">
        <v>0</v>
      </c>
      <c r="W645" s="20">
        <v>0</v>
      </c>
      <c r="X645" s="20"/>
      <c r="Y645" s="20">
        <v>0</v>
      </c>
      <c r="Z645" s="20">
        <v>0</v>
      </c>
      <c r="AA645" s="20">
        <v>0</v>
      </c>
      <c r="AB645" s="20">
        <v>0</v>
      </c>
      <c r="AC645" s="20">
        <v>0</v>
      </c>
      <c r="AD645" s="20">
        <v>0</v>
      </c>
      <c r="AE645" s="20">
        <v>18</v>
      </c>
      <c r="AF645" s="20">
        <v>0</v>
      </c>
      <c r="AG645" s="20">
        <v>0</v>
      </c>
      <c r="AH645" s="20">
        <v>2</v>
      </c>
      <c r="AI645" s="20">
        <v>0</v>
      </c>
      <c r="AJ645" s="20">
        <v>0</v>
      </c>
      <c r="AK645" s="20">
        <v>0</v>
      </c>
      <c r="AL645" s="20">
        <v>0</v>
      </c>
      <c r="AM645" s="20">
        <v>0</v>
      </c>
      <c r="AN645" s="20">
        <v>0</v>
      </c>
      <c r="AO645" s="20">
        <v>0</v>
      </c>
      <c r="AP645" s="20">
        <v>1000</v>
      </c>
      <c r="AQ645" s="20">
        <v>0</v>
      </c>
      <c r="AR645" s="20">
        <v>0</v>
      </c>
      <c r="AS645" s="226" t="s">
        <v>814</v>
      </c>
      <c r="AT645" s="20" t="s">
        <v>153</v>
      </c>
      <c r="AU645" s="20"/>
      <c r="AV645" s="40" t="s">
        <v>815</v>
      </c>
      <c r="AW645" s="20" t="s">
        <v>182</v>
      </c>
      <c r="AX645" s="20">
        <v>0</v>
      </c>
      <c r="AY645" s="20">
        <v>21030020</v>
      </c>
      <c r="AZ645" s="40" t="s">
        <v>156</v>
      </c>
      <c r="BA645" s="40" t="s">
        <v>153</v>
      </c>
      <c r="BB645" s="20">
        <v>0</v>
      </c>
      <c r="BC645" s="20">
        <v>0</v>
      </c>
      <c r="BD645" s="77" t="s">
        <v>816</v>
      </c>
      <c r="BE645" s="20">
        <v>0</v>
      </c>
      <c r="BF645" s="20">
        <v>0</v>
      </c>
      <c r="BG645" s="20">
        <v>0</v>
      </c>
      <c r="BH645" s="20">
        <v>0</v>
      </c>
      <c r="BI645" s="20">
        <v>0</v>
      </c>
      <c r="BJ645" s="20">
        <v>0</v>
      </c>
      <c r="BK645" s="44">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20">
        <v>61023202</v>
      </c>
      <c r="D646" s="40" t="s">
        <v>813</v>
      </c>
      <c r="E646" s="20">
        <v>1</v>
      </c>
      <c r="F646" s="20">
        <v>80000001</v>
      </c>
      <c r="G646" s="20">
        <f t="shared" ref="G646:G647" si="64">C647</f>
        <v>61023203</v>
      </c>
      <c r="H646" s="20">
        <v>0</v>
      </c>
      <c r="I646" s="20">
        <v>32</v>
      </c>
      <c r="J646" s="20">
        <v>2</v>
      </c>
      <c r="K646" s="20">
        <v>0</v>
      </c>
      <c r="L646" s="20">
        <v>1</v>
      </c>
      <c r="M646" s="20">
        <v>0</v>
      </c>
      <c r="N646" s="20">
        <v>1</v>
      </c>
      <c r="O646" s="20">
        <v>0</v>
      </c>
      <c r="P646" s="20">
        <v>0</v>
      </c>
      <c r="Q646" s="20">
        <v>0</v>
      </c>
      <c r="R646" s="20">
        <v>0</v>
      </c>
      <c r="S646" s="20">
        <v>0</v>
      </c>
      <c r="T646" s="20">
        <v>1</v>
      </c>
      <c r="U646" s="20">
        <v>2</v>
      </c>
      <c r="V646" s="20">
        <v>0</v>
      </c>
      <c r="W646" s="20">
        <v>0</v>
      </c>
      <c r="X646" s="20"/>
      <c r="Y646" s="20">
        <v>0</v>
      </c>
      <c r="Z646" s="20">
        <v>0</v>
      </c>
      <c r="AA646" s="20">
        <v>0</v>
      </c>
      <c r="AB646" s="20">
        <v>0</v>
      </c>
      <c r="AC646" s="20">
        <v>0</v>
      </c>
      <c r="AD646" s="20">
        <v>0</v>
      </c>
      <c r="AE646" s="20">
        <v>18</v>
      </c>
      <c r="AF646" s="20">
        <v>0</v>
      </c>
      <c r="AG646" s="20">
        <v>0</v>
      </c>
      <c r="AH646" s="20">
        <v>2</v>
      </c>
      <c r="AI646" s="20">
        <v>0</v>
      </c>
      <c r="AJ646" s="20">
        <v>0</v>
      </c>
      <c r="AK646" s="20">
        <v>0</v>
      </c>
      <c r="AL646" s="20">
        <v>0</v>
      </c>
      <c r="AM646" s="20">
        <v>0</v>
      </c>
      <c r="AN646" s="20">
        <v>0</v>
      </c>
      <c r="AO646" s="20">
        <v>0</v>
      </c>
      <c r="AP646" s="20">
        <v>1000</v>
      </c>
      <c r="AQ646" s="20">
        <v>0</v>
      </c>
      <c r="AR646" s="20">
        <v>0</v>
      </c>
      <c r="AS646" s="226" t="s">
        <v>817</v>
      </c>
      <c r="AT646" s="20" t="s">
        <v>153</v>
      </c>
      <c r="AU646" s="20"/>
      <c r="AV646" s="40" t="s">
        <v>815</v>
      </c>
      <c r="AW646" s="20" t="s">
        <v>182</v>
      </c>
      <c r="AX646" s="20">
        <v>0</v>
      </c>
      <c r="AY646" s="20">
        <v>21030020</v>
      </c>
      <c r="AZ646" s="40" t="s">
        <v>156</v>
      </c>
      <c r="BA646" s="40" t="s">
        <v>153</v>
      </c>
      <c r="BB646" s="20">
        <v>0</v>
      </c>
      <c r="BC646" s="20">
        <v>0</v>
      </c>
      <c r="BD646" s="77" t="s">
        <v>818</v>
      </c>
      <c r="BE646" s="20">
        <v>0</v>
      </c>
      <c r="BF646" s="20">
        <v>0</v>
      </c>
      <c r="BG646" s="20">
        <v>0</v>
      </c>
      <c r="BH646" s="20">
        <v>0</v>
      </c>
      <c r="BI646" s="20">
        <v>0</v>
      </c>
      <c r="BJ646" s="20">
        <v>0</v>
      </c>
      <c r="BK646" s="44">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20">
        <v>61023203</v>
      </c>
      <c r="D647" s="40" t="s">
        <v>813</v>
      </c>
      <c r="E647" s="20">
        <v>2</v>
      </c>
      <c r="F647" s="20">
        <v>80000001</v>
      </c>
      <c r="G647" s="20">
        <f t="shared" si="64"/>
        <v>61023204</v>
      </c>
      <c r="H647" s="20">
        <v>0</v>
      </c>
      <c r="I647" s="20">
        <v>37</v>
      </c>
      <c r="J647" s="20">
        <v>2</v>
      </c>
      <c r="K647" s="20">
        <v>0</v>
      </c>
      <c r="L647" s="20">
        <v>1</v>
      </c>
      <c r="M647" s="20">
        <v>0</v>
      </c>
      <c r="N647" s="20">
        <v>1</v>
      </c>
      <c r="O647" s="20">
        <v>0</v>
      </c>
      <c r="P647" s="20">
        <v>0</v>
      </c>
      <c r="Q647" s="20">
        <v>0</v>
      </c>
      <c r="R647" s="20">
        <v>0</v>
      </c>
      <c r="S647" s="20">
        <v>0</v>
      </c>
      <c r="T647" s="20">
        <v>1</v>
      </c>
      <c r="U647" s="20">
        <v>2</v>
      </c>
      <c r="V647" s="20">
        <v>0</v>
      </c>
      <c r="W647" s="20">
        <v>0</v>
      </c>
      <c r="X647" s="20"/>
      <c r="Y647" s="20">
        <v>0</v>
      </c>
      <c r="Z647" s="20">
        <v>0</v>
      </c>
      <c r="AA647" s="20">
        <v>0</v>
      </c>
      <c r="AB647" s="20">
        <v>0</v>
      </c>
      <c r="AC647" s="20">
        <v>0</v>
      </c>
      <c r="AD647" s="20">
        <v>0</v>
      </c>
      <c r="AE647" s="20">
        <v>18</v>
      </c>
      <c r="AF647" s="20">
        <v>0</v>
      </c>
      <c r="AG647" s="20">
        <v>0</v>
      </c>
      <c r="AH647" s="20">
        <v>2</v>
      </c>
      <c r="AI647" s="20">
        <v>0</v>
      </c>
      <c r="AJ647" s="20">
        <v>0</v>
      </c>
      <c r="AK647" s="20">
        <v>0</v>
      </c>
      <c r="AL647" s="20">
        <v>0</v>
      </c>
      <c r="AM647" s="20">
        <v>0</v>
      </c>
      <c r="AN647" s="20">
        <v>0</v>
      </c>
      <c r="AO647" s="20">
        <v>0</v>
      </c>
      <c r="AP647" s="20">
        <v>1000</v>
      </c>
      <c r="AQ647" s="20">
        <v>0</v>
      </c>
      <c r="AR647" s="20">
        <v>0</v>
      </c>
      <c r="AS647" s="226" t="s">
        <v>819</v>
      </c>
      <c r="AT647" s="20" t="s">
        <v>153</v>
      </c>
      <c r="AU647" s="20"/>
      <c r="AV647" s="40" t="s">
        <v>815</v>
      </c>
      <c r="AW647" s="20" t="s">
        <v>182</v>
      </c>
      <c r="AX647" s="20">
        <v>0</v>
      </c>
      <c r="AY647" s="20">
        <v>21030020</v>
      </c>
      <c r="AZ647" s="40" t="s">
        <v>156</v>
      </c>
      <c r="BA647" s="40" t="s">
        <v>153</v>
      </c>
      <c r="BB647" s="20">
        <v>0</v>
      </c>
      <c r="BC647" s="20">
        <v>0</v>
      </c>
      <c r="BD647" s="77" t="s">
        <v>820</v>
      </c>
      <c r="BE647" s="20">
        <v>0</v>
      </c>
      <c r="BF647" s="20">
        <v>0</v>
      </c>
      <c r="BG647" s="20">
        <v>0</v>
      </c>
      <c r="BH647" s="20">
        <v>0</v>
      </c>
      <c r="BI647" s="20">
        <v>0</v>
      </c>
      <c r="BJ647" s="20">
        <v>0</v>
      </c>
      <c r="BK647" s="44">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61023204</v>
      </c>
      <c r="D648" s="40" t="s">
        <v>813</v>
      </c>
      <c r="E648" s="20">
        <v>3</v>
      </c>
      <c r="F648" s="20">
        <v>80000001</v>
      </c>
      <c r="G648" s="20">
        <v>0</v>
      </c>
      <c r="H648" s="20">
        <v>0</v>
      </c>
      <c r="I648" s="20">
        <v>0</v>
      </c>
      <c r="J648" s="20">
        <v>0</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821</v>
      </c>
      <c r="AT648" s="20" t="s">
        <v>153</v>
      </c>
      <c r="AU648" s="20"/>
      <c r="AV648" s="40" t="s">
        <v>815</v>
      </c>
      <c r="AW648" s="20" t="s">
        <v>182</v>
      </c>
      <c r="AX648" s="20">
        <v>0</v>
      </c>
      <c r="AY648" s="20">
        <v>21030020</v>
      </c>
      <c r="AZ648" s="40" t="s">
        <v>156</v>
      </c>
      <c r="BA648" s="40" t="s">
        <v>153</v>
      </c>
      <c r="BB648" s="20">
        <v>0</v>
      </c>
      <c r="BC648" s="20">
        <v>0</v>
      </c>
      <c r="BD648" s="77" t="s">
        <v>822</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61023205</v>
      </c>
      <c r="D649" s="40" t="s">
        <v>813</v>
      </c>
      <c r="E649" s="20">
        <v>4</v>
      </c>
      <c r="F649" s="20">
        <v>80000001</v>
      </c>
      <c r="G649" s="20">
        <v>0</v>
      </c>
      <c r="H649" s="20">
        <v>0</v>
      </c>
      <c r="I649" s="20">
        <v>0</v>
      </c>
      <c r="J649" s="20">
        <v>0</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823</v>
      </c>
      <c r="AT649" s="20" t="s">
        <v>153</v>
      </c>
      <c r="AU649" s="20"/>
      <c r="AV649" s="40" t="s">
        <v>815</v>
      </c>
      <c r="AW649" s="20" t="s">
        <v>182</v>
      </c>
      <c r="AX649" s="20">
        <v>0</v>
      </c>
      <c r="AY649" s="20">
        <v>21030020</v>
      </c>
      <c r="AZ649" s="40" t="s">
        <v>156</v>
      </c>
      <c r="BA649" s="40" t="s">
        <v>153</v>
      </c>
      <c r="BB649" s="20">
        <v>0</v>
      </c>
      <c r="BC649" s="20">
        <v>0</v>
      </c>
      <c r="BD649" s="77" t="s">
        <v>824</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61023206</v>
      </c>
      <c r="D650" s="40" t="s">
        <v>813</v>
      </c>
      <c r="E650" s="20">
        <v>5</v>
      </c>
      <c r="F650" s="20">
        <v>80000001</v>
      </c>
      <c r="G650" s="20">
        <v>0</v>
      </c>
      <c r="H650" s="20">
        <v>0</v>
      </c>
      <c r="I650" s="20">
        <v>0</v>
      </c>
      <c r="J650" s="20">
        <v>0</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825</v>
      </c>
      <c r="AT650" s="20" t="s">
        <v>153</v>
      </c>
      <c r="AU650" s="20"/>
      <c r="AV650" s="40" t="s">
        <v>815</v>
      </c>
      <c r="AW650" s="20" t="s">
        <v>182</v>
      </c>
      <c r="AX650" s="20">
        <v>0</v>
      </c>
      <c r="AY650" s="20">
        <v>21030020</v>
      </c>
      <c r="AZ650" s="40" t="s">
        <v>156</v>
      </c>
      <c r="BA650" s="40" t="s">
        <v>153</v>
      </c>
      <c r="BB650" s="20">
        <v>0</v>
      </c>
      <c r="BC650" s="20">
        <v>0</v>
      </c>
      <c r="BD650" s="77" t="s">
        <v>826</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61023301</v>
      </c>
      <c r="D651" s="15" t="s">
        <v>441</v>
      </c>
      <c r="E651" s="12">
        <v>0</v>
      </c>
      <c r="F651" s="20">
        <v>80000001</v>
      </c>
      <c r="G651" s="14">
        <f>C652</f>
        <v>61023302</v>
      </c>
      <c r="H651" s="14">
        <v>0</v>
      </c>
      <c r="I651" s="12">
        <v>30</v>
      </c>
      <c r="J651" s="14">
        <v>5</v>
      </c>
      <c r="K651" s="12">
        <v>0</v>
      </c>
      <c r="L651" s="14">
        <v>0</v>
      </c>
      <c r="M651" s="14">
        <v>0</v>
      </c>
      <c r="N651" s="14">
        <v>1</v>
      </c>
      <c r="O651" s="14">
        <v>0</v>
      </c>
      <c r="P651" s="14">
        <v>0</v>
      </c>
      <c r="Q651" s="14">
        <v>0</v>
      </c>
      <c r="R651" s="20">
        <v>0</v>
      </c>
      <c r="S651" s="23">
        <v>0</v>
      </c>
      <c r="T651" s="12">
        <v>1</v>
      </c>
      <c r="U651" s="14">
        <v>2</v>
      </c>
      <c r="V651" s="14">
        <v>0</v>
      </c>
      <c r="W651" s="14">
        <v>1.1000000000000001</v>
      </c>
      <c r="X651" s="14"/>
      <c r="Y651" s="14">
        <v>900</v>
      </c>
      <c r="Z651" s="14">
        <v>0</v>
      </c>
      <c r="AA651" s="14">
        <v>0</v>
      </c>
      <c r="AB651" s="14">
        <v>0</v>
      </c>
      <c r="AC651" s="14">
        <v>0</v>
      </c>
      <c r="AD651" s="14">
        <v>0</v>
      </c>
      <c r="AE651" s="14">
        <v>12</v>
      </c>
      <c r="AF651" s="14">
        <v>1</v>
      </c>
      <c r="AG651" s="14">
        <v>2</v>
      </c>
      <c r="AH651" s="20">
        <v>2</v>
      </c>
      <c r="AI651" s="20">
        <v>0</v>
      </c>
      <c r="AJ651" s="20">
        <v>0</v>
      </c>
      <c r="AK651" s="20">
        <v>2</v>
      </c>
      <c r="AL651" s="14">
        <v>0</v>
      </c>
      <c r="AM651" s="14">
        <v>0</v>
      </c>
      <c r="AN651" s="14">
        <v>0</v>
      </c>
      <c r="AO651" s="14">
        <v>0.5</v>
      </c>
      <c r="AP651" s="14">
        <v>10000</v>
      </c>
      <c r="AQ651" s="14">
        <v>0.5</v>
      </c>
      <c r="AR651" s="14">
        <v>100</v>
      </c>
      <c r="AS651" s="20">
        <v>0</v>
      </c>
      <c r="AT651" s="224" t="s">
        <v>827</v>
      </c>
      <c r="AU651" s="14"/>
      <c r="AV651" s="15" t="s">
        <v>173</v>
      </c>
      <c r="AW651" s="14" t="s">
        <v>180</v>
      </c>
      <c r="AX651" s="14">
        <v>10004004</v>
      </c>
      <c r="AY651" s="14">
        <v>21030030</v>
      </c>
      <c r="AZ651" s="15" t="s">
        <v>442</v>
      </c>
      <c r="BA651" s="15" t="s">
        <v>168</v>
      </c>
      <c r="BB651" s="23">
        <v>0</v>
      </c>
      <c r="BC651" s="23">
        <v>0</v>
      </c>
      <c r="BD651" s="33" t="str">
        <f>"释放出3个法球,持续对周围造成每秒造成"&amp;W651*100&amp;"%攻击伤害+"&amp;Y651&amp;"点固定伤害,并降低目标攻击速度50%和使其受到的伤害提升20%,持续6秒"</f>
        <v>释放出3个法球,持续对周围造成每秒造成110%攻击伤害+900点固定伤害,并降低目标攻击速度50%和使其受到的伤害提升20%,持续6秒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61023302</v>
      </c>
      <c r="D652" s="15" t="s">
        <v>441</v>
      </c>
      <c r="E652" s="12">
        <v>1</v>
      </c>
      <c r="F652" s="20">
        <v>80000001</v>
      </c>
      <c r="G652" s="14">
        <f t="shared" ref="G652:G653" si="65">C653</f>
        <v>61023303</v>
      </c>
      <c r="H652" s="14">
        <v>0</v>
      </c>
      <c r="I652" s="12">
        <v>37</v>
      </c>
      <c r="J652" s="14">
        <v>2</v>
      </c>
      <c r="K652" s="12">
        <v>0</v>
      </c>
      <c r="L652" s="14">
        <v>0</v>
      </c>
      <c r="M652" s="14">
        <v>0</v>
      </c>
      <c r="N652" s="14">
        <v>1</v>
      </c>
      <c r="O652" s="14">
        <v>0</v>
      </c>
      <c r="P652" s="14">
        <v>0</v>
      </c>
      <c r="Q652" s="14">
        <v>0</v>
      </c>
      <c r="R652" s="20">
        <v>0</v>
      </c>
      <c r="S652" s="23">
        <v>0</v>
      </c>
      <c r="T652" s="12">
        <v>1</v>
      </c>
      <c r="U652" s="14">
        <v>2</v>
      </c>
      <c r="V652" s="14">
        <v>0</v>
      </c>
      <c r="W652" s="14">
        <v>1.1000000000000001</v>
      </c>
      <c r="X652" s="14"/>
      <c r="Y652" s="14">
        <v>900</v>
      </c>
      <c r="Z652" s="14">
        <v>0</v>
      </c>
      <c r="AA652" s="14">
        <v>0</v>
      </c>
      <c r="AB652" s="14">
        <v>0</v>
      </c>
      <c r="AC652" s="14">
        <v>0</v>
      </c>
      <c r="AD652" s="14">
        <v>0</v>
      </c>
      <c r="AE652" s="14">
        <v>12</v>
      </c>
      <c r="AF652" s="14">
        <v>1</v>
      </c>
      <c r="AG652" s="14">
        <v>2</v>
      </c>
      <c r="AH652" s="20">
        <v>2</v>
      </c>
      <c r="AI652" s="20">
        <v>0</v>
      </c>
      <c r="AJ652" s="20">
        <v>0</v>
      </c>
      <c r="AK652" s="20">
        <v>2</v>
      </c>
      <c r="AL652" s="14">
        <v>0</v>
      </c>
      <c r="AM652" s="14">
        <v>0</v>
      </c>
      <c r="AN652" s="14">
        <v>0</v>
      </c>
      <c r="AO652" s="14">
        <v>0.5</v>
      </c>
      <c r="AP652" s="14">
        <v>10000</v>
      </c>
      <c r="AQ652" s="14">
        <v>0.5</v>
      </c>
      <c r="AR652" s="14">
        <v>100</v>
      </c>
      <c r="AS652" s="20">
        <v>0</v>
      </c>
      <c r="AT652" s="224" t="s">
        <v>827</v>
      </c>
      <c r="AU652" s="14"/>
      <c r="AV652" s="15" t="s">
        <v>173</v>
      </c>
      <c r="AW652" s="14" t="s">
        <v>180</v>
      </c>
      <c r="AX652" s="14">
        <v>10004004</v>
      </c>
      <c r="AY652" s="14">
        <v>21030030</v>
      </c>
      <c r="AZ652" s="15" t="s">
        <v>442</v>
      </c>
      <c r="BA652" s="15" t="s">
        <v>168</v>
      </c>
      <c r="BB652" s="23">
        <v>0</v>
      </c>
      <c r="BC652" s="23">
        <v>0</v>
      </c>
      <c r="BD652" s="33" t="str">
        <f t="shared" ref="BD652:BD656" si="66">"释放出3个法球,持续对周围造成每秒造成"&amp;W652*100&amp;"%攻击伤害+"&amp;Y652&amp;"点固定伤害,并降低目标攻击速度50%和使其受到的伤害提升20%,持续6秒"</f>
        <v>释放出3个法球,持续对周围造成每秒造成110%攻击伤害+900点固定伤害,并降低目标攻击速度50%和使其受到的伤害提升20%,持续6秒</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61023303</v>
      </c>
      <c r="D653" s="15" t="s">
        <v>441</v>
      </c>
      <c r="E653" s="12">
        <v>2</v>
      </c>
      <c r="F653" s="20">
        <v>80000001</v>
      </c>
      <c r="G653" s="14">
        <f t="shared" si="65"/>
        <v>61023304</v>
      </c>
      <c r="H653" s="14">
        <v>0</v>
      </c>
      <c r="I653" s="12">
        <v>42</v>
      </c>
      <c r="J653" s="14">
        <v>2</v>
      </c>
      <c r="K653" s="12">
        <v>0</v>
      </c>
      <c r="L653" s="14">
        <v>0</v>
      </c>
      <c r="M653" s="14">
        <v>0</v>
      </c>
      <c r="N653" s="14">
        <v>1</v>
      </c>
      <c r="O653" s="14">
        <v>0</v>
      </c>
      <c r="P653" s="14">
        <v>0</v>
      </c>
      <c r="Q653" s="14">
        <v>0</v>
      </c>
      <c r="R653" s="20">
        <v>0</v>
      </c>
      <c r="S653" s="23">
        <v>0</v>
      </c>
      <c r="T653" s="12">
        <v>1</v>
      </c>
      <c r="U653" s="14">
        <v>2</v>
      </c>
      <c r="V653" s="14">
        <v>0</v>
      </c>
      <c r="W653" s="14">
        <v>1.2</v>
      </c>
      <c r="X653" s="14"/>
      <c r="Y653" s="14">
        <v>1800</v>
      </c>
      <c r="Z653" s="14">
        <v>0</v>
      </c>
      <c r="AA653" s="14">
        <v>0</v>
      </c>
      <c r="AB653" s="14">
        <v>0</v>
      </c>
      <c r="AC653" s="14">
        <v>0</v>
      </c>
      <c r="AD653" s="14">
        <v>0</v>
      </c>
      <c r="AE653" s="14">
        <v>12</v>
      </c>
      <c r="AF653" s="14">
        <v>1</v>
      </c>
      <c r="AG653" s="14">
        <v>2</v>
      </c>
      <c r="AH653" s="20">
        <v>2</v>
      </c>
      <c r="AI653" s="20">
        <v>0</v>
      </c>
      <c r="AJ653" s="20">
        <v>0</v>
      </c>
      <c r="AK653" s="20">
        <v>2</v>
      </c>
      <c r="AL653" s="14">
        <v>0</v>
      </c>
      <c r="AM653" s="14">
        <v>0</v>
      </c>
      <c r="AN653" s="14">
        <v>0</v>
      </c>
      <c r="AO653" s="14">
        <v>0.5</v>
      </c>
      <c r="AP653" s="14">
        <v>10000</v>
      </c>
      <c r="AQ653" s="14">
        <v>0.5</v>
      </c>
      <c r="AR653" s="14">
        <v>100</v>
      </c>
      <c r="AS653" s="20">
        <v>0</v>
      </c>
      <c r="AT653" s="224" t="s">
        <v>827</v>
      </c>
      <c r="AU653" s="14"/>
      <c r="AV653" s="15" t="s">
        <v>173</v>
      </c>
      <c r="AW653" s="14" t="s">
        <v>180</v>
      </c>
      <c r="AX653" s="14">
        <v>10004004</v>
      </c>
      <c r="AY653" s="14">
        <v>21030030</v>
      </c>
      <c r="AZ653" s="15" t="s">
        <v>442</v>
      </c>
      <c r="BA653" s="15" t="s">
        <v>168</v>
      </c>
      <c r="BB653" s="23">
        <v>0</v>
      </c>
      <c r="BC653" s="23">
        <v>0</v>
      </c>
      <c r="BD653" s="33" t="str">
        <f t="shared" si="66"/>
        <v>释放出3个法球,持续对周围造成每秒造成120%攻击伤害+1800点固定伤害,并降低目标攻击速度50%和使其受到的伤害提升20%,持续6秒</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61023304</v>
      </c>
      <c r="D654" s="15" t="s">
        <v>441</v>
      </c>
      <c r="E654" s="12">
        <v>3</v>
      </c>
      <c r="F654" s="20">
        <v>80000001</v>
      </c>
      <c r="G654" s="12">
        <v>0</v>
      </c>
      <c r="H654" s="12">
        <v>0</v>
      </c>
      <c r="I654" s="14">
        <v>0</v>
      </c>
      <c r="J654" s="14">
        <v>0</v>
      </c>
      <c r="K654" s="12">
        <v>0</v>
      </c>
      <c r="L654" s="14">
        <v>0</v>
      </c>
      <c r="M654" s="14">
        <v>0</v>
      </c>
      <c r="N654" s="14">
        <v>1</v>
      </c>
      <c r="O654" s="14">
        <v>0</v>
      </c>
      <c r="P654" s="14">
        <v>0</v>
      </c>
      <c r="Q654" s="14">
        <v>0</v>
      </c>
      <c r="R654" s="20">
        <v>0</v>
      </c>
      <c r="S654" s="23">
        <v>0</v>
      </c>
      <c r="T654" s="12">
        <v>1</v>
      </c>
      <c r="U654" s="14">
        <v>2</v>
      </c>
      <c r="V654" s="14">
        <v>0</v>
      </c>
      <c r="W654" s="14">
        <v>1.3</v>
      </c>
      <c r="X654" s="14"/>
      <c r="Y654" s="14">
        <v>2800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 t="shared" si="66"/>
        <v>释放出3个法球,持续对周围造成每秒造成130%攻击伤害+2800点固定伤害,并降低目标攻击速度50%和使其受到的伤害提升20%,持续6秒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61023305</v>
      </c>
      <c r="D655" s="15" t="s">
        <v>441</v>
      </c>
      <c r="E655" s="12">
        <v>4</v>
      </c>
      <c r="F655" s="20">
        <v>80000001</v>
      </c>
      <c r="G655" s="12">
        <v>0</v>
      </c>
      <c r="H655" s="12">
        <v>0</v>
      </c>
      <c r="I655" s="14">
        <v>0</v>
      </c>
      <c r="J655" s="14">
        <v>0</v>
      </c>
      <c r="K655" s="12">
        <v>0</v>
      </c>
      <c r="L655" s="14">
        <v>0</v>
      </c>
      <c r="M655" s="14">
        <v>0</v>
      </c>
      <c r="N655" s="14">
        <v>1</v>
      </c>
      <c r="O655" s="14">
        <v>0</v>
      </c>
      <c r="P655" s="14">
        <v>0</v>
      </c>
      <c r="Q655" s="14">
        <v>0</v>
      </c>
      <c r="R655" s="20">
        <v>0</v>
      </c>
      <c r="S655" s="23">
        <v>0</v>
      </c>
      <c r="T655" s="12">
        <v>1</v>
      </c>
      <c r="U655" s="14">
        <v>2</v>
      </c>
      <c r="V655" s="14">
        <v>0</v>
      </c>
      <c r="W655" s="14">
        <v>1.4</v>
      </c>
      <c r="X655" s="14"/>
      <c r="Y655" s="14">
        <v>4000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si="66"/>
        <v>释放出3个法球,持续对周围造成每秒造成140%攻击伤害+4000点固定伤害,并降低目标攻击速度50%和使其受到的伤害提升20%,持续6秒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61023306</v>
      </c>
      <c r="D656" s="15" t="s">
        <v>441</v>
      </c>
      <c r="E656" s="12">
        <v>5</v>
      </c>
      <c r="F656" s="20">
        <v>80000001</v>
      </c>
      <c r="G656" s="12">
        <v>0</v>
      </c>
      <c r="H656" s="12">
        <v>0</v>
      </c>
      <c r="I656" s="14">
        <v>0</v>
      </c>
      <c r="J656" s="14">
        <v>0</v>
      </c>
      <c r="K656" s="12">
        <v>0</v>
      </c>
      <c r="L656" s="14">
        <v>0</v>
      </c>
      <c r="M656" s="14">
        <v>0</v>
      </c>
      <c r="N656" s="14">
        <v>1</v>
      </c>
      <c r="O656" s="14">
        <v>0</v>
      </c>
      <c r="P656" s="14">
        <v>0</v>
      </c>
      <c r="Q656" s="14">
        <v>0</v>
      </c>
      <c r="R656" s="20">
        <v>0</v>
      </c>
      <c r="S656" s="23">
        <v>0</v>
      </c>
      <c r="T656" s="12">
        <v>1</v>
      </c>
      <c r="U656" s="14">
        <v>2</v>
      </c>
      <c r="V656" s="14">
        <v>0</v>
      </c>
      <c r="W656" s="14">
        <v>1.5</v>
      </c>
      <c r="X656" s="14"/>
      <c r="Y656" s="14">
        <v>5200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释放出3个法球,持续对周围造成每秒造成150%攻击伤害+5200点固定伤害,并降低目标攻击速度50%和使其受到的伤害提升20%,持续6秒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61023401</v>
      </c>
      <c r="D657" s="15" t="s">
        <v>828</v>
      </c>
      <c r="E657" s="12">
        <v>0</v>
      </c>
      <c r="F657" s="20">
        <v>80000001</v>
      </c>
      <c r="G657" s="14">
        <f>C658</f>
        <v>61023402</v>
      </c>
      <c r="H657" s="14">
        <v>0</v>
      </c>
      <c r="I657" s="12">
        <v>35</v>
      </c>
      <c r="J657" s="12">
        <v>5</v>
      </c>
      <c r="K657" s="12">
        <v>0</v>
      </c>
      <c r="L657" s="14">
        <v>0</v>
      </c>
      <c r="M657" s="14">
        <v>0</v>
      </c>
      <c r="N657" s="14">
        <v>1</v>
      </c>
      <c r="O657" s="14">
        <v>0</v>
      </c>
      <c r="P657" s="14">
        <v>0</v>
      </c>
      <c r="Q657" s="14">
        <v>0</v>
      </c>
      <c r="R657" s="20">
        <v>0</v>
      </c>
      <c r="S657" s="23">
        <v>0</v>
      </c>
      <c r="T657" s="12">
        <v>1</v>
      </c>
      <c r="U657" s="14">
        <v>2</v>
      </c>
      <c r="V657" s="14">
        <v>0</v>
      </c>
      <c r="W657" s="14">
        <v>0.8</v>
      </c>
      <c r="X657" s="14"/>
      <c r="Y657" s="14">
        <v>500</v>
      </c>
      <c r="Z657" s="14">
        <v>0</v>
      </c>
      <c r="AA657" s="14">
        <v>0</v>
      </c>
      <c r="AB657" s="14">
        <v>0</v>
      </c>
      <c r="AC657" s="14">
        <v>0</v>
      </c>
      <c r="AD657" s="14">
        <v>0</v>
      </c>
      <c r="AE657" s="14">
        <v>30</v>
      </c>
      <c r="AF657" s="14">
        <v>1</v>
      </c>
      <c r="AG657" s="14">
        <v>3</v>
      </c>
      <c r="AH657" s="20">
        <v>2</v>
      </c>
      <c r="AI657" s="20">
        <v>0</v>
      </c>
      <c r="AJ657" s="20">
        <v>0</v>
      </c>
      <c r="AK657" s="20">
        <v>1.5</v>
      </c>
      <c r="AL657" s="14">
        <v>0</v>
      </c>
      <c r="AM657" s="14">
        <v>0</v>
      </c>
      <c r="AN657" s="14">
        <v>0</v>
      </c>
      <c r="AO657" s="14">
        <v>0.5</v>
      </c>
      <c r="AP657" s="14">
        <v>20000</v>
      </c>
      <c r="AQ657" s="14">
        <v>0.5</v>
      </c>
      <c r="AR657" s="14">
        <v>0</v>
      </c>
      <c r="AS657" s="20">
        <v>0</v>
      </c>
      <c r="AT657" s="224" t="s">
        <v>829</v>
      </c>
      <c r="AU657" s="14"/>
      <c r="AV657" s="15" t="s">
        <v>179</v>
      </c>
      <c r="AW657" s="14" t="s">
        <v>182</v>
      </c>
      <c r="AX657" s="14">
        <v>10002001</v>
      </c>
      <c r="AY657" s="14">
        <v>21030040</v>
      </c>
      <c r="AZ657" s="15" t="s">
        <v>183</v>
      </c>
      <c r="BA657" s="15" t="s">
        <v>226</v>
      </c>
      <c r="BB657" s="23">
        <v>0</v>
      </c>
      <c r="BC657" s="23">
        <v>0</v>
      </c>
      <c r="BD657" s="33" t="str">
        <f>"在脚底下立即释放法术,在此范围内的目标每秒造成"&amp;W657*100&amp;"%攻击伤害+"&amp;Y657&amp;"点固定伤害,己方伤害提升20%,目标移动速度降低20%,持续20秒"</f>
        <v>在脚底下立即释放法术,在此范围内的目标每秒造成80%攻击伤害+500点固定伤害,己方伤害提升20%,目标移动速度降低20%,持续20秒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61023402</v>
      </c>
      <c r="D658" s="15" t="s">
        <v>828</v>
      </c>
      <c r="E658" s="12">
        <v>1</v>
      </c>
      <c r="F658" s="20">
        <v>80000001</v>
      </c>
      <c r="G658" s="14">
        <f t="shared" ref="G658:G659" si="67">C659</f>
        <v>61023403</v>
      </c>
      <c r="H658" s="14">
        <v>0</v>
      </c>
      <c r="I658" s="12">
        <v>42</v>
      </c>
      <c r="J658" s="12">
        <v>2</v>
      </c>
      <c r="K658" s="12">
        <v>0</v>
      </c>
      <c r="L658" s="14">
        <v>0</v>
      </c>
      <c r="M658" s="14">
        <v>0</v>
      </c>
      <c r="N658" s="14">
        <v>1</v>
      </c>
      <c r="O658" s="14">
        <v>0</v>
      </c>
      <c r="P658" s="14">
        <v>0</v>
      </c>
      <c r="Q658" s="14">
        <v>0</v>
      </c>
      <c r="R658" s="20">
        <v>0</v>
      </c>
      <c r="S658" s="23">
        <v>0</v>
      </c>
      <c r="T658" s="12">
        <v>1</v>
      </c>
      <c r="U658" s="14">
        <v>2</v>
      </c>
      <c r="V658" s="14">
        <v>0</v>
      </c>
      <c r="W658" s="14">
        <v>0.8</v>
      </c>
      <c r="X658" s="14"/>
      <c r="Y658" s="14">
        <v>500</v>
      </c>
      <c r="Z658" s="14">
        <v>0</v>
      </c>
      <c r="AA658" s="14">
        <v>0</v>
      </c>
      <c r="AB658" s="14">
        <v>0</v>
      </c>
      <c r="AC658" s="14">
        <v>0</v>
      </c>
      <c r="AD658" s="14">
        <v>0</v>
      </c>
      <c r="AE658" s="14">
        <v>30</v>
      </c>
      <c r="AF658" s="14">
        <v>1</v>
      </c>
      <c r="AG658" s="14">
        <v>3</v>
      </c>
      <c r="AH658" s="20">
        <v>2</v>
      </c>
      <c r="AI658" s="20">
        <v>0</v>
      </c>
      <c r="AJ658" s="20">
        <v>0</v>
      </c>
      <c r="AK658" s="20">
        <v>1.5</v>
      </c>
      <c r="AL658" s="14">
        <v>0</v>
      </c>
      <c r="AM658" s="14">
        <v>0</v>
      </c>
      <c r="AN658" s="14">
        <v>0</v>
      </c>
      <c r="AO658" s="14">
        <v>0.5</v>
      </c>
      <c r="AP658" s="14">
        <v>20000</v>
      </c>
      <c r="AQ658" s="14">
        <v>0.5</v>
      </c>
      <c r="AR658" s="14">
        <v>0</v>
      </c>
      <c r="AS658" s="20">
        <v>0</v>
      </c>
      <c r="AT658" s="224" t="s">
        <v>829</v>
      </c>
      <c r="AU658" s="14"/>
      <c r="AV658" s="15" t="s">
        <v>179</v>
      </c>
      <c r="AW658" s="14" t="s">
        <v>182</v>
      </c>
      <c r="AX658" s="14">
        <v>10002001</v>
      </c>
      <c r="AY658" s="14">
        <v>21030040</v>
      </c>
      <c r="AZ658" s="15" t="s">
        <v>183</v>
      </c>
      <c r="BA658" s="15" t="s">
        <v>226</v>
      </c>
      <c r="BB658" s="23">
        <v>0</v>
      </c>
      <c r="BC658" s="23">
        <v>0</v>
      </c>
      <c r="BD658" s="33" t="str">
        <f>"在脚底下立即释放法术,在此范围内的目标每秒造成"&amp;W658*100&amp;"%攻击伤害+"&amp;Y658&amp;"点固定伤害,己方伤害提升20%,目标移动速度降低20%,持续20秒"</f>
        <v>在脚底下立即释放法术,在此范围内的目标每秒造成80%攻击伤害+500点固定伤害,己方伤害提升20%,目标移动速度降低20%,持续20秒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61023403</v>
      </c>
      <c r="D659" s="15" t="s">
        <v>828</v>
      </c>
      <c r="E659" s="12">
        <v>2</v>
      </c>
      <c r="F659" s="20">
        <v>80000001</v>
      </c>
      <c r="G659" s="14">
        <f t="shared" si="67"/>
        <v>61023404</v>
      </c>
      <c r="H659" s="14">
        <v>0</v>
      </c>
      <c r="I659" s="12">
        <v>47</v>
      </c>
      <c r="J659" s="12">
        <v>2</v>
      </c>
      <c r="K659" s="12">
        <v>0</v>
      </c>
      <c r="L659" s="14">
        <v>0</v>
      </c>
      <c r="M659" s="14">
        <v>0</v>
      </c>
      <c r="N659" s="14">
        <v>1</v>
      </c>
      <c r="O659" s="14">
        <v>0</v>
      </c>
      <c r="P659" s="14">
        <v>0</v>
      </c>
      <c r="Q659" s="14">
        <v>0</v>
      </c>
      <c r="R659" s="20">
        <v>0</v>
      </c>
      <c r="S659" s="23">
        <v>0</v>
      </c>
      <c r="T659" s="12">
        <v>1</v>
      </c>
      <c r="U659" s="14">
        <v>2</v>
      </c>
      <c r="V659" s="14">
        <v>0</v>
      </c>
      <c r="W659" s="14">
        <v>0.9</v>
      </c>
      <c r="X659" s="14"/>
      <c r="Y659" s="14">
        <v>800</v>
      </c>
      <c r="Z659" s="14">
        <v>0</v>
      </c>
      <c r="AA659" s="14">
        <v>0</v>
      </c>
      <c r="AB659" s="14">
        <v>0</v>
      </c>
      <c r="AC659" s="14">
        <v>0</v>
      </c>
      <c r="AD659" s="14">
        <v>0</v>
      </c>
      <c r="AE659" s="14">
        <v>30</v>
      </c>
      <c r="AF659" s="14">
        <v>1</v>
      </c>
      <c r="AG659" s="14">
        <v>3</v>
      </c>
      <c r="AH659" s="20">
        <v>2</v>
      </c>
      <c r="AI659" s="20">
        <v>0</v>
      </c>
      <c r="AJ659" s="20">
        <v>0</v>
      </c>
      <c r="AK659" s="20">
        <v>1.5</v>
      </c>
      <c r="AL659" s="14">
        <v>0</v>
      </c>
      <c r="AM659" s="14">
        <v>0</v>
      </c>
      <c r="AN659" s="14">
        <v>0</v>
      </c>
      <c r="AO659" s="14">
        <v>0.5</v>
      </c>
      <c r="AP659" s="14">
        <v>20000</v>
      </c>
      <c r="AQ659" s="14">
        <v>0.5</v>
      </c>
      <c r="AR659" s="14">
        <v>0</v>
      </c>
      <c r="AS659" s="20">
        <v>0</v>
      </c>
      <c r="AT659" s="224" t="s">
        <v>830</v>
      </c>
      <c r="AU659" s="14"/>
      <c r="AV659" s="15" t="s">
        <v>179</v>
      </c>
      <c r="AW659" s="14" t="s">
        <v>182</v>
      </c>
      <c r="AX659" s="14">
        <v>10002001</v>
      </c>
      <c r="AY659" s="14">
        <v>21030040</v>
      </c>
      <c r="AZ659" s="15" t="s">
        <v>183</v>
      </c>
      <c r="BA659" s="15" t="s">
        <v>226</v>
      </c>
      <c r="BB659" s="23">
        <v>0</v>
      </c>
      <c r="BC659" s="23">
        <v>0</v>
      </c>
      <c r="BD659" s="33" t="str">
        <f>"在脚底下立即释放法术,在此范围内的目标每秒造成"&amp;W659*100&amp;"%攻击伤害+"&amp;Y659&amp;"点固定伤害,己方伤害提升25%,目标移动速度降低20%,持续20秒"</f>
        <v>在脚底下立即释放法术,在此范围内的目标每秒造成90%攻击伤害+800点固定伤害,己方伤害提升25%,目标移动速度降低20%,持续20秒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61023404</v>
      </c>
      <c r="D660" s="15" t="s">
        <v>828</v>
      </c>
      <c r="E660" s="12">
        <v>3</v>
      </c>
      <c r="F660" s="20">
        <v>80000001</v>
      </c>
      <c r="G660" s="12">
        <v>0</v>
      </c>
      <c r="H660" s="12">
        <v>0</v>
      </c>
      <c r="I660" s="14">
        <v>0</v>
      </c>
      <c r="J660" s="12">
        <v>0</v>
      </c>
      <c r="K660" s="12">
        <v>0</v>
      </c>
      <c r="L660" s="14">
        <v>0</v>
      </c>
      <c r="M660" s="14">
        <v>0</v>
      </c>
      <c r="N660" s="14">
        <v>1</v>
      </c>
      <c r="O660" s="14">
        <v>0</v>
      </c>
      <c r="P660" s="14">
        <v>0</v>
      </c>
      <c r="Q660" s="14">
        <v>0</v>
      </c>
      <c r="R660" s="20">
        <v>0</v>
      </c>
      <c r="S660" s="23">
        <v>0</v>
      </c>
      <c r="T660" s="12">
        <v>1</v>
      </c>
      <c r="U660" s="14">
        <v>2</v>
      </c>
      <c r="V660" s="14">
        <v>0</v>
      </c>
      <c r="W660" s="14">
        <v>1</v>
      </c>
      <c r="X660" s="14"/>
      <c r="Y660" s="14">
        <v>1150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831</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"在脚底下立即释放法术,在此范围内的目标每秒造成"&amp;W660*100&amp;"%攻击伤害+"&amp;Y660&amp;"点固定伤害,己方伤害提升30%,目标移动速度降低20%,持续20秒"</f>
        <v>在脚底下立即释放法术,在此范围内的目标每秒造成100%攻击伤害+1150点固定伤害,己方伤害提升30%,目标移动速度降低20%,持续20秒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61023405</v>
      </c>
      <c r="D661" s="15" t="s">
        <v>828</v>
      </c>
      <c r="E661" s="12">
        <v>4</v>
      </c>
      <c r="F661" s="20">
        <v>80000001</v>
      </c>
      <c r="G661" s="12">
        <v>0</v>
      </c>
      <c r="H661" s="12">
        <v>0</v>
      </c>
      <c r="I661" s="14">
        <v>0</v>
      </c>
      <c r="J661" s="12">
        <v>0</v>
      </c>
      <c r="K661" s="12">
        <v>0</v>
      </c>
      <c r="L661" s="14">
        <v>0</v>
      </c>
      <c r="M661" s="14">
        <v>0</v>
      </c>
      <c r="N661" s="14">
        <v>1</v>
      </c>
      <c r="O661" s="14">
        <v>0</v>
      </c>
      <c r="P661" s="14">
        <v>0</v>
      </c>
      <c r="Q661" s="14">
        <v>0</v>
      </c>
      <c r="R661" s="20">
        <v>0</v>
      </c>
      <c r="S661" s="23">
        <v>0</v>
      </c>
      <c r="T661" s="12">
        <v>1</v>
      </c>
      <c r="U661" s="14">
        <v>2</v>
      </c>
      <c r="V661" s="14">
        <v>0</v>
      </c>
      <c r="W661" s="14">
        <v>1.1000000000000001</v>
      </c>
      <c r="X661" s="14"/>
      <c r="Y661" s="14">
        <v>1550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832</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"在脚底下立即释放法术,在此范围内的目标每秒造成"&amp;W661*100&amp;"%攻击伤害+"&amp;Y661&amp;"点固定伤害,己方伤害提升35%,目标移动速度降低20%,持续20秒"</f>
        <v>在脚底下立即释放法术,在此范围内的目标每秒造成110%攻击伤害+1550点固定伤害,己方伤害提升35%,目标移动速度降低20%,持续20秒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61023406</v>
      </c>
      <c r="D662" s="15" t="s">
        <v>828</v>
      </c>
      <c r="E662" s="12">
        <v>5</v>
      </c>
      <c r="F662" s="20">
        <v>80000001</v>
      </c>
      <c r="G662" s="12">
        <v>0</v>
      </c>
      <c r="H662" s="12">
        <v>0</v>
      </c>
      <c r="I662" s="14">
        <v>0</v>
      </c>
      <c r="J662" s="12">
        <v>0</v>
      </c>
      <c r="K662" s="12">
        <v>0</v>
      </c>
      <c r="L662" s="14">
        <v>0</v>
      </c>
      <c r="M662" s="14">
        <v>0</v>
      </c>
      <c r="N662" s="14">
        <v>1</v>
      </c>
      <c r="O662" s="14">
        <v>0</v>
      </c>
      <c r="P662" s="14">
        <v>0</v>
      </c>
      <c r="Q662" s="14">
        <v>0</v>
      </c>
      <c r="R662" s="20">
        <v>0</v>
      </c>
      <c r="S662" s="23">
        <v>0</v>
      </c>
      <c r="T662" s="12">
        <v>1</v>
      </c>
      <c r="U662" s="14">
        <v>2</v>
      </c>
      <c r="V662" s="14">
        <v>0</v>
      </c>
      <c r="W662" s="14">
        <v>1.2</v>
      </c>
      <c r="X662" s="14"/>
      <c r="Y662" s="14">
        <v>2050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833</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"在脚底下立即释放法术,在此范围内的目标每秒造成"&amp;W662*100&amp;"%攻击伤害+"&amp;Y662&amp;"点固定伤害,己方伤害提升40%,目标移动速度降低20%,持续20秒"</f>
        <v>在脚底下立即释放法术,在此范围内的目标每秒造成120%攻击伤害+2050点固定伤害,己方伤害提升40%,目标移动速度降低20%,持续20秒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2">
        <v>62011101</v>
      </c>
      <c r="D663" s="15" t="s">
        <v>754</v>
      </c>
      <c r="E663" s="12">
        <v>0</v>
      </c>
      <c r="F663" s="20">
        <v>80000001</v>
      </c>
      <c r="G663" s="14">
        <f>C664</f>
        <v>62011102</v>
      </c>
      <c r="H663" s="14">
        <v>3</v>
      </c>
      <c r="I663" s="12">
        <v>1</v>
      </c>
      <c r="J663" s="12">
        <v>5</v>
      </c>
      <c r="K663" s="12">
        <v>0</v>
      </c>
      <c r="L663" s="14">
        <v>0</v>
      </c>
      <c r="M663" s="14">
        <v>0</v>
      </c>
      <c r="N663" s="14">
        <v>1</v>
      </c>
      <c r="O663" s="14">
        <v>0</v>
      </c>
      <c r="P663" s="14">
        <v>0</v>
      </c>
      <c r="Q663" s="14">
        <v>0</v>
      </c>
      <c r="R663" s="20">
        <v>0</v>
      </c>
      <c r="S663" s="23">
        <v>0</v>
      </c>
      <c r="T663" s="12">
        <v>1</v>
      </c>
      <c r="U663" s="14">
        <v>2</v>
      </c>
      <c r="V663" s="14">
        <v>0</v>
      </c>
      <c r="W663" s="14">
        <v>2.25</v>
      </c>
      <c r="X663" s="14"/>
      <c r="Y663" s="14">
        <v>900</v>
      </c>
      <c r="Z663" s="14">
        <v>0</v>
      </c>
      <c r="AA663" s="14">
        <v>0</v>
      </c>
      <c r="AB663" s="14">
        <v>0</v>
      </c>
      <c r="AC663" s="14">
        <v>0</v>
      </c>
      <c r="AD663" s="14">
        <v>0</v>
      </c>
      <c r="AE663" s="14">
        <v>7</v>
      </c>
      <c r="AF663" s="14">
        <v>1</v>
      </c>
      <c r="AG663" s="14">
        <v>3</v>
      </c>
      <c r="AH663" s="20">
        <v>2</v>
      </c>
      <c r="AI663" s="20">
        <v>1</v>
      </c>
      <c r="AJ663" s="20">
        <v>0</v>
      </c>
      <c r="AK663" s="20">
        <v>6</v>
      </c>
      <c r="AL663" s="14">
        <v>0</v>
      </c>
      <c r="AM663" s="14">
        <v>0</v>
      </c>
      <c r="AN663" s="14">
        <v>0</v>
      </c>
      <c r="AO663" s="14">
        <v>0.25</v>
      </c>
      <c r="AP663" s="14">
        <v>2000</v>
      </c>
      <c r="AQ663" s="14">
        <v>0.25</v>
      </c>
      <c r="AR663" s="14">
        <v>0</v>
      </c>
      <c r="AS663" s="20">
        <v>0</v>
      </c>
      <c r="AT663" s="14">
        <v>0</v>
      </c>
      <c r="AU663" s="14"/>
      <c r="AV663" s="15" t="s">
        <v>173</v>
      </c>
      <c r="AW663" s="14" t="s">
        <v>174</v>
      </c>
      <c r="AX663" s="14">
        <v>10000006</v>
      </c>
      <c r="AY663" s="14">
        <v>21100010</v>
      </c>
      <c r="AZ663" s="15" t="s">
        <v>156</v>
      </c>
      <c r="BA663" s="15">
        <v>0</v>
      </c>
      <c r="BB663" s="23">
        <v>0</v>
      </c>
      <c r="BC663" s="23">
        <v>0</v>
      </c>
      <c r="BD663" s="33" t="str">
        <f>"立即对目标范围内的怪物造成"&amp;W663*100&amp;"%攻击伤害+"&amp;Y663&amp;"点固定伤害"</f>
        <v>立即对目标范围内的怪物造成225%攻击伤害+900点固定伤害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2">
        <v>62011102</v>
      </c>
      <c r="D664" s="15" t="s">
        <v>754</v>
      </c>
      <c r="E664" s="12">
        <v>1</v>
      </c>
      <c r="F664" s="20">
        <v>80000001</v>
      </c>
      <c r="G664" s="14">
        <f t="shared" ref="G664:G665" si="68">C665</f>
        <v>62011103</v>
      </c>
      <c r="H664" s="14">
        <v>3</v>
      </c>
      <c r="I664" s="12">
        <v>1</v>
      </c>
      <c r="J664" s="12">
        <v>2</v>
      </c>
      <c r="K664" s="12">
        <v>0</v>
      </c>
      <c r="L664" s="14">
        <v>0</v>
      </c>
      <c r="M664" s="14">
        <v>0</v>
      </c>
      <c r="N664" s="14">
        <v>1</v>
      </c>
      <c r="O664" s="14">
        <v>0</v>
      </c>
      <c r="P664" s="14">
        <v>0</v>
      </c>
      <c r="Q664" s="14">
        <v>0</v>
      </c>
      <c r="R664" s="20">
        <v>0</v>
      </c>
      <c r="S664" s="23">
        <v>0</v>
      </c>
      <c r="T664" s="12">
        <v>1</v>
      </c>
      <c r="U664" s="14">
        <v>2</v>
      </c>
      <c r="V664" s="14">
        <v>0</v>
      </c>
      <c r="W664" s="14">
        <v>2.25</v>
      </c>
      <c r="X664" s="14"/>
      <c r="Y664" s="14">
        <v>900</v>
      </c>
      <c r="Z664" s="14">
        <v>0</v>
      </c>
      <c r="AA664" s="14">
        <v>0</v>
      </c>
      <c r="AB664" s="14">
        <v>0</v>
      </c>
      <c r="AC664" s="14">
        <v>0</v>
      </c>
      <c r="AD664" s="14">
        <v>0</v>
      </c>
      <c r="AE664" s="14">
        <v>7</v>
      </c>
      <c r="AF664" s="14">
        <v>1</v>
      </c>
      <c r="AG664" s="14">
        <v>3</v>
      </c>
      <c r="AH664" s="20">
        <v>2</v>
      </c>
      <c r="AI664" s="20">
        <v>1</v>
      </c>
      <c r="AJ664" s="20">
        <v>0</v>
      </c>
      <c r="AK664" s="20">
        <v>6</v>
      </c>
      <c r="AL664" s="14">
        <v>0</v>
      </c>
      <c r="AM664" s="14">
        <v>0</v>
      </c>
      <c r="AN664" s="14">
        <v>0</v>
      </c>
      <c r="AO664" s="14">
        <v>0.25</v>
      </c>
      <c r="AP664" s="14">
        <v>2000</v>
      </c>
      <c r="AQ664" s="14">
        <v>0.25</v>
      </c>
      <c r="AR664" s="14">
        <v>0</v>
      </c>
      <c r="AS664" s="20">
        <v>0</v>
      </c>
      <c r="AT664" s="14">
        <v>0</v>
      </c>
      <c r="AU664" s="14"/>
      <c r="AV664" s="15" t="s">
        <v>173</v>
      </c>
      <c r="AW664" s="14" t="s">
        <v>174</v>
      </c>
      <c r="AX664" s="14">
        <v>10000006</v>
      </c>
      <c r="AY664" s="14">
        <v>21100010</v>
      </c>
      <c r="AZ664" s="15" t="s">
        <v>156</v>
      </c>
      <c r="BA664" s="15">
        <v>0</v>
      </c>
      <c r="BB664" s="23">
        <v>0</v>
      </c>
      <c r="BC664" s="23">
        <v>0</v>
      </c>
      <c r="BD664" s="33" t="str">
        <f t="shared" ref="BD664:BD668" si="69">"立即对目标范围内的怪物造成"&amp;W664*100&amp;"%攻击伤害+"&amp;Y664&amp;"点固定伤害"</f>
        <v>立即对目标范围内的怪物造成225%攻击伤害+900点固定伤害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2">
        <v>62011103</v>
      </c>
      <c r="D665" s="15" t="s">
        <v>754</v>
      </c>
      <c r="E665" s="12">
        <v>2</v>
      </c>
      <c r="F665" s="20">
        <v>80000001</v>
      </c>
      <c r="G665" s="14">
        <f t="shared" si="68"/>
        <v>62011104</v>
      </c>
      <c r="H665" s="14">
        <v>3</v>
      </c>
      <c r="I665" s="12">
        <v>1</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1800</v>
      </c>
      <c r="Z665" s="14">
        <v>0</v>
      </c>
      <c r="AA665" s="14">
        <v>0</v>
      </c>
      <c r="AB665" s="14">
        <v>0</v>
      </c>
      <c r="AC665" s="14">
        <v>0</v>
      </c>
      <c r="AD665" s="14">
        <v>0</v>
      </c>
      <c r="AE665" s="14">
        <v>7</v>
      </c>
      <c r="AF665" s="14">
        <v>1</v>
      </c>
      <c r="AG665" s="14">
        <v>3</v>
      </c>
      <c r="AH665" s="20">
        <v>2</v>
      </c>
      <c r="AI665" s="20">
        <v>1</v>
      </c>
      <c r="AJ665" s="20">
        <v>0</v>
      </c>
      <c r="AK665" s="20">
        <v>6</v>
      </c>
      <c r="AL665" s="14">
        <v>0</v>
      </c>
      <c r="AM665" s="14">
        <v>0</v>
      </c>
      <c r="AN665" s="14">
        <v>0</v>
      </c>
      <c r="AO665" s="14">
        <v>0.25</v>
      </c>
      <c r="AP665" s="14">
        <v>2000</v>
      </c>
      <c r="AQ665" s="14">
        <v>0.25</v>
      </c>
      <c r="AR665" s="14">
        <v>0</v>
      </c>
      <c r="AS665" s="20">
        <v>0</v>
      </c>
      <c r="AT665" s="14">
        <v>0</v>
      </c>
      <c r="AU665" s="14"/>
      <c r="AV665" s="15" t="s">
        <v>173</v>
      </c>
      <c r="AW665" s="14" t="s">
        <v>174</v>
      </c>
      <c r="AX665" s="14">
        <v>10000006</v>
      </c>
      <c r="AY665" s="14">
        <v>21100010</v>
      </c>
      <c r="AZ665" s="15" t="s">
        <v>156</v>
      </c>
      <c r="BA665" s="15">
        <v>0</v>
      </c>
      <c r="BB665" s="23">
        <v>0</v>
      </c>
      <c r="BC665" s="23">
        <v>0</v>
      </c>
      <c r="BD665" s="33" t="str">
        <f t="shared" si="69"/>
        <v>立即对目标范围内的怪物造成250%攻击伤害+1800点固定伤害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62011104</v>
      </c>
      <c r="D666" s="15" t="s">
        <v>754</v>
      </c>
      <c r="E666" s="12">
        <v>3</v>
      </c>
      <c r="F666" s="20">
        <v>80000001</v>
      </c>
      <c r="G666" s="12">
        <v>0</v>
      </c>
      <c r="H666" s="12">
        <v>3</v>
      </c>
      <c r="I666" s="12">
        <v>1</v>
      </c>
      <c r="J666" s="12">
        <v>0</v>
      </c>
      <c r="K666" s="12">
        <v>0</v>
      </c>
      <c r="L666" s="14">
        <v>0</v>
      </c>
      <c r="M666" s="14">
        <v>0</v>
      </c>
      <c r="N666" s="14">
        <v>1</v>
      </c>
      <c r="O666" s="14">
        <v>0</v>
      </c>
      <c r="P666" s="14">
        <v>0</v>
      </c>
      <c r="Q666" s="14">
        <v>0</v>
      </c>
      <c r="R666" s="20">
        <v>0</v>
      </c>
      <c r="S666" s="23">
        <v>0</v>
      </c>
      <c r="T666" s="12">
        <v>1</v>
      </c>
      <c r="U666" s="14">
        <v>2</v>
      </c>
      <c r="V666" s="14">
        <v>0</v>
      </c>
      <c r="W666" s="14">
        <v>2.75</v>
      </c>
      <c r="X666" s="14"/>
      <c r="Y666" s="14">
        <v>2800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 t="shared" si="69"/>
        <v>立即对目标范围内的怪物造成275%攻击伤害+2800点固定伤害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62011105</v>
      </c>
      <c r="D667" s="15" t="s">
        <v>754</v>
      </c>
      <c r="E667" s="12">
        <v>4</v>
      </c>
      <c r="F667" s="20">
        <v>80000001</v>
      </c>
      <c r="G667" s="12">
        <v>0</v>
      </c>
      <c r="H667" s="12">
        <v>3</v>
      </c>
      <c r="I667" s="12">
        <v>1</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4000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si="69"/>
        <v>立即对目标范围内的怪物造成300%攻击伤害+4000点固定伤害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62011106</v>
      </c>
      <c r="D668" s="15" t="s">
        <v>754</v>
      </c>
      <c r="E668" s="12">
        <v>5</v>
      </c>
      <c r="F668" s="20">
        <v>80000001</v>
      </c>
      <c r="G668" s="12">
        <v>0</v>
      </c>
      <c r="H668" s="12">
        <v>3</v>
      </c>
      <c r="I668" s="12">
        <v>1</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5200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立即对目标范围内的怪物造成325%攻击伤害+5200点固定伤害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62011201</v>
      </c>
      <c r="D669" s="15" t="s">
        <v>834</v>
      </c>
      <c r="E669" s="12">
        <v>0</v>
      </c>
      <c r="F669" s="20">
        <v>80000001</v>
      </c>
      <c r="G669" s="14">
        <f>C670</f>
        <v>62011202</v>
      </c>
      <c r="H669" s="14">
        <v>4</v>
      </c>
      <c r="I669" s="12">
        <v>3</v>
      </c>
      <c r="J669" s="12">
        <v>5</v>
      </c>
      <c r="K669" s="12">
        <v>0</v>
      </c>
      <c r="L669" s="14">
        <v>0</v>
      </c>
      <c r="M669" s="14">
        <v>0</v>
      </c>
      <c r="N669" s="14">
        <v>1</v>
      </c>
      <c r="O669" s="14">
        <v>0</v>
      </c>
      <c r="P669" s="14">
        <v>0</v>
      </c>
      <c r="Q669" s="14">
        <v>0</v>
      </c>
      <c r="R669" s="20">
        <v>0</v>
      </c>
      <c r="S669" s="23">
        <v>0</v>
      </c>
      <c r="T669" s="12">
        <v>1</v>
      </c>
      <c r="U669" s="14">
        <v>2</v>
      </c>
      <c r="V669" s="14">
        <v>0</v>
      </c>
      <c r="W669" s="14">
        <v>2</v>
      </c>
      <c r="X669" s="14"/>
      <c r="Y669" s="14">
        <v>750</v>
      </c>
      <c r="Z669" s="14">
        <v>0</v>
      </c>
      <c r="AA669" s="14">
        <v>0</v>
      </c>
      <c r="AB669" s="14">
        <v>0</v>
      </c>
      <c r="AC669" s="14">
        <v>0</v>
      </c>
      <c r="AD669" s="14">
        <v>0</v>
      </c>
      <c r="AE669" s="14">
        <v>9</v>
      </c>
      <c r="AF669" s="14">
        <v>1</v>
      </c>
      <c r="AG669" s="14">
        <v>3</v>
      </c>
      <c r="AH669" s="20">
        <v>2</v>
      </c>
      <c r="AI669" s="20">
        <v>2</v>
      </c>
      <c r="AJ669" s="20">
        <v>0</v>
      </c>
      <c r="AK669" s="20">
        <v>4</v>
      </c>
      <c r="AL669" s="14">
        <v>0</v>
      </c>
      <c r="AM669" s="14">
        <v>0</v>
      </c>
      <c r="AN669" s="14">
        <v>0</v>
      </c>
      <c r="AO669" s="14">
        <v>0.25</v>
      </c>
      <c r="AP669" s="14">
        <v>3000</v>
      </c>
      <c r="AQ669" s="14">
        <v>0.25</v>
      </c>
      <c r="AR669" s="14">
        <v>10</v>
      </c>
      <c r="AS669" s="20">
        <v>0</v>
      </c>
      <c r="AT669" s="14">
        <v>92002001</v>
      </c>
      <c r="AU669" s="14"/>
      <c r="AV669" s="15" t="s">
        <v>173</v>
      </c>
      <c r="AW669" s="14" t="s">
        <v>835</v>
      </c>
      <c r="AX669" s="14">
        <v>10003002</v>
      </c>
      <c r="AY669" s="14">
        <v>21100020</v>
      </c>
      <c r="AZ669" s="15" t="s">
        <v>181</v>
      </c>
      <c r="BA669" s="15">
        <v>0</v>
      </c>
      <c r="BB669" s="23">
        <v>0</v>
      </c>
      <c r="BC669" s="23">
        <v>0</v>
      </c>
      <c r="BD669" s="33" t="str">
        <f>"立即对目标范围内的怪物造成"&amp;W669*100&amp;"%攻击伤害+"&amp;Y669&amp;"点固定伤害"&amp;",并使目标移动速度降低50%,持续3秒"</f>
        <v>立即对目标范围内的怪物造成200%攻击伤害+750点固定伤害,并使目标移动速度降低50%,持续3秒</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62011202</v>
      </c>
      <c r="D670" s="15" t="s">
        <v>834</v>
      </c>
      <c r="E670" s="12">
        <v>1</v>
      </c>
      <c r="F670" s="20">
        <v>80000001</v>
      </c>
      <c r="G670" s="14">
        <f t="shared" ref="G670:G671" si="70">C671</f>
        <v>62011203</v>
      </c>
      <c r="H670" s="14">
        <v>4</v>
      </c>
      <c r="I670" s="12">
        <v>3</v>
      </c>
      <c r="J670" s="12">
        <v>2</v>
      </c>
      <c r="K670" s="12">
        <v>0</v>
      </c>
      <c r="L670" s="14">
        <v>0</v>
      </c>
      <c r="M670" s="14">
        <v>0</v>
      </c>
      <c r="N670" s="14">
        <v>1</v>
      </c>
      <c r="O670" s="14">
        <v>0</v>
      </c>
      <c r="P670" s="14">
        <v>0</v>
      </c>
      <c r="Q670" s="14">
        <v>0</v>
      </c>
      <c r="R670" s="20">
        <v>0</v>
      </c>
      <c r="S670" s="23">
        <v>0</v>
      </c>
      <c r="T670" s="12">
        <v>1</v>
      </c>
      <c r="U670" s="14">
        <v>2</v>
      </c>
      <c r="V670" s="14">
        <v>0</v>
      </c>
      <c r="W670" s="14">
        <v>2</v>
      </c>
      <c r="X670" s="14"/>
      <c r="Y670" s="14">
        <v>750</v>
      </c>
      <c r="Z670" s="14">
        <v>0</v>
      </c>
      <c r="AA670" s="14">
        <v>0</v>
      </c>
      <c r="AB670" s="14">
        <v>0</v>
      </c>
      <c r="AC670" s="14">
        <v>0</v>
      </c>
      <c r="AD670" s="14">
        <v>0</v>
      </c>
      <c r="AE670" s="14">
        <v>9</v>
      </c>
      <c r="AF670" s="14">
        <v>1</v>
      </c>
      <c r="AG670" s="14">
        <v>3</v>
      </c>
      <c r="AH670" s="20">
        <v>2</v>
      </c>
      <c r="AI670" s="20">
        <v>2</v>
      </c>
      <c r="AJ670" s="20">
        <v>0</v>
      </c>
      <c r="AK670" s="20">
        <v>4</v>
      </c>
      <c r="AL670" s="14">
        <v>0</v>
      </c>
      <c r="AM670" s="14">
        <v>0</v>
      </c>
      <c r="AN670" s="14">
        <v>0</v>
      </c>
      <c r="AO670" s="14">
        <v>0.25</v>
      </c>
      <c r="AP670" s="14">
        <v>3000</v>
      </c>
      <c r="AQ670" s="14">
        <v>0.25</v>
      </c>
      <c r="AR670" s="14">
        <v>10</v>
      </c>
      <c r="AS670" s="20">
        <v>0</v>
      </c>
      <c r="AT670" s="14">
        <v>92002001</v>
      </c>
      <c r="AU670" s="14"/>
      <c r="AV670" s="15" t="s">
        <v>173</v>
      </c>
      <c r="AW670" s="14" t="s">
        <v>835</v>
      </c>
      <c r="AX670" s="14">
        <v>10003002</v>
      </c>
      <c r="AY670" s="14">
        <v>21100020</v>
      </c>
      <c r="AZ670" s="15" t="s">
        <v>181</v>
      </c>
      <c r="BA670" s="15">
        <v>0</v>
      </c>
      <c r="BB670" s="23">
        <v>0</v>
      </c>
      <c r="BC670" s="23">
        <v>0</v>
      </c>
      <c r="BD670" s="33" t="str">
        <f t="shared" ref="BD670:BD674" si="71">"立即对目标范围内的怪物造成"&amp;W670*100&amp;"%攻击伤害+"&amp;Y670&amp;"点固定伤害"&amp;",并使目标移动速度降低50%,持续3秒"</f>
        <v>立即对目标范围内的怪物造成200%攻击伤害+750点固定伤害,并使目标移动速度降低50%,持续3秒</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62011203</v>
      </c>
      <c r="D671" s="15" t="s">
        <v>834</v>
      </c>
      <c r="E671" s="12">
        <v>2</v>
      </c>
      <c r="F671" s="20">
        <v>80000001</v>
      </c>
      <c r="G671" s="14">
        <f t="shared" si="70"/>
        <v>62011204</v>
      </c>
      <c r="H671" s="14">
        <v>4</v>
      </c>
      <c r="I671" s="12">
        <v>3</v>
      </c>
      <c r="J671" s="12">
        <v>2</v>
      </c>
      <c r="K671" s="12">
        <v>0</v>
      </c>
      <c r="L671" s="14">
        <v>0</v>
      </c>
      <c r="M671" s="14">
        <v>0</v>
      </c>
      <c r="N671" s="14">
        <v>1</v>
      </c>
      <c r="O671" s="14">
        <v>0</v>
      </c>
      <c r="P671" s="14">
        <v>0</v>
      </c>
      <c r="Q671" s="14">
        <v>0</v>
      </c>
      <c r="R671" s="20">
        <v>0</v>
      </c>
      <c r="S671" s="23">
        <v>0</v>
      </c>
      <c r="T671" s="12">
        <v>1</v>
      </c>
      <c r="U671" s="14">
        <v>2</v>
      </c>
      <c r="V671" s="14">
        <v>0</v>
      </c>
      <c r="W671" s="14">
        <v>2.2000000000000002</v>
      </c>
      <c r="X671" s="14"/>
      <c r="Y671" s="14">
        <v>1500</v>
      </c>
      <c r="Z671" s="14">
        <v>0</v>
      </c>
      <c r="AA671" s="14">
        <v>0</v>
      </c>
      <c r="AB671" s="14">
        <v>0</v>
      </c>
      <c r="AC671" s="14">
        <v>0</v>
      </c>
      <c r="AD671" s="14">
        <v>0</v>
      </c>
      <c r="AE671" s="14">
        <v>9</v>
      </c>
      <c r="AF671" s="14">
        <v>1</v>
      </c>
      <c r="AG671" s="14">
        <v>3</v>
      </c>
      <c r="AH671" s="20">
        <v>2</v>
      </c>
      <c r="AI671" s="20">
        <v>2</v>
      </c>
      <c r="AJ671" s="20">
        <v>0</v>
      </c>
      <c r="AK671" s="20">
        <v>4</v>
      </c>
      <c r="AL671" s="14">
        <v>0</v>
      </c>
      <c r="AM671" s="14">
        <v>0</v>
      </c>
      <c r="AN671" s="14">
        <v>0</v>
      </c>
      <c r="AO671" s="14">
        <v>0.25</v>
      </c>
      <c r="AP671" s="14">
        <v>3000</v>
      </c>
      <c r="AQ671" s="14">
        <v>0.25</v>
      </c>
      <c r="AR671" s="14">
        <v>10</v>
      </c>
      <c r="AS671" s="20">
        <v>0</v>
      </c>
      <c r="AT671" s="14">
        <v>92002001</v>
      </c>
      <c r="AU671" s="14"/>
      <c r="AV671" s="15" t="s">
        <v>173</v>
      </c>
      <c r="AW671" s="14" t="s">
        <v>835</v>
      </c>
      <c r="AX671" s="14">
        <v>10003002</v>
      </c>
      <c r="AY671" s="14">
        <v>21100020</v>
      </c>
      <c r="AZ671" s="15" t="s">
        <v>181</v>
      </c>
      <c r="BA671" s="15">
        <v>0</v>
      </c>
      <c r="BB671" s="23">
        <v>0</v>
      </c>
      <c r="BC671" s="23">
        <v>0</v>
      </c>
      <c r="BD671" s="33" t="str">
        <f t="shared" si="71"/>
        <v>立即对目标范围内的怪物造成220%攻击伤害+1500点固定伤害,并使目标移动速度降低50%,持续3秒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62011204</v>
      </c>
      <c r="D672" s="15" t="s">
        <v>834</v>
      </c>
      <c r="E672" s="12">
        <v>3</v>
      </c>
      <c r="F672" s="20">
        <v>80000001</v>
      </c>
      <c r="G672" s="14">
        <v>0</v>
      </c>
      <c r="H672" s="14">
        <v>4</v>
      </c>
      <c r="I672" s="12">
        <v>3</v>
      </c>
      <c r="J672" s="12">
        <v>0</v>
      </c>
      <c r="K672" s="12">
        <v>0</v>
      </c>
      <c r="L672" s="14">
        <v>0</v>
      </c>
      <c r="M672" s="14">
        <v>0</v>
      </c>
      <c r="N672" s="14">
        <v>1</v>
      </c>
      <c r="O672" s="14">
        <v>0</v>
      </c>
      <c r="P672" s="14">
        <v>0</v>
      </c>
      <c r="Q672" s="14">
        <v>0</v>
      </c>
      <c r="R672" s="20">
        <v>0</v>
      </c>
      <c r="S672" s="23">
        <v>0</v>
      </c>
      <c r="T672" s="12">
        <v>1</v>
      </c>
      <c r="U672" s="14">
        <v>2</v>
      </c>
      <c r="V672" s="14">
        <v>0</v>
      </c>
      <c r="W672" s="14">
        <v>2.4</v>
      </c>
      <c r="X672" s="14"/>
      <c r="Y672" s="14">
        <v>2250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 t="shared" si="71"/>
        <v>立即对目标范围内的怪物造成240%攻击伤害+2250点固定伤害,并使目标移动速度降低50%,持续3秒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62011205</v>
      </c>
      <c r="D673" s="15" t="s">
        <v>834</v>
      </c>
      <c r="E673" s="12">
        <v>4</v>
      </c>
      <c r="F673" s="20">
        <v>80000001</v>
      </c>
      <c r="G673" s="14">
        <v>0</v>
      </c>
      <c r="H673" s="14">
        <v>4</v>
      </c>
      <c r="I673" s="12">
        <v>3</v>
      </c>
      <c r="J673" s="12">
        <v>0</v>
      </c>
      <c r="K673" s="12">
        <v>0</v>
      </c>
      <c r="L673" s="14">
        <v>0</v>
      </c>
      <c r="M673" s="14">
        <v>0</v>
      </c>
      <c r="N673" s="14">
        <v>1</v>
      </c>
      <c r="O673" s="14">
        <v>0</v>
      </c>
      <c r="P673" s="14">
        <v>0</v>
      </c>
      <c r="Q673" s="14">
        <v>0</v>
      </c>
      <c r="R673" s="20">
        <v>0</v>
      </c>
      <c r="S673" s="23">
        <v>0</v>
      </c>
      <c r="T673" s="12">
        <v>1</v>
      </c>
      <c r="U673" s="14">
        <v>2</v>
      </c>
      <c r="V673" s="14">
        <v>0</v>
      </c>
      <c r="W673" s="14">
        <v>2.6</v>
      </c>
      <c r="X673" s="14"/>
      <c r="Y673" s="14">
        <v>3250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si="71"/>
        <v>立即对目标范围内的怪物造成260%攻击伤害+3250点固定伤害,并使目标移动速度降低50%,持续3秒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62011206</v>
      </c>
      <c r="D674" s="15" t="s">
        <v>834</v>
      </c>
      <c r="E674" s="12">
        <v>5</v>
      </c>
      <c r="F674" s="20">
        <v>80000001</v>
      </c>
      <c r="G674" s="14">
        <v>0</v>
      </c>
      <c r="H674" s="14">
        <v>4</v>
      </c>
      <c r="I674" s="12">
        <v>3</v>
      </c>
      <c r="J674" s="12">
        <v>0</v>
      </c>
      <c r="K674" s="12">
        <v>0</v>
      </c>
      <c r="L674" s="14">
        <v>0</v>
      </c>
      <c r="M674" s="14">
        <v>0</v>
      </c>
      <c r="N674" s="14">
        <v>1</v>
      </c>
      <c r="O674" s="14">
        <v>0</v>
      </c>
      <c r="P674" s="14">
        <v>0</v>
      </c>
      <c r="Q674" s="14">
        <v>0</v>
      </c>
      <c r="R674" s="20">
        <v>0</v>
      </c>
      <c r="S674" s="23">
        <v>0</v>
      </c>
      <c r="T674" s="12">
        <v>1</v>
      </c>
      <c r="U674" s="14">
        <v>2</v>
      </c>
      <c r="V674" s="14">
        <v>0</v>
      </c>
      <c r="W674" s="14">
        <v>2.8</v>
      </c>
      <c r="X674" s="14"/>
      <c r="Y674" s="14">
        <v>4250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立即对目标范围内的怪物造成280%攻击伤害+4250点固定伤害,并使目标移动速度降低50%,持续3秒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62011301</v>
      </c>
      <c r="D675" s="15" t="s">
        <v>755</v>
      </c>
      <c r="E675" s="12">
        <v>0</v>
      </c>
      <c r="F675" s="20">
        <v>80000001</v>
      </c>
      <c r="G675" s="14">
        <f>C676</f>
        <v>62011302</v>
      </c>
      <c r="H675" s="14">
        <v>3</v>
      </c>
      <c r="I675" s="12">
        <v>5</v>
      </c>
      <c r="J675" s="12">
        <v>5</v>
      </c>
      <c r="K675" s="12">
        <v>0</v>
      </c>
      <c r="L675" s="14">
        <v>0</v>
      </c>
      <c r="M675" s="14">
        <v>0</v>
      </c>
      <c r="N675" s="14">
        <v>1</v>
      </c>
      <c r="O675" s="14">
        <v>0</v>
      </c>
      <c r="P675" s="14">
        <v>0</v>
      </c>
      <c r="Q675" s="14">
        <v>0</v>
      </c>
      <c r="R675" s="20">
        <v>0</v>
      </c>
      <c r="S675" s="23">
        <v>0</v>
      </c>
      <c r="T675" s="12">
        <v>1</v>
      </c>
      <c r="U675" s="14">
        <v>2</v>
      </c>
      <c r="V675" s="14">
        <v>0</v>
      </c>
      <c r="W675" s="14">
        <v>2</v>
      </c>
      <c r="X675" s="14"/>
      <c r="Y675" s="14">
        <v>750</v>
      </c>
      <c r="Z675" s="14">
        <v>0</v>
      </c>
      <c r="AA675" s="14">
        <v>0</v>
      </c>
      <c r="AB675" s="14">
        <v>0</v>
      </c>
      <c r="AC675" s="14">
        <v>0</v>
      </c>
      <c r="AD675" s="14">
        <v>0</v>
      </c>
      <c r="AE675" s="14">
        <v>9</v>
      </c>
      <c r="AF675" s="14">
        <v>1</v>
      </c>
      <c r="AG675" s="14">
        <v>3</v>
      </c>
      <c r="AH675" s="20">
        <v>2</v>
      </c>
      <c r="AI675" s="20">
        <v>1</v>
      </c>
      <c r="AJ675" s="20">
        <v>0</v>
      </c>
      <c r="AK675" s="20">
        <v>6</v>
      </c>
      <c r="AL675" s="14">
        <v>0</v>
      </c>
      <c r="AM675" s="14">
        <v>1</v>
      </c>
      <c r="AN675" s="14">
        <v>0</v>
      </c>
      <c r="AO675" s="14">
        <v>0.25</v>
      </c>
      <c r="AP675" s="14">
        <v>2000</v>
      </c>
      <c r="AQ675" s="14">
        <v>0.25</v>
      </c>
      <c r="AR675" s="14">
        <v>0</v>
      </c>
      <c r="AS675" s="20">
        <v>0</v>
      </c>
      <c r="AT675" s="14">
        <v>92003001</v>
      </c>
      <c r="AU675" s="14"/>
      <c r="AV675" s="15" t="s">
        <v>173</v>
      </c>
      <c r="AW675" s="14" t="s">
        <v>180</v>
      </c>
      <c r="AX675" s="14">
        <v>10000006</v>
      </c>
      <c r="AY675" s="14">
        <v>21100030</v>
      </c>
      <c r="AZ675" s="15" t="s">
        <v>156</v>
      </c>
      <c r="BA675" s="15">
        <v>0</v>
      </c>
      <c r="BB675" s="23">
        <v>0</v>
      </c>
      <c r="BC675" s="23">
        <v>0</v>
      </c>
      <c r="BD675" s="33" t="str">
        <f>"立即对目标范围内的怪物造成"&amp;W675*100&amp;"%攻击伤害+"&amp;Y675&amp;"点固定伤害"&amp;",并造成1秒眩晕效果"</f>
        <v>立即对目标范围内的怪物造成200%攻击伤害+750点固定伤害,并造成1秒眩晕效果</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62011302</v>
      </c>
      <c r="D676" s="15" t="s">
        <v>755</v>
      </c>
      <c r="E676" s="12">
        <v>1</v>
      </c>
      <c r="F676" s="20">
        <v>80000001</v>
      </c>
      <c r="G676" s="14">
        <f t="shared" ref="G676:G677" si="72">C677</f>
        <v>62011303</v>
      </c>
      <c r="H676" s="14">
        <v>3</v>
      </c>
      <c r="I676" s="12">
        <v>5</v>
      </c>
      <c r="J676" s="12">
        <v>2</v>
      </c>
      <c r="K676" s="12">
        <v>0</v>
      </c>
      <c r="L676" s="14">
        <v>0</v>
      </c>
      <c r="M676" s="14">
        <v>0</v>
      </c>
      <c r="N676" s="14">
        <v>1</v>
      </c>
      <c r="O676" s="14">
        <v>0</v>
      </c>
      <c r="P676" s="14">
        <v>0</v>
      </c>
      <c r="Q676" s="14">
        <v>0</v>
      </c>
      <c r="R676" s="20">
        <v>0</v>
      </c>
      <c r="S676" s="23">
        <v>0</v>
      </c>
      <c r="T676" s="12">
        <v>1</v>
      </c>
      <c r="U676" s="14">
        <v>2</v>
      </c>
      <c r="V676" s="14">
        <v>0</v>
      </c>
      <c r="W676" s="14">
        <v>2</v>
      </c>
      <c r="X676" s="14"/>
      <c r="Y676" s="14">
        <v>750</v>
      </c>
      <c r="Z676" s="14">
        <v>0</v>
      </c>
      <c r="AA676" s="14">
        <v>0</v>
      </c>
      <c r="AB676" s="14">
        <v>0</v>
      </c>
      <c r="AC676" s="14">
        <v>0</v>
      </c>
      <c r="AD676" s="14">
        <v>0</v>
      </c>
      <c r="AE676" s="14">
        <v>9</v>
      </c>
      <c r="AF676" s="14">
        <v>1</v>
      </c>
      <c r="AG676" s="14">
        <v>3</v>
      </c>
      <c r="AH676" s="20">
        <v>2</v>
      </c>
      <c r="AI676" s="20">
        <v>1</v>
      </c>
      <c r="AJ676" s="20">
        <v>0</v>
      </c>
      <c r="AK676" s="20">
        <v>6</v>
      </c>
      <c r="AL676" s="14">
        <v>0</v>
      </c>
      <c r="AM676" s="14">
        <v>1</v>
      </c>
      <c r="AN676" s="14">
        <v>0</v>
      </c>
      <c r="AO676" s="14">
        <v>0.25</v>
      </c>
      <c r="AP676" s="14">
        <v>2000</v>
      </c>
      <c r="AQ676" s="14">
        <v>0.25</v>
      </c>
      <c r="AR676" s="14">
        <v>0</v>
      </c>
      <c r="AS676" s="20">
        <v>0</v>
      </c>
      <c r="AT676" s="14">
        <v>92003001</v>
      </c>
      <c r="AU676" s="14"/>
      <c r="AV676" s="15" t="s">
        <v>173</v>
      </c>
      <c r="AW676" s="14" t="s">
        <v>180</v>
      </c>
      <c r="AX676" s="14">
        <v>10000006</v>
      </c>
      <c r="AY676" s="14">
        <v>21100030</v>
      </c>
      <c r="AZ676" s="15" t="s">
        <v>156</v>
      </c>
      <c r="BA676" s="15">
        <v>0</v>
      </c>
      <c r="BB676" s="23">
        <v>0</v>
      </c>
      <c r="BC676" s="23">
        <v>0</v>
      </c>
      <c r="BD676" s="33" t="str">
        <f t="shared" ref="BD676:BD680" si="73">"立即对目标范围内的怪物造成"&amp;W676*100&amp;"%攻击伤害+"&amp;Y676&amp;"点固定伤害"&amp;",并造成1秒眩晕效果"</f>
        <v>立即对目标范围内的怪物造成200%攻击伤害+750点固定伤害,并造成1秒眩晕效果</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62011303</v>
      </c>
      <c r="D677" s="15" t="s">
        <v>755</v>
      </c>
      <c r="E677" s="12">
        <v>2</v>
      </c>
      <c r="F677" s="20">
        <v>80000001</v>
      </c>
      <c r="G677" s="14">
        <f t="shared" si="72"/>
        <v>62011304</v>
      </c>
      <c r="H677" s="14">
        <v>3</v>
      </c>
      <c r="I677" s="12">
        <v>5</v>
      </c>
      <c r="J677" s="12">
        <v>2</v>
      </c>
      <c r="K677" s="12">
        <v>0</v>
      </c>
      <c r="L677" s="14">
        <v>0</v>
      </c>
      <c r="M677" s="14">
        <v>0</v>
      </c>
      <c r="N677" s="14">
        <v>1</v>
      </c>
      <c r="O677" s="14">
        <v>0</v>
      </c>
      <c r="P677" s="14">
        <v>0</v>
      </c>
      <c r="Q677" s="14">
        <v>0</v>
      </c>
      <c r="R677" s="20">
        <v>0</v>
      </c>
      <c r="S677" s="23">
        <v>0</v>
      </c>
      <c r="T677" s="12">
        <v>1</v>
      </c>
      <c r="U677" s="14">
        <v>2</v>
      </c>
      <c r="V677" s="14">
        <v>0</v>
      </c>
      <c r="W677" s="14">
        <v>2.2000000000000002</v>
      </c>
      <c r="X677" s="14"/>
      <c r="Y677" s="14">
        <v>1500</v>
      </c>
      <c r="Z677" s="14">
        <v>0</v>
      </c>
      <c r="AA677" s="14">
        <v>0</v>
      </c>
      <c r="AB677" s="14">
        <v>0</v>
      </c>
      <c r="AC677" s="14">
        <v>0</v>
      </c>
      <c r="AD677" s="14">
        <v>0</v>
      </c>
      <c r="AE677" s="14">
        <v>9</v>
      </c>
      <c r="AF677" s="14">
        <v>1</v>
      </c>
      <c r="AG677" s="14">
        <v>3</v>
      </c>
      <c r="AH677" s="20">
        <v>2</v>
      </c>
      <c r="AI677" s="20">
        <v>1</v>
      </c>
      <c r="AJ677" s="20">
        <v>0</v>
      </c>
      <c r="AK677" s="20">
        <v>6</v>
      </c>
      <c r="AL677" s="14">
        <v>0</v>
      </c>
      <c r="AM677" s="14">
        <v>1</v>
      </c>
      <c r="AN677" s="14">
        <v>0</v>
      </c>
      <c r="AO677" s="14">
        <v>0.25</v>
      </c>
      <c r="AP677" s="14">
        <v>2000</v>
      </c>
      <c r="AQ677" s="14">
        <v>0.25</v>
      </c>
      <c r="AR677" s="14">
        <v>0</v>
      </c>
      <c r="AS677" s="20">
        <v>0</v>
      </c>
      <c r="AT677" s="14">
        <v>92003001</v>
      </c>
      <c r="AU677" s="14"/>
      <c r="AV677" s="15" t="s">
        <v>173</v>
      </c>
      <c r="AW677" s="14" t="s">
        <v>180</v>
      </c>
      <c r="AX677" s="14">
        <v>10000006</v>
      </c>
      <c r="AY677" s="14">
        <v>21100030</v>
      </c>
      <c r="AZ677" s="15" t="s">
        <v>156</v>
      </c>
      <c r="BA677" s="15">
        <v>0</v>
      </c>
      <c r="BB677" s="23">
        <v>0</v>
      </c>
      <c r="BC677" s="23">
        <v>0</v>
      </c>
      <c r="BD677" s="33" t="str">
        <f t="shared" si="73"/>
        <v>立即对目标范围内的怪物造成220%攻击伤害+1500点固定伤害,并造成1秒眩晕效果</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62011304</v>
      </c>
      <c r="D678" s="15" t="s">
        <v>755</v>
      </c>
      <c r="E678" s="12">
        <v>3</v>
      </c>
      <c r="F678" s="20">
        <v>80000001</v>
      </c>
      <c r="G678" s="12">
        <v>0</v>
      </c>
      <c r="H678" s="12">
        <v>3</v>
      </c>
      <c r="I678" s="12">
        <v>5</v>
      </c>
      <c r="J678" s="12">
        <v>0</v>
      </c>
      <c r="K678" s="12">
        <v>0</v>
      </c>
      <c r="L678" s="14">
        <v>0</v>
      </c>
      <c r="M678" s="14">
        <v>0</v>
      </c>
      <c r="N678" s="14">
        <v>1</v>
      </c>
      <c r="O678" s="14">
        <v>0</v>
      </c>
      <c r="P678" s="14">
        <v>0</v>
      </c>
      <c r="Q678" s="14">
        <v>0</v>
      </c>
      <c r="R678" s="20">
        <v>0</v>
      </c>
      <c r="S678" s="23">
        <v>0</v>
      </c>
      <c r="T678" s="12">
        <v>1</v>
      </c>
      <c r="U678" s="14">
        <v>2</v>
      </c>
      <c r="V678" s="14">
        <v>0</v>
      </c>
      <c r="W678" s="14">
        <v>2.4</v>
      </c>
      <c r="X678" s="14"/>
      <c r="Y678" s="14">
        <v>2250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 t="shared" si="73"/>
        <v>立即对目标范围内的怪物造成240%攻击伤害+2250点固定伤害,并造成1秒眩晕效果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62011305</v>
      </c>
      <c r="D679" s="15" t="s">
        <v>755</v>
      </c>
      <c r="E679" s="12">
        <v>4</v>
      </c>
      <c r="F679" s="20">
        <v>80000001</v>
      </c>
      <c r="G679" s="12">
        <v>0</v>
      </c>
      <c r="H679" s="12">
        <v>3</v>
      </c>
      <c r="I679" s="12">
        <v>5</v>
      </c>
      <c r="J679" s="12">
        <v>0</v>
      </c>
      <c r="K679" s="12">
        <v>0</v>
      </c>
      <c r="L679" s="14">
        <v>0</v>
      </c>
      <c r="M679" s="14">
        <v>0</v>
      </c>
      <c r="N679" s="14">
        <v>1</v>
      </c>
      <c r="O679" s="14">
        <v>0</v>
      </c>
      <c r="P679" s="14">
        <v>0</v>
      </c>
      <c r="Q679" s="14">
        <v>0</v>
      </c>
      <c r="R679" s="20">
        <v>0</v>
      </c>
      <c r="S679" s="23">
        <v>0</v>
      </c>
      <c r="T679" s="12">
        <v>1</v>
      </c>
      <c r="U679" s="14">
        <v>2</v>
      </c>
      <c r="V679" s="14">
        <v>0</v>
      </c>
      <c r="W679" s="14">
        <v>2.6</v>
      </c>
      <c r="X679" s="14"/>
      <c r="Y679" s="14">
        <v>3250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si="73"/>
        <v>立即对目标范围内的怪物造成260%攻击伤害+3250点固定伤害,并造成1秒眩晕效果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62011306</v>
      </c>
      <c r="D680" s="15" t="s">
        <v>755</v>
      </c>
      <c r="E680" s="12">
        <v>5</v>
      </c>
      <c r="F680" s="20">
        <v>80000001</v>
      </c>
      <c r="G680" s="12">
        <v>0</v>
      </c>
      <c r="H680" s="12">
        <v>3</v>
      </c>
      <c r="I680" s="12">
        <v>5</v>
      </c>
      <c r="J680" s="12">
        <v>0</v>
      </c>
      <c r="K680" s="12">
        <v>0</v>
      </c>
      <c r="L680" s="14">
        <v>0</v>
      </c>
      <c r="M680" s="14">
        <v>0</v>
      </c>
      <c r="N680" s="14">
        <v>1</v>
      </c>
      <c r="O680" s="14">
        <v>0</v>
      </c>
      <c r="P680" s="14">
        <v>0</v>
      </c>
      <c r="Q680" s="14">
        <v>0</v>
      </c>
      <c r="R680" s="20">
        <v>0</v>
      </c>
      <c r="S680" s="23">
        <v>0</v>
      </c>
      <c r="T680" s="12">
        <v>1</v>
      </c>
      <c r="U680" s="14">
        <v>2</v>
      </c>
      <c r="V680" s="14">
        <v>0</v>
      </c>
      <c r="W680" s="14">
        <v>2.8</v>
      </c>
      <c r="X680" s="14"/>
      <c r="Y680" s="14">
        <v>4250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立即对目标范围内的怪物造成280%攻击伤害+4250点固定伤害,并造成1秒眩晕效果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62012101</v>
      </c>
      <c r="D681" s="15" t="s">
        <v>836</v>
      </c>
      <c r="E681" s="12">
        <v>0</v>
      </c>
      <c r="F681" s="20">
        <v>80000001</v>
      </c>
      <c r="G681" s="14">
        <f>C682</f>
        <v>62012102</v>
      </c>
      <c r="H681" s="14">
        <v>4</v>
      </c>
      <c r="I681" s="12">
        <v>1</v>
      </c>
      <c r="J681" s="12">
        <v>5</v>
      </c>
      <c r="K681" s="12">
        <v>0</v>
      </c>
      <c r="L681" s="14">
        <v>0</v>
      </c>
      <c r="M681" s="14">
        <v>0</v>
      </c>
      <c r="N681" s="14">
        <v>1</v>
      </c>
      <c r="O681" s="14">
        <v>0</v>
      </c>
      <c r="P681" s="14">
        <v>0</v>
      </c>
      <c r="Q681" s="14">
        <v>0</v>
      </c>
      <c r="R681" s="20">
        <v>0</v>
      </c>
      <c r="S681" s="23">
        <v>0</v>
      </c>
      <c r="T681" s="12">
        <v>1</v>
      </c>
      <c r="U681" s="14">
        <v>2</v>
      </c>
      <c r="V681" s="14">
        <v>0</v>
      </c>
      <c r="W681" s="14">
        <v>1</v>
      </c>
      <c r="X681" s="14"/>
      <c r="Y681" s="14">
        <v>500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6000</v>
      </c>
      <c r="AQ681" s="14">
        <v>0.25</v>
      </c>
      <c r="AR681" s="14">
        <v>0</v>
      </c>
      <c r="AS681" s="20">
        <v>0</v>
      </c>
      <c r="AT681" s="14">
        <v>0</v>
      </c>
      <c r="AU681" s="14"/>
      <c r="AV681" s="15" t="s">
        <v>173</v>
      </c>
      <c r="AW681" s="14" t="s">
        <v>182</v>
      </c>
      <c r="AX681" s="14">
        <v>10002001</v>
      </c>
      <c r="AY681" s="14">
        <v>21100040</v>
      </c>
      <c r="AZ681" s="15" t="s">
        <v>183</v>
      </c>
      <c r="BA681" s="15" t="s">
        <v>226</v>
      </c>
      <c r="BB681" s="23">
        <v>0</v>
      </c>
      <c r="BC681" s="23">
        <v>0</v>
      </c>
      <c r="BD681" s="33" t="str">
        <f>"对目标区域释放法术,在此范围内的目标每秒造成"&amp;W681*100&amp;"%攻击伤害+"&amp;Y681&amp;"点固定伤害,持续6秒"</f>
        <v>对目标区域释放法术,在此范围内的目标每秒造成100%攻击伤害+500点固定伤害,持续6秒</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62012102</v>
      </c>
      <c r="D682" s="15" t="s">
        <v>836</v>
      </c>
      <c r="E682" s="12">
        <v>1</v>
      </c>
      <c r="F682" s="20">
        <v>80000001</v>
      </c>
      <c r="G682" s="14">
        <f t="shared" ref="G682:G683" si="74">C683</f>
        <v>62012103</v>
      </c>
      <c r="H682" s="14">
        <v>4</v>
      </c>
      <c r="I682" s="12">
        <v>1</v>
      </c>
      <c r="J682" s="12">
        <v>2</v>
      </c>
      <c r="K682" s="12">
        <v>0</v>
      </c>
      <c r="L682" s="14">
        <v>0</v>
      </c>
      <c r="M682" s="14">
        <v>0</v>
      </c>
      <c r="N682" s="14">
        <v>1</v>
      </c>
      <c r="O682" s="14">
        <v>0</v>
      </c>
      <c r="P682" s="14">
        <v>0</v>
      </c>
      <c r="Q682" s="14">
        <v>0</v>
      </c>
      <c r="R682" s="20">
        <v>0</v>
      </c>
      <c r="S682" s="23">
        <v>0</v>
      </c>
      <c r="T682" s="12">
        <v>1</v>
      </c>
      <c r="U682" s="14">
        <v>2</v>
      </c>
      <c r="V682" s="14">
        <v>0</v>
      </c>
      <c r="W682" s="14">
        <v>1</v>
      </c>
      <c r="X682" s="14"/>
      <c r="Y682" s="14">
        <v>500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6000</v>
      </c>
      <c r="AQ682" s="14">
        <v>0.25</v>
      </c>
      <c r="AR682" s="14">
        <v>0</v>
      </c>
      <c r="AS682" s="20">
        <v>0</v>
      </c>
      <c r="AT682" s="14">
        <v>0</v>
      </c>
      <c r="AU682" s="14"/>
      <c r="AV682" s="15" t="s">
        <v>173</v>
      </c>
      <c r="AW682" s="14" t="s">
        <v>182</v>
      </c>
      <c r="AX682" s="14">
        <v>10002001</v>
      </c>
      <c r="AY682" s="14">
        <v>21100040</v>
      </c>
      <c r="AZ682" s="15" t="s">
        <v>183</v>
      </c>
      <c r="BA682" s="15" t="s">
        <v>226</v>
      </c>
      <c r="BB682" s="23">
        <v>0</v>
      </c>
      <c r="BC682" s="23">
        <v>0</v>
      </c>
      <c r="BD682" s="33" t="str">
        <f t="shared" ref="BD682:BD686" si="75">"对目标区域释放法术,在此范围内的目标每秒造成"&amp;W682*100&amp;"%攻击伤害+"&amp;Y682&amp;"点固定伤害,持续6秒"</f>
        <v>对目标区域释放法术,在此范围内的目标每秒造成100%攻击伤害+500点固定伤害,持续6秒</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62012103</v>
      </c>
      <c r="D683" s="15" t="s">
        <v>836</v>
      </c>
      <c r="E683" s="12">
        <v>2</v>
      </c>
      <c r="F683" s="20">
        <v>80000001</v>
      </c>
      <c r="G683" s="14">
        <f t="shared" si="74"/>
        <v>62012104</v>
      </c>
      <c r="H683" s="14">
        <v>4</v>
      </c>
      <c r="I683" s="12">
        <v>1</v>
      </c>
      <c r="J683" s="12">
        <v>2</v>
      </c>
      <c r="K683" s="12">
        <v>0</v>
      </c>
      <c r="L683" s="14">
        <v>0</v>
      </c>
      <c r="M683" s="14">
        <v>0</v>
      </c>
      <c r="N683" s="14">
        <v>1</v>
      </c>
      <c r="O683" s="14">
        <v>0</v>
      </c>
      <c r="P683" s="14">
        <v>0</v>
      </c>
      <c r="Q683" s="14">
        <v>0</v>
      </c>
      <c r="R683" s="20">
        <v>0</v>
      </c>
      <c r="S683" s="23">
        <v>0</v>
      </c>
      <c r="T683" s="12">
        <v>1</v>
      </c>
      <c r="U683" s="14">
        <v>2</v>
      </c>
      <c r="V683" s="14">
        <v>0</v>
      </c>
      <c r="W683" s="14">
        <v>1.1000000000000001</v>
      </c>
      <c r="X683" s="14"/>
      <c r="Y683" s="14">
        <v>800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6000</v>
      </c>
      <c r="AQ683" s="14">
        <v>0.25</v>
      </c>
      <c r="AR683" s="14">
        <v>0</v>
      </c>
      <c r="AS683" s="20">
        <v>0</v>
      </c>
      <c r="AT683" s="14">
        <v>0</v>
      </c>
      <c r="AU683" s="14"/>
      <c r="AV683" s="15" t="s">
        <v>173</v>
      </c>
      <c r="AW683" s="14" t="s">
        <v>182</v>
      </c>
      <c r="AX683" s="14">
        <v>10002001</v>
      </c>
      <c r="AY683" s="14">
        <v>21100040</v>
      </c>
      <c r="AZ683" s="15" t="s">
        <v>183</v>
      </c>
      <c r="BA683" s="15" t="s">
        <v>226</v>
      </c>
      <c r="BB683" s="23">
        <v>0</v>
      </c>
      <c r="BC683" s="23">
        <v>0</v>
      </c>
      <c r="BD683" s="33" t="str">
        <f t="shared" si="75"/>
        <v>对目标区域释放法术,在此范围内的目标每秒造成110%攻击伤害+800点固定伤害,持续6秒</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62012104</v>
      </c>
      <c r="D684" s="15" t="s">
        <v>836</v>
      </c>
      <c r="E684" s="12">
        <v>3</v>
      </c>
      <c r="F684" s="20">
        <v>80000001</v>
      </c>
      <c r="G684" s="12">
        <v>0</v>
      </c>
      <c r="H684" s="12">
        <v>4</v>
      </c>
      <c r="I684" s="12">
        <v>1</v>
      </c>
      <c r="J684" s="12">
        <v>0</v>
      </c>
      <c r="K684" s="12">
        <v>0</v>
      </c>
      <c r="L684" s="14">
        <v>0</v>
      </c>
      <c r="M684" s="14">
        <v>0</v>
      </c>
      <c r="N684" s="14">
        <v>1</v>
      </c>
      <c r="O684" s="14">
        <v>0</v>
      </c>
      <c r="P684" s="14">
        <v>0</v>
      </c>
      <c r="Q684" s="14">
        <v>0</v>
      </c>
      <c r="R684" s="20">
        <v>0</v>
      </c>
      <c r="S684" s="23">
        <v>0</v>
      </c>
      <c r="T684" s="12">
        <v>1</v>
      </c>
      <c r="U684" s="14">
        <v>2</v>
      </c>
      <c r="V684" s="14">
        <v>0</v>
      </c>
      <c r="W684" s="14">
        <v>1.2</v>
      </c>
      <c r="X684" s="14"/>
      <c r="Y684" s="14">
        <v>1150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 t="shared" si="75"/>
        <v>对目标区域释放法术,在此范围内的目标每秒造成120%攻击伤害+1150点固定伤害,持续6秒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62012105</v>
      </c>
      <c r="D685" s="15" t="s">
        <v>836</v>
      </c>
      <c r="E685" s="12">
        <v>4</v>
      </c>
      <c r="F685" s="20">
        <v>80000001</v>
      </c>
      <c r="G685" s="12">
        <v>0</v>
      </c>
      <c r="H685" s="12">
        <v>4</v>
      </c>
      <c r="I685" s="12">
        <v>1</v>
      </c>
      <c r="J685" s="12">
        <v>0</v>
      </c>
      <c r="K685" s="12">
        <v>0</v>
      </c>
      <c r="L685" s="14">
        <v>0</v>
      </c>
      <c r="M685" s="14">
        <v>0</v>
      </c>
      <c r="N685" s="14">
        <v>1</v>
      </c>
      <c r="O685" s="14">
        <v>0</v>
      </c>
      <c r="P685" s="14">
        <v>0</v>
      </c>
      <c r="Q685" s="14">
        <v>0</v>
      </c>
      <c r="R685" s="20">
        <v>0</v>
      </c>
      <c r="S685" s="23">
        <v>0</v>
      </c>
      <c r="T685" s="12">
        <v>1</v>
      </c>
      <c r="U685" s="14">
        <v>2</v>
      </c>
      <c r="V685" s="14">
        <v>0</v>
      </c>
      <c r="W685" s="14">
        <v>1.3</v>
      </c>
      <c r="X685" s="14"/>
      <c r="Y685" s="14">
        <v>1550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si="75"/>
        <v>对目标区域释放法术,在此范围内的目标每秒造成130%攻击伤害+1550点固定伤害,持续6秒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62012106</v>
      </c>
      <c r="D686" s="15" t="s">
        <v>836</v>
      </c>
      <c r="E686" s="12">
        <v>5</v>
      </c>
      <c r="F686" s="20">
        <v>80000001</v>
      </c>
      <c r="G686" s="12">
        <v>0</v>
      </c>
      <c r="H686" s="12">
        <v>4</v>
      </c>
      <c r="I686" s="12">
        <v>1</v>
      </c>
      <c r="J686" s="12">
        <v>0</v>
      </c>
      <c r="K686" s="12">
        <v>0</v>
      </c>
      <c r="L686" s="14">
        <v>0</v>
      </c>
      <c r="M686" s="14">
        <v>0</v>
      </c>
      <c r="N686" s="14">
        <v>1</v>
      </c>
      <c r="O686" s="14">
        <v>0</v>
      </c>
      <c r="P686" s="14">
        <v>0</v>
      </c>
      <c r="Q686" s="14">
        <v>0</v>
      </c>
      <c r="R686" s="20">
        <v>0</v>
      </c>
      <c r="S686" s="23">
        <v>0</v>
      </c>
      <c r="T686" s="12">
        <v>1</v>
      </c>
      <c r="U686" s="14">
        <v>2</v>
      </c>
      <c r="V686" s="14">
        <v>0</v>
      </c>
      <c r="W686" s="14">
        <v>1.4</v>
      </c>
      <c r="X686" s="14"/>
      <c r="Y686" s="14">
        <v>2050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对目标区域释放法术,在此范围内的目标每秒造成140%攻击伤害+2050点固定伤害,持续6秒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62012201</v>
      </c>
      <c r="D687" s="15" t="s">
        <v>756</v>
      </c>
      <c r="E687" s="12">
        <v>0</v>
      </c>
      <c r="F687" s="20">
        <v>80000001</v>
      </c>
      <c r="G687" s="14">
        <f>C688</f>
        <v>62012202</v>
      </c>
      <c r="H687" s="14">
        <v>3</v>
      </c>
      <c r="I687" s="12">
        <v>3</v>
      </c>
      <c r="J687" s="12">
        <v>5</v>
      </c>
      <c r="K687" s="12">
        <v>0</v>
      </c>
      <c r="L687" s="14">
        <v>0</v>
      </c>
      <c r="M687" s="14">
        <v>0</v>
      </c>
      <c r="N687" s="14">
        <v>1</v>
      </c>
      <c r="O687" s="14">
        <v>0</v>
      </c>
      <c r="P687" s="14">
        <v>0</v>
      </c>
      <c r="Q687" s="14">
        <v>0</v>
      </c>
      <c r="R687" s="20">
        <v>0</v>
      </c>
      <c r="S687" s="23">
        <v>0</v>
      </c>
      <c r="T687" s="12">
        <v>1</v>
      </c>
      <c r="U687" s="14">
        <v>2</v>
      </c>
      <c r="V687" s="14">
        <v>0</v>
      </c>
      <c r="W687" s="14">
        <v>2</v>
      </c>
      <c r="X687" s="14"/>
      <c r="Y687" s="14">
        <v>750</v>
      </c>
      <c r="Z687" s="14">
        <v>0</v>
      </c>
      <c r="AA687" s="14">
        <v>0</v>
      </c>
      <c r="AB687" s="14">
        <v>0</v>
      </c>
      <c r="AC687" s="14">
        <v>0</v>
      </c>
      <c r="AD687" s="14">
        <v>0</v>
      </c>
      <c r="AE687" s="14">
        <v>12</v>
      </c>
      <c r="AF687" s="14">
        <v>1</v>
      </c>
      <c r="AG687" s="14">
        <v>3.5</v>
      </c>
      <c r="AH687" s="20">
        <v>0</v>
      </c>
      <c r="AI687" s="20">
        <v>0</v>
      </c>
      <c r="AJ687" s="20">
        <v>0</v>
      </c>
      <c r="AK687" s="20">
        <v>4</v>
      </c>
      <c r="AL687" s="14">
        <v>0</v>
      </c>
      <c r="AM687" s="14">
        <v>0</v>
      </c>
      <c r="AN687" s="14">
        <v>0</v>
      </c>
      <c r="AO687" s="14">
        <v>0.25</v>
      </c>
      <c r="AP687" s="14">
        <v>2000</v>
      </c>
      <c r="AQ687" s="14">
        <v>0</v>
      </c>
      <c r="AR687" s="14">
        <v>0</v>
      </c>
      <c r="AS687" s="20">
        <v>0</v>
      </c>
      <c r="AT687" s="14">
        <v>92005001</v>
      </c>
      <c r="AU687" s="14"/>
      <c r="AV687" s="15" t="s">
        <v>173</v>
      </c>
      <c r="AW687" s="14" t="s">
        <v>159</v>
      </c>
      <c r="AX687" s="14">
        <v>10000009</v>
      </c>
      <c r="AY687" s="14">
        <v>21100050</v>
      </c>
      <c r="AZ687" s="15" t="s">
        <v>156</v>
      </c>
      <c r="BA687" s="15">
        <v>0</v>
      </c>
      <c r="BB687" s="23">
        <v>0</v>
      </c>
      <c r="BC687" s="23">
        <v>0</v>
      </c>
      <c r="BD687" s="33" t="str">
        <f>"立即对目标范围内的怪物造成"&amp;W687*100&amp;"%攻击伤害+"&amp;Y687&amp;",并击退周围附近敌方目标"</f>
        <v>立即对目标范围内的怪物造成200%攻击伤害+750,并击退周围附近敌方目标</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62012202</v>
      </c>
      <c r="D688" s="15" t="s">
        <v>756</v>
      </c>
      <c r="E688" s="12">
        <v>1</v>
      </c>
      <c r="F688" s="20">
        <v>80000001</v>
      </c>
      <c r="G688" s="14">
        <f t="shared" ref="G688:G689" si="76">C689</f>
        <v>62012203</v>
      </c>
      <c r="H688" s="14">
        <v>3</v>
      </c>
      <c r="I688" s="12">
        <v>3</v>
      </c>
      <c r="J688" s="12">
        <v>2</v>
      </c>
      <c r="K688" s="12">
        <v>0</v>
      </c>
      <c r="L688" s="14">
        <v>0</v>
      </c>
      <c r="M688" s="14">
        <v>0</v>
      </c>
      <c r="N688" s="14">
        <v>1</v>
      </c>
      <c r="O688" s="14">
        <v>0</v>
      </c>
      <c r="P688" s="14">
        <v>0</v>
      </c>
      <c r="Q688" s="14">
        <v>0</v>
      </c>
      <c r="R688" s="20">
        <v>0</v>
      </c>
      <c r="S688" s="23">
        <v>0</v>
      </c>
      <c r="T688" s="12">
        <v>1</v>
      </c>
      <c r="U688" s="14">
        <v>2</v>
      </c>
      <c r="V688" s="14">
        <v>0</v>
      </c>
      <c r="W688" s="14">
        <v>2</v>
      </c>
      <c r="X688" s="14"/>
      <c r="Y688" s="14">
        <v>750</v>
      </c>
      <c r="Z688" s="14">
        <v>0</v>
      </c>
      <c r="AA688" s="14">
        <v>0</v>
      </c>
      <c r="AB688" s="14">
        <v>0</v>
      </c>
      <c r="AC688" s="14">
        <v>0</v>
      </c>
      <c r="AD688" s="14">
        <v>0</v>
      </c>
      <c r="AE688" s="14">
        <v>12</v>
      </c>
      <c r="AF688" s="14">
        <v>1</v>
      </c>
      <c r="AG688" s="14">
        <v>3.5</v>
      </c>
      <c r="AH688" s="20">
        <v>0</v>
      </c>
      <c r="AI688" s="20">
        <v>0</v>
      </c>
      <c r="AJ688" s="20">
        <v>0</v>
      </c>
      <c r="AK688" s="20">
        <v>4</v>
      </c>
      <c r="AL688" s="14">
        <v>0</v>
      </c>
      <c r="AM688" s="14">
        <v>0</v>
      </c>
      <c r="AN688" s="14">
        <v>0</v>
      </c>
      <c r="AO688" s="14">
        <v>0.25</v>
      </c>
      <c r="AP688" s="14">
        <v>2000</v>
      </c>
      <c r="AQ688" s="14">
        <v>0</v>
      </c>
      <c r="AR688" s="14">
        <v>0</v>
      </c>
      <c r="AS688" s="20">
        <v>0</v>
      </c>
      <c r="AT688" s="14">
        <v>92005001</v>
      </c>
      <c r="AU688" s="14"/>
      <c r="AV688" s="15" t="s">
        <v>173</v>
      </c>
      <c r="AW688" s="14" t="s">
        <v>159</v>
      </c>
      <c r="AX688" s="14">
        <v>10000009</v>
      </c>
      <c r="AY688" s="14">
        <v>21100050</v>
      </c>
      <c r="AZ688" s="15" t="s">
        <v>156</v>
      </c>
      <c r="BA688" s="15">
        <v>0</v>
      </c>
      <c r="BB688" s="23">
        <v>0</v>
      </c>
      <c r="BC688" s="23">
        <v>0</v>
      </c>
      <c r="BD688" s="33" t="str">
        <f t="shared" ref="BD688:BD692" si="77">"立即对目标范围内的怪物造成"&amp;W688*100&amp;"%攻击伤害+"&amp;Y688&amp;",并击退周围附近敌方目标"</f>
        <v>立即对目标范围内的怪物造成200%攻击伤害+750,并击退周围附近敌方目标</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62012203</v>
      </c>
      <c r="D689" s="15" t="s">
        <v>756</v>
      </c>
      <c r="E689" s="12">
        <v>2</v>
      </c>
      <c r="F689" s="20">
        <v>80000001</v>
      </c>
      <c r="G689" s="14">
        <f t="shared" si="76"/>
        <v>62012204</v>
      </c>
      <c r="H689" s="14">
        <v>3</v>
      </c>
      <c r="I689" s="12">
        <v>3</v>
      </c>
      <c r="J689" s="12">
        <v>2</v>
      </c>
      <c r="K689" s="12">
        <v>0</v>
      </c>
      <c r="L689" s="14">
        <v>0</v>
      </c>
      <c r="M689" s="14">
        <v>0</v>
      </c>
      <c r="N689" s="14">
        <v>1</v>
      </c>
      <c r="O689" s="14">
        <v>0</v>
      </c>
      <c r="P689" s="14">
        <v>0</v>
      </c>
      <c r="Q689" s="14">
        <v>0</v>
      </c>
      <c r="R689" s="20">
        <v>0</v>
      </c>
      <c r="S689" s="23">
        <v>0</v>
      </c>
      <c r="T689" s="12">
        <v>1</v>
      </c>
      <c r="U689" s="14">
        <v>2</v>
      </c>
      <c r="V689" s="14">
        <v>0</v>
      </c>
      <c r="W689" s="14">
        <v>2.2000000000000002</v>
      </c>
      <c r="X689" s="14"/>
      <c r="Y689" s="14">
        <v>1500</v>
      </c>
      <c r="Z689" s="14">
        <v>0</v>
      </c>
      <c r="AA689" s="14">
        <v>0</v>
      </c>
      <c r="AB689" s="14">
        <v>0</v>
      </c>
      <c r="AC689" s="14">
        <v>0</v>
      </c>
      <c r="AD689" s="14">
        <v>0</v>
      </c>
      <c r="AE689" s="14">
        <v>12</v>
      </c>
      <c r="AF689" s="14">
        <v>1</v>
      </c>
      <c r="AG689" s="14">
        <v>3.5</v>
      </c>
      <c r="AH689" s="20">
        <v>0</v>
      </c>
      <c r="AI689" s="20">
        <v>0</v>
      </c>
      <c r="AJ689" s="20">
        <v>0</v>
      </c>
      <c r="AK689" s="20">
        <v>4</v>
      </c>
      <c r="AL689" s="14">
        <v>0</v>
      </c>
      <c r="AM689" s="14">
        <v>0</v>
      </c>
      <c r="AN689" s="14">
        <v>0</v>
      </c>
      <c r="AO689" s="14">
        <v>0.25</v>
      </c>
      <c r="AP689" s="14">
        <v>2000</v>
      </c>
      <c r="AQ689" s="14">
        <v>0</v>
      </c>
      <c r="AR689" s="14">
        <v>0</v>
      </c>
      <c r="AS689" s="20">
        <v>0</v>
      </c>
      <c r="AT689" s="14">
        <v>92005001</v>
      </c>
      <c r="AU689" s="14"/>
      <c r="AV689" s="15" t="s">
        <v>173</v>
      </c>
      <c r="AW689" s="14" t="s">
        <v>159</v>
      </c>
      <c r="AX689" s="14">
        <v>10000009</v>
      </c>
      <c r="AY689" s="14">
        <v>21100050</v>
      </c>
      <c r="AZ689" s="15" t="s">
        <v>156</v>
      </c>
      <c r="BA689" s="15">
        <v>0</v>
      </c>
      <c r="BB689" s="23">
        <v>0</v>
      </c>
      <c r="BC689" s="23">
        <v>0</v>
      </c>
      <c r="BD689" s="33" t="str">
        <f t="shared" si="77"/>
        <v>立即对目标范围内的怪物造成220%攻击伤害+1500,并击退周围附近敌方目标</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62012204</v>
      </c>
      <c r="D690" s="15" t="s">
        <v>756</v>
      </c>
      <c r="E690" s="12">
        <v>3</v>
      </c>
      <c r="F690" s="20">
        <v>80000001</v>
      </c>
      <c r="G690" s="12">
        <v>0</v>
      </c>
      <c r="H690" s="12">
        <v>3</v>
      </c>
      <c r="I690" s="12">
        <v>3</v>
      </c>
      <c r="J690" s="12">
        <v>0</v>
      </c>
      <c r="K690" s="12">
        <v>0</v>
      </c>
      <c r="L690" s="14">
        <v>0</v>
      </c>
      <c r="M690" s="14">
        <v>0</v>
      </c>
      <c r="N690" s="14">
        <v>1</v>
      </c>
      <c r="O690" s="14">
        <v>0</v>
      </c>
      <c r="P690" s="14">
        <v>0</v>
      </c>
      <c r="Q690" s="14">
        <v>0</v>
      </c>
      <c r="R690" s="20">
        <v>0</v>
      </c>
      <c r="S690" s="23">
        <v>0</v>
      </c>
      <c r="T690" s="12">
        <v>1</v>
      </c>
      <c r="U690" s="14">
        <v>2</v>
      </c>
      <c r="V690" s="14">
        <v>0</v>
      </c>
      <c r="W690" s="14">
        <v>2.4</v>
      </c>
      <c r="X690" s="14"/>
      <c r="Y690" s="14">
        <v>2250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 t="shared" si="77"/>
        <v>立即对目标范围内的怪物造成240%攻击伤害+2250,并击退周围附近敌方目标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62012205</v>
      </c>
      <c r="D691" s="15" t="s">
        <v>756</v>
      </c>
      <c r="E691" s="12">
        <v>4</v>
      </c>
      <c r="F691" s="20">
        <v>80000001</v>
      </c>
      <c r="G691" s="12">
        <v>0</v>
      </c>
      <c r="H691" s="12">
        <v>3</v>
      </c>
      <c r="I691" s="12">
        <v>3</v>
      </c>
      <c r="J691" s="12">
        <v>0</v>
      </c>
      <c r="K691" s="12">
        <v>0</v>
      </c>
      <c r="L691" s="14">
        <v>0</v>
      </c>
      <c r="M691" s="14">
        <v>0</v>
      </c>
      <c r="N691" s="14">
        <v>1</v>
      </c>
      <c r="O691" s="14">
        <v>0</v>
      </c>
      <c r="P691" s="14">
        <v>0</v>
      </c>
      <c r="Q691" s="14">
        <v>0</v>
      </c>
      <c r="R691" s="20">
        <v>0</v>
      </c>
      <c r="S691" s="23">
        <v>0</v>
      </c>
      <c r="T691" s="12">
        <v>1</v>
      </c>
      <c r="U691" s="14">
        <v>2</v>
      </c>
      <c r="V691" s="14">
        <v>0</v>
      </c>
      <c r="W691" s="14">
        <v>2.6</v>
      </c>
      <c r="X691" s="14"/>
      <c r="Y691" s="14">
        <v>3250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si="77"/>
        <v>立即对目标范围内的怪物造成260%攻击伤害+3250,并击退周围附近敌方目标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62012206</v>
      </c>
      <c r="D692" s="15" t="s">
        <v>756</v>
      </c>
      <c r="E692" s="12">
        <v>5</v>
      </c>
      <c r="F692" s="20">
        <v>80000001</v>
      </c>
      <c r="G692" s="12">
        <v>0</v>
      </c>
      <c r="H692" s="12">
        <v>3</v>
      </c>
      <c r="I692" s="12">
        <v>3</v>
      </c>
      <c r="J692" s="12">
        <v>0</v>
      </c>
      <c r="K692" s="12">
        <v>0</v>
      </c>
      <c r="L692" s="14">
        <v>0</v>
      </c>
      <c r="M692" s="14">
        <v>0</v>
      </c>
      <c r="N692" s="14">
        <v>1</v>
      </c>
      <c r="O692" s="14">
        <v>0</v>
      </c>
      <c r="P692" s="14">
        <v>0</v>
      </c>
      <c r="Q692" s="14">
        <v>0</v>
      </c>
      <c r="R692" s="20">
        <v>0</v>
      </c>
      <c r="S692" s="23">
        <v>0</v>
      </c>
      <c r="T692" s="12">
        <v>1</v>
      </c>
      <c r="U692" s="14">
        <v>2</v>
      </c>
      <c r="V692" s="14">
        <v>0</v>
      </c>
      <c r="W692" s="14">
        <v>2.8</v>
      </c>
      <c r="X692" s="14"/>
      <c r="Y692" s="14">
        <v>4250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立即对目标范围内的怪物造成280%攻击伤害+4250,并击退周围附近敌方目标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62012301</v>
      </c>
      <c r="D693" s="15" t="s">
        <v>837</v>
      </c>
      <c r="E693" s="12">
        <v>0</v>
      </c>
      <c r="F693" s="20">
        <v>80000001</v>
      </c>
      <c r="G693" s="14">
        <f>C694</f>
        <v>62012302</v>
      </c>
      <c r="H693" s="14">
        <v>4</v>
      </c>
      <c r="I693" s="12">
        <v>5</v>
      </c>
      <c r="J693" s="12">
        <v>5</v>
      </c>
      <c r="K693" s="12">
        <v>0</v>
      </c>
      <c r="L693" s="14">
        <v>0</v>
      </c>
      <c r="M693" s="14">
        <v>0</v>
      </c>
      <c r="N693" s="14">
        <v>1</v>
      </c>
      <c r="O693" s="14">
        <v>0</v>
      </c>
      <c r="P693" s="14">
        <v>0</v>
      </c>
      <c r="Q693" s="14">
        <v>0</v>
      </c>
      <c r="R693" s="20">
        <v>0</v>
      </c>
      <c r="S693" s="23">
        <v>0</v>
      </c>
      <c r="T693" s="12">
        <v>1</v>
      </c>
      <c r="U693" s="14">
        <v>2</v>
      </c>
      <c r="V693" s="14">
        <v>0</v>
      </c>
      <c r="W693" s="14">
        <v>3.25</v>
      </c>
      <c r="X693" s="14"/>
      <c r="Y693" s="14">
        <v>1350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30000</v>
      </c>
      <c r="AQ693" s="14">
        <v>0</v>
      </c>
      <c r="AR693" s="14">
        <v>0</v>
      </c>
      <c r="AS693" s="20">
        <v>0</v>
      </c>
      <c r="AT693" s="14" t="s">
        <v>153</v>
      </c>
      <c r="AU693" s="14"/>
      <c r="AV693" s="15" t="s">
        <v>173</v>
      </c>
      <c r="AW693" s="14" t="s">
        <v>159</v>
      </c>
      <c r="AX693" s="14">
        <v>10003002</v>
      </c>
      <c r="AY693" s="14">
        <v>21100060</v>
      </c>
      <c r="AZ693" s="15" t="s">
        <v>156</v>
      </c>
      <c r="BA693" s="15">
        <v>0</v>
      </c>
      <c r="BB693" s="23">
        <v>0</v>
      </c>
      <c r="BC693" s="23">
        <v>0</v>
      </c>
      <c r="BD693" s="33" t="str">
        <f>"蓄力1秒,立即对目标范围内的怪物造成"&amp;W693*100&amp;"%攻击伤害+"&amp;Y693&amp;"点固定伤害"</f>
        <v>蓄力1秒,立即对目标范围内的怪物造成325%攻击伤害+1350点固定伤害</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62012302</v>
      </c>
      <c r="D694" s="15" t="s">
        <v>837</v>
      </c>
      <c r="E694" s="12">
        <v>1</v>
      </c>
      <c r="F694" s="20">
        <v>80000001</v>
      </c>
      <c r="G694" s="14">
        <f t="shared" ref="G694:G695" si="78">C695</f>
        <v>62012303</v>
      </c>
      <c r="H694" s="14">
        <v>4</v>
      </c>
      <c r="I694" s="12">
        <v>5</v>
      </c>
      <c r="J694" s="12">
        <v>2</v>
      </c>
      <c r="K694" s="12">
        <v>0</v>
      </c>
      <c r="L694" s="14">
        <v>0</v>
      </c>
      <c r="M694" s="14">
        <v>0</v>
      </c>
      <c r="N694" s="14">
        <v>1</v>
      </c>
      <c r="O694" s="14">
        <v>0</v>
      </c>
      <c r="P694" s="14">
        <v>0</v>
      </c>
      <c r="Q694" s="14">
        <v>0</v>
      </c>
      <c r="R694" s="20">
        <v>0</v>
      </c>
      <c r="S694" s="23">
        <v>0</v>
      </c>
      <c r="T694" s="12">
        <v>1</v>
      </c>
      <c r="U694" s="14">
        <v>2</v>
      </c>
      <c r="V694" s="14">
        <v>0</v>
      </c>
      <c r="W694" s="14">
        <v>3.25</v>
      </c>
      <c r="X694" s="14"/>
      <c r="Y694" s="14">
        <v>1350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30000</v>
      </c>
      <c r="AQ694" s="14">
        <v>0</v>
      </c>
      <c r="AR694" s="14">
        <v>0</v>
      </c>
      <c r="AS694" s="20">
        <v>0</v>
      </c>
      <c r="AT694" s="14" t="s">
        <v>153</v>
      </c>
      <c r="AU694" s="14"/>
      <c r="AV694" s="15" t="s">
        <v>173</v>
      </c>
      <c r="AW694" s="14" t="s">
        <v>159</v>
      </c>
      <c r="AX694" s="14">
        <v>10003002</v>
      </c>
      <c r="AY694" s="14">
        <v>21100060</v>
      </c>
      <c r="AZ694" s="15" t="s">
        <v>156</v>
      </c>
      <c r="BA694" s="15">
        <v>0</v>
      </c>
      <c r="BB694" s="23">
        <v>0</v>
      </c>
      <c r="BC694" s="23">
        <v>0</v>
      </c>
      <c r="BD694" s="33" t="str">
        <f t="shared" ref="BD694:BD698" si="79">"蓄力1秒,立即对目标范围内的怪物造成"&amp;W694*100&amp;"%攻击伤害+"&amp;Y694&amp;"点固定伤害"</f>
        <v>蓄力1秒,立即对目标范围内的怪物造成325%攻击伤害+1350点固定伤害</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62012303</v>
      </c>
      <c r="D695" s="15" t="s">
        <v>837</v>
      </c>
      <c r="E695" s="12">
        <v>2</v>
      </c>
      <c r="F695" s="20">
        <v>80000001</v>
      </c>
      <c r="G695" s="14">
        <f t="shared" si="78"/>
        <v>62012304</v>
      </c>
      <c r="H695" s="14">
        <v>4</v>
      </c>
      <c r="I695" s="12">
        <v>5</v>
      </c>
      <c r="J695" s="12">
        <v>2</v>
      </c>
      <c r="K695" s="12">
        <v>0</v>
      </c>
      <c r="L695" s="14">
        <v>0</v>
      </c>
      <c r="M695" s="14">
        <v>0</v>
      </c>
      <c r="N695" s="14">
        <v>1</v>
      </c>
      <c r="O695" s="14">
        <v>0</v>
      </c>
      <c r="P695" s="14">
        <v>0</v>
      </c>
      <c r="Q695" s="14">
        <v>0</v>
      </c>
      <c r="R695" s="20">
        <v>0</v>
      </c>
      <c r="S695" s="23">
        <v>0</v>
      </c>
      <c r="T695" s="12">
        <v>1</v>
      </c>
      <c r="U695" s="14">
        <v>2</v>
      </c>
      <c r="V695" s="14">
        <v>0</v>
      </c>
      <c r="W695" s="14">
        <v>3.5</v>
      </c>
      <c r="X695" s="14"/>
      <c r="Y695" s="14">
        <v>2700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30000</v>
      </c>
      <c r="AQ695" s="14">
        <v>0</v>
      </c>
      <c r="AR695" s="14">
        <v>0</v>
      </c>
      <c r="AS695" s="20">
        <v>0</v>
      </c>
      <c r="AT695" s="14" t="s">
        <v>153</v>
      </c>
      <c r="AU695" s="14"/>
      <c r="AV695" s="15" t="s">
        <v>173</v>
      </c>
      <c r="AW695" s="14" t="s">
        <v>159</v>
      </c>
      <c r="AX695" s="14">
        <v>10003002</v>
      </c>
      <c r="AY695" s="14">
        <v>21100060</v>
      </c>
      <c r="AZ695" s="15" t="s">
        <v>156</v>
      </c>
      <c r="BA695" s="15">
        <v>0</v>
      </c>
      <c r="BB695" s="23">
        <v>0</v>
      </c>
      <c r="BC695" s="23">
        <v>0</v>
      </c>
      <c r="BD695" s="33" t="str">
        <f t="shared" si="79"/>
        <v>蓄力1秒,立即对目标范围内的怪物造成350%攻击伤害+2700点固定伤害</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62012304</v>
      </c>
      <c r="D696" s="15" t="s">
        <v>837</v>
      </c>
      <c r="E696" s="12">
        <v>3</v>
      </c>
      <c r="F696" s="20">
        <v>80000001</v>
      </c>
      <c r="G696" s="14">
        <v>0</v>
      </c>
      <c r="H696" s="14">
        <v>4</v>
      </c>
      <c r="I696" s="12">
        <v>5</v>
      </c>
      <c r="J696" s="12">
        <v>0</v>
      </c>
      <c r="K696" s="12">
        <v>0</v>
      </c>
      <c r="L696" s="14">
        <v>0</v>
      </c>
      <c r="M696" s="14">
        <v>0</v>
      </c>
      <c r="N696" s="14">
        <v>1</v>
      </c>
      <c r="O696" s="14">
        <v>0</v>
      </c>
      <c r="P696" s="14">
        <v>0</v>
      </c>
      <c r="Q696" s="14">
        <v>0</v>
      </c>
      <c r="R696" s="20">
        <v>0</v>
      </c>
      <c r="S696" s="23">
        <v>0</v>
      </c>
      <c r="T696" s="12">
        <v>1</v>
      </c>
      <c r="U696" s="14">
        <v>2</v>
      </c>
      <c r="V696" s="14">
        <v>0</v>
      </c>
      <c r="W696" s="14">
        <v>3.75</v>
      </c>
      <c r="X696" s="14"/>
      <c r="Y696" s="14">
        <v>4200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 t="shared" si="79"/>
        <v>蓄力1秒,立即对目标范围内的怪物造成375%攻击伤害+4200点固定伤害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62012305</v>
      </c>
      <c r="D697" s="15" t="s">
        <v>837</v>
      </c>
      <c r="E697" s="12">
        <v>4</v>
      </c>
      <c r="F697" s="20">
        <v>80000001</v>
      </c>
      <c r="G697" s="14">
        <v>0</v>
      </c>
      <c r="H697" s="14">
        <v>4</v>
      </c>
      <c r="I697" s="12">
        <v>5</v>
      </c>
      <c r="J697" s="12">
        <v>0</v>
      </c>
      <c r="K697" s="12">
        <v>0</v>
      </c>
      <c r="L697" s="14">
        <v>0</v>
      </c>
      <c r="M697" s="14">
        <v>0</v>
      </c>
      <c r="N697" s="14">
        <v>1</v>
      </c>
      <c r="O697" s="14">
        <v>0</v>
      </c>
      <c r="P697" s="14">
        <v>0</v>
      </c>
      <c r="Q697" s="14">
        <v>0</v>
      </c>
      <c r="R697" s="20">
        <v>0</v>
      </c>
      <c r="S697" s="23">
        <v>0</v>
      </c>
      <c r="T697" s="12">
        <v>1</v>
      </c>
      <c r="U697" s="14">
        <v>2</v>
      </c>
      <c r="V697" s="14">
        <v>0</v>
      </c>
      <c r="W697" s="14">
        <v>4</v>
      </c>
      <c r="X697" s="14"/>
      <c r="Y697" s="14">
        <v>6000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si="79"/>
        <v>蓄力1秒,立即对目标范围内的怪物造成400%攻击伤害+6000点固定伤害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62012306</v>
      </c>
      <c r="D698" s="15" t="s">
        <v>837</v>
      </c>
      <c r="E698" s="12">
        <v>5</v>
      </c>
      <c r="F698" s="20">
        <v>80000001</v>
      </c>
      <c r="G698" s="14">
        <v>0</v>
      </c>
      <c r="H698" s="14">
        <v>4</v>
      </c>
      <c r="I698" s="12">
        <v>5</v>
      </c>
      <c r="J698" s="12">
        <v>0</v>
      </c>
      <c r="K698" s="12">
        <v>0</v>
      </c>
      <c r="L698" s="14">
        <v>0</v>
      </c>
      <c r="M698" s="14">
        <v>0</v>
      </c>
      <c r="N698" s="14">
        <v>1</v>
      </c>
      <c r="O698" s="14">
        <v>0</v>
      </c>
      <c r="P698" s="14">
        <v>0</v>
      </c>
      <c r="Q698" s="14">
        <v>0</v>
      </c>
      <c r="R698" s="20">
        <v>0</v>
      </c>
      <c r="S698" s="23">
        <v>0</v>
      </c>
      <c r="T698" s="12">
        <v>1</v>
      </c>
      <c r="U698" s="14">
        <v>2</v>
      </c>
      <c r="V698" s="14">
        <v>0</v>
      </c>
      <c r="W698" s="14">
        <v>4.25</v>
      </c>
      <c r="X698" s="14"/>
      <c r="Y698" s="14">
        <v>7800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蓄力1秒,立即对目标范围内的怪物造成425%攻击伤害+7800点固定伤害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62021101</v>
      </c>
      <c r="D699" s="15" t="s">
        <v>838</v>
      </c>
      <c r="E699" s="12">
        <v>0</v>
      </c>
      <c r="F699" s="20">
        <v>80000001</v>
      </c>
      <c r="G699" s="14">
        <v>62021102</v>
      </c>
      <c r="H699" s="14">
        <v>0</v>
      </c>
      <c r="I699" s="12">
        <v>18</v>
      </c>
      <c r="J699" s="12">
        <v>5</v>
      </c>
      <c r="K699" s="12">
        <v>0</v>
      </c>
      <c r="L699" s="14">
        <v>0</v>
      </c>
      <c r="M699" s="14">
        <v>0</v>
      </c>
      <c r="N699" s="14">
        <v>1</v>
      </c>
      <c r="O699" s="14">
        <v>0</v>
      </c>
      <c r="P699" s="14">
        <v>0</v>
      </c>
      <c r="Q699" s="14">
        <v>0</v>
      </c>
      <c r="R699" s="20">
        <v>0</v>
      </c>
      <c r="S699" s="23">
        <v>0</v>
      </c>
      <c r="T699" s="12">
        <v>1</v>
      </c>
      <c r="U699" s="14">
        <v>2</v>
      </c>
      <c r="V699" s="14">
        <v>0</v>
      </c>
      <c r="W699" s="14">
        <v>2.5</v>
      </c>
      <c r="X699" s="14"/>
      <c r="Y699" s="14">
        <v>900</v>
      </c>
      <c r="Z699" s="14">
        <v>0</v>
      </c>
      <c r="AA699" s="14">
        <v>0</v>
      </c>
      <c r="AB699" s="14">
        <v>0</v>
      </c>
      <c r="AC699" s="14">
        <v>0</v>
      </c>
      <c r="AD699" s="14">
        <v>0</v>
      </c>
      <c r="AE699" s="14">
        <v>7</v>
      </c>
      <c r="AF699" s="14">
        <v>1</v>
      </c>
      <c r="AG699" s="14">
        <v>4</v>
      </c>
      <c r="AH699" s="20">
        <v>2</v>
      </c>
      <c r="AI699" s="20">
        <v>1</v>
      </c>
      <c r="AJ699" s="20">
        <v>0</v>
      </c>
      <c r="AK699" s="20">
        <v>7</v>
      </c>
      <c r="AL699" s="14">
        <v>0</v>
      </c>
      <c r="AM699" s="14">
        <v>0</v>
      </c>
      <c r="AN699" s="14">
        <v>0</v>
      </c>
      <c r="AO699" s="14">
        <v>0.25</v>
      </c>
      <c r="AP699" s="14">
        <v>2000</v>
      </c>
      <c r="AQ699" s="14">
        <v>0.25</v>
      </c>
      <c r="AR699" s="14">
        <v>0</v>
      </c>
      <c r="AS699" s="20">
        <v>0</v>
      </c>
      <c r="AT699" s="14" t="s">
        <v>175</v>
      </c>
      <c r="AU699" s="14"/>
      <c r="AV699" s="15" t="s">
        <v>176</v>
      </c>
      <c r="AW699" s="14" t="s">
        <v>177</v>
      </c>
      <c r="AX699" s="14">
        <v>10000006</v>
      </c>
      <c r="AY699" s="14">
        <v>21101022</v>
      </c>
      <c r="AZ699" s="15" t="s">
        <v>178</v>
      </c>
      <c r="BA699" s="15">
        <v>0</v>
      </c>
      <c r="BB699" s="23">
        <v>0</v>
      </c>
      <c r="BC699" s="23">
        <v>0</v>
      </c>
      <c r="BD699" s="33" t="str">
        <f>"立即将目标周围的怪物强制拉到技能范围中,并对目标范围内的怪物造成"&amp;W699*100&amp;"%攻击伤害+"&amp;Y699&amp;"点固定伤害"</f>
        <v>立即将目标周围的怪物强制拉到技能范围中,并对目标范围内的怪物造成250%攻击伤害+900点固定伤害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62021102</v>
      </c>
      <c r="D700" s="15" t="s">
        <v>838</v>
      </c>
      <c r="E700" s="12">
        <v>1</v>
      </c>
      <c r="F700" s="20">
        <v>80000001</v>
      </c>
      <c r="G700" s="14">
        <v>62021103</v>
      </c>
      <c r="H700" s="14">
        <v>0</v>
      </c>
      <c r="I700" s="12">
        <v>27</v>
      </c>
      <c r="J700" s="12">
        <v>2</v>
      </c>
      <c r="K700" s="12">
        <v>0</v>
      </c>
      <c r="L700" s="14">
        <v>0</v>
      </c>
      <c r="M700" s="14">
        <v>0</v>
      </c>
      <c r="N700" s="14">
        <v>1</v>
      </c>
      <c r="O700" s="14">
        <v>0</v>
      </c>
      <c r="P700" s="14">
        <v>0</v>
      </c>
      <c r="Q700" s="14">
        <v>0</v>
      </c>
      <c r="R700" s="20">
        <v>0</v>
      </c>
      <c r="S700" s="23">
        <v>0</v>
      </c>
      <c r="T700" s="12">
        <v>1</v>
      </c>
      <c r="U700" s="14">
        <v>2</v>
      </c>
      <c r="V700" s="14">
        <v>0</v>
      </c>
      <c r="W700" s="14">
        <v>2.5</v>
      </c>
      <c r="X700" s="14"/>
      <c r="Y700" s="14">
        <v>900</v>
      </c>
      <c r="Z700" s="14">
        <v>0</v>
      </c>
      <c r="AA700" s="14">
        <v>0</v>
      </c>
      <c r="AB700" s="14">
        <v>0</v>
      </c>
      <c r="AC700" s="14">
        <v>0</v>
      </c>
      <c r="AD700" s="14">
        <v>0</v>
      </c>
      <c r="AE700" s="14">
        <v>7</v>
      </c>
      <c r="AF700" s="14">
        <v>1</v>
      </c>
      <c r="AG700" s="14">
        <v>4</v>
      </c>
      <c r="AH700" s="20">
        <v>2</v>
      </c>
      <c r="AI700" s="20">
        <v>1</v>
      </c>
      <c r="AJ700" s="20">
        <v>0</v>
      </c>
      <c r="AK700" s="20">
        <v>7</v>
      </c>
      <c r="AL700" s="14">
        <v>0</v>
      </c>
      <c r="AM700" s="14">
        <v>0</v>
      </c>
      <c r="AN700" s="14">
        <v>0</v>
      </c>
      <c r="AO700" s="14">
        <v>0.25</v>
      </c>
      <c r="AP700" s="14">
        <v>2000</v>
      </c>
      <c r="AQ700" s="14">
        <v>0.25</v>
      </c>
      <c r="AR700" s="14">
        <v>0</v>
      </c>
      <c r="AS700" s="20">
        <v>0</v>
      </c>
      <c r="AT700" s="14" t="s">
        <v>175</v>
      </c>
      <c r="AU700" s="14"/>
      <c r="AV700" s="15" t="s">
        <v>176</v>
      </c>
      <c r="AW700" s="14" t="s">
        <v>177</v>
      </c>
      <c r="AX700" s="14">
        <v>10000006</v>
      </c>
      <c r="AY700" s="14">
        <v>21101022</v>
      </c>
      <c r="AZ700" s="15" t="s">
        <v>178</v>
      </c>
      <c r="BA700" s="15">
        <v>0</v>
      </c>
      <c r="BB700" s="23">
        <v>0</v>
      </c>
      <c r="BC700" s="23">
        <v>0</v>
      </c>
      <c r="BD700" s="33" t="str">
        <f t="shared" ref="BD700:BD704" si="80">"立即将目标周围的怪物强制拉到技能范围中,并对目标范围内的怪物造成"&amp;W700*100&amp;"%攻击伤害+"&amp;Y700&amp;"点固定伤害"</f>
        <v>立即将目标周围的怪物强制拉到技能范围中,并对目标范围内的怪物造成250%攻击伤害+900点固定伤害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62021103</v>
      </c>
      <c r="D701" s="15" t="s">
        <v>838</v>
      </c>
      <c r="E701" s="12">
        <v>2</v>
      </c>
      <c r="F701" s="20">
        <v>80000001</v>
      </c>
      <c r="G701" s="14">
        <v>62021104</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2.75</v>
      </c>
      <c r="X701" s="14"/>
      <c r="Y701" s="14">
        <v>1800</v>
      </c>
      <c r="Z701" s="14">
        <v>0</v>
      </c>
      <c r="AA701" s="14">
        <v>0</v>
      </c>
      <c r="AB701" s="14">
        <v>0</v>
      </c>
      <c r="AC701" s="14">
        <v>0</v>
      </c>
      <c r="AD701" s="14">
        <v>0</v>
      </c>
      <c r="AE701" s="14">
        <v>7</v>
      </c>
      <c r="AF701" s="14">
        <v>1</v>
      </c>
      <c r="AG701" s="14">
        <v>4</v>
      </c>
      <c r="AH701" s="20">
        <v>2</v>
      </c>
      <c r="AI701" s="20">
        <v>1</v>
      </c>
      <c r="AJ701" s="20">
        <v>0</v>
      </c>
      <c r="AK701" s="20">
        <v>7</v>
      </c>
      <c r="AL701" s="14">
        <v>0</v>
      </c>
      <c r="AM701" s="14">
        <v>0</v>
      </c>
      <c r="AN701" s="14">
        <v>0</v>
      </c>
      <c r="AO701" s="14">
        <v>0.25</v>
      </c>
      <c r="AP701" s="14">
        <v>2000</v>
      </c>
      <c r="AQ701" s="14">
        <v>0.25</v>
      </c>
      <c r="AR701" s="14">
        <v>0</v>
      </c>
      <c r="AS701" s="20">
        <v>0</v>
      </c>
      <c r="AT701" s="14" t="s">
        <v>175</v>
      </c>
      <c r="AU701" s="14"/>
      <c r="AV701" s="15" t="s">
        <v>176</v>
      </c>
      <c r="AW701" s="14" t="s">
        <v>177</v>
      </c>
      <c r="AX701" s="14">
        <v>10000006</v>
      </c>
      <c r="AY701" s="14">
        <v>21101022</v>
      </c>
      <c r="AZ701" s="15" t="s">
        <v>178</v>
      </c>
      <c r="BA701" s="15">
        <v>0</v>
      </c>
      <c r="BB701" s="23">
        <v>0</v>
      </c>
      <c r="BC701" s="23">
        <v>0</v>
      </c>
      <c r="BD701" s="33" t="str">
        <f t="shared" si="80"/>
        <v>立即将目标周围的怪物强制拉到技能范围中,并对目标范围内的怪物造成275%攻击伤害+1800点固定伤害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62021104</v>
      </c>
      <c r="D702" s="15" t="s">
        <v>838</v>
      </c>
      <c r="E702" s="12">
        <v>3</v>
      </c>
      <c r="F702" s="20">
        <v>80000001</v>
      </c>
      <c r="G702" s="14">
        <v>0</v>
      </c>
      <c r="H702" s="14">
        <v>0</v>
      </c>
      <c r="I702" s="12">
        <v>0</v>
      </c>
      <c r="J702" s="12">
        <v>0</v>
      </c>
      <c r="K702" s="12">
        <v>0</v>
      </c>
      <c r="L702" s="14">
        <v>0</v>
      </c>
      <c r="M702" s="14">
        <v>0</v>
      </c>
      <c r="N702" s="14">
        <v>1</v>
      </c>
      <c r="O702" s="14">
        <v>0</v>
      </c>
      <c r="P702" s="14">
        <v>0</v>
      </c>
      <c r="Q702" s="14">
        <v>0</v>
      </c>
      <c r="R702" s="20">
        <v>0</v>
      </c>
      <c r="S702" s="23">
        <v>0</v>
      </c>
      <c r="T702" s="12">
        <v>1</v>
      </c>
      <c r="U702" s="14">
        <v>2</v>
      </c>
      <c r="V702" s="14">
        <v>0</v>
      </c>
      <c r="W702" s="14">
        <v>3</v>
      </c>
      <c r="X702" s="14"/>
      <c r="Y702" s="14">
        <v>2800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 t="shared" si="80"/>
        <v>立即将目标周围的怪物强制拉到技能范围中,并对目标范围内的怪物造成300%攻击伤害+2800点固定伤害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62021105</v>
      </c>
      <c r="D703" s="15" t="s">
        <v>838</v>
      </c>
      <c r="E703" s="12">
        <v>4</v>
      </c>
      <c r="F703" s="20">
        <v>80000001</v>
      </c>
      <c r="G703" s="14">
        <v>0</v>
      </c>
      <c r="H703" s="14">
        <v>0</v>
      </c>
      <c r="I703" s="12">
        <v>0</v>
      </c>
      <c r="J703" s="12">
        <v>0</v>
      </c>
      <c r="K703" s="12">
        <v>0</v>
      </c>
      <c r="L703" s="14">
        <v>0</v>
      </c>
      <c r="M703" s="14">
        <v>0</v>
      </c>
      <c r="N703" s="14">
        <v>1</v>
      </c>
      <c r="O703" s="14">
        <v>0</v>
      </c>
      <c r="P703" s="14">
        <v>0</v>
      </c>
      <c r="Q703" s="14">
        <v>0</v>
      </c>
      <c r="R703" s="20">
        <v>0</v>
      </c>
      <c r="S703" s="23">
        <v>0</v>
      </c>
      <c r="T703" s="12">
        <v>1</v>
      </c>
      <c r="U703" s="14">
        <v>2</v>
      </c>
      <c r="V703" s="14">
        <v>0</v>
      </c>
      <c r="W703" s="14">
        <v>3.25</v>
      </c>
      <c r="X703" s="14"/>
      <c r="Y703" s="14">
        <v>4000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si="80"/>
        <v>立即将目标周围的怪物强制拉到技能范围中,并对目标范围内的怪物造成325%攻击伤害+4000点固定伤害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62021106</v>
      </c>
      <c r="D704" s="15" t="s">
        <v>838</v>
      </c>
      <c r="E704" s="12">
        <v>5</v>
      </c>
      <c r="F704" s="20">
        <v>80000001</v>
      </c>
      <c r="G704" s="14">
        <v>0</v>
      </c>
      <c r="H704" s="14">
        <v>0</v>
      </c>
      <c r="I704" s="12">
        <v>0</v>
      </c>
      <c r="J704" s="12">
        <v>0</v>
      </c>
      <c r="K704" s="12">
        <v>0</v>
      </c>
      <c r="L704" s="14">
        <v>0</v>
      </c>
      <c r="M704" s="14">
        <v>0</v>
      </c>
      <c r="N704" s="14">
        <v>1</v>
      </c>
      <c r="O704" s="14">
        <v>0</v>
      </c>
      <c r="P704" s="14">
        <v>0</v>
      </c>
      <c r="Q704" s="14">
        <v>0</v>
      </c>
      <c r="R704" s="20">
        <v>0</v>
      </c>
      <c r="S704" s="23">
        <v>0</v>
      </c>
      <c r="T704" s="12">
        <v>1</v>
      </c>
      <c r="U704" s="14">
        <v>2</v>
      </c>
      <c r="V704" s="14">
        <v>0</v>
      </c>
      <c r="W704" s="14">
        <v>3.5</v>
      </c>
      <c r="X704" s="14"/>
      <c r="Y704" s="14">
        <v>5200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立即将目标周围的怪物强制拉到技能范围中,并对目标范围内的怪物造成350%攻击伤害+5200点固定伤害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A705" s="38"/>
      <c r="B705" s="38"/>
      <c r="C705" s="12">
        <v>62021201</v>
      </c>
      <c r="D705" s="15" t="s">
        <v>572</v>
      </c>
      <c r="E705" s="12">
        <v>0</v>
      </c>
      <c r="F705" s="20">
        <v>80000001</v>
      </c>
      <c r="G705" s="12">
        <v>62021202</v>
      </c>
      <c r="H705" s="12">
        <v>0</v>
      </c>
      <c r="I705" s="12">
        <v>25</v>
      </c>
      <c r="J705" s="12">
        <v>5</v>
      </c>
      <c r="K705" s="12">
        <v>0</v>
      </c>
      <c r="L705" s="14">
        <v>0</v>
      </c>
      <c r="M705" s="14">
        <v>0</v>
      </c>
      <c r="N705" s="14">
        <v>1</v>
      </c>
      <c r="O705" s="14">
        <v>0</v>
      </c>
      <c r="P705" s="14">
        <v>0</v>
      </c>
      <c r="Q705" s="14">
        <v>0</v>
      </c>
      <c r="R705" s="20">
        <v>0</v>
      </c>
      <c r="S705" s="23">
        <v>0</v>
      </c>
      <c r="T705" s="12">
        <v>1</v>
      </c>
      <c r="U705" s="14">
        <v>2</v>
      </c>
      <c r="V705" s="14">
        <v>0</v>
      </c>
      <c r="W705" s="14">
        <v>2.5</v>
      </c>
      <c r="X705" s="14"/>
      <c r="Y705" s="14">
        <v>900</v>
      </c>
      <c r="Z705" s="14">
        <v>0</v>
      </c>
      <c r="AA705" s="14">
        <v>0</v>
      </c>
      <c r="AB705" s="14">
        <v>0</v>
      </c>
      <c r="AC705" s="14">
        <v>0</v>
      </c>
      <c r="AD705" s="14">
        <v>0</v>
      </c>
      <c r="AE705" s="14">
        <v>12</v>
      </c>
      <c r="AF705" s="14">
        <v>1</v>
      </c>
      <c r="AG705" s="14">
        <v>3</v>
      </c>
      <c r="AH705" s="20">
        <v>2</v>
      </c>
      <c r="AI705" s="20">
        <v>2</v>
      </c>
      <c r="AJ705" s="20">
        <v>0</v>
      </c>
      <c r="AK705" s="20">
        <v>4</v>
      </c>
      <c r="AL705" s="14">
        <v>0</v>
      </c>
      <c r="AM705" s="14">
        <v>0</v>
      </c>
      <c r="AN705" s="14">
        <v>0</v>
      </c>
      <c r="AO705" s="14">
        <v>0.25</v>
      </c>
      <c r="AP705" s="14">
        <v>2000</v>
      </c>
      <c r="AQ705" s="14">
        <v>0.5</v>
      </c>
      <c r="AR705" s="14">
        <v>10</v>
      </c>
      <c r="AS705" s="20">
        <v>0</v>
      </c>
      <c r="AT705" s="14">
        <v>92002001</v>
      </c>
      <c r="AU705" s="14"/>
      <c r="AV705" s="15" t="s">
        <v>173</v>
      </c>
      <c r="AW705" s="14" t="s">
        <v>155</v>
      </c>
      <c r="AX705" s="14">
        <v>10003002</v>
      </c>
      <c r="AY705" s="14">
        <v>21101030</v>
      </c>
      <c r="AZ705" s="15" t="s">
        <v>181</v>
      </c>
      <c r="BA705" s="15">
        <v>0</v>
      </c>
      <c r="BB705" s="23">
        <v>0</v>
      </c>
      <c r="BC705" s="23">
        <v>0</v>
      </c>
      <c r="BD705" s="33" t="str">
        <f>"立即对指定前方区域释放冲击波,冲击波对触碰的怪物造成"&amp;W705*100&amp;"%攻击伤害+"&amp;Y705&amp;"点固定伤害"</f>
        <v>立即对指定前方区域释放冲击波,冲击波对触碰的怪物造成250%攻击伤害+900点固定伤害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62021202</v>
      </c>
      <c r="D706" s="15" t="s">
        <v>572</v>
      </c>
      <c r="E706" s="12">
        <v>1</v>
      </c>
      <c r="F706" s="20">
        <v>80000001</v>
      </c>
      <c r="G706" s="12">
        <v>62021203</v>
      </c>
      <c r="H706" s="12">
        <v>0</v>
      </c>
      <c r="I706" s="12">
        <v>32</v>
      </c>
      <c r="J706" s="12">
        <v>2</v>
      </c>
      <c r="K706" s="12">
        <v>0</v>
      </c>
      <c r="L706" s="14">
        <v>0</v>
      </c>
      <c r="M706" s="14">
        <v>0</v>
      </c>
      <c r="N706" s="14">
        <v>1</v>
      </c>
      <c r="O706" s="14">
        <v>0</v>
      </c>
      <c r="P706" s="14">
        <v>0</v>
      </c>
      <c r="Q706" s="14">
        <v>0</v>
      </c>
      <c r="R706" s="20">
        <v>0</v>
      </c>
      <c r="S706" s="23">
        <v>0</v>
      </c>
      <c r="T706" s="12">
        <v>1</v>
      </c>
      <c r="U706" s="14">
        <v>2</v>
      </c>
      <c r="V706" s="14">
        <v>0</v>
      </c>
      <c r="W706" s="14">
        <v>2.5</v>
      </c>
      <c r="X706" s="14"/>
      <c r="Y706" s="14">
        <v>900</v>
      </c>
      <c r="Z706" s="14">
        <v>0</v>
      </c>
      <c r="AA706" s="14">
        <v>0</v>
      </c>
      <c r="AB706" s="14">
        <v>0</v>
      </c>
      <c r="AC706" s="14">
        <v>0</v>
      </c>
      <c r="AD706" s="14">
        <v>0</v>
      </c>
      <c r="AE706" s="14">
        <v>12</v>
      </c>
      <c r="AF706" s="14">
        <v>1</v>
      </c>
      <c r="AG706" s="14">
        <v>3</v>
      </c>
      <c r="AH706" s="20">
        <v>2</v>
      </c>
      <c r="AI706" s="20">
        <v>2</v>
      </c>
      <c r="AJ706" s="20">
        <v>0</v>
      </c>
      <c r="AK706" s="20">
        <v>4</v>
      </c>
      <c r="AL706" s="14">
        <v>0</v>
      </c>
      <c r="AM706" s="14">
        <v>0</v>
      </c>
      <c r="AN706" s="14">
        <v>0</v>
      </c>
      <c r="AO706" s="14">
        <v>0.25</v>
      </c>
      <c r="AP706" s="14">
        <v>2000</v>
      </c>
      <c r="AQ706" s="14">
        <v>0.5</v>
      </c>
      <c r="AR706" s="14">
        <v>10</v>
      </c>
      <c r="AS706" s="20">
        <v>0</v>
      </c>
      <c r="AT706" s="14">
        <v>92002001</v>
      </c>
      <c r="AU706" s="14"/>
      <c r="AV706" s="15" t="s">
        <v>173</v>
      </c>
      <c r="AW706" s="14" t="s">
        <v>155</v>
      </c>
      <c r="AX706" s="14">
        <v>10003002</v>
      </c>
      <c r="AY706" s="14">
        <v>21101030</v>
      </c>
      <c r="AZ706" s="15" t="s">
        <v>181</v>
      </c>
      <c r="BA706" s="15">
        <v>0</v>
      </c>
      <c r="BB706" s="23">
        <v>0</v>
      </c>
      <c r="BC706" s="23">
        <v>0</v>
      </c>
      <c r="BD706" s="33" t="str">
        <f t="shared" ref="BD706:BD710" si="81">"立即对指定前方区域释放冲击波,冲击波对触碰的怪物造成"&amp;W706*100&amp;"%攻击伤害+"&amp;Y706&amp;"点固定伤害"</f>
        <v>立即对指定前方区域释放冲击波,冲击波对触碰的怪物造成250%攻击伤害+900点固定伤害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62021203</v>
      </c>
      <c r="D707" s="15" t="s">
        <v>572</v>
      </c>
      <c r="E707" s="12">
        <v>2</v>
      </c>
      <c r="F707" s="20">
        <v>80000001</v>
      </c>
      <c r="G707" s="12">
        <v>62021204</v>
      </c>
      <c r="H707" s="12">
        <v>0</v>
      </c>
      <c r="I707" s="12">
        <v>37</v>
      </c>
      <c r="J707" s="12">
        <v>2</v>
      </c>
      <c r="K707" s="12">
        <v>0</v>
      </c>
      <c r="L707" s="14">
        <v>0</v>
      </c>
      <c r="M707" s="14">
        <v>0</v>
      </c>
      <c r="N707" s="14">
        <v>1</v>
      </c>
      <c r="O707" s="14">
        <v>0</v>
      </c>
      <c r="P707" s="14">
        <v>0</v>
      </c>
      <c r="Q707" s="14">
        <v>0</v>
      </c>
      <c r="R707" s="20">
        <v>0</v>
      </c>
      <c r="S707" s="23">
        <v>0</v>
      </c>
      <c r="T707" s="12">
        <v>1</v>
      </c>
      <c r="U707" s="14">
        <v>2</v>
      </c>
      <c r="V707" s="14">
        <v>0</v>
      </c>
      <c r="W707" s="14">
        <v>2.75</v>
      </c>
      <c r="X707" s="14"/>
      <c r="Y707" s="14">
        <v>1800</v>
      </c>
      <c r="Z707" s="14">
        <v>0</v>
      </c>
      <c r="AA707" s="14">
        <v>0</v>
      </c>
      <c r="AB707" s="14">
        <v>0</v>
      </c>
      <c r="AC707" s="14">
        <v>0</v>
      </c>
      <c r="AD707" s="14">
        <v>0</v>
      </c>
      <c r="AE707" s="14">
        <v>12</v>
      </c>
      <c r="AF707" s="14">
        <v>1</v>
      </c>
      <c r="AG707" s="14">
        <v>3</v>
      </c>
      <c r="AH707" s="20">
        <v>2</v>
      </c>
      <c r="AI707" s="20">
        <v>2</v>
      </c>
      <c r="AJ707" s="20">
        <v>0</v>
      </c>
      <c r="AK707" s="20">
        <v>4</v>
      </c>
      <c r="AL707" s="14">
        <v>0</v>
      </c>
      <c r="AM707" s="14">
        <v>0</v>
      </c>
      <c r="AN707" s="14">
        <v>0</v>
      </c>
      <c r="AO707" s="14">
        <v>0.25</v>
      </c>
      <c r="AP707" s="14">
        <v>2000</v>
      </c>
      <c r="AQ707" s="14">
        <v>0.5</v>
      </c>
      <c r="AR707" s="14">
        <v>10</v>
      </c>
      <c r="AS707" s="20">
        <v>0</v>
      </c>
      <c r="AT707" s="14">
        <v>92002001</v>
      </c>
      <c r="AU707" s="14"/>
      <c r="AV707" s="15" t="s">
        <v>173</v>
      </c>
      <c r="AW707" s="14" t="s">
        <v>155</v>
      </c>
      <c r="AX707" s="14">
        <v>10003002</v>
      </c>
      <c r="AY707" s="14">
        <v>21101030</v>
      </c>
      <c r="AZ707" s="15" t="s">
        <v>181</v>
      </c>
      <c r="BA707" s="15">
        <v>0</v>
      </c>
      <c r="BB707" s="23">
        <v>0</v>
      </c>
      <c r="BC707" s="23">
        <v>0</v>
      </c>
      <c r="BD707" s="33" t="str">
        <f t="shared" si="81"/>
        <v>立即对指定前方区域释放冲击波,冲击波对触碰的怪物造成275%攻击伤害+1800点固定伤害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62021204</v>
      </c>
      <c r="D708" s="15" t="s">
        <v>572</v>
      </c>
      <c r="E708" s="12">
        <v>3</v>
      </c>
      <c r="F708" s="20">
        <v>80000001</v>
      </c>
      <c r="G708" s="14">
        <v>0</v>
      </c>
      <c r="H708" s="14">
        <v>0</v>
      </c>
      <c r="I708" s="12">
        <v>0</v>
      </c>
      <c r="J708" s="12">
        <v>0</v>
      </c>
      <c r="K708" s="12">
        <v>0</v>
      </c>
      <c r="L708" s="14">
        <v>0</v>
      </c>
      <c r="M708" s="14">
        <v>0</v>
      </c>
      <c r="N708" s="14">
        <v>1</v>
      </c>
      <c r="O708" s="14">
        <v>0</v>
      </c>
      <c r="P708" s="14">
        <v>0</v>
      </c>
      <c r="Q708" s="14">
        <v>0</v>
      </c>
      <c r="R708" s="20">
        <v>0</v>
      </c>
      <c r="S708" s="23">
        <v>0</v>
      </c>
      <c r="T708" s="12">
        <v>1</v>
      </c>
      <c r="U708" s="14">
        <v>2</v>
      </c>
      <c r="V708" s="14">
        <v>0</v>
      </c>
      <c r="W708" s="14">
        <v>3</v>
      </c>
      <c r="X708" s="14"/>
      <c r="Y708" s="14">
        <v>2800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 t="shared" si="81"/>
        <v>立即对指定前方区域释放冲击波,冲击波对触碰的怪物造成300%攻击伤害+2800点固定伤害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62021205</v>
      </c>
      <c r="D709" s="15" t="s">
        <v>572</v>
      </c>
      <c r="E709" s="12">
        <v>4</v>
      </c>
      <c r="F709" s="20">
        <v>80000001</v>
      </c>
      <c r="G709" s="14">
        <v>0</v>
      </c>
      <c r="H709" s="14">
        <v>0</v>
      </c>
      <c r="I709" s="12">
        <v>0</v>
      </c>
      <c r="J709" s="12">
        <v>0</v>
      </c>
      <c r="K709" s="12">
        <v>0</v>
      </c>
      <c r="L709" s="14">
        <v>0</v>
      </c>
      <c r="M709" s="14">
        <v>0</v>
      </c>
      <c r="N709" s="14">
        <v>1</v>
      </c>
      <c r="O709" s="14">
        <v>0</v>
      </c>
      <c r="P709" s="14">
        <v>0</v>
      </c>
      <c r="Q709" s="14">
        <v>0</v>
      </c>
      <c r="R709" s="20">
        <v>0</v>
      </c>
      <c r="S709" s="23">
        <v>0</v>
      </c>
      <c r="T709" s="12">
        <v>1</v>
      </c>
      <c r="U709" s="14">
        <v>2</v>
      </c>
      <c r="V709" s="14">
        <v>0</v>
      </c>
      <c r="W709" s="14">
        <v>3.25</v>
      </c>
      <c r="X709" s="14"/>
      <c r="Y709" s="14">
        <v>4000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si="81"/>
        <v>立即对指定前方区域释放冲击波,冲击波对触碰的怪物造成325%攻击伤害+4000点固定伤害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62021206</v>
      </c>
      <c r="D710" s="15" t="s">
        <v>572</v>
      </c>
      <c r="E710" s="12">
        <v>5</v>
      </c>
      <c r="F710" s="20">
        <v>80000001</v>
      </c>
      <c r="G710" s="14">
        <v>0</v>
      </c>
      <c r="H710" s="14">
        <v>0</v>
      </c>
      <c r="I710" s="12">
        <v>0</v>
      </c>
      <c r="J710" s="12">
        <v>0</v>
      </c>
      <c r="K710" s="12">
        <v>0</v>
      </c>
      <c r="L710" s="14">
        <v>0</v>
      </c>
      <c r="M710" s="14">
        <v>0</v>
      </c>
      <c r="N710" s="14">
        <v>1</v>
      </c>
      <c r="O710" s="14">
        <v>0</v>
      </c>
      <c r="P710" s="14">
        <v>0</v>
      </c>
      <c r="Q710" s="14">
        <v>0</v>
      </c>
      <c r="R710" s="20">
        <v>0</v>
      </c>
      <c r="S710" s="23">
        <v>0</v>
      </c>
      <c r="T710" s="12">
        <v>1</v>
      </c>
      <c r="U710" s="14">
        <v>2</v>
      </c>
      <c r="V710" s="14">
        <v>0</v>
      </c>
      <c r="W710" s="14">
        <v>3.5</v>
      </c>
      <c r="X710" s="14"/>
      <c r="Y710" s="14">
        <v>5200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立即对指定前方区域释放冲击波,冲击波对触碰的怪物造成350%攻击伤害+5200点固定伤害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20.100000000000001" customHeight="1">
      <c r="C711" s="12">
        <v>62021301</v>
      </c>
      <c r="D711" s="15" t="s">
        <v>839</v>
      </c>
      <c r="E711" s="12">
        <v>0</v>
      </c>
      <c r="F711" s="20">
        <v>80000001</v>
      </c>
      <c r="G711" s="14">
        <f>C712</f>
        <v>62021302</v>
      </c>
      <c r="H711" s="14">
        <v>0</v>
      </c>
      <c r="I711" s="12">
        <v>20</v>
      </c>
      <c r="J711" s="12">
        <v>5</v>
      </c>
      <c r="K711" s="12">
        <v>0</v>
      </c>
      <c r="L711" s="14">
        <v>0</v>
      </c>
      <c r="M711" s="14">
        <v>0</v>
      </c>
      <c r="N711" s="14">
        <v>1</v>
      </c>
      <c r="O711" s="14">
        <v>0</v>
      </c>
      <c r="P711" s="14">
        <v>0</v>
      </c>
      <c r="Q711" s="14">
        <v>0</v>
      </c>
      <c r="R711" s="20">
        <v>0</v>
      </c>
      <c r="S711" s="23">
        <v>0</v>
      </c>
      <c r="T711" s="12">
        <v>1</v>
      </c>
      <c r="U711" s="14">
        <v>2</v>
      </c>
      <c r="V711" s="14">
        <v>0</v>
      </c>
      <c r="W711" s="14">
        <v>1.2</v>
      </c>
      <c r="X711" s="14"/>
      <c r="Y711" s="14">
        <v>1000</v>
      </c>
      <c r="Z711" s="14">
        <v>0</v>
      </c>
      <c r="AA711" s="14">
        <v>0</v>
      </c>
      <c r="AB711" s="14">
        <v>0</v>
      </c>
      <c r="AC711" s="14">
        <v>0</v>
      </c>
      <c r="AD711" s="14">
        <v>0</v>
      </c>
      <c r="AE711" s="14">
        <v>6</v>
      </c>
      <c r="AF711" s="14">
        <v>1</v>
      </c>
      <c r="AG711" s="14">
        <v>3</v>
      </c>
      <c r="AH711" s="20">
        <v>2</v>
      </c>
      <c r="AI711" s="20">
        <v>1</v>
      </c>
      <c r="AJ711" s="20">
        <v>0</v>
      </c>
      <c r="AK711" s="20">
        <v>7</v>
      </c>
      <c r="AL711" s="14">
        <v>0</v>
      </c>
      <c r="AM711" s="14">
        <v>0</v>
      </c>
      <c r="AN711" s="14">
        <v>6</v>
      </c>
      <c r="AO711" s="14">
        <v>0.25</v>
      </c>
      <c r="AP711" s="14">
        <v>6000</v>
      </c>
      <c r="AQ711" s="14">
        <v>0</v>
      </c>
      <c r="AR711" s="14">
        <v>0</v>
      </c>
      <c r="AS711" s="20">
        <v>0</v>
      </c>
      <c r="AT711" s="14">
        <v>92014001</v>
      </c>
      <c r="AU711" s="14"/>
      <c r="AV711" s="15" t="s">
        <v>840</v>
      </c>
      <c r="AW711" s="14" t="s">
        <v>231</v>
      </c>
      <c r="AX711" s="14">
        <v>10002001</v>
      </c>
      <c r="AY711" s="14">
        <v>21101040</v>
      </c>
      <c r="AZ711" s="15" t="s">
        <v>183</v>
      </c>
      <c r="BA711" s="15" t="s">
        <v>240</v>
      </c>
      <c r="BB711" s="23">
        <v>0</v>
      </c>
      <c r="BC711" s="23">
        <v>0</v>
      </c>
      <c r="BD711" s="33" t="str">
        <f>"对目标区域持续造成伤害,在此范围内的敌方目标每秒造成2次"&amp;W711*100&amp;"%攻击伤害+"&amp;Y711&amp;"点固定伤害,目标移动速度降低75%,持续6秒,当在施法过程中进行移动会中断此技能施放"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20.100000000000001" customHeight="1">
      <c r="C712" s="12">
        <v>62021302</v>
      </c>
      <c r="D712" s="15" t="s">
        <v>839</v>
      </c>
      <c r="E712" s="12">
        <v>1</v>
      </c>
      <c r="F712" s="20">
        <v>80000001</v>
      </c>
      <c r="G712" s="14">
        <f t="shared" ref="G712:G713" si="82">C713</f>
        <v>62021303</v>
      </c>
      <c r="H712" s="14">
        <v>0</v>
      </c>
      <c r="I712" s="12">
        <v>27</v>
      </c>
      <c r="J712" s="12">
        <v>2</v>
      </c>
      <c r="K712" s="12">
        <v>0</v>
      </c>
      <c r="L712" s="14">
        <v>0</v>
      </c>
      <c r="M712" s="14">
        <v>0</v>
      </c>
      <c r="N712" s="14">
        <v>1</v>
      </c>
      <c r="O712" s="14">
        <v>0</v>
      </c>
      <c r="P712" s="14">
        <v>0</v>
      </c>
      <c r="Q712" s="14">
        <v>0</v>
      </c>
      <c r="R712" s="20">
        <v>0</v>
      </c>
      <c r="S712" s="23">
        <v>0</v>
      </c>
      <c r="T712" s="12">
        <v>1</v>
      </c>
      <c r="U712" s="14">
        <v>2</v>
      </c>
      <c r="V712" s="14">
        <v>0</v>
      </c>
      <c r="W712" s="14">
        <v>1.2</v>
      </c>
      <c r="X712" s="14"/>
      <c r="Y712" s="14">
        <v>1000</v>
      </c>
      <c r="Z712" s="14">
        <v>0</v>
      </c>
      <c r="AA712" s="14">
        <v>0</v>
      </c>
      <c r="AB712" s="14">
        <v>0</v>
      </c>
      <c r="AC712" s="14">
        <v>0</v>
      </c>
      <c r="AD712" s="14">
        <v>0</v>
      </c>
      <c r="AE712" s="14">
        <v>6</v>
      </c>
      <c r="AF712" s="14">
        <v>1</v>
      </c>
      <c r="AG712" s="14">
        <v>3</v>
      </c>
      <c r="AH712" s="20">
        <v>2</v>
      </c>
      <c r="AI712" s="20">
        <v>1</v>
      </c>
      <c r="AJ712" s="20">
        <v>0</v>
      </c>
      <c r="AK712" s="20">
        <v>7</v>
      </c>
      <c r="AL712" s="14">
        <v>0</v>
      </c>
      <c r="AM712" s="14">
        <v>0</v>
      </c>
      <c r="AN712" s="14">
        <v>6</v>
      </c>
      <c r="AO712" s="14">
        <v>0.25</v>
      </c>
      <c r="AP712" s="14">
        <v>6000</v>
      </c>
      <c r="AQ712" s="14">
        <v>0</v>
      </c>
      <c r="AR712" s="14">
        <v>0</v>
      </c>
      <c r="AS712" s="20">
        <v>0</v>
      </c>
      <c r="AT712" s="14">
        <v>92014001</v>
      </c>
      <c r="AU712" s="14"/>
      <c r="AV712" s="15" t="s">
        <v>840</v>
      </c>
      <c r="AW712" s="14" t="s">
        <v>231</v>
      </c>
      <c r="AX712" s="14">
        <v>10002001</v>
      </c>
      <c r="AY712" s="14">
        <v>21101040</v>
      </c>
      <c r="AZ712" s="15" t="s">
        <v>183</v>
      </c>
      <c r="BA712" s="15" t="s">
        <v>240</v>
      </c>
      <c r="BB712" s="23">
        <v>0</v>
      </c>
      <c r="BC712" s="23">
        <v>0</v>
      </c>
      <c r="BD712" s="33" t="str">
        <f t="shared" ref="BD712:BD716" si="83">"对目标区域持续造成伤害,在此范围内的敌方目标每秒造成2次"&amp;W712*100&amp;"%攻击伤害+"&amp;Y712&amp;"点固定伤害,目标移动速度降低75%,持续6秒,当在施法过程中进行移动会中断此技能施放"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20.100000000000001" customHeight="1">
      <c r="C713" s="12">
        <v>62021303</v>
      </c>
      <c r="D713" s="15" t="s">
        <v>839</v>
      </c>
      <c r="E713" s="12">
        <v>2</v>
      </c>
      <c r="F713" s="20">
        <v>80000001</v>
      </c>
      <c r="G713" s="14">
        <f t="shared" si="82"/>
        <v>62021304</v>
      </c>
      <c r="H713" s="14">
        <v>0</v>
      </c>
      <c r="I713" s="12">
        <v>32</v>
      </c>
      <c r="J713" s="12">
        <v>2</v>
      </c>
      <c r="K713" s="12">
        <v>0</v>
      </c>
      <c r="L713" s="14">
        <v>0</v>
      </c>
      <c r="M713" s="14">
        <v>0</v>
      </c>
      <c r="N713" s="14">
        <v>1</v>
      </c>
      <c r="O713" s="14">
        <v>0</v>
      </c>
      <c r="P713" s="14">
        <v>0</v>
      </c>
      <c r="Q713" s="14">
        <v>0</v>
      </c>
      <c r="R713" s="20">
        <v>0</v>
      </c>
      <c r="S713" s="23">
        <v>0</v>
      </c>
      <c r="T713" s="12">
        <v>1</v>
      </c>
      <c r="U713" s="14">
        <v>2</v>
      </c>
      <c r="V713" s="14">
        <v>0</v>
      </c>
      <c r="W713" s="14">
        <v>1.4</v>
      </c>
      <c r="X713" s="14"/>
      <c r="Y713" s="14">
        <v>1500</v>
      </c>
      <c r="Z713" s="14">
        <v>0</v>
      </c>
      <c r="AA713" s="14">
        <v>0</v>
      </c>
      <c r="AB713" s="14">
        <v>0</v>
      </c>
      <c r="AC713" s="14">
        <v>0</v>
      </c>
      <c r="AD713" s="14">
        <v>0</v>
      </c>
      <c r="AE713" s="14">
        <v>6</v>
      </c>
      <c r="AF713" s="14">
        <v>1</v>
      </c>
      <c r="AG713" s="14">
        <v>3</v>
      </c>
      <c r="AH713" s="20">
        <v>2</v>
      </c>
      <c r="AI713" s="20">
        <v>1</v>
      </c>
      <c r="AJ713" s="20">
        <v>0</v>
      </c>
      <c r="AK713" s="20">
        <v>7</v>
      </c>
      <c r="AL713" s="14">
        <v>0</v>
      </c>
      <c r="AM713" s="14">
        <v>0</v>
      </c>
      <c r="AN713" s="14">
        <v>6</v>
      </c>
      <c r="AO713" s="14">
        <v>0.25</v>
      </c>
      <c r="AP713" s="14">
        <v>6000</v>
      </c>
      <c r="AQ713" s="14">
        <v>0</v>
      </c>
      <c r="AR713" s="14">
        <v>0</v>
      </c>
      <c r="AS713" s="20">
        <v>0</v>
      </c>
      <c r="AT713" s="14">
        <v>92014001</v>
      </c>
      <c r="AU713" s="14"/>
      <c r="AV713" s="15" t="s">
        <v>840</v>
      </c>
      <c r="AW713" s="14" t="s">
        <v>231</v>
      </c>
      <c r="AX713" s="14">
        <v>10002001</v>
      </c>
      <c r="AY713" s="14">
        <v>21101040</v>
      </c>
      <c r="AZ713" s="15" t="s">
        <v>183</v>
      </c>
      <c r="BA713" s="15" t="s">
        <v>240</v>
      </c>
      <c r="BB713" s="23">
        <v>0</v>
      </c>
      <c r="BC713" s="23">
        <v>0</v>
      </c>
      <c r="BD713" s="33" t="str">
        <f t="shared" si="83"/>
        <v>对目标区域持续造成伤害,在此范围内的敌方目标每秒造成2次140%攻击伤害+1500点固定伤害,目标移动速度降低75%,持续6秒,当在施法过程中进行移动会中断此技能施放</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62021304</v>
      </c>
      <c r="D714" s="15" t="s">
        <v>839</v>
      </c>
      <c r="E714" s="12">
        <v>3</v>
      </c>
      <c r="F714" s="20">
        <v>80000001</v>
      </c>
      <c r="G714" s="12">
        <v>0</v>
      </c>
      <c r="H714" s="12">
        <v>0</v>
      </c>
      <c r="I714" s="14">
        <v>0</v>
      </c>
      <c r="J714" s="12">
        <v>0</v>
      </c>
      <c r="K714" s="12">
        <v>0</v>
      </c>
      <c r="L714" s="14">
        <v>0</v>
      </c>
      <c r="M714" s="14">
        <v>0</v>
      </c>
      <c r="N714" s="14">
        <v>1</v>
      </c>
      <c r="O714" s="14">
        <v>0</v>
      </c>
      <c r="P714" s="14">
        <v>0</v>
      </c>
      <c r="Q714" s="14">
        <v>0</v>
      </c>
      <c r="R714" s="20">
        <v>0</v>
      </c>
      <c r="S714" s="23">
        <v>0</v>
      </c>
      <c r="T714" s="12">
        <v>1</v>
      </c>
      <c r="U714" s="14">
        <v>2</v>
      </c>
      <c r="V714" s="14">
        <v>0</v>
      </c>
      <c r="W714" s="14">
        <v>1.6</v>
      </c>
      <c r="X714" s="14"/>
      <c r="Y714" s="14">
        <v>2000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 t="shared" si="83"/>
        <v>对目标区域持续造成伤害,在此范围内的敌方目标每秒造成2次160%攻击伤害+2000点固定伤害,目标移动速度降低75%,持续6秒,当在施法过程中进行移动会中断此技能施放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62021305</v>
      </c>
      <c r="D715" s="15" t="s">
        <v>839</v>
      </c>
      <c r="E715" s="12">
        <v>4</v>
      </c>
      <c r="F715" s="20">
        <v>80000001</v>
      </c>
      <c r="G715" s="12">
        <v>0</v>
      </c>
      <c r="H715" s="12">
        <v>0</v>
      </c>
      <c r="I715" s="14">
        <v>0</v>
      </c>
      <c r="J715" s="12">
        <v>0</v>
      </c>
      <c r="K715" s="12">
        <v>0</v>
      </c>
      <c r="L715" s="14">
        <v>0</v>
      </c>
      <c r="M715" s="14">
        <v>0</v>
      </c>
      <c r="N715" s="14">
        <v>1</v>
      </c>
      <c r="O715" s="14">
        <v>0</v>
      </c>
      <c r="P715" s="14">
        <v>0</v>
      </c>
      <c r="Q715" s="14">
        <v>0</v>
      </c>
      <c r="R715" s="20">
        <v>0</v>
      </c>
      <c r="S715" s="23">
        <v>0</v>
      </c>
      <c r="T715" s="12">
        <v>1</v>
      </c>
      <c r="U715" s="14">
        <v>2</v>
      </c>
      <c r="V715" s="14">
        <v>0</v>
      </c>
      <c r="W715" s="14">
        <v>1.8</v>
      </c>
      <c r="X715" s="14"/>
      <c r="Y715" s="14">
        <v>2750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si="83"/>
        <v>对目标区域持续造成伤害,在此范围内的敌方目标每秒造成2次180%攻击伤害+2750点固定伤害,目标移动速度降低75%,持续6秒,当在施法过程中进行移动会中断此技能施放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62021306</v>
      </c>
      <c r="D716" s="15" t="s">
        <v>839</v>
      </c>
      <c r="E716" s="12">
        <v>5</v>
      </c>
      <c r="F716" s="20">
        <v>80000001</v>
      </c>
      <c r="G716" s="12">
        <v>0</v>
      </c>
      <c r="H716" s="12">
        <v>0</v>
      </c>
      <c r="I716" s="14">
        <v>0</v>
      </c>
      <c r="J716" s="12">
        <v>0</v>
      </c>
      <c r="K716" s="12">
        <v>0</v>
      </c>
      <c r="L716" s="14">
        <v>0</v>
      </c>
      <c r="M716" s="14">
        <v>0</v>
      </c>
      <c r="N716" s="14">
        <v>1</v>
      </c>
      <c r="O716" s="14">
        <v>0</v>
      </c>
      <c r="P716" s="14">
        <v>0</v>
      </c>
      <c r="Q716" s="14">
        <v>0</v>
      </c>
      <c r="R716" s="20">
        <v>0</v>
      </c>
      <c r="S716" s="23">
        <v>0</v>
      </c>
      <c r="T716" s="12">
        <v>1</v>
      </c>
      <c r="U716" s="14">
        <v>2</v>
      </c>
      <c r="V716" s="14">
        <v>0</v>
      </c>
      <c r="W716" s="14">
        <v>2</v>
      </c>
      <c r="X716" s="14"/>
      <c r="Y716" s="14">
        <v>3500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对目标区域持续造成伤害,在此范围内的敌方目标每秒造成2次200%攻击伤害+3500点固定伤害,目标移动速度降低75%,持续6秒,当在施法过程中进行移动会中断此技能施放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62021401</v>
      </c>
      <c r="D717" s="13" t="s">
        <v>841</v>
      </c>
      <c r="E717" s="14">
        <v>0</v>
      </c>
      <c r="F717" s="20">
        <v>80000001</v>
      </c>
      <c r="G717" s="12">
        <v>62021402</v>
      </c>
      <c r="H717" s="12">
        <v>0</v>
      </c>
      <c r="I717" s="12">
        <v>35</v>
      </c>
      <c r="J717" s="12">
        <v>5</v>
      </c>
      <c r="K717" s="14">
        <v>0</v>
      </c>
      <c r="L717" s="12">
        <v>0</v>
      </c>
      <c r="M717" s="12">
        <v>0</v>
      </c>
      <c r="N717" s="12">
        <v>1</v>
      </c>
      <c r="O717" s="12">
        <v>0</v>
      </c>
      <c r="P717" s="12">
        <v>0</v>
      </c>
      <c r="Q717" s="12">
        <v>0</v>
      </c>
      <c r="R717" s="20">
        <v>0</v>
      </c>
      <c r="S717" s="12">
        <v>0</v>
      </c>
      <c r="T717" s="12">
        <v>1</v>
      </c>
      <c r="U717" s="12">
        <v>2</v>
      </c>
      <c r="V717" s="12">
        <v>0</v>
      </c>
      <c r="W717" s="12">
        <v>0</v>
      </c>
      <c r="X717" s="12"/>
      <c r="Y717" s="12">
        <v>0</v>
      </c>
      <c r="Z717" s="12">
        <v>0</v>
      </c>
      <c r="AA717" s="12">
        <v>0</v>
      </c>
      <c r="AB717" s="12">
        <v>0</v>
      </c>
      <c r="AC717" s="12">
        <v>0</v>
      </c>
      <c r="AD717" s="12">
        <v>0</v>
      </c>
      <c r="AE717" s="12">
        <v>50</v>
      </c>
      <c r="AF717" s="12">
        <v>0</v>
      </c>
      <c r="AG717" s="12">
        <v>0</v>
      </c>
      <c r="AH717" s="20">
        <v>2</v>
      </c>
      <c r="AI717" s="20">
        <v>2</v>
      </c>
      <c r="AJ717" s="20">
        <v>0</v>
      </c>
      <c r="AK717" s="20">
        <v>1.5</v>
      </c>
      <c r="AL717" s="12">
        <v>0</v>
      </c>
      <c r="AM717" s="12">
        <v>0.5</v>
      </c>
      <c r="AN717" s="12">
        <v>0</v>
      </c>
      <c r="AO717" s="14">
        <v>0.25</v>
      </c>
      <c r="AP717" s="12">
        <v>3000</v>
      </c>
      <c r="AQ717" s="12">
        <v>0</v>
      </c>
      <c r="AR717" s="12">
        <v>0</v>
      </c>
      <c r="AS717" s="20">
        <v>0</v>
      </c>
      <c r="AT717" s="12" t="s">
        <v>153</v>
      </c>
      <c r="AU717" s="12"/>
      <c r="AV717" s="13" t="s">
        <v>173</v>
      </c>
      <c r="AW717" s="12" t="s">
        <v>155</v>
      </c>
      <c r="AX717" s="14">
        <v>0</v>
      </c>
      <c r="AY717" s="14">
        <v>21101051</v>
      </c>
      <c r="AZ717" s="13" t="s">
        <v>267</v>
      </c>
      <c r="BA717" s="227" t="s">
        <v>842</v>
      </c>
      <c r="BB717" s="23">
        <v>0</v>
      </c>
      <c r="BC717" s="23">
        <v>0</v>
      </c>
      <c r="BD717" s="34" t="s">
        <v>843</v>
      </c>
      <c r="BE717" s="12">
        <v>0</v>
      </c>
      <c r="BF717" s="12">
        <v>0</v>
      </c>
      <c r="BG717" s="12">
        <v>0</v>
      </c>
      <c r="BH717" s="12">
        <v>0</v>
      </c>
      <c r="BI717" s="12">
        <v>0</v>
      </c>
      <c r="BJ717" s="12">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62021402</v>
      </c>
      <c r="D718" s="13" t="s">
        <v>841</v>
      </c>
      <c r="E718" s="14">
        <v>1</v>
      </c>
      <c r="F718" s="20">
        <v>80000001</v>
      </c>
      <c r="G718" s="12">
        <v>62021403</v>
      </c>
      <c r="H718" s="12">
        <v>0</v>
      </c>
      <c r="I718" s="12">
        <v>42</v>
      </c>
      <c r="J718" s="12">
        <v>2</v>
      </c>
      <c r="K718" s="14">
        <v>0</v>
      </c>
      <c r="L718" s="12">
        <v>0</v>
      </c>
      <c r="M718" s="12">
        <v>0</v>
      </c>
      <c r="N718" s="12">
        <v>1</v>
      </c>
      <c r="O718" s="12">
        <v>0</v>
      </c>
      <c r="P718" s="12">
        <v>0</v>
      </c>
      <c r="Q718" s="12">
        <v>0</v>
      </c>
      <c r="R718" s="20">
        <v>0</v>
      </c>
      <c r="S718" s="12">
        <v>0</v>
      </c>
      <c r="T718" s="12">
        <v>1</v>
      </c>
      <c r="U718" s="12">
        <v>2</v>
      </c>
      <c r="V718" s="12">
        <v>0</v>
      </c>
      <c r="W718" s="12">
        <v>0</v>
      </c>
      <c r="X718" s="12"/>
      <c r="Y718" s="12">
        <v>0</v>
      </c>
      <c r="Z718" s="12">
        <v>0</v>
      </c>
      <c r="AA718" s="12">
        <v>0</v>
      </c>
      <c r="AB718" s="12">
        <v>0</v>
      </c>
      <c r="AC718" s="12">
        <v>0</v>
      </c>
      <c r="AD718" s="12">
        <v>0</v>
      </c>
      <c r="AE718" s="12">
        <v>50</v>
      </c>
      <c r="AF718" s="12">
        <v>0</v>
      </c>
      <c r="AG718" s="12">
        <v>0</v>
      </c>
      <c r="AH718" s="20">
        <v>2</v>
      </c>
      <c r="AI718" s="20">
        <v>2</v>
      </c>
      <c r="AJ718" s="20">
        <v>0</v>
      </c>
      <c r="AK718" s="20">
        <v>1.5</v>
      </c>
      <c r="AL718" s="12">
        <v>0</v>
      </c>
      <c r="AM718" s="12">
        <v>0.5</v>
      </c>
      <c r="AN718" s="12">
        <v>0</v>
      </c>
      <c r="AO718" s="14">
        <v>0.25</v>
      </c>
      <c r="AP718" s="12">
        <v>3000</v>
      </c>
      <c r="AQ718" s="12">
        <v>0</v>
      </c>
      <c r="AR718" s="12">
        <v>0</v>
      </c>
      <c r="AS718" s="20">
        <v>0</v>
      </c>
      <c r="AT718" s="12" t="s">
        <v>153</v>
      </c>
      <c r="AU718" s="12"/>
      <c r="AV718" s="13" t="s">
        <v>173</v>
      </c>
      <c r="AW718" s="12" t="s">
        <v>155</v>
      </c>
      <c r="AX718" s="14">
        <v>0</v>
      </c>
      <c r="AY718" s="14">
        <v>21101051</v>
      </c>
      <c r="AZ718" s="13" t="s">
        <v>267</v>
      </c>
      <c r="BA718" s="227" t="s">
        <v>842</v>
      </c>
      <c r="BB718" s="23">
        <v>0</v>
      </c>
      <c r="BC718" s="23">
        <v>0</v>
      </c>
      <c r="BD718" s="34" t="s">
        <v>843</v>
      </c>
      <c r="BE718" s="12">
        <v>0</v>
      </c>
      <c r="BF718" s="12">
        <v>0</v>
      </c>
      <c r="BG718" s="12">
        <v>0</v>
      </c>
      <c r="BH718" s="12">
        <v>0</v>
      </c>
      <c r="BI718" s="12">
        <v>0</v>
      </c>
      <c r="BJ718" s="12">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62021403</v>
      </c>
      <c r="D719" s="13" t="s">
        <v>841</v>
      </c>
      <c r="E719" s="14">
        <v>2</v>
      </c>
      <c r="F719" s="20">
        <v>80000001</v>
      </c>
      <c r="G719" s="12">
        <v>62021404</v>
      </c>
      <c r="H719" s="12">
        <v>0</v>
      </c>
      <c r="I719" s="12">
        <v>47</v>
      </c>
      <c r="J719" s="12">
        <v>2</v>
      </c>
      <c r="K719" s="14">
        <v>0</v>
      </c>
      <c r="L719" s="12">
        <v>0</v>
      </c>
      <c r="M719" s="12">
        <v>0</v>
      </c>
      <c r="N719" s="12">
        <v>1</v>
      </c>
      <c r="O719" s="12">
        <v>0</v>
      </c>
      <c r="P719" s="12">
        <v>0</v>
      </c>
      <c r="Q719" s="12">
        <v>0</v>
      </c>
      <c r="R719" s="20">
        <v>0</v>
      </c>
      <c r="S719" s="12">
        <v>0</v>
      </c>
      <c r="T719" s="12">
        <v>1</v>
      </c>
      <c r="U719" s="12">
        <v>2</v>
      </c>
      <c r="V719" s="12">
        <v>0</v>
      </c>
      <c r="W719" s="12">
        <v>0</v>
      </c>
      <c r="X719" s="12"/>
      <c r="Y719" s="12">
        <v>0</v>
      </c>
      <c r="Z719" s="12">
        <v>0</v>
      </c>
      <c r="AA719" s="12">
        <v>0</v>
      </c>
      <c r="AB719" s="12">
        <v>0</v>
      </c>
      <c r="AC719" s="12">
        <v>0</v>
      </c>
      <c r="AD719" s="12">
        <v>0</v>
      </c>
      <c r="AE719" s="12">
        <v>50</v>
      </c>
      <c r="AF719" s="12">
        <v>0</v>
      </c>
      <c r="AG719" s="12">
        <v>0</v>
      </c>
      <c r="AH719" s="20">
        <v>2</v>
      </c>
      <c r="AI719" s="20">
        <v>2</v>
      </c>
      <c r="AJ719" s="20">
        <v>0</v>
      </c>
      <c r="AK719" s="20">
        <v>1.5</v>
      </c>
      <c r="AL719" s="12">
        <v>0</v>
      </c>
      <c r="AM719" s="12">
        <v>0.5</v>
      </c>
      <c r="AN719" s="12">
        <v>0</v>
      </c>
      <c r="AO719" s="14">
        <v>0.25</v>
      </c>
      <c r="AP719" s="12">
        <v>3000</v>
      </c>
      <c r="AQ719" s="12">
        <v>0</v>
      </c>
      <c r="AR719" s="12">
        <v>0</v>
      </c>
      <c r="AS719" s="20">
        <v>0</v>
      </c>
      <c r="AT719" s="12" t="s">
        <v>153</v>
      </c>
      <c r="AU719" s="12"/>
      <c r="AV719" s="13" t="s">
        <v>173</v>
      </c>
      <c r="AW719" s="12" t="s">
        <v>155</v>
      </c>
      <c r="AX719" s="14">
        <v>0</v>
      </c>
      <c r="AY719" s="14">
        <v>21101051</v>
      </c>
      <c r="AZ719" s="13" t="s">
        <v>267</v>
      </c>
      <c r="BA719" s="227" t="s">
        <v>844</v>
      </c>
      <c r="BB719" s="23">
        <v>0</v>
      </c>
      <c r="BC719" s="23">
        <v>0</v>
      </c>
      <c r="BD719" s="34" t="s">
        <v>845</v>
      </c>
      <c r="BE719" s="12">
        <v>0</v>
      </c>
      <c r="BF719" s="12">
        <v>0</v>
      </c>
      <c r="BG719" s="12">
        <v>0</v>
      </c>
      <c r="BH719" s="12">
        <v>0</v>
      </c>
      <c r="BI719" s="12">
        <v>0</v>
      </c>
      <c r="BJ719" s="12">
        <v>0</v>
      </c>
      <c r="BK719" s="26">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62021404</v>
      </c>
      <c r="D720" s="13" t="s">
        <v>841</v>
      </c>
      <c r="E720" s="14">
        <v>3</v>
      </c>
      <c r="F720" s="20">
        <v>80000001</v>
      </c>
      <c r="G720" s="12">
        <v>0</v>
      </c>
      <c r="H720" s="12">
        <v>0</v>
      </c>
      <c r="I720" s="12">
        <v>1</v>
      </c>
      <c r="J720" s="12">
        <v>0</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846</v>
      </c>
      <c r="BB720" s="23">
        <v>0</v>
      </c>
      <c r="BC720" s="23">
        <v>0</v>
      </c>
      <c r="BD720" s="34" t="s">
        <v>847</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62021405</v>
      </c>
      <c r="D721" s="13" t="s">
        <v>841</v>
      </c>
      <c r="E721" s="14">
        <v>4</v>
      </c>
      <c r="F721" s="20">
        <v>80000001</v>
      </c>
      <c r="G721" s="12">
        <v>0</v>
      </c>
      <c r="H721" s="12">
        <v>0</v>
      </c>
      <c r="I721" s="12">
        <v>1</v>
      </c>
      <c r="J721" s="12">
        <v>0</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848</v>
      </c>
      <c r="BB721" s="23">
        <v>0</v>
      </c>
      <c r="BC721" s="23">
        <v>0</v>
      </c>
      <c r="BD721" s="34" t="s">
        <v>849</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62021406</v>
      </c>
      <c r="D722" s="13" t="s">
        <v>841</v>
      </c>
      <c r="E722" s="14">
        <v>5</v>
      </c>
      <c r="F722" s="20">
        <v>80000001</v>
      </c>
      <c r="G722" s="14">
        <v>0</v>
      </c>
      <c r="H722" s="14">
        <v>0</v>
      </c>
      <c r="I722" s="12">
        <v>1</v>
      </c>
      <c r="J722" s="12">
        <v>0</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850</v>
      </c>
      <c r="BB722" s="23">
        <v>0</v>
      </c>
      <c r="BC722" s="23">
        <v>0</v>
      </c>
      <c r="BD722" s="34" t="s">
        <v>851</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62021511</v>
      </c>
      <c r="D723" s="15" t="s">
        <v>852</v>
      </c>
      <c r="E723" s="12">
        <v>1</v>
      </c>
      <c r="F723" s="20">
        <v>80000001</v>
      </c>
      <c r="G723" s="14">
        <v>0</v>
      </c>
      <c r="H723" s="14">
        <v>0</v>
      </c>
      <c r="I723" s="12">
        <v>1</v>
      </c>
      <c r="J723" s="12">
        <v>0</v>
      </c>
      <c r="K723" s="12">
        <v>0</v>
      </c>
      <c r="L723" s="14">
        <v>0</v>
      </c>
      <c r="M723" s="14">
        <v>0</v>
      </c>
      <c r="N723" s="14">
        <v>2</v>
      </c>
      <c r="O723" s="14">
        <v>2</v>
      </c>
      <c r="P723" s="14">
        <v>1</v>
      </c>
      <c r="Q723" s="14">
        <v>0</v>
      </c>
      <c r="R723" s="20">
        <v>0</v>
      </c>
      <c r="S723" s="23">
        <v>0</v>
      </c>
      <c r="T723" s="12">
        <v>1</v>
      </c>
      <c r="U723" s="14">
        <v>2</v>
      </c>
      <c r="V723" s="14">
        <v>0</v>
      </c>
      <c r="W723" s="14">
        <v>0</v>
      </c>
      <c r="X723" s="14"/>
      <c r="Y723" s="14">
        <v>0</v>
      </c>
      <c r="Z723" s="14">
        <v>0</v>
      </c>
      <c r="AA723" s="14">
        <v>0</v>
      </c>
      <c r="AB723" s="14">
        <v>0</v>
      </c>
      <c r="AC723" s="14">
        <v>0</v>
      </c>
      <c r="AD723" s="14">
        <v>0</v>
      </c>
      <c r="AE723" s="14">
        <v>9999999</v>
      </c>
      <c r="AF723" s="14">
        <v>0</v>
      </c>
      <c r="AG723" s="14">
        <v>0</v>
      </c>
      <c r="AH723" s="20">
        <v>2</v>
      </c>
      <c r="AI723" s="20">
        <v>0</v>
      </c>
      <c r="AJ723" s="20">
        <v>0</v>
      </c>
      <c r="AK723" s="20">
        <v>0</v>
      </c>
      <c r="AL723" s="14">
        <v>0</v>
      </c>
      <c r="AM723" s="14">
        <v>0</v>
      </c>
      <c r="AN723" s="14">
        <v>0</v>
      </c>
      <c r="AO723" s="14">
        <v>0</v>
      </c>
      <c r="AP723" s="14">
        <v>1000</v>
      </c>
      <c r="AQ723" s="14">
        <v>0</v>
      </c>
      <c r="AR723" s="14">
        <v>0</v>
      </c>
      <c r="AS723" s="20">
        <v>0</v>
      </c>
      <c r="AT723" s="14" t="s">
        <v>153</v>
      </c>
      <c r="AU723" s="14"/>
      <c r="AV723" s="15" t="s">
        <v>173</v>
      </c>
      <c r="AW723" s="14" t="s">
        <v>433</v>
      </c>
      <c r="AX723" s="14">
        <v>0</v>
      </c>
      <c r="AY723" s="14">
        <v>21101050</v>
      </c>
      <c r="AZ723" s="15" t="s">
        <v>156</v>
      </c>
      <c r="BA723" s="15" t="s">
        <v>153</v>
      </c>
      <c r="BB723" s="23">
        <v>0</v>
      </c>
      <c r="BC723" s="23">
        <v>0</v>
      </c>
      <c r="BD723" s="33" t="s">
        <v>853</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62021512</v>
      </c>
      <c r="D724" s="15" t="s">
        <v>854</v>
      </c>
      <c r="E724" s="12">
        <v>1</v>
      </c>
      <c r="F724" s="20">
        <v>80000001</v>
      </c>
      <c r="G724" s="14">
        <v>0</v>
      </c>
      <c r="H724" s="14">
        <v>0</v>
      </c>
      <c r="I724" s="12">
        <v>1</v>
      </c>
      <c r="J724" s="14">
        <v>0</v>
      </c>
      <c r="K724" s="12">
        <v>0</v>
      </c>
      <c r="L724" s="14">
        <v>0</v>
      </c>
      <c r="M724" s="14">
        <v>0</v>
      </c>
      <c r="N724" s="14">
        <v>2</v>
      </c>
      <c r="O724" s="14">
        <v>10</v>
      </c>
      <c r="P724" s="14">
        <v>0.8</v>
      </c>
      <c r="Q724" s="14">
        <v>0</v>
      </c>
      <c r="R724" s="20">
        <v>0</v>
      </c>
      <c r="S724" s="23">
        <v>0</v>
      </c>
      <c r="T724" s="12">
        <v>1</v>
      </c>
      <c r="U724" s="14">
        <v>2</v>
      </c>
      <c r="V724" s="14">
        <v>0</v>
      </c>
      <c r="W724" s="14">
        <v>2.5</v>
      </c>
      <c r="X724" s="14"/>
      <c r="Y724" s="14">
        <v>1500</v>
      </c>
      <c r="Z724" s="14">
        <v>0</v>
      </c>
      <c r="AA724" s="14">
        <v>0</v>
      </c>
      <c r="AB724" s="14">
        <v>0</v>
      </c>
      <c r="AC724" s="14">
        <v>0</v>
      </c>
      <c r="AD724" s="14">
        <v>0</v>
      </c>
      <c r="AE724" s="14">
        <v>5</v>
      </c>
      <c r="AF724" s="14">
        <v>1</v>
      </c>
      <c r="AG724" s="14">
        <v>2</v>
      </c>
      <c r="AH724" s="20">
        <v>2</v>
      </c>
      <c r="AI724" s="20">
        <v>2</v>
      </c>
      <c r="AJ724" s="20">
        <v>0</v>
      </c>
      <c r="AK724" s="20">
        <v>4</v>
      </c>
      <c r="AL724" s="14">
        <v>0</v>
      </c>
      <c r="AM724" s="14">
        <v>0</v>
      </c>
      <c r="AN724" s="14">
        <v>0</v>
      </c>
      <c r="AO724" s="14">
        <v>0.25</v>
      </c>
      <c r="AP724" s="14">
        <v>5000</v>
      </c>
      <c r="AQ724" s="14">
        <v>0.5</v>
      </c>
      <c r="AR724" s="14">
        <v>10</v>
      </c>
      <c r="AS724" s="20">
        <v>0</v>
      </c>
      <c r="AT724" s="14">
        <v>92002001</v>
      </c>
      <c r="AU724" s="14"/>
      <c r="AV724" s="15" t="s">
        <v>173</v>
      </c>
      <c r="AW724" s="14" t="s">
        <v>155</v>
      </c>
      <c r="AX724" s="14">
        <v>10003002</v>
      </c>
      <c r="AY724" s="14">
        <v>21101030</v>
      </c>
      <c r="AZ724" s="15" t="s">
        <v>181</v>
      </c>
      <c r="BA724" s="15">
        <v>0</v>
      </c>
      <c r="BB724" s="23">
        <v>0</v>
      </c>
      <c r="BC724" s="23">
        <v>0</v>
      </c>
      <c r="BD724" s="33" t="str">
        <f t="shared" ref="BD724" si="84">"立即对指定前方区域释放冲击波,冲击波对触碰的怪物造成"&amp;W724*100&amp;"%攻击伤害+"&amp;Y724&amp;"点固定伤害"</f>
        <v>立即对指定前方区域释放冲击波,冲击波对触碰的怪物造成250%攻击伤害+1500点固定伤害</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62021513</v>
      </c>
      <c r="D725" s="15" t="s">
        <v>855</v>
      </c>
      <c r="E725" s="12">
        <v>1</v>
      </c>
      <c r="F725" s="20">
        <v>80000001</v>
      </c>
      <c r="G725" s="12">
        <v>0</v>
      </c>
      <c r="H725" s="12">
        <v>0</v>
      </c>
      <c r="I725" s="12">
        <v>1</v>
      </c>
      <c r="J725" s="12">
        <v>0</v>
      </c>
      <c r="K725" s="12">
        <v>0</v>
      </c>
      <c r="L725" s="14">
        <v>0</v>
      </c>
      <c r="M725" s="14">
        <v>0</v>
      </c>
      <c r="N725" s="14">
        <v>2</v>
      </c>
      <c r="O725" s="14">
        <v>10</v>
      </c>
      <c r="P725" s="14">
        <v>0.8</v>
      </c>
      <c r="Q725" s="14">
        <v>0</v>
      </c>
      <c r="R725" s="20">
        <v>0</v>
      </c>
      <c r="S725" s="23">
        <v>0</v>
      </c>
      <c r="T725" s="12">
        <v>1</v>
      </c>
      <c r="U725" s="14">
        <v>2</v>
      </c>
      <c r="V725" s="14">
        <v>0</v>
      </c>
      <c r="W725" s="14">
        <v>2.5</v>
      </c>
      <c r="X725" s="14"/>
      <c r="Y725" s="14">
        <v>2000</v>
      </c>
      <c r="Z725" s="14">
        <v>0</v>
      </c>
      <c r="AA725" s="14">
        <v>0</v>
      </c>
      <c r="AB725" s="14">
        <v>0</v>
      </c>
      <c r="AC725" s="14">
        <v>0</v>
      </c>
      <c r="AD725" s="14">
        <v>0</v>
      </c>
      <c r="AE725" s="14">
        <v>8</v>
      </c>
      <c r="AF725" s="14">
        <v>1</v>
      </c>
      <c r="AG725" s="14">
        <v>3</v>
      </c>
      <c r="AH725" s="20">
        <v>2</v>
      </c>
      <c r="AI725" s="20">
        <v>1</v>
      </c>
      <c r="AJ725" s="20">
        <v>0</v>
      </c>
      <c r="AK725" s="20">
        <v>6</v>
      </c>
      <c r="AL725" s="14">
        <v>0</v>
      </c>
      <c r="AM725" s="14">
        <v>0</v>
      </c>
      <c r="AN725" s="14">
        <v>0</v>
      </c>
      <c r="AO725" s="14">
        <v>0.25</v>
      </c>
      <c r="AP725" s="14">
        <v>3000</v>
      </c>
      <c r="AQ725" s="14">
        <v>0.5</v>
      </c>
      <c r="AR725" s="14">
        <v>0</v>
      </c>
      <c r="AS725" s="20">
        <v>0</v>
      </c>
      <c r="AT725" s="14">
        <v>0</v>
      </c>
      <c r="AU725" s="14"/>
      <c r="AV725" s="15" t="s">
        <v>173</v>
      </c>
      <c r="AW725" s="14" t="s">
        <v>174</v>
      </c>
      <c r="AX725" s="14">
        <v>10000006</v>
      </c>
      <c r="AY725" s="14">
        <v>21100010</v>
      </c>
      <c r="AZ725" s="15" t="s">
        <v>156</v>
      </c>
      <c r="BA725" s="15">
        <v>0</v>
      </c>
      <c r="BB725" s="23">
        <v>0</v>
      </c>
      <c r="BC725" s="23">
        <v>0</v>
      </c>
      <c r="BD725" s="33" t="str">
        <f t="shared" ref="BD725" si="85">"立即对目标范围内的怪物造成"&amp;W725*100&amp;"%攻击伤害+"&amp;Y725&amp;"点固定伤害"</f>
        <v>立即对目标范围内的怪物造成250%攻击伤害+2000点固定伤害</v>
      </c>
      <c r="BE725" s="14">
        <v>0</v>
      </c>
      <c r="BF725" s="12">
        <v>0</v>
      </c>
      <c r="BG725" s="14">
        <v>0</v>
      </c>
      <c r="BH725" s="14">
        <v>0</v>
      </c>
      <c r="BI725" s="14">
        <v>0</v>
      </c>
      <c r="BJ725" s="14">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62021514</v>
      </c>
      <c r="D726" s="13" t="s">
        <v>856</v>
      </c>
      <c r="E726" s="12">
        <v>1</v>
      </c>
      <c r="F726" s="20">
        <v>80000001</v>
      </c>
      <c r="G726" s="14">
        <v>0</v>
      </c>
      <c r="H726" s="14">
        <v>0</v>
      </c>
      <c r="I726" s="14">
        <v>1</v>
      </c>
      <c r="J726" s="14">
        <v>0</v>
      </c>
      <c r="K726" s="14">
        <v>0</v>
      </c>
      <c r="L726" s="12">
        <v>0</v>
      </c>
      <c r="M726" s="12">
        <v>0</v>
      </c>
      <c r="N726" s="12">
        <v>5</v>
      </c>
      <c r="O726" s="12">
        <v>0</v>
      </c>
      <c r="P726" s="12">
        <v>0</v>
      </c>
      <c r="Q726" s="12">
        <v>0</v>
      </c>
      <c r="R726" s="20">
        <v>0</v>
      </c>
      <c r="S726" s="12">
        <v>0</v>
      </c>
      <c r="T726" s="12">
        <v>1</v>
      </c>
      <c r="U726" s="12">
        <v>2</v>
      </c>
      <c r="V726" s="12">
        <v>0</v>
      </c>
      <c r="W726" s="12">
        <v>0</v>
      </c>
      <c r="X726" s="12"/>
      <c r="Y726" s="12">
        <v>0</v>
      </c>
      <c r="Z726" s="12">
        <v>0</v>
      </c>
      <c r="AA726" s="12">
        <v>0</v>
      </c>
      <c r="AB726" s="12">
        <v>0</v>
      </c>
      <c r="AC726" s="12">
        <v>0</v>
      </c>
      <c r="AD726" s="12">
        <v>0</v>
      </c>
      <c r="AE726" s="12">
        <v>9</v>
      </c>
      <c r="AF726" s="12">
        <v>2</v>
      </c>
      <c r="AG726" s="12" t="s">
        <v>152</v>
      </c>
      <c r="AH726" s="20">
        <v>2</v>
      </c>
      <c r="AI726" s="20">
        <v>2</v>
      </c>
      <c r="AJ726" s="20">
        <v>0</v>
      </c>
      <c r="AK726" s="20">
        <v>1.5</v>
      </c>
      <c r="AL726" s="12">
        <v>0</v>
      </c>
      <c r="AM726" s="12">
        <v>0</v>
      </c>
      <c r="AN726" s="12">
        <v>0</v>
      </c>
      <c r="AO726" s="12">
        <v>0</v>
      </c>
      <c r="AP726" s="12">
        <v>3000</v>
      </c>
      <c r="AQ726" s="12">
        <v>0</v>
      </c>
      <c r="AR726" s="12">
        <v>0</v>
      </c>
      <c r="AS726" s="20">
        <v>0</v>
      </c>
      <c r="AT726" s="12" t="s">
        <v>153</v>
      </c>
      <c r="AU726" s="12"/>
      <c r="AV726" s="13" t="s">
        <v>173</v>
      </c>
      <c r="AW726" s="12">
        <v>0</v>
      </c>
      <c r="AX726" s="14">
        <v>0</v>
      </c>
      <c r="AY726" s="14">
        <v>0</v>
      </c>
      <c r="AZ726" s="13" t="s">
        <v>156</v>
      </c>
      <c r="BA726" s="12" t="s">
        <v>857</v>
      </c>
      <c r="BB726" s="23">
        <v>0</v>
      </c>
      <c r="BC726" s="23">
        <v>0</v>
      </c>
      <c r="BD726" s="34" t="s">
        <v>858</v>
      </c>
      <c r="BE726" s="12">
        <v>0</v>
      </c>
      <c r="BF726" s="12">
        <v>0</v>
      </c>
      <c r="BG726" s="12">
        <v>0</v>
      </c>
      <c r="BH726" s="12">
        <v>0</v>
      </c>
      <c r="BI726" s="12">
        <v>0</v>
      </c>
      <c r="BJ726" s="14">
        <v>0</v>
      </c>
      <c r="BK726" s="12">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62021515</v>
      </c>
      <c r="D727" s="13" t="s">
        <v>856</v>
      </c>
      <c r="E727" s="12">
        <v>1</v>
      </c>
      <c r="F727" s="20">
        <v>80000001</v>
      </c>
      <c r="G727" s="14">
        <v>0</v>
      </c>
      <c r="H727" s="14">
        <v>0</v>
      </c>
      <c r="I727" s="14">
        <v>1</v>
      </c>
      <c r="J727" s="14">
        <v>0</v>
      </c>
      <c r="K727" s="14">
        <v>0</v>
      </c>
      <c r="L727" s="12">
        <v>0</v>
      </c>
      <c r="M727" s="12">
        <v>0</v>
      </c>
      <c r="N727" s="12">
        <v>5</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9</v>
      </c>
      <c r="AF727" s="12">
        <v>2</v>
      </c>
      <c r="AG727" s="12" t="s">
        <v>152</v>
      </c>
      <c r="AH727" s="20">
        <v>2</v>
      </c>
      <c r="AI727" s="20">
        <v>2</v>
      </c>
      <c r="AJ727" s="20">
        <v>0</v>
      </c>
      <c r="AK727" s="20">
        <v>1.5</v>
      </c>
      <c r="AL727" s="12">
        <v>0</v>
      </c>
      <c r="AM727" s="12">
        <v>0</v>
      </c>
      <c r="AN727" s="12">
        <v>0</v>
      </c>
      <c r="AO727" s="12">
        <v>0</v>
      </c>
      <c r="AP727" s="12">
        <v>3000</v>
      </c>
      <c r="AQ727" s="12">
        <v>0</v>
      </c>
      <c r="AR727" s="12">
        <v>0</v>
      </c>
      <c r="AS727" s="20">
        <v>0</v>
      </c>
      <c r="AT727" s="12" t="s">
        <v>153</v>
      </c>
      <c r="AU727" s="12"/>
      <c r="AV727" s="13" t="s">
        <v>173</v>
      </c>
      <c r="AW727" s="12">
        <v>0</v>
      </c>
      <c r="AX727" s="14">
        <v>0</v>
      </c>
      <c r="AY727" s="14">
        <v>0</v>
      </c>
      <c r="AZ727" s="13" t="s">
        <v>156</v>
      </c>
      <c r="BA727" s="12" t="s">
        <v>859</v>
      </c>
      <c r="BB727" s="23">
        <v>0</v>
      </c>
      <c r="BC727" s="23">
        <v>0</v>
      </c>
      <c r="BD727" s="34" t="s">
        <v>860</v>
      </c>
      <c r="BE727" s="12">
        <v>0</v>
      </c>
      <c r="BF727" s="12">
        <v>0</v>
      </c>
      <c r="BG727" s="12">
        <v>0</v>
      </c>
      <c r="BH727" s="12">
        <v>0</v>
      </c>
      <c r="BI727" s="12">
        <v>0</v>
      </c>
      <c r="BJ727" s="14">
        <v>0</v>
      </c>
      <c r="BK727" s="12">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62022101</v>
      </c>
      <c r="D728" s="40" t="s">
        <v>861</v>
      </c>
      <c r="E728" s="12">
        <v>0</v>
      </c>
      <c r="F728" s="20">
        <v>80000001</v>
      </c>
      <c r="G728" s="14">
        <v>62022102</v>
      </c>
      <c r="H728" s="14">
        <v>0</v>
      </c>
      <c r="I728" s="12">
        <v>18</v>
      </c>
      <c r="J728" s="12">
        <v>5</v>
      </c>
      <c r="K728" s="12">
        <v>0</v>
      </c>
      <c r="L728" s="20">
        <v>0</v>
      </c>
      <c r="M728" s="20">
        <v>0</v>
      </c>
      <c r="N728" s="20">
        <v>1</v>
      </c>
      <c r="O728" s="20">
        <v>0</v>
      </c>
      <c r="P728" s="20">
        <v>0</v>
      </c>
      <c r="Q728" s="20">
        <v>0</v>
      </c>
      <c r="R728" s="20">
        <v>0</v>
      </c>
      <c r="S728" s="20">
        <v>0</v>
      </c>
      <c r="T728" s="12">
        <v>1</v>
      </c>
      <c r="U728" s="20">
        <v>2</v>
      </c>
      <c r="V728" s="20">
        <v>0</v>
      </c>
      <c r="W728" s="14">
        <v>2.5</v>
      </c>
      <c r="X728" s="14"/>
      <c r="Y728" s="14">
        <v>750</v>
      </c>
      <c r="Z728" s="20">
        <v>0</v>
      </c>
      <c r="AA728" s="20">
        <v>0</v>
      </c>
      <c r="AB728" s="20">
        <v>0</v>
      </c>
      <c r="AC728" s="20">
        <v>0</v>
      </c>
      <c r="AD728" s="20">
        <v>0</v>
      </c>
      <c r="AE728" s="20">
        <v>10</v>
      </c>
      <c r="AF728" s="20">
        <v>0</v>
      </c>
      <c r="AG728" s="20">
        <v>0</v>
      </c>
      <c r="AH728" s="20">
        <v>7</v>
      </c>
      <c r="AI728" s="20">
        <v>0</v>
      </c>
      <c r="AJ728" s="20">
        <v>0</v>
      </c>
      <c r="AK728" s="20">
        <v>9</v>
      </c>
      <c r="AL728" s="20">
        <v>0</v>
      </c>
      <c r="AM728" s="20">
        <v>0</v>
      </c>
      <c r="AN728" s="20">
        <v>0</v>
      </c>
      <c r="AO728" s="20">
        <v>0.25</v>
      </c>
      <c r="AP728" s="20">
        <v>1000</v>
      </c>
      <c r="AQ728" s="20">
        <v>0</v>
      </c>
      <c r="AR728" s="20">
        <v>0</v>
      </c>
      <c r="AS728" s="20">
        <v>0</v>
      </c>
      <c r="AT728" s="226" t="s">
        <v>862</v>
      </c>
      <c r="AU728" s="20"/>
      <c r="AV728" s="40" t="s">
        <v>202</v>
      </c>
      <c r="AW728" s="20" t="s">
        <v>174</v>
      </c>
      <c r="AX728" s="20">
        <v>21102010</v>
      </c>
      <c r="AY728" s="20">
        <v>0</v>
      </c>
      <c r="AZ728" s="40" t="s">
        <v>156</v>
      </c>
      <c r="BA728" s="20">
        <v>0</v>
      </c>
      <c r="BB728" s="23">
        <v>0</v>
      </c>
      <c r="BC728" s="23">
        <v>0</v>
      </c>
      <c r="BD728" s="33" t="str">
        <f>"立即对当前目标怪物造成"&amp;W728*100&amp;"%攻击伤害+"&amp;Y728&amp;"点固定伤害,并使目标眩晕1.5秒和双防降低30%,持续6秒"</f>
        <v>立即对当前目标怪物造成250%攻击伤害+750点固定伤害,并使目标眩晕1.5秒和双防降低30%,持续6秒</v>
      </c>
      <c r="BE728" s="20">
        <v>0</v>
      </c>
      <c r="BF728" s="12">
        <v>0</v>
      </c>
      <c r="BG728" s="20">
        <v>0</v>
      </c>
      <c r="BH728" s="20">
        <v>0</v>
      </c>
      <c r="BI728" s="20">
        <v>0</v>
      </c>
      <c r="BJ728" s="20">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62022102</v>
      </c>
      <c r="D729" s="40" t="s">
        <v>861</v>
      </c>
      <c r="E729" s="12">
        <v>1</v>
      </c>
      <c r="F729" s="20">
        <v>80000001</v>
      </c>
      <c r="G729" s="14">
        <v>62022103</v>
      </c>
      <c r="H729" s="14">
        <v>0</v>
      </c>
      <c r="I729" s="12">
        <v>27</v>
      </c>
      <c r="J729" s="12">
        <v>2</v>
      </c>
      <c r="K729" s="12">
        <v>0</v>
      </c>
      <c r="L729" s="20">
        <v>0</v>
      </c>
      <c r="M729" s="20">
        <v>0</v>
      </c>
      <c r="N729" s="20">
        <v>1</v>
      </c>
      <c r="O729" s="20">
        <v>0</v>
      </c>
      <c r="P729" s="20">
        <v>0</v>
      </c>
      <c r="Q729" s="20">
        <v>0</v>
      </c>
      <c r="R729" s="20">
        <v>0</v>
      </c>
      <c r="S729" s="20">
        <v>0</v>
      </c>
      <c r="T729" s="12">
        <v>1</v>
      </c>
      <c r="U729" s="20">
        <v>2</v>
      </c>
      <c r="V729" s="20">
        <v>0</v>
      </c>
      <c r="W729" s="14">
        <v>2.5</v>
      </c>
      <c r="X729" s="14"/>
      <c r="Y729" s="14">
        <v>750</v>
      </c>
      <c r="Z729" s="20">
        <v>0</v>
      </c>
      <c r="AA729" s="20">
        <v>0</v>
      </c>
      <c r="AB729" s="20">
        <v>0</v>
      </c>
      <c r="AC729" s="20">
        <v>0</v>
      </c>
      <c r="AD729" s="20">
        <v>0</v>
      </c>
      <c r="AE729" s="20">
        <v>10</v>
      </c>
      <c r="AF729" s="20">
        <v>0</v>
      </c>
      <c r="AG729" s="20">
        <v>0</v>
      </c>
      <c r="AH729" s="20">
        <v>7</v>
      </c>
      <c r="AI729" s="20">
        <v>0</v>
      </c>
      <c r="AJ729" s="20">
        <v>0</v>
      </c>
      <c r="AK729" s="20">
        <v>9</v>
      </c>
      <c r="AL729" s="20">
        <v>0</v>
      </c>
      <c r="AM729" s="20">
        <v>0</v>
      </c>
      <c r="AN729" s="20">
        <v>0</v>
      </c>
      <c r="AO729" s="20">
        <v>0.25</v>
      </c>
      <c r="AP729" s="20">
        <v>1000</v>
      </c>
      <c r="AQ729" s="20">
        <v>0</v>
      </c>
      <c r="AR729" s="20">
        <v>0</v>
      </c>
      <c r="AS729" s="20">
        <v>0</v>
      </c>
      <c r="AT729" s="226" t="s">
        <v>862</v>
      </c>
      <c r="AU729" s="20"/>
      <c r="AV729" s="40" t="s">
        <v>202</v>
      </c>
      <c r="AW729" s="20" t="s">
        <v>174</v>
      </c>
      <c r="AX729" s="20">
        <v>21102010</v>
      </c>
      <c r="AY729" s="20">
        <v>0</v>
      </c>
      <c r="AZ729" s="40" t="s">
        <v>156</v>
      </c>
      <c r="BA729" s="20">
        <v>0</v>
      </c>
      <c r="BB729" s="23">
        <v>0</v>
      </c>
      <c r="BC729" s="23">
        <v>0</v>
      </c>
      <c r="BD729" s="33" t="str">
        <f t="shared" ref="BD729:BD733" si="86">"立即对当前目标怪物造成"&amp;W729*100&amp;"%攻击伤害+"&amp;Y729&amp;"点固定伤害,并使目标眩晕1.5秒和双防降低30%,持续6秒"</f>
        <v>立即对当前目标怪物造成250%攻击伤害+750点固定伤害,并使目标眩晕1.5秒和双防降低30%,持续6秒</v>
      </c>
      <c r="BE729" s="20">
        <v>0</v>
      </c>
      <c r="BF729" s="12">
        <v>0</v>
      </c>
      <c r="BG729" s="20">
        <v>0</v>
      </c>
      <c r="BH729" s="20">
        <v>0</v>
      </c>
      <c r="BI729" s="20">
        <v>0</v>
      </c>
      <c r="BJ729" s="20">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62022103</v>
      </c>
      <c r="D730" s="40" t="s">
        <v>861</v>
      </c>
      <c r="E730" s="12">
        <v>2</v>
      </c>
      <c r="F730" s="20">
        <v>80000001</v>
      </c>
      <c r="G730" s="14">
        <v>62022104</v>
      </c>
      <c r="H730" s="14">
        <v>0</v>
      </c>
      <c r="I730" s="12">
        <v>32</v>
      </c>
      <c r="J730" s="12">
        <v>2</v>
      </c>
      <c r="K730" s="12">
        <v>0</v>
      </c>
      <c r="L730" s="20">
        <v>0</v>
      </c>
      <c r="M730" s="20">
        <v>0</v>
      </c>
      <c r="N730" s="20">
        <v>1</v>
      </c>
      <c r="O730" s="20">
        <v>0</v>
      </c>
      <c r="P730" s="20">
        <v>0</v>
      </c>
      <c r="Q730" s="20">
        <v>0</v>
      </c>
      <c r="R730" s="20">
        <v>0</v>
      </c>
      <c r="S730" s="20">
        <v>0</v>
      </c>
      <c r="T730" s="12">
        <v>1</v>
      </c>
      <c r="U730" s="20">
        <v>2</v>
      </c>
      <c r="V730" s="20">
        <v>0</v>
      </c>
      <c r="W730" s="14">
        <v>2.75</v>
      </c>
      <c r="X730" s="14"/>
      <c r="Y730" s="14">
        <v>1500</v>
      </c>
      <c r="Z730" s="20">
        <v>0</v>
      </c>
      <c r="AA730" s="20">
        <v>0</v>
      </c>
      <c r="AB730" s="20">
        <v>0</v>
      </c>
      <c r="AC730" s="20">
        <v>0</v>
      </c>
      <c r="AD730" s="20">
        <v>0</v>
      </c>
      <c r="AE730" s="20">
        <v>10</v>
      </c>
      <c r="AF730" s="20">
        <v>0</v>
      </c>
      <c r="AG730" s="20">
        <v>0</v>
      </c>
      <c r="AH730" s="20">
        <v>7</v>
      </c>
      <c r="AI730" s="20">
        <v>0</v>
      </c>
      <c r="AJ730" s="20">
        <v>0</v>
      </c>
      <c r="AK730" s="20">
        <v>9</v>
      </c>
      <c r="AL730" s="20">
        <v>0</v>
      </c>
      <c r="AM730" s="20">
        <v>0</v>
      </c>
      <c r="AN730" s="20">
        <v>0</v>
      </c>
      <c r="AO730" s="20">
        <v>0.25</v>
      </c>
      <c r="AP730" s="20">
        <v>1000</v>
      </c>
      <c r="AQ730" s="20">
        <v>0</v>
      </c>
      <c r="AR730" s="20">
        <v>0</v>
      </c>
      <c r="AS730" s="20">
        <v>0</v>
      </c>
      <c r="AT730" s="226" t="s">
        <v>862</v>
      </c>
      <c r="AU730" s="20"/>
      <c r="AV730" s="40" t="s">
        <v>202</v>
      </c>
      <c r="AW730" s="20" t="s">
        <v>174</v>
      </c>
      <c r="AX730" s="20">
        <v>21102010</v>
      </c>
      <c r="AY730" s="20">
        <v>0</v>
      </c>
      <c r="AZ730" s="40" t="s">
        <v>156</v>
      </c>
      <c r="BA730" s="20">
        <v>0</v>
      </c>
      <c r="BB730" s="23">
        <v>0</v>
      </c>
      <c r="BC730" s="23">
        <v>0</v>
      </c>
      <c r="BD730" s="33" t="str">
        <f t="shared" si="86"/>
        <v>立即对当前目标怪物造成275%攻击伤害+1500点固定伤害,并使目标眩晕1.5秒和双防降低30%,持续6秒</v>
      </c>
      <c r="BE730" s="20">
        <v>0</v>
      </c>
      <c r="BF730" s="12">
        <v>0</v>
      </c>
      <c r="BG730" s="20">
        <v>0</v>
      </c>
      <c r="BH730" s="20">
        <v>0</v>
      </c>
      <c r="BI730" s="20">
        <v>0</v>
      </c>
      <c r="BJ730" s="20">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62022104</v>
      </c>
      <c r="D731" s="40" t="s">
        <v>861</v>
      </c>
      <c r="E731" s="12">
        <v>3</v>
      </c>
      <c r="F731" s="20">
        <v>80000001</v>
      </c>
      <c r="G731" s="20">
        <v>0</v>
      </c>
      <c r="H731" s="20">
        <v>0</v>
      </c>
      <c r="I731" s="12">
        <v>0</v>
      </c>
      <c r="J731" s="18">
        <v>0</v>
      </c>
      <c r="K731" s="12">
        <v>0</v>
      </c>
      <c r="L731" s="20">
        <v>0</v>
      </c>
      <c r="M731" s="20">
        <v>0</v>
      </c>
      <c r="N731" s="20">
        <v>1</v>
      </c>
      <c r="O731" s="20">
        <v>0</v>
      </c>
      <c r="P731" s="20">
        <v>0</v>
      </c>
      <c r="Q731" s="20">
        <v>0</v>
      </c>
      <c r="R731" s="20">
        <v>0</v>
      </c>
      <c r="S731" s="20">
        <v>0</v>
      </c>
      <c r="T731" s="12">
        <v>1</v>
      </c>
      <c r="U731" s="20">
        <v>2</v>
      </c>
      <c r="V731" s="20">
        <v>0</v>
      </c>
      <c r="W731" s="14">
        <v>3</v>
      </c>
      <c r="X731" s="14"/>
      <c r="Y731" s="14">
        <v>2250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 t="shared" si="86"/>
        <v>立即对当前目标怪物造成300%攻击伤害+2250点固定伤害,并使目标眩晕1.5秒和双防降低30%,持续6秒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62022105</v>
      </c>
      <c r="D732" s="40" t="s">
        <v>861</v>
      </c>
      <c r="E732" s="12">
        <v>4</v>
      </c>
      <c r="F732" s="20">
        <v>80000001</v>
      </c>
      <c r="G732" s="20">
        <v>0</v>
      </c>
      <c r="H732" s="20">
        <v>0</v>
      </c>
      <c r="I732" s="12">
        <v>0</v>
      </c>
      <c r="J732" s="12">
        <v>0</v>
      </c>
      <c r="K732" s="12">
        <v>0</v>
      </c>
      <c r="L732" s="20">
        <v>0</v>
      </c>
      <c r="M732" s="20">
        <v>0</v>
      </c>
      <c r="N732" s="20">
        <v>1</v>
      </c>
      <c r="O732" s="20">
        <v>0</v>
      </c>
      <c r="P732" s="20">
        <v>0</v>
      </c>
      <c r="Q732" s="20">
        <v>0</v>
      </c>
      <c r="R732" s="20">
        <v>0</v>
      </c>
      <c r="S732" s="20">
        <v>0</v>
      </c>
      <c r="T732" s="12">
        <v>1</v>
      </c>
      <c r="U732" s="20">
        <v>2</v>
      </c>
      <c r="V732" s="20">
        <v>0</v>
      </c>
      <c r="W732" s="14">
        <v>3.25</v>
      </c>
      <c r="X732" s="14"/>
      <c r="Y732" s="14">
        <v>3250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si="86"/>
        <v>立即对当前目标怪物造成325%攻击伤害+3250点固定伤害,并使目标眩晕1.5秒和双防降低30%,持续6秒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62022106</v>
      </c>
      <c r="D733" s="40" t="s">
        <v>861</v>
      </c>
      <c r="E733" s="12">
        <v>5</v>
      </c>
      <c r="F733" s="20">
        <v>80000001</v>
      </c>
      <c r="G733" s="20">
        <v>0</v>
      </c>
      <c r="H733" s="20">
        <v>0</v>
      </c>
      <c r="I733" s="12">
        <v>0</v>
      </c>
      <c r="J733" s="12">
        <v>0</v>
      </c>
      <c r="K733" s="12">
        <v>0</v>
      </c>
      <c r="L733" s="20">
        <v>0</v>
      </c>
      <c r="M733" s="20">
        <v>0</v>
      </c>
      <c r="N733" s="20">
        <v>1</v>
      </c>
      <c r="O733" s="20">
        <v>0</v>
      </c>
      <c r="P733" s="20">
        <v>0</v>
      </c>
      <c r="Q733" s="20">
        <v>0</v>
      </c>
      <c r="R733" s="20">
        <v>0</v>
      </c>
      <c r="S733" s="20">
        <v>0</v>
      </c>
      <c r="T733" s="12">
        <v>1</v>
      </c>
      <c r="U733" s="20">
        <v>2</v>
      </c>
      <c r="V733" s="20">
        <v>0</v>
      </c>
      <c r="W733" s="14">
        <v>3.5</v>
      </c>
      <c r="X733" s="14"/>
      <c r="Y733" s="14">
        <v>4250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立即对当前目标怪物造成350%攻击伤害+4250点固定伤害,并使目标眩晕1.5秒和双防降低30%,持续6秒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62022201</v>
      </c>
      <c r="D734" s="15" t="s">
        <v>863</v>
      </c>
      <c r="E734" s="12">
        <v>0</v>
      </c>
      <c r="F734" s="20">
        <v>80000001</v>
      </c>
      <c r="G734" s="14">
        <f>C735</f>
        <v>62022202</v>
      </c>
      <c r="H734" s="14">
        <v>0</v>
      </c>
      <c r="I734" s="12">
        <v>25</v>
      </c>
      <c r="J734" s="12">
        <v>5</v>
      </c>
      <c r="K734" s="12">
        <v>0</v>
      </c>
      <c r="L734" s="14">
        <v>0</v>
      </c>
      <c r="M734" s="14">
        <v>0</v>
      </c>
      <c r="N734" s="14">
        <v>1</v>
      </c>
      <c r="O734" s="14">
        <v>0</v>
      </c>
      <c r="P734" s="14">
        <v>0</v>
      </c>
      <c r="Q734" s="14">
        <v>0</v>
      </c>
      <c r="R734" s="20">
        <v>0</v>
      </c>
      <c r="S734" s="23">
        <v>0</v>
      </c>
      <c r="T734" s="12">
        <v>1</v>
      </c>
      <c r="U734" s="14">
        <v>2</v>
      </c>
      <c r="V734" s="14">
        <v>0</v>
      </c>
      <c r="W734" s="14">
        <v>1.1000000000000001</v>
      </c>
      <c r="X734" s="14"/>
      <c r="Y734" s="14">
        <v>1000</v>
      </c>
      <c r="Z734" s="14">
        <v>0</v>
      </c>
      <c r="AA734" s="14">
        <v>0</v>
      </c>
      <c r="AB734" s="14">
        <v>0</v>
      </c>
      <c r="AC734" s="14">
        <v>0</v>
      </c>
      <c r="AD734" s="14">
        <v>0</v>
      </c>
      <c r="AE734" s="20">
        <v>9</v>
      </c>
      <c r="AF734" s="14">
        <v>1</v>
      </c>
      <c r="AG734" s="14">
        <v>3</v>
      </c>
      <c r="AH734" s="20">
        <v>2</v>
      </c>
      <c r="AI734" s="20">
        <v>1</v>
      </c>
      <c r="AJ734" s="20">
        <v>0</v>
      </c>
      <c r="AK734" s="20">
        <v>6</v>
      </c>
      <c r="AL734" s="14">
        <v>0</v>
      </c>
      <c r="AM734" s="14">
        <v>0</v>
      </c>
      <c r="AN734" s="14">
        <v>0</v>
      </c>
      <c r="AO734" s="20">
        <v>0.25</v>
      </c>
      <c r="AP734" s="14">
        <v>6000</v>
      </c>
      <c r="AQ734" s="14">
        <v>0.5</v>
      </c>
      <c r="AR734" s="14">
        <v>0</v>
      </c>
      <c r="AS734" s="20">
        <v>0</v>
      </c>
      <c r="AT734" s="14">
        <v>92023001</v>
      </c>
      <c r="AU734" s="14"/>
      <c r="AV734" s="15" t="s">
        <v>173</v>
      </c>
      <c r="AW734" s="14" t="s">
        <v>182</v>
      </c>
      <c r="AX734" s="14">
        <v>10002001</v>
      </c>
      <c r="AY734" s="14">
        <v>21102020</v>
      </c>
      <c r="AZ734" s="15" t="s">
        <v>183</v>
      </c>
      <c r="BA734" s="15" t="s">
        <v>226</v>
      </c>
      <c r="BB734" s="23">
        <v>0</v>
      </c>
      <c r="BC734" s="23">
        <v>0</v>
      </c>
      <c r="BD734" s="33" t="str">
        <f>"对目标区域释放法术,在此范围内的目标每秒造成"&amp;W734*100&amp;"%攻击伤害+"&amp;Y734&amp;"点固定伤害,并将目标移动速度降低50%,持续6秒"</f>
        <v>对目标区域释放法术,在此范围内的目标每秒造成110%攻击伤害+1000点固定伤害,并将目标移动速度降低50%,持续6秒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62022202</v>
      </c>
      <c r="D735" s="15" t="s">
        <v>863</v>
      </c>
      <c r="E735" s="12">
        <v>1</v>
      </c>
      <c r="F735" s="20">
        <v>80000001</v>
      </c>
      <c r="G735" s="14">
        <f t="shared" ref="G735:G736" si="87">C736</f>
        <v>62022203</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1.1000000000000001</v>
      </c>
      <c r="X735" s="14"/>
      <c r="Y735" s="14">
        <v>1000</v>
      </c>
      <c r="Z735" s="14">
        <v>0</v>
      </c>
      <c r="AA735" s="14">
        <v>0</v>
      </c>
      <c r="AB735" s="14">
        <v>0</v>
      </c>
      <c r="AC735" s="14">
        <v>0</v>
      </c>
      <c r="AD735" s="14">
        <v>0</v>
      </c>
      <c r="AE735" s="20">
        <v>9</v>
      </c>
      <c r="AF735" s="14">
        <v>1</v>
      </c>
      <c r="AG735" s="14">
        <v>3</v>
      </c>
      <c r="AH735" s="20">
        <v>2</v>
      </c>
      <c r="AI735" s="20">
        <v>1</v>
      </c>
      <c r="AJ735" s="20">
        <v>0</v>
      </c>
      <c r="AK735" s="20">
        <v>6</v>
      </c>
      <c r="AL735" s="14">
        <v>0</v>
      </c>
      <c r="AM735" s="14">
        <v>0</v>
      </c>
      <c r="AN735" s="14">
        <v>0</v>
      </c>
      <c r="AO735" s="20">
        <v>0.25</v>
      </c>
      <c r="AP735" s="14">
        <v>6000</v>
      </c>
      <c r="AQ735" s="14">
        <v>0.5</v>
      </c>
      <c r="AR735" s="14">
        <v>0</v>
      </c>
      <c r="AS735" s="20">
        <v>0</v>
      </c>
      <c r="AT735" s="14">
        <v>92023001</v>
      </c>
      <c r="AU735" s="14"/>
      <c r="AV735" s="15" t="s">
        <v>173</v>
      </c>
      <c r="AW735" s="14" t="s">
        <v>182</v>
      </c>
      <c r="AX735" s="14">
        <v>10002001</v>
      </c>
      <c r="AY735" s="14">
        <v>21102020</v>
      </c>
      <c r="AZ735" s="15" t="s">
        <v>183</v>
      </c>
      <c r="BA735" s="15" t="s">
        <v>226</v>
      </c>
      <c r="BB735" s="23">
        <v>0</v>
      </c>
      <c r="BC735" s="23">
        <v>0</v>
      </c>
      <c r="BD735" s="33" t="str">
        <f t="shared" ref="BD735:BD739" si="88">"对目标区域释放法术,在此范围内的目标每秒造成"&amp;W735*100&amp;"%攻击伤害+"&amp;Y735&amp;"点固定伤害,并将目标移动速度降低50%,持续6秒"</f>
        <v>对目标区域释放法术,在此范围内的目标每秒造成110%攻击伤害+1000点固定伤害,并将目标移动速度降低50%,持续6秒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62022203</v>
      </c>
      <c r="D736" s="15" t="s">
        <v>863</v>
      </c>
      <c r="E736" s="12">
        <v>2</v>
      </c>
      <c r="F736" s="20">
        <v>80000001</v>
      </c>
      <c r="G736" s="14">
        <f t="shared" si="87"/>
        <v>62022204</v>
      </c>
      <c r="H736" s="14">
        <v>0</v>
      </c>
      <c r="I736" s="12">
        <v>37</v>
      </c>
      <c r="J736" s="12">
        <v>2</v>
      </c>
      <c r="K736" s="12">
        <v>0</v>
      </c>
      <c r="L736" s="14">
        <v>0</v>
      </c>
      <c r="M736" s="14">
        <v>0</v>
      </c>
      <c r="N736" s="14">
        <v>1</v>
      </c>
      <c r="O736" s="14">
        <v>0</v>
      </c>
      <c r="P736" s="14">
        <v>0</v>
      </c>
      <c r="Q736" s="14">
        <v>0</v>
      </c>
      <c r="R736" s="20">
        <v>0</v>
      </c>
      <c r="S736" s="23">
        <v>0</v>
      </c>
      <c r="T736" s="12">
        <v>1</v>
      </c>
      <c r="U736" s="14">
        <v>2</v>
      </c>
      <c r="V736" s="14">
        <v>0</v>
      </c>
      <c r="W736" s="14">
        <v>1.2</v>
      </c>
      <c r="X736" s="14"/>
      <c r="Y736" s="14">
        <v>1500</v>
      </c>
      <c r="Z736" s="14">
        <v>0</v>
      </c>
      <c r="AA736" s="14">
        <v>0</v>
      </c>
      <c r="AB736" s="14">
        <v>0</v>
      </c>
      <c r="AC736" s="14">
        <v>0</v>
      </c>
      <c r="AD736" s="14">
        <v>0</v>
      </c>
      <c r="AE736" s="20">
        <v>9</v>
      </c>
      <c r="AF736" s="14">
        <v>1</v>
      </c>
      <c r="AG736" s="14">
        <v>3</v>
      </c>
      <c r="AH736" s="20">
        <v>2</v>
      </c>
      <c r="AI736" s="20">
        <v>1</v>
      </c>
      <c r="AJ736" s="20">
        <v>0</v>
      </c>
      <c r="AK736" s="20">
        <v>6</v>
      </c>
      <c r="AL736" s="14">
        <v>0</v>
      </c>
      <c r="AM736" s="14">
        <v>0</v>
      </c>
      <c r="AN736" s="14">
        <v>0</v>
      </c>
      <c r="AO736" s="20">
        <v>0.25</v>
      </c>
      <c r="AP736" s="14">
        <v>6000</v>
      </c>
      <c r="AQ736" s="14">
        <v>0.5</v>
      </c>
      <c r="AR736" s="14">
        <v>0</v>
      </c>
      <c r="AS736" s="20">
        <v>0</v>
      </c>
      <c r="AT736" s="14">
        <v>92023001</v>
      </c>
      <c r="AU736" s="14"/>
      <c r="AV736" s="15" t="s">
        <v>173</v>
      </c>
      <c r="AW736" s="14" t="s">
        <v>182</v>
      </c>
      <c r="AX736" s="14">
        <v>10002001</v>
      </c>
      <c r="AY736" s="14">
        <v>21102020</v>
      </c>
      <c r="AZ736" s="15" t="s">
        <v>183</v>
      </c>
      <c r="BA736" s="15" t="s">
        <v>226</v>
      </c>
      <c r="BB736" s="23">
        <v>0</v>
      </c>
      <c r="BC736" s="23">
        <v>0</v>
      </c>
      <c r="BD736" s="33" t="str">
        <f t="shared" si="88"/>
        <v>对目标区域释放法术,在此范围内的目标每秒造成120%攻击伤害+1500点固定伤害,并将目标移动速度降低50%,持续6秒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62022204</v>
      </c>
      <c r="D737" s="15" t="s">
        <v>863</v>
      </c>
      <c r="E737" s="12">
        <v>3</v>
      </c>
      <c r="F737" s="20">
        <v>80000001</v>
      </c>
      <c r="G737" s="12">
        <v>0</v>
      </c>
      <c r="H737" s="12">
        <v>0</v>
      </c>
      <c r="I737" s="12">
        <v>0</v>
      </c>
      <c r="J737" s="12">
        <v>0</v>
      </c>
      <c r="K737" s="12">
        <v>0</v>
      </c>
      <c r="L737" s="14">
        <v>0</v>
      </c>
      <c r="M737" s="14">
        <v>0</v>
      </c>
      <c r="N737" s="14">
        <v>1</v>
      </c>
      <c r="O737" s="14">
        <v>0</v>
      </c>
      <c r="P737" s="14">
        <v>0</v>
      </c>
      <c r="Q737" s="14">
        <v>0</v>
      </c>
      <c r="R737" s="20">
        <v>0</v>
      </c>
      <c r="S737" s="23">
        <v>0</v>
      </c>
      <c r="T737" s="12">
        <v>1</v>
      </c>
      <c r="U737" s="14">
        <v>2</v>
      </c>
      <c r="V737" s="14">
        <v>0</v>
      </c>
      <c r="W737" s="14">
        <v>1.3</v>
      </c>
      <c r="X737" s="14"/>
      <c r="Y737" s="14">
        <v>2000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 t="shared" si="88"/>
        <v>对目标区域释放法术,在此范围内的目标每秒造成130%攻击伤害+2000点固定伤害,并将目标移动速度降低50%,持续6秒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62022205</v>
      </c>
      <c r="D738" s="15" t="s">
        <v>863</v>
      </c>
      <c r="E738" s="12">
        <v>4</v>
      </c>
      <c r="F738" s="20">
        <v>80000001</v>
      </c>
      <c r="G738" s="12">
        <v>0</v>
      </c>
      <c r="H738" s="12">
        <v>0</v>
      </c>
      <c r="I738" s="12">
        <v>0</v>
      </c>
      <c r="J738" s="12">
        <v>0</v>
      </c>
      <c r="K738" s="12">
        <v>0</v>
      </c>
      <c r="L738" s="14">
        <v>0</v>
      </c>
      <c r="M738" s="14">
        <v>0</v>
      </c>
      <c r="N738" s="14">
        <v>1</v>
      </c>
      <c r="O738" s="14">
        <v>0</v>
      </c>
      <c r="P738" s="14">
        <v>0</v>
      </c>
      <c r="Q738" s="14">
        <v>0</v>
      </c>
      <c r="R738" s="20">
        <v>0</v>
      </c>
      <c r="S738" s="23">
        <v>0</v>
      </c>
      <c r="T738" s="12">
        <v>1</v>
      </c>
      <c r="U738" s="14">
        <v>2</v>
      </c>
      <c r="V738" s="14">
        <v>0</v>
      </c>
      <c r="W738" s="14">
        <v>1.4</v>
      </c>
      <c r="X738" s="14"/>
      <c r="Y738" s="14">
        <v>2750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si="88"/>
        <v>对目标区域释放法术,在此范围内的目标每秒造成140%攻击伤害+2750点固定伤害,并将目标移动速度降低50%,持续6秒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62022206</v>
      </c>
      <c r="D739" s="15" t="s">
        <v>863</v>
      </c>
      <c r="E739" s="12">
        <v>5</v>
      </c>
      <c r="F739" s="20">
        <v>80000001</v>
      </c>
      <c r="G739" s="12">
        <v>0</v>
      </c>
      <c r="H739" s="12">
        <v>0</v>
      </c>
      <c r="I739" s="12">
        <v>0</v>
      </c>
      <c r="J739" s="12">
        <v>0</v>
      </c>
      <c r="K739" s="12">
        <v>0</v>
      </c>
      <c r="L739" s="14">
        <v>0</v>
      </c>
      <c r="M739" s="14">
        <v>0</v>
      </c>
      <c r="N739" s="14">
        <v>1</v>
      </c>
      <c r="O739" s="14">
        <v>0</v>
      </c>
      <c r="P739" s="14">
        <v>0</v>
      </c>
      <c r="Q739" s="14">
        <v>0</v>
      </c>
      <c r="R739" s="20">
        <v>0</v>
      </c>
      <c r="S739" s="23">
        <v>0</v>
      </c>
      <c r="T739" s="12">
        <v>1</v>
      </c>
      <c r="U739" s="14">
        <v>2</v>
      </c>
      <c r="V739" s="14">
        <v>0</v>
      </c>
      <c r="W739" s="14">
        <v>1.5</v>
      </c>
      <c r="X739" s="14"/>
      <c r="Y739" s="14">
        <v>3500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对目标区域释放法术,在此范围内的目标每秒造成150%攻击伤害+3500点固定伤害,并将目标移动速度降低50%,持续6秒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62022301</v>
      </c>
      <c r="D740" s="40" t="s">
        <v>864</v>
      </c>
      <c r="E740" s="12">
        <v>0</v>
      </c>
      <c r="F740" s="20">
        <v>80000001</v>
      </c>
      <c r="G740" s="14">
        <v>62022302</v>
      </c>
      <c r="H740" s="14">
        <v>0</v>
      </c>
      <c r="I740" s="12">
        <v>30</v>
      </c>
      <c r="J740" s="14">
        <v>5</v>
      </c>
      <c r="K740" s="12">
        <v>0</v>
      </c>
      <c r="L740" s="20">
        <v>0</v>
      </c>
      <c r="M740" s="20">
        <v>0</v>
      </c>
      <c r="N740" s="20">
        <v>1</v>
      </c>
      <c r="O740" s="20">
        <v>0</v>
      </c>
      <c r="P740" s="20">
        <v>0</v>
      </c>
      <c r="Q740" s="20">
        <v>0</v>
      </c>
      <c r="R740" s="20">
        <v>0</v>
      </c>
      <c r="S740" s="20">
        <v>0</v>
      </c>
      <c r="T740" s="12">
        <v>1</v>
      </c>
      <c r="U740" s="20">
        <v>2</v>
      </c>
      <c r="V740" s="20">
        <v>0</v>
      </c>
      <c r="W740" s="14">
        <v>1.75</v>
      </c>
      <c r="X740" s="14"/>
      <c r="Y740" s="14">
        <v>1500</v>
      </c>
      <c r="Z740" s="20">
        <v>0</v>
      </c>
      <c r="AA740" s="20">
        <v>0</v>
      </c>
      <c r="AB740" s="20">
        <v>0</v>
      </c>
      <c r="AC740" s="20">
        <v>0</v>
      </c>
      <c r="AD740" s="20">
        <v>0</v>
      </c>
      <c r="AE740" s="20">
        <v>15</v>
      </c>
      <c r="AF740" s="20">
        <v>0</v>
      </c>
      <c r="AG740" s="20">
        <v>0</v>
      </c>
      <c r="AH740" s="20">
        <v>7</v>
      </c>
      <c r="AI740" s="20">
        <v>0</v>
      </c>
      <c r="AJ740" s="20">
        <v>0</v>
      </c>
      <c r="AK740" s="20">
        <v>8</v>
      </c>
      <c r="AL740" s="20">
        <v>0</v>
      </c>
      <c r="AM740" s="20">
        <v>0</v>
      </c>
      <c r="AN740" s="20">
        <v>0</v>
      </c>
      <c r="AO740" s="20">
        <v>0.25</v>
      </c>
      <c r="AP740" s="20">
        <v>1000</v>
      </c>
      <c r="AQ740" s="20">
        <v>0</v>
      </c>
      <c r="AR740" s="20">
        <v>0</v>
      </c>
      <c r="AS740" s="20">
        <v>0</v>
      </c>
      <c r="AT740" s="224" t="s">
        <v>865</v>
      </c>
      <c r="AU740" s="14"/>
      <c r="AV740" s="40" t="s">
        <v>202</v>
      </c>
      <c r="AW740" s="20" t="s">
        <v>866</v>
      </c>
      <c r="AX740" s="20" t="s">
        <v>153</v>
      </c>
      <c r="AY740" s="20">
        <v>0</v>
      </c>
      <c r="AZ740" s="40" t="s">
        <v>156</v>
      </c>
      <c r="BA740" s="20">
        <v>0</v>
      </c>
      <c r="BB740" s="23">
        <v>0</v>
      </c>
      <c r="BC740" s="23">
        <v>0</v>
      </c>
      <c r="BD740" s="33" t="str">
        <f t="shared" ref="BD740:BD745" si="89">"给目标释放一个持续8秒的灼烧效果,此效果每2秒会自动释放一个范围伤害,对敌方目标造成"&amp;W746*100&amp;"%攻击伤害+"&amp;Y746&amp;"点固定伤害,如果目标为怪物,会对其额外造成50%的伤害"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0" s="20">
        <v>0</v>
      </c>
      <c r="BF740" s="12">
        <v>0</v>
      </c>
      <c r="BG740" s="20">
        <v>0</v>
      </c>
      <c r="BH740" s="20">
        <v>0</v>
      </c>
      <c r="BI740" s="20">
        <v>0</v>
      </c>
      <c r="BJ740" s="20">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62022302</v>
      </c>
      <c r="D741" s="40" t="s">
        <v>864</v>
      </c>
      <c r="E741" s="12">
        <v>1</v>
      </c>
      <c r="F741" s="20">
        <v>80000001</v>
      </c>
      <c r="G741" s="14">
        <v>62022303</v>
      </c>
      <c r="H741" s="14">
        <v>0</v>
      </c>
      <c r="I741" s="12">
        <v>37</v>
      </c>
      <c r="J741" s="14">
        <v>2</v>
      </c>
      <c r="K741" s="12">
        <v>0</v>
      </c>
      <c r="L741" s="20">
        <v>0</v>
      </c>
      <c r="M741" s="20">
        <v>0</v>
      </c>
      <c r="N741" s="20">
        <v>1</v>
      </c>
      <c r="O741" s="20">
        <v>0</v>
      </c>
      <c r="P741" s="20">
        <v>0</v>
      </c>
      <c r="Q741" s="20">
        <v>0</v>
      </c>
      <c r="R741" s="20">
        <v>0</v>
      </c>
      <c r="S741" s="20">
        <v>0</v>
      </c>
      <c r="T741" s="12">
        <v>1</v>
      </c>
      <c r="U741" s="20">
        <v>2</v>
      </c>
      <c r="V741" s="20">
        <v>0</v>
      </c>
      <c r="W741" s="14">
        <v>1.75</v>
      </c>
      <c r="X741" s="14"/>
      <c r="Y741" s="14">
        <v>1500</v>
      </c>
      <c r="Z741" s="20">
        <v>0</v>
      </c>
      <c r="AA741" s="20">
        <v>0</v>
      </c>
      <c r="AB741" s="20">
        <v>0</v>
      </c>
      <c r="AC741" s="20">
        <v>0</v>
      </c>
      <c r="AD741" s="20">
        <v>0</v>
      </c>
      <c r="AE741" s="20">
        <v>15</v>
      </c>
      <c r="AF741" s="20">
        <v>0</v>
      </c>
      <c r="AG741" s="20">
        <v>0</v>
      </c>
      <c r="AH741" s="20">
        <v>7</v>
      </c>
      <c r="AI741" s="20">
        <v>0</v>
      </c>
      <c r="AJ741" s="20">
        <v>0</v>
      </c>
      <c r="AK741" s="20">
        <v>8</v>
      </c>
      <c r="AL741" s="20">
        <v>0</v>
      </c>
      <c r="AM741" s="20">
        <v>0</v>
      </c>
      <c r="AN741" s="20">
        <v>0</v>
      </c>
      <c r="AO741" s="20">
        <v>0.25</v>
      </c>
      <c r="AP741" s="20">
        <v>1000</v>
      </c>
      <c r="AQ741" s="20">
        <v>0</v>
      </c>
      <c r="AR741" s="20">
        <v>0</v>
      </c>
      <c r="AS741" s="20">
        <v>0</v>
      </c>
      <c r="AT741" s="224" t="s">
        <v>865</v>
      </c>
      <c r="AU741" s="14"/>
      <c r="AV741" s="40" t="s">
        <v>202</v>
      </c>
      <c r="AW741" s="20" t="s">
        <v>866</v>
      </c>
      <c r="AX741" s="20" t="s">
        <v>153</v>
      </c>
      <c r="AY741" s="20">
        <v>0</v>
      </c>
      <c r="AZ741" s="40" t="s">
        <v>156</v>
      </c>
      <c r="BA741" s="20">
        <v>0</v>
      </c>
      <c r="BB741" s="23">
        <v>0</v>
      </c>
      <c r="BC741" s="23">
        <v>0</v>
      </c>
      <c r="BD741" s="33" t="str">
        <f t="shared" si="89"/>
        <v>给目标释放一个持续8秒的灼烧效果,此效果每2秒会自动释放一个范围伤害,对敌方目标造成200%攻击伤害+1800点固定伤害,如果目标为怪物,会对其额外造成50%的伤害</v>
      </c>
      <c r="BE741" s="20">
        <v>0</v>
      </c>
      <c r="BF741" s="12">
        <v>0</v>
      </c>
      <c r="BG741" s="20">
        <v>0</v>
      </c>
      <c r="BH741" s="20">
        <v>0</v>
      </c>
      <c r="BI741" s="20">
        <v>0</v>
      </c>
      <c r="BJ741" s="20">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62022303</v>
      </c>
      <c r="D742" s="40" t="s">
        <v>864</v>
      </c>
      <c r="E742" s="12">
        <v>2</v>
      </c>
      <c r="F742" s="20">
        <v>80000001</v>
      </c>
      <c r="G742" s="14">
        <v>62022304</v>
      </c>
      <c r="H742" s="14">
        <v>0</v>
      </c>
      <c r="I742" s="12">
        <v>42</v>
      </c>
      <c r="J742" s="14">
        <v>2</v>
      </c>
      <c r="K742" s="12">
        <v>0</v>
      </c>
      <c r="L742" s="20">
        <v>0</v>
      </c>
      <c r="M742" s="20">
        <v>0</v>
      </c>
      <c r="N742" s="20">
        <v>1</v>
      </c>
      <c r="O742" s="20">
        <v>0</v>
      </c>
      <c r="P742" s="20">
        <v>0</v>
      </c>
      <c r="Q742" s="20">
        <v>0</v>
      </c>
      <c r="R742" s="20">
        <v>0</v>
      </c>
      <c r="S742" s="20">
        <v>0</v>
      </c>
      <c r="T742" s="12">
        <v>1</v>
      </c>
      <c r="U742" s="20">
        <v>2</v>
      </c>
      <c r="V742" s="20">
        <v>0</v>
      </c>
      <c r="W742" s="14">
        <v>2</v>
      </c>
      <c r="X742" s="14"/>
      <c r="Y742" s="14">
        <v>2000</v>
      </c>
      <c r="Z742" s="20">
        <v>0</v>
      </c>
      <c r="AA742" s="20">
        <v>0</v>
      </c>
      <c r="AB742" s="20">
        <v>0</v>
      </c>
      <c r="AC742" s="20">
        <v>0</v>
      </c>
      <c r="AD742" s="20">
        <v>0</v>
      </c>
      <c r="AE742" s="20">
        <v>15</v>
      </c>
      <c r="AF742" s="20">
        <v>0</v>
      </c>
      <c r="AG742" s="20">
        <v>0</v>
      </c>
      <c r="AH742" s="20">
        <v>7</v>
      </c>
      <c r="AI742" s="20">
        <v>0</v>
      </c>
      <c r="AJ742" s="20">
        <v>0</v>
      </c>
      <c r="AK742" s="20">
        <v>8</v>
      </c>
      <c r="AL742" s="20">
        <v>0</v>
      </c>
      <c r="AM742" s="20">
        <v>0</v>
      </c>
      <c r="AN742" s="20">
        <v>0</v>
      </c>
      <c r="AO742" s="20">
        <v>0.25</v>
      </c>
      <c r="AP742" s="20">
        <v>1000</v>
      </c>
      <c r="AQ742" s="20">
        <v>0</v>
      </c>
      <c r="AR742" s="20">
        <v>0</v>
      </c>
      <c r="AS742" s="20">
        <v>0</v>
      </c>
      <c r="AT742" s="224" t="s">
        <v>867</v>
      </c>
      <c r="AU742" s="14"/>
      <c r="AV742" s="40" t="s">
        <v>202</v>
      </c>
      <c r="AW742" s="20" t="s">
        <v>866</v>
      </c>
      <c r="AX742" s="20" t="s">
        <v>153</v>
      </c>
      <c r="AY742" s="20">
        <v>0</v>
      </c>
      <c r="AZ742" s="40" t="s">
        <v>156</v>
      </c>
      <c r="BA742" s="20">
        <v>0</v>
      </c>
      <c r="BB742" s="23">
        <v>0</v>
      </c>
      <c r="BC742" s="23">
        <v>0</v>
      </c>
      <c r="BD742" s="33" t="str">
        <f t="shared" si="89"/>
        <v>给目标释放一个持续8秒的灼烧效果,此效果每2秒会自动释放一个范围伤害,对敌方目标造成225%攻击伤害+2800点固定伤害,如果目标为怪物,会对其额外造成50%的伤害</v>
      </c>
      <c r="BE742" s="20">
        <v>0</v>
      </c>
      <c r="BF742" s="12">
        <v>0</v>
      </c>
      <c r="BG742" s="20">
        <v>0</v>
      </c>
      <c r="BH742" s="20">
        <v>0</v>
      </c>
      <c r="BI742" s="20">
        <v>0</v>
      </c>
      <c r="BJ742" s="20">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62022304</v>
      </c>
      <c r="D743" s="40" t="s">
        <v>864</v>
      </c>
      <c r="E743" s="12">
        <v>3</v>
      </c>
      <c r="F743" s="20">
        <v>80000001</v>
      </c>
      <c r="G743" s="20">
        <v>0</v>
      </c>
      <c r="H743" s="20">
        <v>0</v>
      </c>
      <c r="I743" s="14">
        <v>0</v>
      </c>
      <c r="J743" s="14">
        <v>0</v>
      </c>
      <c r="K743" s="12">
        <v>0</v>
      </c>
      <c r="L743" s="20">
        <v>0</v>
      </c>
      <c r="M743" s="20">
        <v>0</v>
      </c>
      <c r="N743" s="20">
        <v>1</v>
      </c>
      <c r="O743" s="20">
        <v>0</v>
      </c>
      <c r="P743" s="20">
        <v>0</v>
      </c>
      <c r="Q743" s="20">
        <v>0</v>
      </c>
      <c r="R743" s="20">
        <v>0</v>
      </c>
      <c r="S743" s="20">
        <v>0</v>
      </c>
      <c r="T743" s="12">
        <v>1</v>
      </c>
      <c r="U743" s="20">
        <v>2</v>
      </c>
      <c r="V743" s="20">
        <v>0</v>
      </c>
      <c r="W743" s="14">
        <v>2.25</v>
      </c>
      <c r="X743" s="14"/>
      <c r="Y743" s="14">
        <v>2500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868</v>
      </c>
      <c r="AU743" s="14"/>
      <c r="AV743" s="40" t="s">
        <v>202</v>
      </c>
      <c r="AW743" s="20" t="s">
        <v>866</v>
      </c>
      <c r="AX743" s="20" t="s">
        <v>153</v>
      </c>
      <c r="AY743" s="20">
        <v>0</v>
      </c>
      <c r="AZ743" s="40" t="s">
        <v>156</v>
      </c>
      <c r="BA743" s="20">
        <v>0</v>
      </c>
      <c r="BB743" s="23">
        <v>0</v>
      </c>
      <c r="BC743" s="23">
        <v>0</v>
      </c>
      <c r="BD743" s="33" t="str">
        <f t="shared" si="89"/>
        <v>给目标释放一个持续8秒的灼烧效果,此效果每2秒会自动释放一个范围伤害,对敌方目标造成250%攻击伤害+4000点固定伤害,如果目标为怪物,会对其额外造成50%的伤害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62022305</v>
      </c>
      <c r="D744" s="40" t="s">
        <v>864</v>
      </c>
      <c r="E744" s="12">
        <v>4</v>
      </c>
      <c r="F744" s="20">
        <v>80000001</v>
      </c>
      <c r="G744" s="20">
        <v>0</v>
      </c>
      <c r="H744" s="20">
        <v>0</v>
      </c>
      <c r="I744" s="14">
        <v>0</v>
      </c>
      <c r="J744" s="14">
        <v>0</v>
      </c>
      <c r="K744" s="12">
        <v>0</v>
      </c>
      <c r="L744" s="20">
        <v>0</v>
      </c>
      <c r="M744" s="20">
        <v>0</v>
      </c>
      <c r="N744" s="20">
        <v>1</v>
      </c>
      <c r="O744" s="20">
        <v>0</v>
      </c>
      <c r="P744" s="20">
        <v>0</v>
      </c>
      <c r="Q744" s="20">
        <v>0</v>
      </c>
      <c r="R744" s="20">
        <v>0</v>
      </c>
      <c r="S744" s="20">
        <v>0</v>
      </c>
      <c r="T744" s="12">
        <v>1</v>
      </c>
      <c r="U744" s="20">
        <v>2</v>
      </c>
      <c r="V744" s="20">
        <v>0</v>
      </c>
      <c r="W744" s="14">
        <v>2.5</v>
      </c>
      <c r="X744" s="14"/>
      <c r="Y744" s="14">
        <v>3000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869</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给目标释放一个持续8秒的灼烧效果,此效果每2秒会自动释放一个范围伤害,对敌方目标造成275%攻击伤害+5200点固定伤害,如果目标为怪物,会对其额外造成50%的伤害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62022306</v>
      </c>
      <c r="D745" s="40" t="s">
        <v>864</v>
      </c>
      <c r="E745" s="12">
        <v>5</v>
      </c>
      <c r="F745" s="20">
        <v>80000001</v>
      </c>
      <c r="G745" s="20">
        <v>0</v>
      </c>
      <c r="H745" s="20">
        <v>0</v>
      </c>
      <c r="I745" s="14">
        <v>0</v>
      </c>
      <c r="J745" s="14">
        <v>0</v>
      </c>
      <c r="K745" s="12">
        <v>0</v>
      </c>
      <c r="L745" s="20">
        <v>0</v>
      </c>
      <c r="M745" s="20">
        <v>0</v>
      </c>
      <c r="N745" s="20">
        <v>1</v>
      </c>
      <c r="O745" s="20">
        <v>0</v>
      </c>
      <c r="P745" s="20">
        <v>0</v>
      </c>
      <c r="Q745" s="20">
        <v>0</v>
      </c>
      <c r="R745" s="20">
        <v>0</v>
      </c>
      <c r="S745" s="20">
        <v>0</v>
      </c>
      <c r="T745" s="12">
        <v>1</v>
      </c>
      <c r="U745" s="20">
        <v>2</v>
      </c>
      <c r="V745" s="20">
        <v>0</v>
      </c>
      <c r="W745" s="14">
        <v>2.75</v>
      </c>
      <c r="X745" s="14"/>
      <c r="Y745" s="14">
        <v>3500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870</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给目标释放一个持续8秒的灼烧效果,此效果每2秒会自动释放一个范围伤害,对敌方目标造成300%攻击伤害+900点固定伤害,如果目标为怪物,会对其额外造成50%的伤害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4">
        <v>62022311</v>
      </c>
      <c r="D746" s="15" t="s">
        <v>871</v>
      </c>
      <c r="E746" s="12">
        <v>0</v>
      </c>
      <c r="F746" s="20">
        <v>80000001</v>
      </c>
      <c r="G746" s="14">
        <f>C747</f>
        <v>62022312</v>
      </c>
      <c r="H746" s="14">
        <v>0</v>
      </c>
      <c r="I746" s="12">
        <v>35</v>
      </c>
      <c r="J746" s="14">
        <v>0</v>
      </c>
      <c r="K746" s="12">
        <v>0</v>
      </c>
      <c r="L746" s="14">
        <v>0</v>
      </c>
      <c r="M746" s="14">
        <v>0</v>
      </c>
      <c r="N746" s="14">
        <v>1</v>
      </c>
      <c r="O746" s="14">
        <v>0</v>
      </c>
      <c r="P746" s="14">
        <v>0</v>
      </c>
      <c r="Q746" s="14">
        <v>0</v>
      </c>
      <c r="R746" s="20">
        <v>0</v>
      </c>
      <c r="S746" s="23">
        <v>0</v>
      </c>
      <c r="T746" s="12">
        <v>1</v>
      </c>
      <c r="U746" s="14">
        <v>2</v>
      </c>
      <c r="V746" s="14">
        <v>0</v>
      </c>
      <c r="W746" s="14">
        <v>1.75</v>
      </c>
      <c r="X746" s="14"/>
      <c r="Y746" s="14">
        <v>900</v>
      </c>
      <c r="Z746" s="14">
        <v>0</v>
      </c>
      <c r="AA746" s="14">
        <v>0</v>
      </c>
      <c r="AB746" s="14">
        <v>0</v>
      </c>
      <c r="AC746" s="14">
        <v>1</v>
      </c>
      <c r="AD746" s="14">
        <v>0</v>
      </c>
      <c r="AE746" s="14">
        <v>1</v>
      </c>
      <c r="AF746" s="14">
        <v>1</v>
      </c>
      <c r="AG746" s="14">
        <v>4</v>
      </c>
      <c r="AH746" s="20">
        <v>2</v>
      </c>
      <c r="AI746" s="20">
        <v>1</v>
      </c>
      <c r="AJ746" s="20">
        <v>0</v>
      </c>
      <c r="AK746" s="20">
        <v>6</v>
      </c>
      <c r="AL746" s="14">
        <v>0</v>
      </c>
      <c r="AM746" s="14">
        <v>0</v>
      </c>
      <c r="AN746" s="14">
        <v>0</v>
      </c>
      <c r="AO746" s="14">
        <v>0</v>
      </c>
      <c r="AP746" s="14">
        <v>30000</v>
      </c>
      <c r="AQ746" s="14">
        <v>0</v>
      </c>
      <c r="AR746" s="14">
        <v>0</v>
      </c>
      <c r="AS746" s="20">
        <v>0</v>
      </c>
      <c r="AT746" s="14">
        <v>0</v>
      </c>
      <c r="AU746" s="14"/>
      <c r="AV746" s="15" t="s">
        <v>173</v>
      </c>
      <c r="AW746" s="14" t="s">
        <v>872</v>
      </c>
      <c r="AX746" s="14">
        <v>10003002</v>
      </c>
      <c r="AY746" s="14">
        <v>21102031</v>
      </c>
      <c r="AZ746" s="15" t="s">
        <v>156</v>
      </c>
      <c r="BA746" s="15">
        <v>0</v>
      </c>
      <c r="BB746" s="23">
        <v>0</v>
      </c>
      <c r="BC746" s="23">
        <v>0</v>
      </c>
      <c r="BD746" s="33"/>
      <c r="BE746" s="14">
        <v>0</v>
      </c>
      <c r="BF746" s="12">
        <v>0</v>
      </c>
      <c r="BG746" s="14">
        <v>0</v>
      </c>
      <c r="BH746" s="14">
        <v>0</v>
      </c>
      <c r="BI746" s="14">
        <v>0</v>
      </c>
      <c r="BJ746" s="14">
        <v>0</v>
      </c>
      <c r="BK746" s="26">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4">
        <v>62022312</v>
      </c>
      <c r="D747" s="15" t="s">
        <v>871</v>
      </c>
      <c r="E747" s="12">
        <v>1</v>
      </c>
      <c r="F747" s="20">
        <v>80000001</v>
      </c>
      <c r="G747" s="14">
        <f t="shared" ref="G747:G748" si="90">C748</f>
        <v>62022313</v>
      </c>
      <c r="H747" s="14">
        <v>0</v>
      </c>
      <c r="I747" s="12">
        <v>42</v>
      </c>
      <c r="J747" s="14">
        <v>0</v>
      </c>
      <c r="K747" s="12">
        <v>0</v>
      </c>
      <c r="L747" s="14">
        <v>0</v>
      </c>
      <c r="M747" s="14">
        <v>0</v>
      </c>
      <c r="N747" s="14">
        <v>1</v>
      </c>
      <c r="O747" s="14">
        <v>0</v>
      </c>
      <c r="P747" s="14">
        <v>0</v>
      </c>
      <c r="Q747" s="14">
        <v>0</v>
      </c>
      <c r="R747" s="20">
        <v>0</v>
      </c>
      <c r="S747" s="23">
        <v>0</v>
      </c>
      <c r="T747" s="12">
        <v>1</v>
      </c>
      <c r="U747" s="14">
        <v>2</v>
      </c>
      <c r="V747" s="14">
        <v>0</v>
      </c>
      <c r="W747" s="14">
        <v>2</v>
      </c>
      <c r="X747" s="14"/>
      <c r="Y747" s="14">
        <v>1800</v>
      </c>
      <c r="Z747" s="14">
        <v>0</v>
      </c>
      <c r="AA747" s="14">
        <v>0</v>
      </c>
      <c r="AB747" s="14">
        <v>0</v>
      </c>
      <c r="AC747" s="14">
        <v>1</v>
      </c>
      <c r="AD747" s="14">
        <v>0</v>
      </c>
      <c r="AE747" s="14">
        <v>1</v>
      </c>
      <c r="AF747" s="14">
        <v>1</v>
      </c>
      <c r="AG747" s="14">
        <v>4</v>
      </c>
      <c r="AH747" s="20">
        <v>2</v>
      </c>
      <c r="AI747" s="20">
        <v>1</v>
      </c>
      <c r="AJ747" s="20">
        <v>0</v>
      </c>
      <c r="AK747" s="20">
        <v>6</v>
      </c>
      <c r="AL747" s="14">
        <v>0</v>
      </c>
      <c r="AM747" s="14">
        <v>0</v>
      </c>
      <c r="AN747" s="14">
        <v>0</v>
      </c>
      <c r="AO747" s="14">
        <v>0</v>
      </c>
      <c r="AP747" s="14">
        <v>30000</v>
      </c>
      <c r="AQ747" s="14">
        <v>0</v>
      </c>
      <c r="AR747" s="14">
        <v>0</v>
      </c>
      <c r="AS747" s="20">
        <v>0</v>
      </c>
      <c r="AT747" s="14">
        <v>0</v>
      </c>
      <c r="AU747" s="14"/>
      <c r="AV747" s="15" t="s">
        <v>173</v>
      </c>
      <c r="AW747" s="14" t="s">
        <v>872</v>
      </c>
      <c r="AX747" s="14">
        <v>10003002</v>
      </c>
      <c r="AY747" s="14">
        <v>21102031</v>
      </c>
      <c r="AZ747" s="15" t="s">
        <v>156</v>
      </c>
      <c r="BA747" s="15">
        <v>0</v>
      </c>
      <c r="BB747" s="23">
        <v>0</v>
      </c>
      <c r="BC747" s="23">
        <v>0</v>
      </c>
      <c r="BD747" s="33"/>
      <c r="BE747" s="14">
        <v>0</v>
      </c>
      <c r="BF747" s="12">
        <v>0</v>
      </c>
      <c r="BG747" s="14">
        <v>0</v>
      </c>
      <c r="BH747" s="14">
        <v>0</v>
      </c>
      <c r="BI747" s="14">
        <v>0</v>
      </c>
      <c r="BJ747" s="14">
        <v>0</v>
      </c>
      <c r="BK747" s="26">
        <v>0</v>
      </c>
      <c r="BL747" s="20">
        <v>0</v>
      </c>
      <c r="BM747" s="20">
        <v>0</v>
      </c>
      <c r="BN747" s="20">
        <v>0</v>
      </c>
      <c r="BO747" s="20">
        <v>0</v>
      </c>
      <c r="BP747" s="20">
        <v>0</v>
      </c>
      <c r="BQ747" s="20">
        <v>0</v>
      </c>
      <c r="BR747" s="20">
        <v>0</v>
      </c>
      <c r="BS747" s="20"/>
      <c r="BT747" s="20"/>
      <c r="BU747" s="20"/>
      <c r="BV747" s="20">
        <v>0</v>
      </c>
      <c r="BW747" s="20">
        <v>0</v>
      </c>
      <c r="BX747" s="20">
        <v>0</v>
      </c>
    </row>
    <row r="748" spans="3:76" ht="19.5" customHeight="1">
      <c r="C748" s="14">
        <v>62022313</v>
      </c>
      <c r="D748" s="15" t="s">
        <v>871</v>
      </c>
      <c r="E748" s="12">
        <v>2</v>
      </c>
      <c r="F748" s="20">
        <v>80000001</v>
      </c>
      <c r="G748" s="14">
        <f t="shared" si="90"/>
        <v>62022314</v>
      </c>
      <c r="H748" s="14">
        <v>0</v>
      </c>
      <c r="I748" s="12">
        <v>47</v>
      </c>
      <c r="J748" s="14">
        <v>0</v>
      </c>
      <c r="K748" s="12">
        <v>0</v>
      </c>
      <c r="L748" s="14">
        <v>0</v>
      </c>
      <c r="M748" s="14">
        <v>0</v>
      </c>
      <c r="N748" s="14">
        <v>1</v>
      </c>
      <c r="O748" s="14">
        <v>0</v>
      </c>
      <c r="P748" s="14">
        <v>0</v>
      </c>
      <c r="Q748" s="14">
        <v>0</v>
      </c>
      <c r="R748" s="20">
        <v>0</v>
      </c>
      <c r="S748" s="23">
        <v>0</v>
      </c>
      <c r="T748" s="12">
        <v>1</v>
      </c>
      <c r="U748" s="14">
        <v>2</v>
      </c>
      <c r="V748" s="14">
        <v>0</v>
      </c>
      <c r="W748" s="14">
        <v>2.25</v>
      </c>
      <c r="X748" s="14"/>
      <c r="Y748" s="14">
        <v>2800</v>
      </c>
      <c r="Z748" s="14">
        <v>0</v>
      </c>
      <c r="AA748" s="14">
        <v>0</v>
      </c>
      <c r="AB748" s="14">
        <v>0</v>
      </c>
      <c r="AC748" s="14">
        <v>1</v>
      </c>
      <c r="AD748" s="14">
        <v>0</v>
      </c>
      <c r="AE748" s="14">
        <v>1</v>
      </c>
      <c r="AF748" s="14">
        <v>1</v>
      </c>
      <c r="AG748" s="14">
        <v>4</v>
      </c>
      <c r="AH748" s="20">
        <v>2</v>
      </c>
      <c r="AI748" s="20">
        <v>1</v>
      </c>
      <c r="AJ748" s="20">
        <v>0</v>
      </c>
      <c r="AK748" s="20">
        <v>6</v>
      </c>
      <c r="AL748" s="14">
        <v>0</v>
      </c>
      <c r="AM748" s="14">
        <v>0</v>
      </c>
      <c r="AN748" s="14">
        <v>0</v>
      </c>
      <c r="AO748" s="14">
        <v>0</v>
      </c>
      <c r="AP748" s="14">
        <v>30000</v>
      </c>
      <c r="AQ748" s="14">
        <v>0</v>
      </c>
      <c r="AR748" s="14">
        <v>0</v>
      </c>
      <c r="AS748" s="20">
        <v>0</v>
      </c>
      <c r="AT748" s="14">
        <v>0</v>
      </c>
      <c r="AU748" s="14"/>
      <c r="AV748" s="15" t="s">
        <v>173</v>
      </c>
      <c r="AW748" s="14" t="s">
        <v>872</v>
      </c>
      <c r="AX748" s="14">
        <v>10003002</v>
      </c>
      <c r="AY748" s="14">
        <v>21102031</v>
      </c>
      <c r="AZ748" s="15" t="s">
        <v>156</v>
      </c>
      <c r="BA748" s="15">
        <v>0</v>
      </c>
      <c r="BB748" s="23">
        <v>0</v>
      </c>
      <c r="BC748" s="23">
        <v>0</v>
      </c>
      <c r="BD748" s="33"/>
      <c r="BE748" s="14">
        <v>0</v>
      </c>
      <c r="BF748" s="12">
        <v>0</v>
      </c>
      <c r="BG748" s="14">
        <v>0</v>
      </c>
      <c r="BH748" s="14">
        <v>0</v>
      </c>
      <c r="BI748" s="14">
        <v>0</v>
      </c>
      <c r="BJ748" s="14">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62022314</v>
      </c>
      <c r="D749" s="15" t="s">
        <v>871</v>
      </c>
      <c r="E749" s="12">
        <v>3</v>
      </c>
      <c r="F749" s="20">
        <v>80000001</v>
      </c>
      <c r="G749" s="14">
        <v>0</v>
      </c>
      <c r="H749" s="14">
        <v>0</v>
      </c>
      <c r="I749" s="14">
        <v>0</v>
      </c>
      <c r="J749" s="14">
        <v>0</v>
      </c>
      <c r="K749" s="12">
        <v>0</v>
      </c>
      <c r="L749" s="14">
        <v>0</v>
      </c>
      <c r="M749" s="14">
        <v>0</v>
      </c>
      <c r="N749" s="14">
        <v>1</v>
      </c>
      <c r="O749" s="14">
        <v>0</v>
      </c>
      <c r="P749" s="14">
        <v>0</v>
      </c>
      <c r="Q749" s="14">
        <v>0</v>
      </c>
      <c r="R749" s="20">
        <v>0</v>
      </c>
      <c r="S749" s="23">
        <v>0</v>
      </c>
      <c r="T749" s="12">
        <v>1</v>
      </c>
      <c r="U749" s="14">
        <v>2</v>
      </c>
      <c r="V749" s="14">
        <v>0</v>
      </c>
      <c r="W749" s="14">
        <v>2.5</v>
      </c>
      <c r="X749" s="14"/>
      <c r="Y749" s="14">
        <v>4000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62022315</v>
      </c>
      <c r="D750" s="15" t="s">
        <v>871</v>
      </c>
      <c r="E750" s="12">
        <v>4</v>
      </c>
      <c r="F750" s="20">
        <v>80000001</v>
      </c>
      <c r="G750" s="14">
        <v>0</v>
      </c>
      <c r="H750" s="14">
        <v>0</v>
      </c>
      <c r="I750" s="14">
        <v>0</v>
      </c>
      <c r="J750" s="14">
        <v>0</v>
      </c>
      <c r="K750" s="12">
        <v>0</v>
      </c>
      <c r="L750" s="14">
        <v>0</v>
      </c>
      <c r="M750" s="14">
        <v>0</v>
      </c>
      <c r="N750" s="14">
        <v>1</v>
      </c>
      <c r="O750" s="14">
        <v>0</v>
      </c>
      <c r="P750" s="14">
        <v>0</v>
      </c>
      <c r="Q750" s="14">
        <v>0</v>
      </c>
      <c r="R750" s="20">
        <v>0</v>
      </c>
      <c r="S750" s="23">
        <v>0</v>
      </c>
      <c r="T750" s="12">
        <v>1</v>
      </c>
      <c r="U750" s="14">
        <v>2</v>
      </c>
      <c r="V750" s="14">
        <v>0</v>
      </c>
      <c r="W750" s="14">
        <v>2.75</v>
      </c>
      <c r="X750" s="14"/>
      <c r="Y750" s="14">
        <v>5200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62022401</v>
      </c>
      <c r="D751" s="15" t="s">
        <v>873</v>
      </c>
      <c r="E751" s="12">
        <v>0</v>
      </c>
      <c r="F751" s="20">
        <v>80000001</v>
      </c>
      <c r="G751" s="14">
        <f>C752</f>
        <v>62022402</v>
      </c>
      <c r="H751" s="14">
        <v>0</v>
      </c>
      <c r="I751" s="14">
        <v>35</v>
      </c>
      <c r="J751" s="14">
        <v>5</v>
      </c>
      <c r="K751" s="12">
        <v>0</v>
      </c>
      <c r="L751" s="14">
        <v>0</v>
      </c>
      <c r="M751" s="14">
        <v>0</v>
      </c>
      <c r="N751" s="14">
        <v>1</v>
      </c>
      <c r="O751" s="14">
        <v>0</v>
      </c>
      <c r="P751" s="14">
        <v>0</v>
      </c>
      <c r="Q751" s="14">
        <v>0</v>
      </c>
      <c r="R751" s="20">
        <v>0</v>
      </c>
      <c r="S751" s="23">
        <v>0</v>
      </c>
      <c r="T751" s="12">
        <v>1</v>
      </c>
      <c r="U751" s="14">
        <v>2</v>
      </c>
      <c r="V751" s="14">
        <v>0</v>
      </c>
      <c r="W751" s="14">
        <v>3</v>
      </c>
      <c r="X751" s="14"/>
      <c r="Y751" s="14">
        <v>900</v>
      </c>
      <c r="Z751" s="14">
        <v>0</v>
      </c>
      <c r="AA751" s="14">
        <v>0</v>
      </c>
      <c r="AB751" s="14">
        <v>0</v>
      </c>
      <c r="AC751" s="14">
        <v>0</v>
      </c>
      <c r="AD751" s="14">
        <v>0</v>
      </c>
      <c r="AE751" s="20">
        <v>20</v>
      </c>
      <c r="AF751" s="14">
        <v>1</v>
      </c>
      <c r="AG751" s="14">
        <v>3</v>
      </c>
      <c r="AH751" s="20">
        <v>2</v>
      </c>
      <c r="AI751" s="20">
        <v>1</v>
      </c>
      <c r="AJ751" s="20">
        <v>0</v>
      </c>
      <c r="AK751" s="20">
        <v>6</v>
      </c>
      <c r="AL751" s="14">
        <v>0</v>
      </c>
      <c r="AM751" s="14">
        <v>0.5</v>
      </c>
      <c r="AN751" s="14">
        <v>0</v>
      </c>
      <c r="AO751" s="14">
        <v>0</v>
      </c>
      <c r="AP751" s="14">
        <v>30000</v>
      </c>
      <c r="AQ751" s="14">
        <v>0</v>
      </c>
      <c r="AR751" s="14">
        <v>0</v>
      </c>
      <c r="AS751" s="20">
        <v>0</v>
      </c>
      <c r="AT751" s="224" t="s">
        <v>874</v>
      </c>
      <c r="AU751" s="14"/>
      <c r="AV751" s="15" t="s">
        <v>173</v>
      </c>
      <c r="AW751" s="14" t="s">
        <v>872</v>
      </c>
      <c r="AX751" s="14">
        <v>10003002</v>
      </c>
      <c r="AY751" s="14">
        <v>21102031</v>
      </c>
      <c r="AZ751" s="15" t="s">
        <v>156</v>
      </c>
      <c r="BA751" s="15">
        <v>0</v>
      </c>
      <c r="BB751" s="23">
        <v>0</v>
      </c>
      <c r="BC751" s="23">
        <v>0</v>
      </c>
      <c r="BD751" s="33" t="str">
        <f>"吟唱0.5秒,立即对目标范围内的怪物造成"&amp;W751*100&amp;"%攻击伤害+"&amp;Y751&amp;"点固定伤害,并造成2秒眩晕,并使其受到暴击伤害额外提升25%"</f>
        <v>吟唱0.5秒,立即对目标范围内的怪物造成300%攻击伤害+900点固定伤害,并造成2秒眩晕,并使其受到暴击伤害额外提升25%</v>
      </c>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62022402</v>
      </c>
      <c r="D752" s="15" t="s">
        <v>873</v>
      </c>
      <c r="E752" s="12">
        <v>1</v>
      </c>
      <c r="F752" s="20">
        <v>80000001</v>
      </c>
      <c r="G752" s="14">
        <f t="shared" ref="G752:G753" si="91">C753</f>
        <v>62022403</v>
      </c>
      <c r="H752" s="14">
        <v>0</v>
      </c>
      <c r="I752" s="12">
        <v>42</v>
      </c>
      <c r="J752" s="14">
        <v>2</v>
      </c>
      <c r="K752" s="12">
        <v>0</v>
      </c>
      <c r="L752" s="14">
        <v>0</v>
      </c>
      <c r="M752" s="14">
        <v>0</v>
      </c>
      <c r="N752" s="14">
        <v>1</v>
      </c>
      <c r="O752" s="14">
        <v>0</v>
      </c>
      <c r="P752" s="14">
        <v>0</v>
      </c>
      <c r="Q752" s="14">
        <v>0</v>
      </c>
      <c r="R752" s="20">
        <v>0</v>
      </c>
      <c r="S752" s="23">
        <v>0</v>
      </c>
      <c r="T752" s="12">
        <v>1</v>
      </c>
      <c r="U752" s="14">
        <v>2</v>
      </c>
      <c r="V752" s="14">
        <v>0</v>
      </c>
      <c r="W752" s="14">
        <v>3</v>
      </c>
      <c r="X752" s="14"/>
      <c r="Y752" s="14">
        <v>900</v>
      </c>
      <c r="Z752" s="14">
        <v>0</v>
      </c>
      <c r="AA752" s="14">
        <v>0</v>
      </c>
      <c r="AB752" s="14">
        <v>0</v>
      </c>
      <c r="AC752" s="14">
        <v>0</v>
      </c>
      <c r="AD752" s="14">
        <v>0</v>
      </c>
      <c r="AE752" s="20">
        <v>20</v>
      </c>
      <c r="AF752" s="14">
        <v>1</v>
      </c>
      <c r="AG752" s="14">
        <v>4</v>
      </c>
      <c r="AH752" s="20">
        <v>2</v>
      </c>
      <c r="AI752" s="20">
        <v>1</v>
      </c>
      <c r="AJ752" s="20">
        <v>0</v>
      </c>
      <c r="AK752" s="20">
        <v>6</v>
      </c>
      <c r="AL752" s="14">
        <v>0</v>
      </c>
      <c r="AM752" s="14">
        <v>0.5</v>
      </c>
      <c r="AN752" s="14">
        <v>0</v>
      </c>
      <c r="AO752" s="14">
        <v>0</v>
      </c>
      <c r="AP752" s="14">
        <v>30000</v>
      </c>
      <c r="AQ752" s="14">
        <v>0</v>
      </c>
      <c r="AR752" s="14">
        <v>0</v>
      </c>
      <c r="AS752" s="20">
        <v>0</v>
      </c>
      <c r="AT752" s="224" t="s">
        <v>874</v>
      </c>
      <c r="AU752" s="14"/>
      <c r="AV752" s="15" t="s">
        <v>173</v>
      </c>
      <c r="AW752" s="14" t="s">
        <v>872</v>
      </c>
      <c r="AX752" s="14">
        <v>10003002</v>
      </c>
      <c r="AY752" s="14">
        <v>21102040</v>
      </c>
      <c r="AZ752" s="15" t="s">
        <v>156</v>
      </c>
      <c r="BA752" s="15">
        <v>0</v>
      </c>
      <c r="BB752" s="23">
        <v>0</v>
      </c>
      <c r="BC752" s="23">
        <v>0</v>
      </c>
      <c r="BD752" s="33" t="str">
        <f t="shared" ref="BD752:BD756" si="92">"吟唱0.5秒,立即对目标范围内的怪物造成"&amp;W752*100&amp;"%攻击伤害+"&amp;Y752&amp;"点固定伤害,并造成2秒眩晕,并使其受到暴击伤害额外提升25%"</f>
        <v>吟唱0.5秒,立即对目标范围内的怪物造成300%攻击伤害+900点固定伤害,并造成2秒眩晕,并使其受到暴击伤害额外提升25%</v>
      </c>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62022403</v>
      </c>
      <c r="D753" s="15" t="s">
        <v>873</v>
      </c>
      <c r="E753" s="12">
        <v>2</v>
      </c>
      <c r="F753" s="20">
        <v>80000001</v>
      </c>
      <c r="G753" s="14">
        <f t="shared" si="91"/>
        <v>62022404</v>
      </c>
      <c r="H753" s="14">
        <v>0</v>
      </c>
      <c r="I753" s="12">
        <v>47</v>
      </c>
      <c r="J753" s="14">
        <v>2</v>
      </c>
      <c r="K753" s="12">
        <v>0</v>
      </c>
      <c r="L753" s="14">
        <v>0</v>
      </c>
      <c r="M753" s="14">
        <v>0</v>
      </c>
      <c r="N753" s="14">
        <v>1</v>
      </c>
      <c r="O753" s="14">
        <v>0</v>
      </c>
      <c r="P753" s="14">
        <v>0</v>
      </c>
      <c r="Q753" s="14">
        <v>0</v>
      </c>
      <c r="R753" s="20">
        <v>0</v>
      </c>
      <c r="S753" s="23">
        <v>0</v>
      </c>
      <c r="T753" s="12">
        <v>1</v>
      </c>
      <c r="U753" s="14">
        <v>2</v>
      </c>
      <c r="V753" s="14">
        <v>0</v>
      </c>
      <c r="W753" s="14">
        <v>3.25</v>
      </c>
      <c r="X753" s="14"/>
      <c r="Y753" s="14">
        <v>1800</v>
      </c>
      <c r="Z753" s="14">
        <v>0</v>
      </c>
      <c r="AA753" s="14">
        <v>0</v>
      </c>
      <c r="AB753" s="14">
        <v>0</v>
      </c>
      <c r="AC753" s="14">
        <v>0</v>
      </c>
      <c r="AD753" s="14">
        <v>0</v>
      </c>
      <c r="AE753" s="20">
        <v>20</v>
      </c>
      <c r="AF753" s="14">
        <v>1</v>
      </c>
      <c r="AG753" s="14">
        <v>4</v>
      </c>
      <c r="AH753" s="20">
        <v>2</v>
      </c>
      <c r="AI753" s="20">
        <v>1</v>
      </c>
      <c r="AJ753" s="20">
        <v>0</v>
      </c>
      <c r="AK753" s="20">
        <v>6</v>
      </c>
      <c r="AL753" s="14">
        <v>0</v>
      </c>
      <c r="AM753" s="14">
        <v>0.5</v>
      </c>
      <c r="AN753" s="14">
        <v>0</v>
      </c>
      <c r="AO753" s="14">
        <v>0</v>
      </c>
      <c r="AP753" s="14">
        <v>30000</v>
      </c>
      <c r="AQ753" s="14">
        <v>0</v>
      </c>
      <c r="AR753" s="14">
        <v>0</v>
      </c>
      <c r="AS753" s="20">
        <v>0</v>
      </c>
      <c r="AT753" s="224" t="s">
        <v>874</v>
      </c>
      <c r="AU753" s="14"/>
      <c r="AV753" s="15" t="s">
        <v>173</v>
      </c>
      <c r="AW753" s="14" t="s">
        <v>872</v>
      </c>
      <c r="AX753" s="14">
        <v>10003002</v>
      </c>
      <c r="AY753" s="14">
        <v>21102040</v>
      </c>
      <c r="AZ753" s="15" t="s">
        <v>156</v>
      </c>
      <c r="BA753" s="15">
        <v>0</v>
      </c>
      <c r="BB753" s="23">
        <v>0</v>
      </c>
      <c r="BC753" s="23">
        <v>0</v>
      </c>
      <c r="BD753" s="33" t="str">
        <f t="shared" si="92"/>
        <v>吟唱0.5秒,立即对目标范围内的怪物造成325%攻击伤害+1800点固定伤害,并造成2秒眩晕,并使其受到暴击伤害额外提升25%</v>
      </c>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62022404</v>
      </c>
      <c r="D754" s="15" t="s">
        <v>873</v>
      </c>
      <c r="E754" s="12">
        <v>3</v>
      </c>
      <c r="F754" s="20">
        <v>80000001</v>
      </c>
      <c r="G754" s="14">
        <v>0</v>
      </c>
      <c r="H754" s="14">
        <v>0</v>
      </c>
      <c r="I754" s="12">
        <v>0</v>
      </c>
      <c r="J754" s="14">
        <v>0</v>
      </c>
      <c r="K754" s="12">
        <v>0</v>
      </c>
      <c r="L754" s="14">
        <v>0</v>
      </c>
      <c r="M754" s="14">
        <v>0</v>
      </c>
      <c r="N754" s="14">
        <v>1</v>
      </c>
      <c r="O754" s="14">
        <v>0</v>
      </c>
      <c r="P754" s="14">
        <v>0</v>
      </c>
      <c r="Q754" s="14">
        <v>0</v>
      </c>
      <c r="R754" s="20">
        <v>0</v>
      </c>
      <c r="S754" s="23">
        <v>0</v>
      </c>
      <c r="T754" s="12">
        <v>1</v>
      </c>
      <c r="U754" s="14">
        <v>2</v>
      </c>
      <c r="V754" s="14">
        <v>0</v>
      </c>
      <c r="W754" s="14">
        <v>3.5</v>
      </c>
      <c r="X754" s="14"/>
      <c r="Y754" s="14">
        <v>2800</v>
      </c>
      <c r="Z754" s="14">
        <v>0</v>
      </c>
      <c r="AA754" s="14">
        <v>0</v>
      </c>
      <c r="AB754" s="14">
        <v>0</v>
      </c>
      <c r="AC754" s="14">
        <v>0</v>
      </c>
      <c r="AD754" s="14">
        <v>0</v>
      </c>
      <c r="AE754" s="20">
        <v>20</v>
      </c>
      <c r="AF754" s="14">
        <v>1</v>
      </c>
      <c r="AG754" s="14">
        <v>4</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21102040</v>
      </c>
      <c r="AZ754" s="15" t="s">
        <v>156</v>
      </c>
      <c r="BA754" s="15">
        <v>0</v>
      </c>
      <c r="BB754" s="23">
        <v>0</v>
      </c>
      <c r="BC754" s="23">
        <v>0</v>
      </c>
      <c r="BD754" s="33" t="str">
        <f t="shared" si="92"/>
        <v>吟唱0.5秒,立即对目标范围内的怪物造成350%攻击伤害+2800点固定伤害,并造成2秒眩晕,并使其受到暴击伤害额外提升25%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62022405</v>
      </c>
      <c r="D755" s="15" t="s">
        <v>873</v>
      </c>
      <c r="E755" s="12">
        <v>4</v>
      </c>
      <c r="F755" s="20">
        <v>80000001</v>
      </c>
      <c r="G755" s="14">
        <v>0</v>
      </c>
      <c r="H755" s="14">
        <v>0</v>
      </c>
      <c r="I755" s="12">
        <v>0</v>
      </c>
      <c r="J755" s="12">
        <v>0</v>
      </c>
      <c r="K755" s="12">
        <v>0</v>
      </c>
      <c r="L755" s="14">
        <v>0</v>
      </c>
      <c r="M755" s="14">
        <v>0</v>
      </c>
      <c r="N755" s="14">
        <v>1</v>
      </c>
      <c r="O755" s="14">
        <v>0</v>
      </c>
      <c r="P755" s="14">
        <v>0</v>
      </c>
      <c r="Q755" s="14">
        <v>0</v>
      </c>
      <c r="R755" s="20">
        <v>0</v>
      </c>
      <c r="S755" s="23">
        <v>0</v>
      </c>
      <c r="T755" s="12">
        <v>1</v>
      </c>
      <c r="U755" s="14">
        <v>2</v>
      </c>
      <c r="V755" s="14">
        <v>0</v>
      </c>
      <c r="W755" s="14">
        <v>3.75</v>
      </c>
      <c r="X755" s="14"/>
      <c r="Y755" s="14">
        <v>4000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si="92"/>
        <v>吟唱0.5秒,立即对目标范围内的怪物造成375%攻击伤害+4000点固定伤害,并造成2秒眩晕,并使其受到暴击伤害额外提升25%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62022406</v>
      </c>
      <c r="D756" s="15" t="s">
        <v>873</v>
      </c>
      <c r="E756" s="12">
        <v>5</v>
      </c>
      <c r="F756" s="20">
        <v>80000001</v>
      </c>
      <c r="G756" s="12">
        <v>0</v>
      </c>
      <c r="H756" s="12">
        <v>0</v>
      </c>
      <c r="I756" s="12">
        <v>0</v>
      </c>
      <c r="J756" s="12">
        <v>0</v>
      </c>
      <c r="K756" s="12">
        <v>0</v>
      </c>
      <c r="L756" s="14">
        <v>0</v>
      </c>
      <c r="M756" s="14">
        <v>0</v>
      </c>
      <c r="N756" s="14">
        <v>1</v>
      </c>
      <c r="O756" s="14">
        <v>0</v>
      </c>
      <c r="P756" s="14">
        <v>0</v>
      </c>
      <c r="Q756" s="14">
        <v>0</v>
      </c>
      <c r="R756" s="20">
        <v>0</v>
      </c>
      <c r="S756" s="23">
        <v>0</v>
      </c>
      <c r="T756" s="12">
        <v>1</v>
      </c>
      <c r="U756" s="14">
        <v>2</v>
      </c>
      <c r="V756" s="14">
        <v>0</v>
      </c>
      <c r="W756" s="14">
        <v>4</v>
      </c>
      <c r="X756" s="14"/>
      <c r="Y756" s="14">
        <v>5200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吟唱0.5秒,立即对目标范围内的怪物造成400%攻击伤害+5200点固定伤害,并造成2秒眩晕,并使其受到暴击伤害额外提升25%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62023101</v>
      </c>
      <c r="D757" s="15" t="s">
        <v>432</v>
      </c>
      <c r="E757" s="12">
        <v>0</v>
      </c>
      <c r="F757" s="20">
        <v>80000001</v>
      </c>
      <c r="G757" s="14">
        <f>C758</f>
        <v>62023102</v>
      </c>
      <c r="H757" s="14">
        <v>0</v>
      </c>
      <c r="I757" s="12">
        <v>18</v>
      </c>
      <c r="J757" s="12">
        <v>5</v>
      </c>
      <c r="K757" s="12">
        <v>0</v>
      </c>
      <c r="L757" s="14">
        <v>0</v>
      </c>
      <c r="M757" s="14">
        <v>0</v>
      </c>
      <c r="N757" s="14">
        <v>1</v>
      </c>
      <c r="O757" s="14">
        <v>0</v>
      </c>
      <c r="P757" s="14">
        <v>0</v>
      </c>
      <c r="Q757" s="14">
        <v>0</v>
      </c>
      <c r="R757" s="20">
        <v>0</v>
      </c>
      <c r="S757" s="23">
        <v>0</v>
      </c>
      <c r="T757" s="12">
        <v>1</v>
      </c>
      <c r="U757" s="14">
        <v>2</v>
      </c>
      <c r="V757" s="14">
        <v>0</v>
      </c>
      <c r="W757" s="14">
        <v>0</v>
      </c>
      <c r="X757" s="14"/>
      <c r="Y757" s="14">
        <v>0</v>
      </c>
      <c r="Z757" s="14">
        <v>0</v>
      </c>
      <c r="AA757" s="14">
        <v>0</v>
      </c>
      <c r="AB757" s="14">
        <v>0</v>
      </c>
      <c r="AC757" s="14">
        <v>0</v>
      </c>
      <c r="AD757" s="14">
        <v>0</v>
      </c>
      <c r="AE757" s="14">
        <v>30</v>
      </c>
      <c r="AF757" s="14">
        <v>0</v>
      </c>
      <c r="AG757" s="14">
        <v>0</v>
      </c>
      <c r="AH757" s="20">
        <v>2</v>
      </c>
      <c r="AI757" s="20">
        <v>0</v>
      </c>
      <c r="AJ757" s="20">
        <v>0</v>
      </c>
      <c r="AK757" s="20">
        <v>0</v>
      </c>
      <c r="AL757" s="14">
        <v>0</v>
      </c>
      <c r="AM757" s="14">
        <v>0</v>
      </c>
      <c r="AN757" s="14">
        <v>0</v>
      </c>
      <c r="AO757" s="30">
        <v>0</v>
      </c>
      <c r="AP757" s="14">
        <v>1000</v>
      </c>
      <c r="AQ757" s="14">
        <v>0</v>
      </c>
      <c r="AR757" s="14">
        <v>0</v>
      </c>
      <c r="AS757" s="20">
        <v>92011001</v>
      </c>
      <c r="AT757" s="14" t="s">
        <v>153</v>
      </c>
      <c r="AU757" s="14"/>
      <c r="AV757" s="15" t="s">
        <v>173</v>
      </c>
      <c r="AW757" s="14" t="s">
        <v>433</v>
      </c>
      <c r="AX757" s="14">
        <v>0</v>
      </c>
      <c r="AY757" s="14">
        <v>0</v>
      </c>
      <c r="AZ757" s="15" t="s">
        <v>156</v>
      </c>
      <c r="BA757" s="15" t="s">
        <v>153</v>
      </c>
      <c r="BB757" s="23">
        <v>0</v>
      </c>
      <c r="BC757" s="23">
        <v>0</v>
      </c>
      <c r="BD757" s="35" t="s">
        <v>875</v>
      </c>
      <c r="BE757" s="14">
        <v>0</v>
      </c>
      <c r="BF757" s="12">
        <v>0</v>
      </c>
      <c r="BG757" s="14">
        <v>0</v>
      </c>
      <c r="BH757" s="14">
        <v>0</v>
      </c>
      <c r="BI757" s="14">
        <v>0</v>
      </c>
      <c r="BJ757" s="14">
        <v>0</v>
      </c>
      <c r="BK757" s="26">
        <v>0</v>
      </c>
      <c r="BL757" s="20">
        <v>1</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62023102</v>
      </c>
      <c r="D758" s="15" t="s">
        <v>432</v>
      </c>
      <c r="E758" s="12">
        <v>1</v>
      </c>
      <c r="F758" s="20">
        <v>80000001</v>
      </c>
      <c r="G758" s="14">
        <f t="shared" ref="G758:G759" si="93">C759</f>
        <v>62023103</v>
      </c>
      <c r="H758" s="14">
        <v>0</v>
      </c>
      <c r="I758" s="12">
        <v>27</v>
      </c>
      <c r="J758" s="12">
        <v>2</v>
      </c>
      <c r="K758" s="12">
        <v>0</v>
      </c>
      <c r="L758" s="14">
        <v>0</v>
      </c>
      <c r="M758" s="14">
        <v>0</v>
      </c>
      <c r="N758" s="14">
        <v>1</v>
      </c>
      <c r="O758" s="14">
        <v>0</v>
      </c>
      <c r="P758" s="14">
        <v>0</v>
      </c>
      <c r="Q758" s="14">
        <v>0</v>
      </c>
      <c r="R758" s="20">
        <v>0</v>
      </c>
      <c r="S758" s="23">
        <v>0</v>
      </c>
      <c r="T758" s="12">
        <v>1</v>
      </c>
      <c r="U758" s="14">
        <v>2</v>
      </c>
      <c r="V758" s="14">
        <v>0</v>
      </c>
      <c r="W758" s="14">
        <v>0</v>
      </c>
      <c r="X758" s="14"/>
      <c r="Y758" s="14">
        <v>0</v>
      </c>
      <c r="Z758" s="14">
        <v>0</v>
      </c>
      <c r="AA758" s="14">
        <v>0</v>
      </c>
      <c r="AB758" s="14">
        <v>0</v>
      </c>
      <c r="AC758" s="14">
        <v>0</v>
      </c>
      <c r="AD758" s="14">
        <v>0</v>
      </c>
      <c r="AE758" s="14">
        <v>30</v>
      </c>
      <c r="AF758" s="14">
        <v>0</v>
      </c>
      <c r="AG758" s="14">
        <v>0</v>
      </c>
      <c r="AH758" s="20">
        <v>2</v>
      </c>
      <c r="AI758" s="20">
        <v>0</v>
      </c>
      <c r="AJ758" s="20">
        <v>0</v>
      </c>
      <c r="AK758" s="20">
        <v>0</v>
      </c>
      <c r="AL758" s="14">
        <v>0</v>
      </c>
      <c r="AM758" s="14">
        <v>0</v>
      </c>
      <c r="AN758" s="14">
        <v>0</v>
      </c>
      <c r="AO758" s="30">
        <v>0</v>
      </c>
      <c r="AP758" s="14">
        <v>1000</v>
      </c>
      <c r="AQ758" s="14">
        <v>0</v>
      </c>
      <c r="AR758" s="14">
        <v>0</v>
      </c>
      <c r="AS758" s="20">
        <v>92011001</v>
      </c>
      <c r="AT758" s="14" t="s">
        <v>153</v>
      </c>
      <c r="AU758" s="14"/>
      <c r="AV758" s="15" t="s">
        <v>173</v>
      </c>
      <c r="AW758" s="14" t="s">
        <v>433</v>
      </c>
      <c r="AX758" s="14">
        <v>0</v>
      </c>
      <c r="AY758" s="14">
        <v>0</v>
      </c>
      <c r="AZ758" s="15" t="s">
        <v>156</v>
      </c>
      <c r="BA758" s="15" t="s">
        <v>153</v>
      </c>
      <c r="BB758" s="23">
        <v>0</v>
      </c>
      <c r="BC758" s="23">
        <v>0</v>
      </c>
      <c r="BD758" s="35" t="s">
        <v>875</v>
      </c>
      <c r="BE758" s="14">
        <v>0</v>
      </c>
      <c r="BF758" s="12">
        <v>0</v>
      </c>
      <c r="BG758" s="14">
        <v>0</v>
      </c>
      <c r="BH758" s="14">
        <v>0</v>
      </c>
      <c r="BI758" s="14">
        <v>0</v>
      </c>
      <c r="BJ758" s="14">
        <v>0</v>
      </c>
      <c r="BK758" s="26">
        <v>0</v>
      </c>
      <c r="BL758" s="20">
        <v>1</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62023103</v>
      </c>
      <c r="D759" s="15" t="s">
        <v>432</v>
      </c>
      <c r="E759" s="12">
        <v>2</v>
      </c>
      <c r="F759" s="20">
        <v>80000001</v>
      </c>
      <c r="G759" s="14">
        <f t="shared" si="93"/>
        <v>62023104</v>
      </c>
      <c r="H759" s="14">
        <v>0</v>
      </c>
      <c r="I759" s="12">
        <v>32</v>
      </c>
      <c r="J759" s="12">
        <v>2</v>
      </c>
      <c r="K759" s="12">
        <v>0</v>
      </c>
      <c r="L759" s="14">
        <v>0</v>
      </c>
      <c r="M759" s="14">
        <v>0</v>
      </c>
      <c r="N759" s="14">
        <v>1</v>
      </c>
      <c r="O759" s="14">
        <v>0</v>
      </c>
      <c r="P759" s="14">
        <v>0</v>
      </c>
      <c r="Q759" s="14">
        <v>0</v>
      </c>
      <c r="R759" s="20">
        <v>0</v>
      </c>
      <c r="S759" s="23">
        <v>0</v>
      </c>
      <c r="T759" s="12">
        <v>1</v>
      </c>
      <c r="U759" s="14">
        <v>2</v>
      </c>
      <c r="V759" s="14">
        <v>0</v>
      </c>
      <c r="W759" s="14">
        <v>0</v>
      </c>
      <c r="X759" s="14"/>
      <c r="Y759" s="14">
        <v>0</v>
      </c>
      <c r="Z759" s="14">
        <v>0</v>
      </c>
      <c r="AA759" s="14">
        <v>0</v>
      </c>
      <c r="AB759" s="14">
        <v>0</v>
      </c>
      <c r="AC759" s="14">
        <v>0</v>
      </c>
      <c r="AD759" s="14">
        <v>0</v>
      </c>
      <c r="AE759" s="14">
        <v>30</v>
      </c>
      <c r="AF759" s="14">
        <v>0</v>
      </c>
      <c r="AG759" s="14">
        <v>0</v>
      </c>
      <c r="AH759" s="20">
        <v>2</v>
      </c>
      <c r="AI759" s="20">
        <v>0</v>
      </c>
      <c r="AJ759" s="20">
        <v>0</v>
      </c>
      <c r="AK759" s="20">
        <v>0</v>
      </c>
      <c r="AL759" s="14">
        <v>0</v>
      </c>
      <c r="AM759" s="14">
        <v>0</v>
      </c>
      <c r="AN759" s="14">
        <v>0</v>
      </c>
      <c r="AO759" s="30">
        <v>0</v>
      </c>
      <c r="AP759" s="14">
        <v>1000</v>
      </c>
      <c r="AQ759" s="14">
        <v>0</v>
      </c>
      <c r="AR759" s="14">
        <v>0</v>
      </c>
      <c r="AS759" s="20">
        <v>92011002</v>
      </c>
      <c r="AT759" s="14" t="s">
        <v>153</v>
      </c>
      <c r="AU759" s="14"/>
      <c r="AV759" s="15" t="s">
        <v>173</v>
      </c>
      <c r="AW759" s="14" t="s">
        <v>433</v>
      </c>
      <c r="AX759" s="14">
        <v>0</v>
      </c>
      <c r="AY759" s="14">
        <v>0</v>
      </c>
      <c r="AZ759" s="15" t="s">
        <v>156</v>
      </c>
      <c r="BA759" s="15" t="s">
        <v>153</v>
      </c>
      <c r="BB759" s="23">
        <v>0</v>
      </c>
      <c r="BC759" s="23">
        <v>0</v>
      </c>
      <c r="BD759" s="35" t="s">
        <v>876</v>
      </c>
      <c r="BE759" s="14">
        <v>0</v>
      </c>
      <c r="BF759" s="12">
        <v>0</v>
      </c>
      <c r="BG759" s="14">
        <v>0</v>
      </c>
      <c r="BH759" s="14">
        <v>0</v>
      </c>
      <c r="BI759" s="14">
        <v>0</v>
      </c>
      <c r="BJ759" s="14">
        <v>0</v>
      </c>
      <c r="BK759" s="26">
        <v>0</v>
      </c>
      <c r="BL759" s="20">
        <v>1</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62023104</v>
      </c>
      <c r="D760" s="15" t="s">
        <v>432</v>
      </c>
      <c r="E760" s="12">
        <v>3</v>
      </c>
      <c r="F760" s="20">
        <v>80000001</v>
      </c>
      <c r="G760" s="12">
        <v>0</v>
      </c>
      <c r="H760" s="12">
        <v>0</v>
      </c>
      <c r="I760" s="12">
        <v>0</v>
      </c>
      <c r="J760" s="18">
        <v>0</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92011003</v>
      </c>
      <c r="AT760" s="14" t="s">
        <v>153</v>
      </c>
      <c r="AU760" s="14"/>
      <c r="AV760" s="15" t="s">
        <v>173</v>
      </c>
      <c r="AW760" s="14" t="s">
        <v>433</v>
      </c>
      <c r="AX760" s="14">
        <v>0</v>
      </c>
      <c r="AY760" s="14">
        <v>0</v>
      </c>
      <c r="AZ760" s="15" t="s">
        <v>156</v>
      </c>
      <c r="BA760" s="15" t="s">
        <v>153</v>
      </c>
      <c r="BB760" s="23">
        <v>0</v>
      </c>
      <c r="BC760" s="23">
        <v>0</v>
      </c>
      <c r="BD760" s="35" t="s">
        <v>877</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62023105</v>
      </c>
      <c r="D761" s="15" t="s">
        <v>432</v>
      </c>
      <c r="E761" s="12">
        <v>4</v>
      </c>
      <c r="F761" s="20">
        <v>80000001</v>
      </c>
      <c r="G761" s="12">
        <v>0</v>
      </c>
      <c r="H761" s="12">
        <v>0</v>
      </c>
      <c r="I761" s="12">
        <v>0</v>
      </c>
      <c r="J761" s="12">
        <v>0</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92011004</v>
      </c>
      <c r="AT761" s="14" t="s">
        <v>153</v>
      </c>
      <c r="AU761" s="14"/>
      <c r="AV761" s="15" t="s">
        <v>173</v>
      </c>
      <c r="AW761" s="14" t="s">
        <v>433</v>
      </c>
      <c r="AX761" s="14">
        <v>0</v>
      </c>
      <c r="AY761" s="14">
        <v>0</v>
      </c>
      <c r="AZ761" s="15" t="s">
        <v>156</v>
      </c>
      <c r="BA761" s="15" t="s">
        <v>153</v>
      </c>
      <c r="BB761" s="23">
        <v>0</v>
      </c>
      <c r="BC761" s="23">
        <v>0</v>
      </c>
      <c r="BD761" s="35" t="s">
        <v>878</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62023106</v>
      </c>
      <c r="D762" s="15" t="s">
        <v>432</v>
      </c>
      <c r="E762" s="12">
        <v>5</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92011005</v>
      </c>
      <c r="AT762" s="14" t="s">
        <v>153</v>
      </c>
      <c r="AU762" s="14"/>
      <c r="AV762" s="15" t="s">
        <v>173</v>
      </c>
      <c r="AW762" s="14" t="s">
        <v>433</v>
      </c>
      <c r="AX762" s="14">
        <v>0</v>
      </c>
      <c r="AY762" s="14">
        <v>0</v>
      </c>
      <c r="AZ762" s="15" t="s">
        <v>156</v>
      </c>
      <c r="BA762" s="15" t="s">
        <v>153</v>
      </c>
      <c r="BB762" s="23">
        <v>0</v>
      </c>
      <c r="BC762" s="23">
        <v>0</v>
      </c>
      <c r="BD762" s="35" t="s">
        <v>879</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62023201</v>
      </c>
      <c r="D763" s="15" t="s">
        <v>222</v>
      </c>
      <c r="E763" s="12">
        <v>0</v>
      </c>
      <c r="F763" s="20">
        <v>80000001</v>
      </c>
      <c r="G763" s="14">
        <v>62023202</v>
      </c>
      <c r="H763" s="14">
        <v>0</v>
      </c>
      <c r="I763" s="12">
        <v>25</v>
      </c>
      <c r="J763" s="12">
        <v>5</v>
      </c>
      <c r="K763" s="12">
        <v>0</v>
      </c>
      <c r="L763" s="14">
        <v>0</v>
      </c>
      <c r="M763" s="14">
        <v>0</v>
      </c>
      <c r="N763" s="14">
        <v>1</v>
      </c>
      <c r="O763" s="14">
        <v>0</v>
      </c>
      <c r="P763" s="14">
        <v>0</v>
      </c>
      <c r="Q763" s="14">
        <v>0</v>
      </c>
      <c r="R763" s="20">
        <v>0</v>
      </c>
      <c r="S763" s="23">
        <v>0</v>
      </c>
      <c r="T763" s="12">
        <v>1</v>
      </c>
      <c r="U763" s="14">
        <v>2</v>
      </c>
      <c r="V763" s="14">
        <v>0</v>
      </c>
      <c r="W763" s="14">
        <v>1.1000000000000001</v>
      </c>
      <c r="X763" s="14"/>
      <c r="Y763" s="14">
        <v>500</v>
      </c>
      <c r="Z763" s="14">
        <v>0</v>
      </c>
      <c r="AA763" s="14">
        <v>0</v>
      </c>
      <c r="AB763" s="14">
        <v>0</v>
      </c>
      <c r="AC763" s="14">
        <v>0</v>
      </c>
      <c r="AD763" s="14">
        <v>0</v>
      </c>
      <c r="AE763" s="14">
        <v>18</v>
      </c>
      <c r="AF763" s="14">
        <v>1</v>
      </c>
      <c r="AG763" s="14">
        <v>4</v>
      </c>
      <c r="AH763" s="20">
        <v>2</v>
      </c>
      <c r="AI763" s="20">
        <v>1</v>
      </c>
      <c r="AJ763" s="20">
        <v>0</v>
      </c>
      <c r="AK763" s="20">
        <v>6</v>
      </c>
      <c r="AL763" s="14">
        <v>0</v>
      </c>
      <c r="AM763" s="14">
        <v>0</v>
      </c>
      <c r="AN763" s="14">
        <v>0</v>
      </c>
      <c r="AO763" s="14">
        <v>0.25</v>
      </c>
      <c r="AP763" s="14">
        <v>10000</v>
      </c>
      <c r="AQ763" s="14">
        <v>0.5</v>
      </c>
      <c r="AR763" s="14">
        <v>0</v>
      </c>
      <c r="AS763" s="20">
        <v>0</v>
      </c>
      <c r="AT763" s="20">
        <v>92032001</v>
      </c>
      <c r="AU763" s="20"/>
      <c r="AV763" s="15" t="s">
        <v>173</v>
      </c>
      <c r="AW763" s="14" t="s">
        <v>253</v>
      </c>
      <c r="AX763" s="14">
        <v>10002001</v>
      </c>
      <c r="AY763" s="14">
        <v>21103020</v>
      </c>
      <c r="AZ763" s="15" t="s">
        <v>183</v>
      </c>
      <c r="BA763" s="15" t="s">
        <v>226</v>
      </c>
      <c r="BB763" s="23">
        <v>0</v>
      </c>
      <c r="BC763" s="23">
        <v>0</v>
      </c>
      <c r="BD763" s="35" t="str">
        <f t="shared" ref="BD763:BD768" si="94">"对目标区域释放治愈之境,附近己方单位每秒恢复最大生命值3%的生命值,对敌方目标每秒损失"&amp;W763*100&amp;"%攻击伤害+"&amp;Y763&amp;",持续10秒"</f>
        <v>对目标区域释放治愈之境,附近己方单位每秒恢复最大生命值3%的生命值,对敌方目标每秒损失110%攻击伤害+500,持续10秒</v>
      </c>
      <c r="BE763" s="14">
        <v>0</v>
      </c>
      <c r="BF763" s="12">
        <v>0</v>
      </c>
      <c r="BG763" s="14">
        <v>0</v>
      </c>
      <c r="BH763" s="14">
        <v>0</v>
      </c>
      <c r="BI763" s="14">
        <v>0</v>
      </c>
      <c r="BJ763" s="14">
        <v>0</v>
      </c>
      <c r="BK763" s="26">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62023202</v>
      </c>
      <c r="D764" s="15" t="s">
        <v>222</v>
      </c>
      <c r="E764" s="12">
        <v>1</v>
      </c>
      <c r="F764" s="20">
        <v>80000001</v>
      </c>
      <c r="G764" s="14">
        <v>62023203</v>
      </c>
      <c r="H764" s="14">
        <v>0</v>
      </c>
      <c r="I764" s="12">
        <v>32</v>
      </c>
      <c r="J764" s="12">
        <v>2</v>
      </c>
      <c r="K764" s="12">
        <v>0</v>
      </c>
      <c r="L764" s="14">
        <v>0</v>
      </c>
      <c r="M764" s="14">
        <v>0</v>
      </c>
      <c r="N764" s="14">
        <v>1</v>
      </c>
      <c r="O764" s="14">
        <v>0</v>
      </c>
      <c r="P764" s="14">
        <v>0</v>
      </c>
      <c r="Q764" s="14">
        <v>0</v>
      </c>
      <c r="R764" s="20">
        <v>0</v>
      </c>
      <c r="S764" s="23">
        <v>0</v>
      </c>
      <c r="T764" s="12">
        <v>1</v>
      </c>
      <c r="U764" s="14">
        <v>2</v>
      </c>
      <c r="V764" s="14">
        <v>0</v>
      </c>
      <c r="W764" s="14">
        <v>1.1000000000000001</v>
      </c>
      <c r="X764" s="14"/>
      <c r="Y764" s="14">
        <v>500</v>
      </c>
      <c r="Z764" s="14">
        <v>0</v>
      </c>
      <c r="AA764" s="14">
        <v>0</v>
      </c>
      <c r="AB764" s="14">
        <v>0</v>
      </c>
      <c r="AC764" s="14">
        <v>0</v>
      </c>
      <c r="AD764" s="14">
        <v>0</v>
      </c>
      <c r="AE764" s="14">
        <v>18</v>
      </c>
      <c r="AF764" s="14">
        <v>1</v>
      </c>
      <c r="AG764" s="14">
        <v>4</v>
      </c>
      <c r="AH764" s="20">
        <v>2</v>
      </c>
      <c r="AI764" s="20">
        <v>1</v>
      </c>
      <c r="AJ764" s="20">
        <v>0</v>
      </c>
      <c r="AK764" s="20">
        <v>6</v>
      </c>
      <c r="AL764" s="14">
        <v>0</v>
      </c>
      <c r="AM764" s="14">
        <v>0</v>
      </c>
      <c r="AN764" s="14">
        <v>0</v>
      </c>
      <c r="AO764" s="14">
        <v>0.25</v>
      </c>
      <c r="AP764" s="14">
        <v>10000</v>
      </c>
      <c r="AQ764" s="14">
        <v>0.5</v>
      </c>
      <c r="AR764" s="14">
        <v>0</v>
      </c>
      <c r="AS764" s="20">
        <v>0</v>
      </c>
      <c r="AT764" s="20">
        <v>92032001</v>
      </c>
      <c r="AU764" s="20"/>
      <c r="AV764" s="15" t="s">
        <v>173</v>
      </c>
      <c r="AW764" s="14" t="s">
        <v>253</v>
      </c>
      <c r="AX764" s="14">
        <v>10002001</v>
      </c>
      <c r="AY764" s="14">
        <v>21103020</v>
      </c>
      <c r="AZ764" s="15" t="s">
        <v>183</v>
      </c>
      <c r="BA764" s="15" t="s">
        <v>226</v>
      </c>
      <c r="BB764" s="23">
        <v>0</v>
      </c>
      <c r="BC764" s="23">
        <v>0</v>
      </c>
      <c r="BD764" s="35" t="str">
        <f t="shared" si="94"/>
        <v>对目标区域释放治愈之境,附近己方单位每秒恢复最大生命值3%的生命值,对敌方目标每秒损失110%攻击伤害+500,持续10秒</v>
      </c>
      <c r="BE764" s="14">
        <v>0</v>
      </c>
      <c r="BF764" s="12">
        <v>0</v>
      </c>
      <c r="BG764" s="14">
        <v>0</v>
      </c>
      <c r="BH764" s="14">
        <v>0</v>
      </c>
      <c r="BI764" s="14">
        <v>0</v>
      </c>
      <c r="BJ764" s="14">
        <v>0</v>
      </c>
      <c r="BK764" s="26">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62023203</v>
      </c>
      <c r="D765" s="15" t="s">
        <v>222</v>
      </c>
      <c r="E765" s="12">
        <v>2</v>
      </c>
      <c r="F765" s="20">
        <v>80000001</v>
      </c>
      <c r="G765" s="14">
        <v>62023204</v>
      </c>
      <c r="H765" s="14">
        <v>0</v>
      </c>
      <c r="I765" s="12">
        <v>37</v>
      </c>
      <c r="J765" s="12">
        <v>2</v>
      </c>
      <c r="K765" s="12">
        <v>0</v>
      </c>
      <c r="L765" s="14">
        <v>0</v>
      </c>
      <c r="M765" s="14">
        <v>0</v>
      </c>
      <c r="N765" s="14">
        <v>1</v>
      </c>
      <c r="O765" s="14">
        <v>0</v>
      </c>
      <c r="P765" s="14">
        <v>0</v>
      </c>
      <c r="Q765" s="14">
        <v>0</v>
      </c>
      <c r="R765" s="20">
        <v>0</v>
      </c>
      <c r="S765" s="23">
        <v>0</v>
      </c>
      <c r="T765" s="12">
        <v>1</v>
      </c>
      <c r="U765" s="14">
        <v>2</v>
      </c>
      <c r="V765" s="14">
        <v>0</v>
      </c>
      <c r="W765" s="14">
        <v>1.2</v>
      </c>
      <c r="X765" s="14"/>
      <c r="Y765" s="14">
        <v>800</v>
      </c>
      <c r="Z765" s="14">
        <v>0</v>
      </c>
      <c r="AA765" s="14">
        <v>0</v>
      </c>
      <c r="AB765" s="14">
        <v>0</v>
      </c>
      <c r="AC765" s="14">
        <v>0</v>
      </c>
      <c r="AD765" s="14">
        <v>0</v>
      </c>
      <c r="AE765" s="14">
        <v>18</v>
      </c>
      <c r="AF765" s="14">
        <v>1</v>
      </c>
      <c r="AG765" s="14">
        <v>4</v>
      </c>
      <c r="AH765" s="20">
        <v>2</v>
      </c>
      <c r="AI765" s="20">
        <v>1</v>
      </c>
      <c r="AJ765" s="20">
        <v>0</v>
      </c>
      <c r="AK765" s="20">
        <v>6</v>
      </c>
      <c r="AL765" s="14">
        <v>0</v>
      </c>
      <c r="AM765" s="14">
        <v>0</v>
      </c>
      <c r="AN765" s="14">
        <v>0</v>
      </c>
      <c r="AO765" s="14">
        <v>0.25</v>
      </c>
      <c r="AP765" s="14">
        <v>10000</v>
      </c>
      <c r="AQ765" s="14">
        <v>0.5</v>
      </c>
      <c r="AR765" s="14">
        <v>0</v>
      </c>
      <c r="AS765" s="20">
        <v>0</v>
      </c>
      <c r="AT765" s="20">
        <v>92032001</v>
      </c>
      <c r="AU765" s="20"/>
      <c r="AV765" s="15" t="s">
        <v>173</v>
      </c>
      <c r="AW765" s="14" t="s">
        <v>253</v>
      </c>
      <c r="AX765" s="14">
        <v>10002001</v>
      </c>
      <c r="AY765" s="14">
        <v>21103020</v>
      </c>
      <c r="AZ765" s="15" t="s">
        <v>183</v>
      </c>
      <c r="BA765" s="15" t="s">
        <v>226</v>
      </c>
      <c r="BB765" s="23">
        <v>0</v>
      </c>
      <c r="BC765" s="23">
        <v>0</v>
      </c>
      <c r="BD765" s="35" t="str">
        <f t="shared" si="94"/>
        <v>对目标区域释放治愈之境,附近己方单位每秒恢复最大生命值3%的生命值,对敌方目标每秒损失120%攻击伤害+800,持续10秒</v>
      </c>
      <c r="BE765" s="14">
        <v>0</v>
      </c>
      <c r="BF765" s="12">
        <v>0</v>
      </c>
      <c r="BG765" s="14">
        <v>0</v>
      </c>
      <c r="BH765" s="14">
        <v>0</v>
      </c>
      <c r="BI765" s="14">
        <v>0</v>
      </c>
      <c r="BJ765" s="14">
        <v>0</v>
      </c>
      <c r="BK765" s="26">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62023204</v>
      </c>
      <c r="D766" s="15" t="s">
        <v>222</v>
      </c>
      <c r="E766" s="12">
        <v>3</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1.3</v>
      </c>
      <c r="X766" s="14"/>
      <c r="Y766" s="14">
        <v>1150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si="94"/>
        <v>对目标区域释放治愈之境,附近己方单位每秒恢复最大生命值3%的生命值,对敌方目标每秒损失130%攻击伤害+1150,持续10秒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62023205</v>
      </c>
      <c r="D767" s="15" t="s">
        <v>222</v>
      </c>
      <c r="E767" s="12">
        <v>4</v>
      </c>
      <c r="F767" s="20">
        <v>80000001</v>
      </c>
      <c r="G767" s="12">
        <v>0</v>
      </c>
      <c r="H767" s="12">
        <v>0</v>
      </c>
      <c r="I767" s="12">
        <v>0</v>
      </c>
      <c r="J767" s="12">
        <v>0</v>
      </c>
      <c r="K767" s="12">
        <v>0</v>
      </c>
      <c r="L767" s="14">
        <v>0</v>
      </c>
      <c r="M767" s="14">
        <v>0</v>
      </c>
      <c r="N767" s="14">
        <v>1</v>
      </c>
      <c r="O767" s="14">
        <v>0</v>
      </c>
      <c r="P767" s="14">
        <v>0</v>
      </c>
      <c r="Q767" s="14">
        <v>0</v>
      </c>
      <c r="R767" s="20">
        <v>0</v>
      </c>
      <c r="S767" s="23">
        <v>0</v>
      </c>
      <c r="T767" s="12">
        <v>1</v>
      </c>
      <c r="U767" s="14">
        <v>2</v>
      </c>
      <c r="V767" s="14">
        <v>0</v>
      </c>
      <c r="W767" s="14">
        <v>1.4</v>
      </c>
      <c r="X767" s="14"/>
      <c r="Y767" s="14">
        <v>1550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对目标区域释放治愈之境,附近己方单位每秒恢复最大生命值3%的生命值,对敌方目标每秒损失140%攻击伤害+1550,持续10秒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62023206</v>
      </c>
      <c r="D768" s="15" t="s">
        <v>222</v>
      </c>
      <c r="E768" s="12">
        <v>5</v>
      </c>
      <c r="F768" s="20">
        <v>80000001</v>
      </c>
      <c r="G768" s="12">
        <v>0</v>
      </c>
      <c r="H768" s="12">
        <v>0</v>
      </c>
      <c r="I768" s="12">
        <v>0</v>
      </c>
      <c r="J768" s="12">
        <v>0</v>
      </c>
      <c r="K768" s="12">
        <v>0</v>
      </c>
      <c r="L768" s="14">
        <v>0</v>
      </c>
      <c r="M768" s="14">
        <v>0</v>
      </c>
      <c r="N768" s="14">
        <v>1</v>
      </c>
      <c r="O768" s="14">
        <v>0</v>
      </c>
      <c r="P768" s="14">
        <v>0</v>
      </c>
      <c r="Q768" s="14">
        <v>0</v>
      </c>
      <c r="R768" s="20">
        <v>0</v>
      </c>
      <c r="S768" s="23">
        <v>0</v>
      </c>
      <c r="T768" s="12">
        <v>1</v>
      </c>
      <c r="U768" s="14">
        <v>2</v>
      </c>
      <c r="V768" s="14">
        <v>0</v>
      </c>
      <c r="W768" s="14">
        <v>1.5</v>
      </c>
      <c r="X768" s="14"/>
      <c r="Y768" s="14">
        <v>2050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对目标区域释放治愈之境,附近己方单位每秒恢复最大生命值3%的生命值,对敌方目标每秒损失150%攻击伤害+2050,持续10秒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19.5" customHeight="1">
      <c r="C769" s="14">
        <v>62023301</v>
      </c>
      <c r="D769" s="15" t="s">
        <v>880</v>
      </c>
      <c r="E769" s="12">
        <v>0</v>
      </c>
      <c r="F769" s="20">
        <v>80000001</v>
      </c>
      <c r="G769" s="14">
        <v>62023302</v>
      </c>
      <c r="H769" s="14">
        <v>0</v>
      </c>
      <c r="I769" s="12">
        <v>30</v>
      </c>
      <c r="J769" s="14">
        <v>5</v>
      </c>
      <c r="K769" s="12">
        <v>0</v>
      </c>
      <c r="L769" s="14">
        <v>0</v>
      </c>
      <c r="M769" s="14">
        <v>0</v>
      </c>
      <c r="N769" s="14">
        <v>1</v>
      </c>
      <c r="O769" s="14">
        <v>0</v>
      </c>
      <c r="P769" s="14">
        <v>0</v>
      </c>
      <c r="Q769" s="14">
        <v>0</v>
      </c>
      <c r="R769" s="20">
        <v>0</v>
      </c>
      <c r="S769" s="23">
        <v>0</v>
      </c>
      <c r="T769" s="12">
        <v>1</v>
      </c>
      <c r="U769" s="14">
        <v>2</v>
      </c>
      <c r="V769" s="14">
        <v>0</v>
      </c>
      <c r="W769" s="14">
        <v>2</v>
      </c>
      <c r="X769" s="14"/>
      <c r="Y769" s="14">
        <v>750</v>
      </c>
      <c r="Z769" s="14">
        <v>0</v>
      </c>
      <c r="AA769" s="14">
        <v>0</v>
      </c>
      <c r="AB769" s="14">
        <v>0</v>
      </c>
      <c r="AC769" s="14">
        <v>0</v>
      </c>
      <c r="AD769" s="14">
        <v>0</v>
      </c>
      <c r="AE769" s="14">
        <v>9</v>
      </c>
      <c r="AF769" s="14">
        <v>1</v>
      </c>
      <c r="AG769" s="14">
        <v>3</v>
      </c>
      <c r="AH769" s="20">
        <v>2</v>
      </c>
      <c r="AI769" s="20">
        <v>1</v>
      </c>
      <c r="AJ769" s="20">
        <v>0</v>
      </c>
      <c r="AK769" s="20">
        <v>6</v>
      </c>
      <c r="AL769" s="14">
        <v>0</v>
      </c>
      <c r="AM769" s="14">
        <v>0</v>
      </c>
      <c r="AN769" s="14">
        <v>0</v>
      </c>
      <c r="AO769" s="14">
        <v>0.25</v>
      </c>
      <c r="AP769" s="14">
        <v>2000</v>
      </c>
      <c r="AQ769" s="14">
        <v>0</v>
      </c>
      <c r="AR769" s="14">
        <v>0</v>
      </c>
      <c r="AS769" s="20">
        <v>0</v>
      </c>
      <c r="AT769" s="226" t="s">
        <v>881</v>
      </c>
      <c r="AU769" s="20"/>
      <c r="AV769" s="15" t="s">
        <v>173</v>
      </c>
      <c r="AW769" s="14" t="s">
        <v>266</v>
      </c>
      <c r="AX769" s="14">
        <v>10003002</v>
      </c>
      <c r="AY769" s="14">
        <v>21103030</v>
      </c>
      <c r="AZ769" s="15" t="s">
        <v>156</v>
      </c>
      <c r="BA769" s="15">
        <v>0</v>
      </c>
      <c r="BB769" s="23">
        <v>0</v>
      </c>
      <c r="BC769" s="23">
        <v>0</v>
      </c>
      <c r="BD769" s="33" t="str">
        <f>"立即对目标范围内的怪物造成"&amp;W769*100&amp;"%攻击伤害+"&amp;Y769&amp;"点固定伤害,并使目标受到伤害额外增加50%且眩晕2秒,此效果只对怪物有效,持续10秒"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19.5" customHeight="1">
      <c r="C770" s="14">
        <v>62023302</v>
      </c>
      <c r="D770" s="15" t="s">
        <v>880</v>
      </c>
      <c r="E770" s="12">
        <v>1</v>
      </c>
      <c r="F770" s="20">
        <v>80000001</v>
      </c>
      <c r="G770" s="14">
        <v>62023303</v>
      </c>
      <c r="H770" s="14">
        <v>0</v>
      </c>
      <c r="I770" s="12">
        <v>37</v>
      </c>
      <c r="J770" s="14">
        <v>2</v>
      </c>
      <c r="K770" s="12">
        <v>0</v>
      </c>
      <c r="L770" s="14">
        <v>0</v>
      </c>
      <c r="M770" s="14">
        <v>0</v>
      </c>
      <c r="N770" s="14">
        <v>1</v>
      </c>
      <c r="O770" s="14">
        <v>0</v>
      </c>
      <c r="P770" s="14">
        <v>0</v>
      </c>
      <c r="Q770" s="14">
        <v>0</v>
      </c>
      <c r="R770" s="20">
        <v>0</v>
      </c>
      <c r="S770" s="23">
        <v>0</v>
      </c>
      <c r="T770" s="12">
        <v>1</v>
      </c>
      <c r="U770" s="14">
        <v>2</v>
      </c>
      <c r="V770" s="14">
        <v>0</v>
      </c>
      <c r="W770" s="14">
        <v>2</v>
      </c>
      <c r="X770" s="14"/>
      <c r="Y770" s="14">
        <v>750</v>
      </c>
      <c r="Z770" s="14">
        <v>0</v>
      </c>
      <c r="AA770" s="14">
        <v>0</v>
      </c>
      <c r="AB770" s="14">
        <v>0</v>
      </c>
      <c r="AC770" s="14">
        <v>0</v>
      </c>
      <c r="AD770" s="14">
        <v>0</v>
      </c>
      <c r="AE770" s="14">
        <v>9</v>
      </c>
      <c r="AF770" s="14">
        <v>1</v>
      </c>
      <c r="AG770" s="14">
        <v>3</v>
      </c>
      <c r="AH770" s="20">
        <v>2</v>
      </c>
      <c r="AI770" s="20">
        <v>1</v>
      </c>
      <c r="AJ770" s="20">
        <v>0</v>
      </c>
      <c r="AK770" s="20">
        <v>6</v>
      </c>
      <c r="AL770" s="14">
        <v>0</v>
      </c>
      <c r="AM770" s="14">
        <v>0</v>
      </c>
      <c r="AN770" s="14">
        <v>0</v>
      </c>
      <c r="AO770" s="14">
        <v>0.25</v>
      </c>
      <c r="AP770" s="14">
        <v>2000</v>
      </c>
      <c r="AQ770" s="14">
        <v>0</v>
      </c>
      <c r="AR770" s="14">
        <v>0</v>
      </c>
      <c r="AS770" s="20">
        <v>0</v>
      </c>
      <c r="AT770" s="226" t="s">
        <v>881</v>
      </c>
      <c r="AU770" s="20"/>
      <c r="AV770" s="15" t="s">
        <v>173</v>
      </c>
      <c r="AW770" s="14" t="s">
        <v>266</v>
      </c>
      <c r="AX770" s="14">
        <v>10003002</v>
      </c>
      <c r="AY770" s="14">
        <v>21103030</v>
      </c>
      <c r="AZ770" s="15" t="s">
        <v>156</v>
      </c>
      <c r="BA770" s="15">
        <v>0</v>
      </c>
      <c r="BB770" s="23">
        <v>0</v>
      </c>
      <c r="BC770" s="23">
        <v>0</v>
      </c>
      <c r="BD770" s="33" t="str">
        <f t="shared" ref="BD770:BD774" si="95">"立即对目标范围内的怪物造成"&amp;W770*100&amp;"%攻击伤害+"&amp;Y770&amp;"点固定伤害,并使目标受到伤害额外增加50%且眩晕2秒,此效果只对怪物有效,持续10秒"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19.5" customHeight="1">
      <c r="C771" s="14">
        <v>62023303</v>
      </c>
      <c r="D771" s="15" t="s">
        <v>880</v>
      </c>
      <c r="E771" s="12">
        <v>2</v>
      </c>
      <c r="F771" s="20">
        <v>80000001</v>
      </c>
      <c r="G771" s="14">
        <v>62023304</v>
      </c>
      <c r="H771" s="14">
        <v>0</v>
      </c>
      <c r="I771" s="12">
        <v>42</v>
      </c>
      <c r="J771" s="14">
        <v>2</v>
      </c>
      <c r="K771" s="12">
        <v>0</v>
      </c>
      <c r="L771" s="14">
        <v>0</v>
      </c>
      <c r="M771" s="14">
        <v>0</v>
      </c>
      <c r="N771" s="14">
        <v>1</v>
      </c>
      <c r="O771" s="14">
        <v>0</v>
      </c>
      <c r="P771" s="14">
        <v>0</v>
      </c>
      <c r="Q771" s="14">
        <v>0</v>
      </c>
      <c r="R771" s="20">
        <v>0</v>
      </c>
      <c r="S771" s="23">
        <v>0</v>
      </c>
      <c r="T771" s="12">
        <v>1</v>
      </c>
      <c r="U771" s="14">
        <v>2</v>
      </c>
      <c r="V771" s="14">
        <v>0</v>
      </c>
      <c r="W771" s="14">
        <v>2.25</v>
      </c>
      <c r="X771" s="14"/>
      <c r="Y771" s="14">
        <v>1500</v>
      </c>
      <c r="Z771" s="14">
        <v>0</v>
      </c>
      <c r="AA771" s="14">
        <v>0</v>
      </c>
      <c r="AB771" s="14">
        <v>0</v>
      </c>
      <c r="AC771" s="14">
        <v>0</v>
      </c>
      <c r="AD771" s="14">
        <v>0</v>
      </c>
      <c r="AE771" s="14">
        <v>9</v>
      </c>
      <c r="AF771" s="14">
        <v>1</v>
      </c>
      <c r="AG771" s="14">
        <v>3</v>
      </c>
      <c r="AH771" s="20">
        <v>2</v>
      </c>
      <c r="AI771" s="20">
        <v>1</v>
      </c>
      <c r="AJ771" s="20">
        <v>0</v>
      </c>
      <c r="AK771" s="20">
        <v>6</v>
      </c>
      <c r="AL771" s="14">
        <v>0</v>
      </c>
      <c r="AM771" s="14">
        <v>0</v>
      </c>
      <c r="AN771" s="14">
        <v>0</v>
      </c>
      <c r="AO771" s="14">
        <v>0.25</v>
      </c>
      <c r="AP771" s="14">
        <v>2000</v>
      </c>
      <c r="AQ771" s="14">
        <v>0</v>
      </c>
      <c r="AR771" s="14">
        <v>0</v>
      </c>
      <c r="AS771" s="20">
        <v>0</v>
      </c>
      <c r="AT771" s="226" t="s">
        <v>881</v>
      </c>
      <c r="AU771" s="20"/>
      <c r="AV771" s="15" t="s">
        <v>173</v>
      </c>
      <c r="AW771" s="14" t="s">
        <v>266</v>
      </c>
      <c r="AX771" s="14">
        <v>10003002</v>
      </c>
      <c r="AY771" s="14">
        <v>21103030</v>
      </c>
      <c r="AZ771" s="15" t="s">
        <v>156</v>
      </c>
      <c r="BA771" s="15">
        <v>0</v>
      </c>
      <c r="BB771" s="23">
        <v>0</v>
      </c>
      <c r="BC771" s="23">
        <v>0</v>
      </c>
      <c r="BD771" s="33" t="str">
        <f t="shared" si="95"/>
        <v>立即对目标范围内的怪物造成225%攻击伤害+1500点固定伤害,并使目标受到伤害额外增加50%且眩晕2秒,此效果只对怪物有效,持续10秒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62023304</v>
      </c>
      <c r="D772" s="15" t="s">
        <v>880</v>
      </c>
      <c r="E772" s="12">
        <v>3</v>
      </c>
      <c r="F772" s="20">
        <v>80000001</v>
      </c>
      <c r="G772" s="14">
        <v>0</v>
      </c>
      <c r="H772" s="14">
        <v>0</v>
      </c>
      <c r="I772" s="14">
        <v>0</v>
      </c>
      <c r="J772" s="14">
        <v>0</v>
      </c>
      <c r="K772" s="12">
        <v>0</v>
      </c>
      <c r="L772" s="14">
        <v>0</v>
      </c>
      <c r="M772" s="14">
        <v>0</v>
      </c>
      <c r="N772" s="14">
        <v>1</v>
      </c>
      <c r="O772" s="14">
        <v>0</v>
      </c>
      <c r="P772" s="14">
        <v>0</v>
      </c>
      <c r="Q772" s="14">
        <v>0</v>
      </c>
      <c r="R772" s="20">
        <v>0</v>
      </c>
      <c r="S772" s="23">
        <v>0</v>
      </c>
      <c r="T772" s="12">
        <v>1</v>
      </c>
      <c r="U772" s="14">
        <v>2</v>
      </c>
      <c r="V772" s="14">
        <v>0</v>
      </c>
      <c r="W772" s="14">
        <v>2.5</v>
      </c>
      <c r="X772" s="14"/>
      <c r="Y772" s="14">
        <v>2250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 t="shared" si="95"/>
        <v>立即对目标范围内的怪物造成250%攻击伤害+2250点固定伤害,并使目标受到伤害额外增加50%且眩晕2秒,此效果只对怪物有效,持续10秒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62023305</v>
      </c>
      <c r="D773" s="15" t="s">
        <v>880</v>
      </c>
      <c r="E773" s="12">
        <v>4</v>
      </c>
      <c r="F773" s="20">
        <v>80000001</v>
      </c>
      <c r="G773" s="14">
        <v>0</v>
      </c>
      <c r="H773" s="14">
        <v>0</v>
      </c>
      <c r="I773" s="14">
        <v>0</v>
      </c>
      <c r="J773" s="14">
        <v>0</v>
      </c>
      <c r="K773" s="12">
        <v>0</v>
      </c>
      <c r="L773" s="14">
        <v>0</v>
      </c>
      <c r="M773" s="14">
        <v>0</v>
      </c>
      <c r="N773" s="14">
        <v>1</v>
      </c>
      <c r="O773" s="14">
        <v>0</v>
      </c>
      <c r="P773" s="14">
        <v>0</v>
      </c>
      <c r="Q773" s="14">
        <v>0</v>
      </c>
      <c r="R773" s="20">
        <v>0</v>
      </c>
      <c r="S773" s="23">
        <v>0</v>
      </c>
      <c r="T773" s="12">
        <v>1</v>
      </c>
      <c r="U773" s="14">
        <v>2</v>
      </c>
      <c r="V773" s="14">
        <v>0</v>
      </c>
      <c r="W773" s="14">
        <v>2.75</v>
      </c>
      <c r="X773" s="14"/>
      <c r="Y773" s="14">
        <v>3250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si="95"/>
        <v>立即对目标范围内的怪物造成275%攻击伤害+3250点固定伤害,并使目标受到伤害额外增加50%且眩晕2秒,此效果只对怪物有效,持续10秒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62023306</v>
      </c>
      <c r="D774" s="15" t="s">
        <v>880</v>
      </c>
      <c r="E774" s="12">
        <v>5</v>
      </c>
      <c r="F774" s="20">
        <v>80000001</v>
      </c>
      <c r="G774" s="12">
        <v>0</v>
      </c>
      <c r="H774" s="12">
        <v>0</v>
      </c>
      <c r="I774" s="14">
        <v>0</v>
      </c>
      <c r="J774" s="14">
        <v>0</v>
      </c>
      <c r="K774" s="12">
        <v>0</v>
      </c>
      <c r="L774" s="14">
        <v>0</v>
      </c>
      <c r="M774" s="14">
        <v>0</v>
      </c>
      <c r="N774" s="14">
        <v>1</v>
      </c>
      <c r="O774" s="14">
        <v>0</v>
      </c>
      <c r="P774" s="14">
        <v>0</v>
      </c>
      <c r="Q774" s="14">
        <v>0</v>
      </c>
      <c r="R774" s="20">
        <v>0</v>
      </c>
      <c r="S774" s="23">
        <v>0</v>
      </c>
      <c r="T774" s="12">
        <v>1</v>
      </c>
      <c r="U774" s="14">
        <v>2</v>
      </c>
      <c r="V774" s="14">
        <v>0</v>
      </c>
      <c r="W774" s="14">
        <v>3</v>
      </c>
      <c r="X774" s="14"/>
      <c r="Y774" s="14">
        <v>4250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立即对目标范围内的怪物造成300%攻击伤害+4250点固定伤害,并使目标受到伤害额外增加50%且眩晕2秒,此效果只对怪物有效,持续10秒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20.100000000000001" customHeight="1">
      <c r="B775" s="79"/>
      <c r="C775" s="20">
        <v>62023401</v>
      </c>
      <c r="D775" s="40" t="s">
        <v>882</v>
      </c>
      <c r="E775" s="20">
        <v>0</v>
      </c>
      <c r="F775" s="20">
        <v>80000001</v>
      </c>
      <c r="G775" s="20">
        <f>C776</f>
        <v>62023402</v>
      </c>
      <c r="H775" s="20">
        <v>0</v>
      </c>
      <c r="I775" s="20">
        <v>35</v>
      </c>
      <c r="J775" s="20">
        <v>5</v>
      </c>
      <c r="K775" s="20">
        <v>0</v>
      </c>
      <c r="L775" s="20">
        <v>0</v>
      </c>
      <c r="M775" s="20">
        <v>0</v>
      </c>
      <c r="N775" s="20">
        <v>1</v>
      </c>
      <c r="O775" s="20">
        <v>0</v>
      </c>
      <c r="P775" s="20">
        <v>0</v>
      </c>
      <c r="Q775" s="20">
        <v>0</v>
      </c>
      <c r="R775" s="20">
        <v>0</v>
      </c>
      <c r="S775" s="20">
        <v>0</v>
      </c>
      <c r="T775" s="20">
        <v>1</v>
      </c>
      <c r="U775" s="20">
        <v>2</v>
      </c>
      <c r="V775" s="20">
        <v>0</v>
      </c>
      <c r="W775" s="20">
        <v>0</v>
      </c>
      <c r="X775" s="20"/>
      <c r="Y775" s="20">
        <v>0</v>
      </c>
      <c r="Z775" s="20">
        <v>0</v>
      </c>
      <c r="AA775" s="20">
        <v>0</v>
      </c>
      <c r="AB775" s="20">
        <v>0</v>
      </c>
      <c r="AC775" s="20">
        <v>0</v>
      </c>
      <c r="AD775" s="20">
        <v>0</v>
      </c>
      <c r="AE775" s="20">
        <v>15</v>
      </c>
      <c r="AF775" s="20">
        <v>1</v>
      </c>
      <c r="AG775" s="20">
        <v>3</v>
      </c>
      <c r="AH775" s="20">
        <v>2</v>
      </c>
      <c r="AI775" s="20">
        <v>1</v>
      </c>
      <c r="AJ775" s="20">
        <v>1</v>
      </c>
      <c r="AK775" s="20">
        <v>6</v>
      </c>
      <c r="AL775" s="20">
        <v>0</v>
      </c>
      <c r="AM775" s="20">
        <v>0</v>
      </c>
      <c r="AN775" s="20">
        <v>0</v>
      </c>
      <c r="AO775" s="20">
        <v>0.25</v>
      </c>
      <c r="AP775" s="20">
        <v>2000</v>
      </c>
      <c r="AQ775" s="20">
        <v>0.1</v>
      </c>
      <c r="AR775" s="20">
        <v>0</v>
      </c>
      <c r="AS775" s="20">
        <v>0</v>
      </c>
      <c r="AT775" s="226" t="s">
        <v>883</v>
      </c>
      <c r="AU775" s="20"/>
      <c r="AV775" s="40" t="s">
        <v>202</v>
      </c>
      <c r="AW775" s="20" t="s">
        <v>220</v>
      </c>
      <c r="AX775" s="20" t="s">
        <v>153</v>
      </c>
      <c r="AY775" s="20">
        <v>21103040</v>
      </c>
      <c r="AZ775" s="40" t="s">
        <v>156</v>
      </c>
      <c r="BA775" s="20">
        <v>0</v>
      </c>
      <c r="BB775" s="20">
        <v>0</v>
      </c>
      <c r="BC775" s="20">
        <v>0</v>
      </c>
      <c r="BD775" s="42" t="s">
        <v>884</v>
      </c>
      <c r="BE775" s="20">
        <v>0</v>
      </c>
      <c r="BF775" s="20">
        <v>0</v>
      </c>
      <c r="BG775" s="20">
        <v>0</v>
      </c>
      <c r="BH775" s="20">
        <v>0</v>
      </c>
      <c r="BI775" s="20">
        <v>0</v>
      </c>
      <c r="BJ775" s="20">
        <v>0</v>
      </c>
      <c r="BK775" s="44">
        <v>0</v>
      </c>
      <c r="BL775" s="20">
        <v>0</v>
      </c>
      <c r="BM775" s="20">
        <v>0</v>
      </c>
      <c r="BN775" s="20">
        <v>0</v>
      </c>
      <c r="BO775" s="20">
        <v>0</v>
      </c>
      <c r="BP775" s="20">
        <v>0</v>
      </c>
      <c r="BQ775" s="20">
        <v>0</v>
      </c>
      <c r="BR775" s="20">
        <v>0</v>
      </c>
      <c r="BS775" s="20"/>
      <c r="BT775" s="20"/>
      <c r="BU775" s="20"/>
      <c r="BV775" s="20">
        <v>0</v>
      </c>
      <c r="BW775" s="20">
        <v>0</v>
      </c>
      <c r="BX775" s="20">
        <v>0</v>
      </c>
    </row>
    <row r="776" spans="2:76" ht="20.100000000000001" customHeight="1">
      <c r="B776" s="79"/>
      <c r="C776" s="20">
        <v>62023402</v>
      </c>
      <c r="D776" s="40" t="s">
        <v>882</v>
      </c>
      <c r="E776" s="20">
        <v>1</v>
      </c>
      <c r="F776" s="20">
        <v>80000001</v>
      </c>
      <c r="G776" s="20">
        <f t="shared" ref="G776:G777" si="96">C777</f>
        <v>62023403</v>
      </c>
      <c r="H776" s="20">
        <v>0</v>
      </c>
      <c r="I776" s="20">
        <v>42</v>
      </c>
      <c r="J776" s="20">
        <v>2</v>
      </c>
      <c r="K776" s="20">
        <v>0</v>
      </c>
      <c r="L776" s="20">
        <v>0</v>
      </c>
      <c r="M776" s="20">
        <v>0</v>
      </c>
      <c r="N776" s="20">
        <v>1</v>
      </c>
      <c r="O776" s="20">
        <v>0</v>
      </c>
      <c r="P776" s="20">
        <v>0</v>
      </c>
      <c r="Q776" s="20">
        <v>0</v>
      </c>
      <c r="R776" s="20">
        <v>0</v>
      </c>
      <c r="S776" s="20">
        <v>0</v>
      </c>
      <c r="T776" s="20">
        <v>1</v>
      </c>
      <c r="U776" s="20">
        <v>2</v>
      </c>
      <c r="V776" s="20">
        <v>0</v>
      </c>
      <c r="W776" s="20">
        <v>0</v>
      </c>
      <c r="X776" s="20"/>
      <c r="Y776" s="20">
        <v>0</v>
      </c>
      <c r="Z776" s="20">
        <v>0</v>
      </c>
      <c r="AA776" s="20">
        <v>0</v>
      </c>
      <c r="AB776" s="20">
        <v>0</v>
      </c>
      <c r="AC776" s="20">
        <v>0</v>
      </c>
      <c r="AD776" s="20">
        <v>0</v>
      </c>
      <c r="AE776" s="20">
        <v>15</v>
      </c>
      <c r="AF776" s="20">
        <v>1</v>
      </c>
      <c r="AG776" s="20">
        <v>3</v>
      </c>
      <c r="AH776" s="20">
        <v>2</v>
      </c>
      <c r="AI776" s="20">
        <v>1</v>
      </c>
      <c r="AJ776" s="20">
        <v>1</v>
      </c>
      <c r="AK776" s="20">
        <v>6</v>
      </c>
      <c r="AL776" s="20">
        <v>0</v>
      </c>
      <c r="AM776" s="20">
        <v>0</v>
      </c>
      <c r="AN776" s="20">
        <v>0</v>
      </c>
      <c r="AO776" s="20">
        <v>0.25</v>
      </c>
      <c r="AP776" s="20">
        <v>2000</v>
      </c>
      <c r="AQ776" s="20">
        <v>0.1</v>
      </c>
      <c r="AR776" s="20">
        <v>0</v>
      </c>
      <c r="AS776" s="20">
        <v>0</v>
      </c>
      <c r="AT776" s="226" t="s">
        <v>883</v>
      </c>
      <c r="AU776" s="20"/>
      <c r="AV776" s="40" t="s">
        <v>202</v>
      </c>
      <c r="AW776" s="20" t="s">
        <v>220</v>
      </c>
      <c r="AX776" s="20" t="s">
        <v>153</v>
      </c>
      <c r="AY776" s="20">
        <v>21103040</v>
      </c>
      <c r="AZ776" s="40" t="s">
        <v>156</v>
      </c>
      <c r="BA776" s="20">
        <v>0</v>
      </c>
      <c r="BB776" s="20">
        <v>0</v>
      </c>
      <c r="BC776" s="20">
        <v>0</v>
      </c>
      <c r="BD776" s="42" t="s">
        <v>884</v>
      </c>
      <c r="BE776" s="20">
        <v>0</v>
      </c>
      <c r="BF776" s="20">
        <v>0</v>
      </c>
      <c r="BG776" s="20">
        <v>0</v>
      </c>
      <c r="BH776" s="20">
        <v>0</v>
      </c>
      <c r="BI776" s="20">
        <v>0</v>
      </c>
      <c r="BJ776" s="20">
        <v>0</v>
      </c>
      <c r="BK776" s="44">
        <v>0</v>
      </c>
      <c r="BL776" s="20">
        <v>0</v>
      </c>
      <c r="BM776" s="20">
        <v>0</v>
      </c>
      <c r="BN776" s="20">
        <v>0</v>
      </c>
      <c r="BO776" s="20">
        <v>0</v>
      </c>
      <c r="BP776" s="20">
        <v>0</v>
      </c>
      <c r="BQ776" s="20">
        <v>0</v>
      </c>
      <c r="BR776" s="20">
        <v>0</v>
      </c>
      <c r="BS776" s="20"/>
      <c r="BT776" s="20"/>
      <c r="BU776" s="20"/>
      <c r="BV776" s="20">
        <v>0</v>
      </c>
      <c r="BW776" s="20">
        <v>0</v>
      </c>
      <c r="BX776" s="20">
        <v>0</v>
      </c>
    </row>
    <row r="777" spans="2:76" ht="20.100000000000001" customHeight="1">
      <c r="B777" s="79"/>
      <c r="C777" s="20">
        <v>62023403</v>
      </c>
      <c r="D777" s="40" t="s">
        <v>882</v>
      </c>
      <c r="E777" s="20">
        <v>2</v>
      </c>
      <c r="F777" s="20">
        <v>80000001</v>
      </c>
      <c r="G777" s="20">
        <f t="shared" si="96"/>
        <v>62023404</v>
      </c>
      <c r="H777" s="20">
        <v>0</v>
      </c>
      <c r="I777" s="20">
        <v>47</v>
      </c>
      <c r="J777" s="20">
        <v>2</v>
      </c>
      <c r="K777" s="20">
        <v>0</v>
      </c>
      <c r="L777" s="20">
        <v>0</v>
      </c>
      <c r="M777" s="20">
        <v>0</v>
      </c>
      <c r="N777" s="20">
        <v>1</v>
      </c>
      <c r="O777" s="20">
        <v>0</v>
      </c>
      <c r="P777" s="20">
        <v>0</v>
      </c>
      <c r="Q777" s="20">
        <v>0</v>
      </c>
      <c r="R777" s="20">
        <v>0</v>
      </c>
      <c r="S777" s="20">
        <v>0</v>
      </c>
      <c r="T777" s="20">
        <v>1</v>
      </c>
      <c r="U777" s="20">
        <v>2</v>
      </c>
      <c r="V777" s="20">
        <v>0</v>
      </c>
      <c r="W777" s="20">
        <v>0</v>
      </c>
      <c r="X777" s="20"/>
      <c r="Y777" s="20">
        <v>0</v>
      </c>
      <c r="Z777" s="20">
        <v>0</v>
      </c>
      <c r="AA777" s="20">
        <v>0</v>
      </c>
      <c r="AB777" s="20">
        <v>0</v>
      </c>
      <c r="AC777" s="20">
        <v>0</v>
      </c>
      <c r="AD777" s="20">
        <v>0</v>
      </c>
      <c r="AE777" s="20">
        <v>15</v>
      </c>
      <c r="AF777" s="20">
        <v>1</v>
      </c>
      <c r="AG777" s="20">
        <v>3</v>
      </c>
      <c r="AH777" s="20">
        <v>2</v>
      </c>
      <c r="AI777" s="20">
        <v>1</v>
      </c>
      <c r="AJ777" s="20">
        <v>1</v>
      </c>
      <c r="AK777" s="20">
        <v>6</v>
      </c>
      <c r="AL777" s="20">
        <v>0</v>
      </c>
      <c r="AM777" s="20">
        <v>0</v>
      </c>
      <c r="AN777" s="20">
        <v>0</v>
      </c>
      <c r="AO777" s="20">
        <v>0.25</v>
      </c>
      <c r="AP777" s="20">
        <v>2000</v>
      </c>
      <c r="AQ777" s="20">
        <v>0.1</v>
      </c>
      <c r="AR777" s="20">
        <v>0</v>
      </c>
      <c r="AS777" s="20">
        <v>0</v>
      </c>
      <c r="AT777" s="226" t="s">
        <v>885</v>
      </c>
      <c r="AU777" s="20"/>
      <c r="AV777" s="40" t="s">
        <v>202</v>
      </c>
      <c r="AW777" s="20" t="s">
        <v>220</v>
      </c>
      <c r="AX777" s="20" t="s">
        <v>153</v>
      </c>
      <c r="AY777" s="20">
        <v>21103040</v>
      </c>
      <c r="AZ777" s="40" t="s">
        <v>156</v>
      </c>
      <c r="BA777" s="20">
        <v>0</v>
      </c>
      <c r="BB777" s="20">
        <v>0</v>
      </c>
      <c r="BC777" s="20">
        <v>0</v>
      </c>
      <c r="BD777" s="42" t="s">
        <v>886</v>
      </c>
      <c r="BE777" s="20">
        <v>0</v>
      </c>
      <c r="BF777" s="20">
        <v>0</v>
      </c>
      <c r="BG777" s="20">
        <v>0</v>
      </c>
      <c r="BH777" s="20">
        <v>0</v>
      </c>
      <c r="BI777" s="20">
        <v>0</v>
      </c>
      <c r="BJ777" s="20">
        <v>0</v>
      </c>
      <c r="BK777" s="44">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62023404</v>
      </c>
      <c r="D778" s="40" t="s">
        <v>882</v>
      </c>
      <c r="E778" s="20">
        <v>3</v>
      </c>
      <c r="F778" s="20">
        <v>80000001</v>
      </c>
      <c r="G778" s="20">
        <v>0</v>
      </c>
      <c r="H778" s="20">
        <v>0</v>
      </c>
      <c r="I778" s="20">
        <v>0</v>
      </c>
      <c r="J778" s="20">
        <v>0</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887</v>
      </c>
      <c r="AU778" s="20"/>
      <c r="AV778" s="40" t="s">
        <v>202</v>
      </c>
      <c r="AW778" s="20" t="s">
        <v>220</v>
      </c>
      <c r="AX778" s="20" t="s">
        <v>153</v>
      </c>
      <c r="AY778" s="20">
        <v>21103040</v>
      </c>
      <c r="AZ778" s="40" t="s">
        <v>156</v>
      </c>
      <c r="BA778" s="20">
        <v>0</v>
      </c>
      <c r="BB778" s="20">
        <v>0</v>
      </c>
      <c r="BC778" s="20">
        <v>0</v>
      </c>
      <c r="BD778" s="42" t="s">
        <v>888</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62023405</v>
      </c>
      <c r="D779" s="40" t="s">
        <v>882</v>
      </c>
      <c r="E779" s="20">
        <v>4</v>
      </c>
      <c r="F779" s="20">
        <v>80000001</v>
      </c>
      <c r="G779" s="20">
        <v>0</v>
      </c>
      <c r="H779" s="20">
        <v>0</v>
      </c>
      <c r="I779" s="20">
        <v>0</v>
      </c>
      <c r="J779" s="20">
        <v>0</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889</v>
      </c>
      <c r="AU779" s="20"/>
      <c r="AV779" s="40" t="s">
        <v>202</v>
      </c>
      <c r="AW779" s="20" t="s">
        <v>220</v>
      </c>
      <c r="AX779" s="20" t="s">
        <v>153</v>
      </c>
      <c r="AY779" s="20">
        <v>21103040</v>
      </c>
      <c r="AZ779" s="40" t="s">
        <v>156</v>
      </c>
      <c r="BA779" s="20">
        <v>0</v>
      </c>
      <c r="BB779" s="20">
        <v>0</v>
      </c>
      <c r="BC779" s="20">
        <v>0</v>
      </c>
      <c r="BD779" s="42" t="s">
        <v>890</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62023406</v>
      </c>
      <c r="D780" s="40" t="s">
        <v>882</v>
      </c>
      <c r="E780" s="20">
        <v>5</v>
      </c>
      <c r="F780" s="20">
        <v>80000001</v>
      </c>
      <c r="G780" s="20">
        <v>0</v>
      </c>
      <c r="H780" s="20">
        <v>0</v>
      </c>
      <c r="I780" s="20">
        <v>0</v>
      </c>
      <c r="J780" s="20">
        <v>0</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891</v>
      </c>
      <c r="AU780" s="20"/>
      <c r="AV780" s="40" t="s">
        <v>202</v>
      </c>
      <c r="AW780" s="20" t="s">
        <v>220</v>
      </c>
      <c r="AX780" s="20" t="s">
        <v>153</v>
      </c>
      <c r="AY780" s="20">
        <v>21103040</v>
      </c>
      <c r="AZ780" s="40" t="s">
        <v>156</v>
      </c>
      <c r="BA780" s="20">
        <v>0</v>
      </c>
      <c r="BB780" s="20">
        <v>0</v>
      </c>
      <c r="BC780" s="20">
        <v>0</v>
      </c>
      <c r="BD780" s="42" t="s">
        <v>892</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19.5" customHeight="1">
      <c r="C781" s="70">
        <v>63011101</v>
      </c>
      <c r="D781" s="80" t="s">
        <v>757</v>
      </c>
      <c r="E781" s="70">
        <v>0</v>
      </c>
      <c r="F781" s="20">
        <v>80000001</v>
      </c>
      <c r="G781" s="70">
        <f t="shared" ref="G781:G783" si="97">C782</f>
        <v>63011102</v>
      </c>
      <c r="H781" s="70">
        <v>5</v>
      </c>
      <c r="I781" s="20">
        <v>1</v>
      </c>
      <c r="J781" s="20">
        <v>5</v>
      </c>
      <c r="K781" s="70">
        <v>0</v>
      </c>
      <c r="L781" s="70">
        <v>0</v>
      </c>
      <c r="M781" s="70">
        <v>0</v>
      </c>
      <c r="N781" s="70">
        <v>1</v>
      </c>
      <c r="O781" s="70">
        <v>0</v>
      </c>
      <c r="P781" s="70">
        <v>0</v>
      </c>
      <c r="Q781" s="70">
        <v>0</v>
      </c>
      <c r="R781" s="70">
        <v>0</v>
      </c>
      <c r="S781" s="70">
        <v>0</v>
      </c>
      <c r="T781" s="70">
        <v>1</v>
      </c>
      <c r="U781" s="70">
        <v>1</v>
      </c>
      <c r="V781" s="70">
        <v>0</v>
      </c>
      <c r="W781" s="70">
        <v>1.75</v>
      </c>
      <c r="X781" s="70"/>
      <c r="Y781" s="70">
        <v>750</v>
      </c>
      <c r="Z781" s="70">
        <v>0</v>
      </c>
      <c r="AA781" s="70">
        <v>20</v>
      </c>
      <c r="AB781" s="70">
        <v>0</v>
      </c>
      <c r="AC781" s="70">
        <v>0</v>
      </c>
      <c r="AD781" s="70">
        <v>0</v>
      </c>
      <c r="AE781" s="70">
        <v>9</v>
      </c>
      <c r="AF781" s="70">
        <v>1</v>
      </c>
      <c r="AG781" s="70">
        <v>3</v>
      </c>
      <c r="AH781" s="70">
        <v>2</v>
      </c>
      <c r="AI781" s="70">
        <v>2</v>
      </c>
      <c r="AJ781" s="70">
        <v>0</v>
      </c>
      <c r="AK781" s="70">
        <v>3</v>
      </c>
      <c r="AL781" s="70">
        <v>0</v>
      </c>
      <c r="AM781" s="70">
        <v>0</v>
      </c>
      <c r="AN781" s="70">
        <v>0</v>
      </c>
      <c r="AO781" s="70">
        <v>0.25</v>
      </c>
      <c r="AP781" s="70">
        <v>1500</v>
      </c>
      <c r="AQ781" s="70">
        <v>0.25</v>
      </c>
      <c r="AR781" s="70">
        <v>30</v>
      </c>
      <c r="AS781" s="70">
        <v>0</v>
      </c>
      <c r="AT781" s="70">
        <v>92002001</v>
      </c>
      <c r="AU781" s="70"/>
      <c r="AV781" s="80" t="s">
        <v>173</v>
      </c>
      <c r="AW781" s="70" t="s">
        <v>758</v>
      </c>
      <c r="AX781" s="70">
        <v>10003002</v>
      </c>
      <c r="AY781" s="70">
        <v>21200010</v>
      </c>
      <c r="AZ781" s="80" t="s">
        <v>181</v>
      </c>
      <c r="BA781" s="80">
        <v>0</v>
      </c>
      <c r="BB781" s="70">
        <v>0</v>
      </c>
      <c r="BC781" s="70">
        <v>0</v>
      </c>
      <c r="BD781" s="85" t="str">
        <f>"向前方射出一支锋利的箭,对触碰的怪物造成"&amp;W781*100&amp;"%攻击伤害+"&amp;Y781&amp;"点固定伤害"&amp;",并使目标移动速度降低50%,持续3秒"</f>
        <v>向前方射出一支锋利的箭,对触碰的怪物造成175%攻击伤害+750点固定伤害,并使目标移动速度降低50%,持续3秒</v>
      </c>
      <c r="BE781" s="70">
        <v>0</v>
      </c>
      <c r="BF781" s="70">
        <v>0</v>
      </c>
      <c r="BG781" s="70">
        <v>0</v>
      </c>
      <c r="BH781" s="70">
        <v>0</v>
      </c>
      <c r="BI781" s="70">
        <v>0</v>
      </c>
      <c r="BJ781" s="70">
        <v>0</v>
      </c>
      <c r="BK781" s="90">
        <v>0</v>
      </c>
      <c r="BL781" s="70">
        <v>0</v>
      </c>
      <c r="BM781" s="70">
        <v>0</v>
      </c>
      <c r="BN781" s="70">
        <v>0</v>
      </c>
      <c r="BO781" s="70">
        <v>0</v>
      </c>
      <c r="BP781" s="70">
        <v>0</v>
      </c>
      <c r="BQ781" s="70">
        <v>0</v>
      </c>
      <c r="BR781" s="20">
        <v>0</v>
      </c>
      <c r="BS781" s="20"/>
      <c r="BT781" s="20"/>
      <c r="BU781" s="20"/>
      <c r="BV781" s="70">
        <v>0</v>
      </c>
      <c r="BW781" s="70">
        <v>0</v>
      </c>
      <c r="BX781" s="70">
        <v>0</v>
      </c>
    </row>
    <row r="782" spans="2:76" ht="19.5" customHeight="1">
      <c r="C782" s="70">
        <v>63011102</v>
      </c>
      <c r="D782" s="80" t="s">
        <v>757</v>
      </c>
      <c r="E782" s="70">
        <v>1</v>
      </c>
      <c r="F782" s="20">
        <v>80000001</v>
      </c>
      <c r="G782" s="70">
        <f t="shared" si="97"/>
        <v>63011103</v>
      </c>
      <c r="H782" s="70">
        <v>5</v>
      </c>
      <c r="I782" s="20">
        <v>1</v>
      </c>
      <c r="J782" s="20">
        <v>2</v>
      </c>
      <c r="K782" s="70">
        <v>0</v>
      </c>
      <c r="L782" s="70">
        <v>0</v>
      </c>
      <c r="M782" s="70">
        <v>0</v>
      </c>
      <c r="N782" s="70">
        <v>1</v>
      </c>
      <c r="O782" s="70">
        <v>0</v>
      </c>
      <c r="P782" s="70">
        <v>0</v>
      </c>
      <c r="Q782" s="70">
        <v>0</v>
      </c>
      <c r="R782" s="70">
        <v>0</v>
      </c>
      <c r="S782" s="70">
        <v>0</v>
      </c>
      <c r="T782" s="70">
        <v>1</v>
      </c>
      <c r="U782" s="70">
        <v>1</v>
      </c>
      <c r="V782" s="70">
        <v>0</v>
      </c>
      <c r="W782" s="70">
        <v>1.75</v>
      </c>
      <c r="X782" s="70"/>
      <c r="Y782" s="70">
        <v>750</v>
      </c>
      <c r="Z782" s="70">
        <v>0</v>
      </c>
      <c r="AA782" s="70">
        <v>20</v>
      </c>
      <c r="AB782" s="70">
        <v>0</v>
      </c>
      <c r="AC782" s="70">
        <v>0</v>
      </c>
      <c r="AD782" s="70">
        <v>0</v>
      </c>
      <c r="AE782" s="70">
        <v>9</v>
      </c>
      <c r="AF782" s="70">
        <v>1</v>
      </c>
      <c r="AG782" s="70">
        <v>3</v>
      </c>
      <c r="AH782" s="70">
        <v>2</v>
      </c>
      <c r="AI782" s="70">
        <v>2</v>
      </c>
      <c r="AJ782" s="70">
        <v>0</v>
      </c>
      <c r="AK782" s="70">
        <v>3</v>
      </c>
      <c r="AL782" s="70">
        <v>0</v>
      </c>
      <c r="AM782" s="70">
        <v>0</v>
      </c>
      <c r="AN782" s="70">
        <v>0</v>
      </c>
      <c r="AO782" s="70">
        <v>0.25</v>
      </c>
      <c r="AP782" s="70">
        <v>1500</v>
      </c>
      <c r="AQ782" s="70">
        <v>0.25</v>
      </c>
      <c r="AR782" s="70">
        <v>30</v>
      </c>
      <c r="AS782" s="70">
        <v>0</v>
      </c>
      <c r="AT782" s="70">
        <v>92002001</v>
      </c>
      <c r="AU782" s="70"/>
      <c r="AV782" s="80" t="s">
        <v>173</v>
      </c>
      <c r="AW782" s="70" t="s">
        <v>758</v>
      </c>
      <c r="AX782" s="70">
        <v>10003002</v>
      </c>
      <c r="AY782" s="70">
        <v>21200010</v>
      </c>
      <c r="AZ782" s="80" t="s">
        <v>181</v>
      </c>
      <c r="BA782" s="80">
        <v>0</v>
      </c>
      <c r="BB782" s="70">
        <v>0</v>
      </c>
      <c r="BC782" s="70">
        <v>0</v>
      </c>
      <c r="BD782" s="85" t="str">
        <f t="shared" ref="BD782:BD786" si="98">"向前方射出一支锋利的箭,对触碰的怪物造成"&amp;W782*100&amp;"%攻击伤害+"&amp;Y782&amp;"点固定伤害"&amp;",并使目标移动速度降低50%,持续3秒"</f>
        <v>向前方射出一支锋利的箭,对触碰的怪物造成175%攻击伤害+750点固定伤害,并使目标移动速度降低50%,持续3秒</v>
      </c>
      <c r="BE782" s="70">
        <v>0</v>
      </c>
      <c r="BF782" s="70">
        <v>0</v>
      </c>
      <c r="BG782" s="70">
        <v>0</v>
      </c>
      <c r="BH782" s="70">
        <v>0</v>
      </c>
      <c r="BI782" s="70">
        <v>0</v>
      </c>
      <c r="BJ782" s="70">
        <v>0</v>
      </c>
      <c r="BK782" s="90">
        <v>0</v>
      </c>
      <c r="BL782" s="70">
        <v>0</v>
      </c>
      <c r="BM782" s="70">
        <v>0</v>
      </c>
      <c r="BN782" s="70">
        <v>0</v>
      </c>
      <c r="BO782" s="70">
        <v>0</v>
      </c>
      <c r="BP782" s="70">
        <v>0</v>
      </c>
      <c r="BQ782" s="70">
        <v>0</v>
      </c>
      <c r="BR782" s="20">
        <v>0</v>
      </c>
      <c r="BS782" s="20"/>
      <c r="BT782" s="20"/>
      <c r="BU782" s="20"/>
      <c r="BV782" s="70">
        <v>0</v>
      </c>
      <c r="BW782" s="70">
        <v>0</v>
      </c>
      <c r="BX782" s="70">
        <v>0</v>
      </c>
    </row>
    <row r="783" spans="2:76" ht="19.5" customHeight="1">
      <c r="C783" s="70">
        <v>63011103</v>
      </c>
      <c r="D783" s="80" t="s">
        <v>757</v>
      </c>
      <c r="E783" s="70">
        <v>2</v>
      </c>
      <c r="F783" s="20">
        <v>80000001</v>
      </c>
      <c r="G783" s="70">
        <f t="shared" si="97"/>
        <v>63011104</v>
      </c>
      <c r="H783" s="70">
        <v>5</v>
      </c>
      <c r="I783" s="20">
        <v>1</v>
      </c>
      <c r="J783" s="20">
        <v>2</v>
      </c>
      <c r="K783" s="70">
        <v>0</v>
      </c>
      <c r="L783" s="70">
        <v>0</v>
      </c>
      <c r="M783" s="70">
        <v>0</v>
      </c>
      <c r="N783" s="70">
        <v>1</v>
      </c>
      <c r="O783" s="70">
        <v>0</v>
      </c>
      <c r="P783" s="70">
        <v>0</v>
      </c>
      <c r="Q783" s="70">
        <v>0</v>
      </c>
      <c r="R783" s="70">
        <v>0</v>
      </c>
      <c r="S783" s="70">
        <v>0</v>
      </c>
      <c r="T783" s="70">
        <v>1</v>
      </c>
      <c r="U783" s="70">
        <v>1</v>
      </c>
      <c r="V783" s="70">
        <v>0</v>
      </c>
      <c r="W783" s="70">
        <v>2</v>
      </c>
      <c r="X783" s="70"/>
      <c r="Y783" s="70">
        <v>1500</v>
      </c>
      <c r="Z783" s="70">
        <v>0</v>
      </c>
      <c r="AA783" s="70">
        <v>20</v>
      </c>
      <c r="AB783" s="70">
        <v>0</v>
      </c>
      <c r="AC783" s="70">
        <v>0</v>
      </c>
      <c r="AD783" s="70">
        <v>0</v>
      </c>
      <c r="AE783" s="70">
        <v>9</v>
      </c>
      <c r="AF783" s="70">
        <v>1</v>
      </c>
      <c r="AG783" s="70">
        <v>3</v>
      </c>
      <c r="AH783" s="70">
        <v>2</v>
      </c>
      <c r="AI783" s="70">
        <v>2</v>
      </c>
      <c r="AJ783" s="70">
        <v>0</v>
      </c>
      <c r="AK783" s="70">
        <v>3</v>
      </c>
      <c r="AL783" s="70">
        <v>0</v>
      </c>
      <c r="AM783" s="70">
        <v>0</v>
      </c>
      <c r="AN783" s="70">
        <v>0</v>
      </c>
      <c r="AO783" s="70">
        <v>0.25</v>
      </c>
      <c r="AP783" s="70">
        <v>1500</v>
      </c>
      <c r="AQ783" s="70">
        <v>0.25</v>
      </c>
      <c r="AR783" s="70">
        <v>30</v>
      </c>
      <c r="AS783" s="70">
        <v>0</v>
      </c>
      <c r="AT783" s="70">
        <v>92002001</v>
      </c>
      <c r="AU783" s="70"/>
      <c r="AV783" s="80" t="s">
        <v>173</v>
      </c>
      <c r="AW783" s="70" t="s">
        <v>758</v>
      </c>
      <c r="AX783" s="70">
        <v>10003002</v>
      </c>
      <c r="AY783" s="70">
        <v>21200010</v>
      </c>
      <c r="AZ783" s="80" t="s">
        <v>181</v>
      </c>
      <c r="BA783" s="80">
        <v>0</v>
      </c>
      <c r="BB783" s="70">
        <v>0</v>
      </c>
      <c r="BC783" s="70">
        <v>0</v>
      </c>
      <c r="BD783" s="85" t="str">
        <f t="shared" si="98"/>
        <v>向前方射出一支锋利的箭,对触碰的怪物造成200%攻击伤害+1500点固定伤害,并使目标移动速度降低50%,持续3秒</v>
      </c>
      <c r="BE783" s="70">
        <v>0</v>
      </c>
      <c r="BF783" s="70">
        <v>0</v>
      </c>
      <c r="BG783" s="70">
        <v>0</v>
      </c>
      <c r="BH783" s="70">
        <v>0</v>
      </c>
      <c r="BI783" s="70">
        <v>0</v>
      </c>
      <c r="BJ783" s="70">
        <v>0</v>
      </c>
      <c r="BK783" s="90">
        <v>0</v>
      </c>
      <c r="BL783" s="70">
        <v>0</v>
      </c>
      <c r="BM783" s="70">
        <v>0</v>
      </c>
      <c r="BN783" s="70">
        <v>0</v>
      </c>
      <c r="BO783" s="70">
        <v>0</v>
      </c>
      <c r="BP783" s="70">
        <v>0</v>
      </c>
      <c r="BQ783" s="70">
        <v>0</v>
      </c>
      <c r="BR783" s="20">
        <v>0</v>
      </c>
      <c r="BS783" s="20"/>
      <c r="BT783" s="20"/>
      <c r="BU783" s="20"/>
      <c r="BV783" s="70">
        <v>0</v>
      </c>
      <c r="BW783" s="70">
        <v>0</v>
      </c>
      <c r="BX783" s="70">
        <v>0</v>
      </c>
    </row>
    <row r="784" spans="2:76" ht="19.5" customHeight="1">
      <c r="C784" s="70">
        <v>63011104</v>
      </c>
      <c r="D784" s="80" t="s">
        <v>757</v>
      </c>
      <c r="E784" s="70">
        <v>3</v>
      </c>
      <c r="F784" s="20">
        <v>80000001</v>
      </c>
      <c r="G784" s="70">
        <v>0</v>
      </c>
      <c r="H784" s="70">
        <v>5</v>
      </c>
      <c r="I784" s="20">
        <v>1</v>
      </c>
      <c r="J784" s="20">
        <v>0</v>
      </c>
      <c r="K784" s="70">
        <v>0</v>
      </c>
      <c r="L784" s="70">
        <v>0</v>
      </c>
      <c r="M784" s="70">
        <v>0</v>
      </c>
      <c r="N784" s="70">
        <v>1</v>
      </c>
      <c r="O784" s="70">
        <v>0</v>
      </c>
      <c r="P784" s="70">
        <v>0</v>
      </c>
      <c r="Q784" s="70">
        <v>0</v>
      </c>
      <c r="R784" s="70">
        <v>0</v>
      </c>
      <c r="S784" s="70">
        <v>0</v>
      </c>
      <c r="T784" s="70">
        <v>1</v>
      </c>
      <c r="U784" s="70">
        <v>1</v>
      </c>
      <c r="V784" s="70">
        <v>0</v>
      </c>
      <c r="W784" s="70">
        <v>2.25</v>
      </c>
      <c r="X784" s="70"/>
      <c r="Y784" s="70">
        <v>2250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 t="shared" si="98"/>
        <v>向前方射出一支锋利的箭,对触碰的怪物造成225%攻击伤害+2250点固定伤害,并使目标移动速度降低50%,持续3秒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63011105</v>
      </c>
      <c r="D785" s="80" t="s">
        <v>757</v>
      </c>
      <c r="E785" s="70">
        <v>4</v>
      </c>
      <c r="F785" s="20">
        <v>80000001</v>
      </c>
      <c r="G785" s="70">
        <v>0</v>
      </c>
      <c r="H785" s="70">
        <v>5</v>
      </c>
      <c r="I785" s="20">
        <v>1</v>
      </c>
      <c r="J785" s="20">
        <v>0</v>
      </c>
      <c r="K785" s="70">
        <v>0</v>
      </c>
      <c r="L785" s="70">
        <v>0</v>
      </c>
      <c r="M785" s="70">
        <v>0</v>
      </c>
      <c r="N785" s="70">
        <v>1</v>
      </c>
      <c r="O785" s="70">
        <v>0</v>
      </c>
      <c r="P785" s="70">
        <v>0</v>
      </c>
      <c r="Q785" s="70">
        <v>0</v>
      </c>
      <c r="R785" s="70">
        <v>0</v>
      </c>
      <c r="S785" s="70">
        <v>0</v>
      </c>
      <c r="T785" s="70">
        <v>1</v>
      </c>
      <c r="U785" s="70">
        <v>1</v>
      </c>
      <c r="V785" s="70">
        <v>0</v>
      </c>
      <c r="W785" s="70">
        <v>2.5</v>
      </c>
      <c r="X785" s="70"/>
      <c r="Y785" s="70">
        <v>3250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si="98"/>
        <v>向前方射出一支锋利的箭,对触碰的怪物造成250%攻击伤害+3250点固定伤害,并使目标移动速度降低50%,持续3秒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63011106</v>
      </c>
      <c r="D786" s="80" t="s">
        <v>757</v>
      </c>
      <c r="E786" s="70">
        <v>5</v>
      </c>
      <c r="F786" s="20">
        <v>80000001</v>
      </c>
      <c r="G786" s="70">
        <v>0</v>
      </c>
      <c r="H786" s="70">
        <v>5</v>
      </c>
      <c r="I786" s="20">
        <v>1</v>
      </c>
      <c r="J786" s="20">
        <v>0</v>
      </c>
      <c r="K786" s="70">
        <v>0</v>
      </c>
      <c r="L786" s="70">
        <v>0</v>
      </c>
      <c r="M786" s="70">
        <v>0</v>
      </c>
      <c r="N786" s="70">
        <v>1</v>
      </c>
      <c r="O786" s="70">
        <v>0</v>
      </c>
      <c r="P786" s="70">
        <v>0</v>
      </c>
      <c r="Q786" s="70">
        <v>0</v>
      </c>
      <c r="R786" s="70">
        <v>0</v>
      </c>
      <c r="S786" s="70">
        <v>0</v>
      </c>
      <c r="T786" s="70">
        <v>1</v>
      </c>
      <c r="U786" s="70">
        <v>1</v>
      </c>
      <c r="V786" s="70">
        <v>0</v>
      </c>
      <c r="W786" s="70">
        <v>2.75</v>
      </c>
      <c r="X786" s="70"/>
      <c r="Y786" s="70">
        <v>4250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向前方射出一支锋利的箭,对触碰的怪物造成275%攻击伤害+4250点固定伤害,并使目标移动速度降低50%,持续3秒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68">
        <v>63011201</v>
      </c>
      <c r="D787" s="81" t="s">
        <v>893</v>
      </c>
      <c r="E787" s="71">
        <v>0</v>
      </c>
      <c r="F787" s="20">
        <v>80000001</v>
      </c>
      <c r="G787" s="68">
        <f t="shared" ref="G787:G789" si="99">C788</f>
        <v>63011202</v>
      </c>
      <c r="H787" s="68">
        <v>1</v>
      </c>
      <c r="I787" s="12">
        <v>3</v>
      </c>
      <c r="J787" s="12">
        <v>5</v>
      </c>
      <c r="K787" s="71">
        <v>0</v>
      </c>
      <c r="L787" s="71">
        <v>0</v>
      </c>
      <c r="M787" s="71">
        <v>0</v>
      </c>
      <c r="N787" s="68">
        <v>1</v>
      </c>
      <c r="O787" s="71">
        <v>0</v>
      </c>
      <c r="P787" s="71">
        <v>0</v>
      </c>
      <c r="Q787" s="71">
        <v>0</v>
      </c>
      <c r="R787" s="70">
        <v>0</v>
      </c>
      <c r="S787" s="70">
        <v>0</v>
      </c>
      <c r="T787" s="68">
        <v>1</v>
      </c>
      <c r="U787" s="71">
        <v>2</v>
      </c>
      <c r="V787" s="71">
        <v>0</v>
      </c>
      <c r="W787" s="71">
        <v>1.2</v>
      </c>
      <c r="X787" s="82"/>
      <c r="Y787" s="82">
        <v>600</v>
      </c>
      <c r="Z787" s="71">
        <v>0</v>
      </c>
      <c r="AA787" s="70">
        <v>20</v>
      </c>
      <c r="AB787" s="71">
        <v>0</v>
      </c>
      <c r="AC787" s="71">
        <v>0</v>
      </c>
      <c r="AD787" s="71">
        <v>0</v>
      </c>
      <c r="AE787" s="71">
        <v>9</v>
      </c>
      <c r="AF787" s="71">
        <v>1</v>
      </c>
      <c r="AG787" s="71">
        <v>2</v>
      </c>
      <c r="AH787" s="70">
        <v>2</v>
      </c>
      <c r="AI787" s="70">
        <v>2</v>
      </c>
      <c r="AJ787" s="70">
        <v>0</v>
      </c>
      <c r="AK787" s="70">
        <v>3</v>
      </c>
      <c r="AL787" s="71">
        <v>0</v>
      </c>
      <c r="AM787" s="71">
        <v>0</v>
      </c>
      <c r="AN787" s="71">
        <v>0</v>
      </c>
      <c r="AO787" s="71">
        <v>0.5</v>
      </c>
      <c r="AP787" s="71">
        <v>1500</v>
      </c>
      <c r="AQ787" s="71">
        <v>0</v>
      </c>
      <c r="AR787" s="71">
        <v>20</v>
      </c>
      <c r="AS787" s="70">
        <v>0</v>
      </c>
      <c r="AT787" s="71" t="s">
        <v>153</v>
      </c>
      <c r="AU787" s="71"/>
      <c r="AV787" s="81" t="s">
        <v>176</v>
      </c>
      <c r="AW787" s="71" t="s">
        <v>835</v>
      </c>
      <c r="AX787" s="71">
        <v>10003002</v>
      </c>
      <c r="AY787" s="71">
        <v>21200110</v>
      </c>
      <c r="AZ787" s="81" t="s">
        <v>894</v>
      </c>
      <c r="BA787" s="81">
        <v>0</v>
      </c>
      <c r="BB787" s="70">
        <v>0</v>
      </c>
      <c r="BC787" s="70">
        <v>0</v>
      </c>
      <c r="BD787" s="85" t="str">
        <f>"对目标方向投掷2个光球,对触碰的单位造成造成"&amp;W787*100&amp;"%攻击伤害+"&amp;Y787&amp;"点固定伤害"&amp;",此光球再移动到一定位置后会再原始路径返回"</f>
        <v>对目标方向投掷2个光球,对触碰的单位造成造成120%攻击伤害+600点固定伤害,此光球再移动到一定位置后会再原始路径返回</v>
      </c>
      <c r="BE787" s="71">
        <v>0</v>
      </c>
      <c r="BF787" s="68">
        <v>0</v>
      </c>
      <c r="BG787" s="71">
        <v>0</v>
      </c>
      <c r="BH787" s="71">
        <v>0</v>
      </c>
      <c r="BI787" s="71">
        <v>0</v>
      </c>
      <c r="BJ787" s="71">
        <v>0</v>
      </c>
      <c r="BK787" s="74">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68">
        <v>63011202</v>
      </c>
      <c r="D788" s="81" t="s">
        <v>893</v>
      </c>
      <c r="E788" s="71">
        <v>1</v>
      </c>
      <c r="F788" s="20">
        <v>80000001</v>
      </c>
      <c r="G788" s="68">
        <f t="shared" si="99"/>
        <v>63011203</v>
      </c>
      <c r="H788" s="68">
        <v>1</v>
      </c>
      <c r="I788" s="12">
        <v>3</v>
      </c>
      <c r="J788" s="12">
        <v>2</v>
      </c>
      <c r="K788" s="71">
        <v>0</v>
      </c>
      <c r="L788" s="71">
        <v>0</v>
      </c>
      <c r="M788" s="71">
        <v>0</v>
      </c>
      <c r="N788" s="68">
        <v>1</v>
      </c>
      <c r="O788" s="71">
        <v>0</v>
      </c>
      <c r="P788" s="71">
        <v>0</v>
      </c>
      <c r="Q788" s="71">
        <v>0</v>
      </c>
      <c r="R788" s="70">
        <v>0</v>
      </c>
      <c r="S788" s="70">
        <v>0</v>
      </c>
      <c r="T788" s="68">
        <v>1</v>
      </c>
      <c r="U788" s="71">
        <v>2</v>
      </c>
      <c r="V788" s="71">
        <v>0</v>
      </c>
      <c r="W788" s="71">
        <v>1.2</v>
      </c>
      <c r="X788" s="82"/>
      <c r="Y788" s="82">
        <v>600</v>
      </c>
      <c r="Z788" s="71">
        <v>0</v>
      </c>
      <c r="AA788" s="70">
        <v>20</v>
      </c>
      <c r="AB788" s="71">
        <v>0</v>
      </c>
      <c r="AC788" s="71">
        <v>0</v>
      </c>
      <c r="AD788" s="71">
        <v>0</v>
      </c>
      <c r="AE788" s="71">
        <v>9</v>
      </c>
      <c r="AF788" s="71">
        <v>1</v>
      </c>
      <c r="AG788" s="71">
        <v>2</v>
      </c>
      <c r="AH788" s="70">
        <v>2</v>
      </c>
      <c r="AI788" s="70">
        <v>2</v>
      </c>
      <c r="AJ788" s="70">
        <v>0</v>
      </c>
      <c r="AK788" s="70">
        <v>3</v>
      </c>
      <c r="AL788" s="71">
        <v>0</v>
      </c>
      <c r="AM788" s="71">
        <v>0</v>
      </c>
      <c r="AN788" s="71">
        <v>0</v>
      </c>
      <c r="AO788" s="71">
        <v>0.5</v>
      </c>
      <c r="AP788" s="71">
        <v>1500</v>
      </c>
      <c r="AQ788" s="71">
        <v>0</v>
      </c>
      <c r="AR788" s="71">
        <v>20</v>
      </c>
      <c r="AS788" s="70">
        <v>0</v>
      </c>
      <c r="AT788" s="71" t="s">
        <v>153</v>
      </c>
      <c r="AU788" s="71"/>
      <c r="AV788" s="81" t="s">
        <v>176</v>
      </c>
      <c r="AW788" s="71" t="s">
        <v>835</v>
      </c>
      <c r="AX788" s="71">
        <v>10003002</v>
      </c>
      <c r="AY788" s="71">
        <v>21200110</v>
      </c>
      <c r="AZ788" s="81" t="s">
        <v>894</v>
      </c>
      <c r="BA788" s="81">
        <v>0</v>
      </c>
      <c r="BB788" s="70">
        <v>0</v>
      </c>
      <c r="BC788" s="70">
        <v>0</v>
      </c>
      <c r="BD788" s="85" t="str">
        <f t="shared" ref="BD788:BD792" si="100">"对目标方向投掷2个光球,对触碰的单位造成造成"&amp;W788*100&amp;"%攻击伤害+"&amp;Y788&amp;"点固定伤害"&amp;",此光球再移动到一定位置后会再原始路径返回"</f>
        <v>对目标方向投掷2个光球,对触碰的单位造成造成120%攻击伤害+600点固定伤害,此光球再移动到一定位置后会再原始路径返回</v>
      </c>
      <c r="BE788" s="71">
        <v>0</v>
      </c>
      <c r="BF788" s="68">
        <v>0</v>
      </c>
      <c r="BG788" s="71">
        <v>0</v>
      </c>
      <c r="BH788" s="71">
        <v>0</v>
      </c>
      <c r="BI788" s="71">
        <v>0</v>
      </c>
      <c r="BJ788" s="71">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63011203</v>
      </c>
      <c r="D789" s="81" t="s">
        <v>893</v>
      </c>
      <c r="E789" s="71">
        <v>2</v>
      </c>
      <c r="F789" s="20">
        <v>80000001</v>
      </c>
      <c r="G789" s="68">
        <f t="shared" si="99"/>
        <v>63011204</v>
      </c>
      <c r="H789" s="68">
        <v>1</v>
      </c>
      <c r="I789" s="12">
        <v>3</v>
      </c>
      <c r="J789" s="12">
        <v>2</v>
      </c>
      <c r="K789" s="71">
        <v>0</v>
      </c>
      <c r="L789" s="71">
        <v>0</v>
      </c>
      <c r="M789" s="71">
        <v>0</v>
      </c>
      <c r="N789" s="68">
        <v>1</v>
      </c>
      <c r="O789" s="71">
        <v>0</v>
      </c>
      <c r="P789" s="71">
        <v>0</v>
      </c>
      <c r="Q789" s="71">
        <v>0</v>
      </c>
      <c r="R789" s="70">
        <v>0</v>
      </c>
      <c r="S789" s="70">
        <v>0</v>
      </c>
      <c r="T789" s="68">
        <v>1</v>
      </c>
      <c r="U789" s="71">
        <v>2</v>
      </c>
      <c r="V789" s="71">
        <v>0</v>
      </c>
      <c r="W789" s="71">
        <v>1.35</v>
      </c>
      <c r="X789" s="82"/>
      <c r="Y789" s="82">
        <v>950</v>
      </c>
      <c r="Z789" s="71">
        <v>0</v>
      </c>
      <c r="AA789" s="70">
        <v>20</v>
      </c>
      <c r="AB789" s="71">
        <v>0</v>
      </c>
      <c r="AC789" s="71">
        <v>0</v>
      </c>
      <c r="AD789" s="71">
        <v>0</v>
      </c>
      <c r="AE789" s="71">
        <v>9</v>
      </c>
      <c r="AF789" s="71">
        <v>1</v>
      </c>
      <c r="AG789" s="71">
        <v>2</v>
      </c>
      <c r="AH789" s="70">
        <v>2</v>
      </c>
      <c r="AI789" s="70">
        <v>2</v>
      </c>
      <c r="AJ789" s="70">
        <v>0</v>
      </c>
      <c r="AK789" s="70">
        <v>3</v>
      </c>
      <c r="AL789" s="71">
        <v>0</v>
      </c>
      <c r="AM789" s="71">
        <v>0</v>
      </c>
      <c r="AN789" s="71">
        <v>0</v>
      </c>
      <c r="AO789" s="71">
        <v>0.5</v>
      </c>
      <c r="AP789" s="71">
        <v>1500</v>
      </c>
      <c r="AQ789" s="71">
        <v>0</v>
      </c>
      <c r="AR789" s="71">
        <v>20</v>
      </c>
      <c r="AS789" s="70">
        <v>0</v>
      </c>
      <c r="AT789" s="71" t="s">
        <v>153</v>
      </c>
      <c r="AU789" s="71"/>
      <c r="AV789" s="81" t="s">
        <v>176</v>
      </c>
      <c r="AW789" s="71" t="s">
        <v>835</v>
      </c>
      <c r="AX789" s="71">
        <v>10003002</v>
      </c>
      <c r="AY789" s="71">
        <v>21200110</v>
      </c>
      <c r="AZ789" s="81" t="s">
        <v>894</v>
      </c>
      <c r="BA789" s="81">
        <v>0</v>
      </c>
      <c r="BB789" s="70">
        <v>0</v>
      </c>
      <c r="BC789" s="70">
        <v>0</v>
      </c>
      <c r="BD789" s="85" t="str">
        <f t="shared" si="100"/>
        <v>对目标方向投掷2个光球,对触碰的单位造成造成135%攻击伤害+950点固定伤害,此光球再移动到一定位置后会再原始路径返回</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63011204</v>
      </c>
      <c r="D790" s="81" t="s">
        <v>893</v>
      </c>
      <c r="E790" s="71">
        <v>3</v>
      </c>
      <c r="F790" s="20">
        <v>80000001</v>
      </c>
      <c r="G790" s="68">
        <v>0</v>
      </c>
      <c r="H790" s="68">
        <v>1</v>
      </c>
      <c r="I790" s="12">
        <v>3</v>
      </c>
      <c r="J790" s="12">
        <v>0</v>
      </c>
      <c r="K790" s="71">
        <v>0</v>
      </c>
      <c r="L790" s="71">
        <v>0</v>
      </c>
      <c r="M790" s="71">
        <v>0</v>
      </c>
      <c r="N790" s="68">
        <v>1</v>
      </c>
      <c r="O790" s="71">
        <v>0</v>
      </c>
      <c r="P790" s="71">
        <v>0</v>
      </c>
      <c r="Q790" s="71">
        <v>0</v>
      </c>
      <c r="R790" s="70">
        <v>0</v>
      </c>
      <c r="S790" s="70">
        <v>0</v>
      </c>
      <c r="T790" s="68">
        <v>1</v>
      </c>
      <c r="U790" s="71">
        <v>2</v>
      </c>
      <c r="V790" s="71">
        <v>0</v>
      </c>
      <c r="W790" s="71">
        <v>1.5</v>
      </c>
      <c r="X790" s="82"/>
      <c r="Y790" s="82">
        <v>1500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 t="shared" si="100"/>
        <v>对目标方向投掷2个光球,对触碰的单位造成造成150%攻击伤害+1500点固定伤害,此光球再移动到一定位置后会再原始路径返回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63011205</v>
      </c>
      <c r="D791" s="81" t="s">
        <v>893</v>
      </c>
      <c r="E791" s="71">
        <v>4</v>
      </c>
      <c r="F791" s="20">
        <v>80000001</v>
      </c>
      <c r="G791" s="68">
        <v>0</v>
      </c>
      <c r="H791" s="68">
        <v>1</v>
      </c>
      <c r="I791" s="12">
        <v>3</v>
      </c>
      <c r="J791" s="12">
        <v>0</v>
      </c>
      <c r="K791" s="71">
        <v>0</v>
      </c>
      <c r="L791" s="71">
        <v>0</v>
      </c>
      <c r="M791" s="71">
        <v>0</v>
      </c>
      <c r="N791" s="68">
        <v>1</v>
      </c>
      <c r="O791" s="71">
        <v>0</v>
      </c>
      <c r="P791" s="71">
        <v>0</v>
      </c>
      <c r="Q791" s="71">
        <v>0</v>
      </c>
      <c r="R791" s="70">
        <v>0</v>
      </c>
      <c r="S791" s="70">
        <v>0</v>
      </c>
      <c r="T791" s="68">
        <v>1</v>
      </c>
      <c r="U791" s="71">
        <v>2</v>
      </c>
      <c r="V791" s="71">
        <v>0</v>
      </c>
      <c r="W791" s="71">
        <v>1.65</v>
      </c>
      <c r="X791" s="82"/>
      <c r="Y791" s="82">
        <v>2250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si="100"/>
        <v>对目标方向投掷2个光球,对触碰的单位造成造成165%攻击伤害+2250点固定伤害,此光球再移动到一定位置后会再原始路径返回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63011206</v>
      </c>
      <c r="D792" s="81" t="s">
        <v>893</v>
      </c>
      <c r="E792" s="71">
        <v>5</v>
      </c>
      <c r="F792" s="20">
        <v>80000001</v>
      </c>
      <c r="G792" s="71">
        <v>0</v>
      </c>
      <c r="H792" s="71">
        <v>1</v>
      </c>
      <c r="I792" s="12">
        <v>3</v>
      </c>
      <c r="J792" s="12">
        <v>0</v>
      </c>
      <c r="K792" s="71">
        <v>0</v>
      </c>
      <c r="L792" s="71">
        <v>0</v>
      </c>
      <c r="M792" s="71">
        <v>0</v>
      </c>
      <c r="N792" s="68">
        <v>1</v>
      </c>
      <c r="O792" s="71">
        <v>0</v>
      </c>
      <c r="P792" s="71">
        <v>0</v>
      </c>
      <c r="Q792" s="71">
        <v>0</v>
      </c>
      <c r="R792" s="70">
        <v>0</v>
      </c>
      <c r="S792" s="70">
        <v>0</v>
      </c>
      <c r="T792" s="68">
        <v>1</v>
      </c>
      <c r="U792" s="71">
        <v>2</v>
      </c>
      <c r="V792" s="71">
        <v>0</v>
      </c>
      <c r="W792" s="71">
        <v>1.8</v>
      </c>
      <c r="X792" s="82"/>
      <c r="Y792" s="82">
        <v>3000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对目标方向投掷2个光球,对触碰的单位造成造成180%攻击伤害+3000点固定伤害,此光球再移动到一定位置后会再原始路径返回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63011301</v>
      </c>
      <c r="D793" s="69" t="s">
        <v>759</v>
      </c>
      <c r="E793" s="71">
        <v>0</v>
      </c>
      <c r="F793" s="20">
        <v>80000001</v>
      </c>
      <c r="G793" s="68">
        <f t="shared" ref="G793:G795" si="101">C794</f>
        <v>63011302</v>
      </c>
      <c r="H793" s="68">
        <v>5</v>
      </c>
      <c r="I793" s="12">
        <v>5</v>
      </c>
      <c r="J793" s="12">
        <v>5</v>
      </c>
      <c r="K793" s="71">
        <v>0</v>
      </c>
      <c r="L793" s="68">
        <v>0</v>
      </c>
      <c r="M793" s="68">
        <v>0</v>
      </c>
      <c r="N793" s="68">
        <v>1</v>
      </c>
      <c r="O793" s="68">
        <v>0</v>
      </c>
      <c r="P793" s="68">
        <v>0</v>
      </c>
      <c r="Q793" s="68">
        <v>0</v>
      </c>
      <c r="R793" s="70">
        <v>0</v>
      </c>
      <c r="S793" s="70">
        <v>0</v>
      </c>
      <c r="T793" s="68">
        <v>1</v>
      </c>
      <c r="U793" s="68">
        <v>2</v>
      </c>
      <c r="V793" s="68">
        <v>0</v>
      </c>
      <c r="W793" s="68">
        <v>0</v>
      </c>
      <c r="X793" s="68"/>
      <c r="Y793" s="68">
        <v>0</v>
      </c>
      <c r="Z793" s="68">
        <v>0</v>
      </c>
      <c r="AA793" s="68">
        <v>30</v>
      </c>
      <c r="AB793" s="68">
        <v>0</v>
      </c>
      <c r="AC793" s="68">
        <v>0</v>
      </c>
      <c r="AD793" s="68">
        <v>0</v>
      </c>
      <c r="AE793" s="68">
        <v>30</v>
      </c>
      <c r="AF793" s="68">
        <v>0</v>
      </c>
      <c r="AG793" s="68">
        <v>0</v>
      </c>
      <c r="AH793" s="70">
        <v>1</v>
      </c>
      <c r="AI793" s="70">
        <v>0</v>
      </c>
      <c r="AJ793" s="70">
        <v>0</v>
      </c>
      <c r="AK793" s="70">
        <v>1.5</v>
      </c>
      <c r="AL793" s="68">
        <v>0</v>
      </c>
      <c r="AM793" s="68">
        <v>0.5</v>
      </c>
      <c r="AN793" s="68">
        <v>0</v>
      </c>
      <c r="AO793" s="71">
        <v>0.25</v>
      </c>
      <c r="AP793" s="68">
        <v>3000</v>
      </c>
      <c r="AQ793" s="68">
        <v>0</v>
      </c>
      <c r="AR793" s="68">
        <v>0</v>
      </c>
      <c r="AS793" s="70">
        <v>0</v>
      </c>
      <c r="AT793" s="68" t="s">
        <v>153</v>
      </c>
      <c r="AU793" s="68"/>
      <c r="AV793" s="69" t="s">
        <v>815</v>
      </c>
      <c r="AW793" s="68" t="s">
        <v>426</v>
      </c>
      <c r="AX793" s="71">
        <v>0</v>
      </c>
      <c r="AY793" s="71">
        <v>21101051</v>
      </c>
      <c r="AZ793" s="69" t="s">
        <v>267</v>
      </c>
      <c r="BA793" s="228" t="s">
        <v>895</v>
      </c>
      <c r="BB793" s="70">
        <v>0</v>
      </c>
      <c r="BC793" s="70">
        <v>0</v>
      </c>
      <c r="BD793" s="86" t="s">
        <v>896</v>
      </c>
      <c r="BE793" s="68">
        <v>0</v>
      </c>
      <c r="BF793" s="68">
        <v>0</v>
      </c>
      <c r="BG793" s="68">
        <v>0</v>
      </c>
      <c r="BH793" s="68">
        <v>0</v>
      </c>
      <c r="BI793" s="68">
        <v>0</v>
      </c>
      <c r="BJ793" s="68">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63011302</v>
      </c>
      <c r="D794" s="69" t="s">
        <v>759</v>
      </c>
      <c r="E794" s="71">
        <v>1</v>
      </c>
      <c r="F794" s="20">
        <v>80000001</v>
      </c>
      <c r="G794" s="68">
        <f t="shared" si="101"/>
        <v>63011303</v>
      </c>
      <c r="H794" s="68">
        <v>5</v>
      </c>
      <c r="I794" s="12">
        <v>5</v>
      </c>
      <c r="J794" s="12">
        <v>2</v>
      </c>
      <c r="K794" s="71">
        <v>0</v>
      </c>
      <c r="L794" s="68">
        <v>0</v>
      </c>
      <c r="M794" s="68">
        <v>0</v>
      </c>
      <c r="N794" s="68">
        <v>1</v>
      </c>
      <c r="O794" s="68">
        <v>0</v>
      </c>
      <c r="P794" s="68">
        <v>0</v>
      </c>
      <c r="Q794" s="68">
        <v>0</v>
      </c>
      <c r="R794" s="70">
        <v>0</v>
      </c>
      <c r="S794" s="68">
        <v>0</v>
      </c>
      <c r="T794" s="68">
        <v>1</v>
      </c>
      <c r="U794" s="68">
        <v>2</v>
      </c>
      <c r="V794" s="68">
        <v>0</v>
      </c>
      <c r="W794" s="68">
        <v>0</v>
      </c>
      <c r="X794" s="68"/>
      <c r="Y794" s="68">
        <v>0</v>
      </c>
      <c r="Z794" s="68">
        <v>0</v>
      </c>
      <c r="AA794" s="68">
        <v>30</v>
      </c>
      <c r="AB794" s="68">
        <v>0</v>
      </c>
      <c r="AC794" s="68">
        <v>0</v>
      </c>
      <c r="AD794" s="68">
        <v>0</v>
      </c>
      <c r="AE794" s="68">
        <v>30</v>
      </c>
      <c r="AF794" s="68">
        <v>0</v>
      </c>
      <c r="AG794" s="68">
        <v>0</v>
      </c>
      <c r="AH794" s="70">
        <v>1</v>
      </c>
      <c r="AI794" s="70">
        <v>0</v>
      </c>
      <c r="AJ794" s="70">
        <v>0</v>
      </c>
      <c r="AK794" s="70">
        <v>1.5</v>
      </c>
      <c r="AL794" s="68">
        <v>0</v>
      </c>
      <c r="AM794" s="68">
        <v>0.5</v>
      </c>
      <c r="AN794" s="68">
        <v>0</v>
      </c>
      <c r="AO794" s="71">
        <v>0.25</v>
      </c>
      <c r="AP794" s="68">
        <v>3000</v>
      </c>
      <c r="AQ794" s="68">
        <v>0</v>
      </c>
      <c r="AR794" s="68">
        <v>0</v>
      </c>
      <c r="AS794" s="70">
        <v>0</v>
      </c>
      <c r="AT794" s="68" t="s">
        <v>153</v>
      </c>
      <c r="AU794" s="68"/>
      <c r="AV794" s="69" t="s">
        <v>815</v>
      </c>
      <c r="AW794" s="68" t="s">
        <v>426</v>
      </c>
      <c r="AX794" s="71">
        <v>0</v>
      </c>
      <c r="AY794" s="71">
        <v>21101051</v>
      </c>
      <c r="AZ794" s="69" t="s">
        <v>267</v>
      </c>
      <c r="BA794" s="228" t="s">
        <v>895</v>
      </c>
      <c r="BB794" s="70">
        <v>0</v>
      </c>
      <c r="BC794" s="70">
        <v>0</v>
      </c>
      <c r="BD794" s="86" t="s">
        <v>896</v>
      </c>
      <c r="BE794" s="68">
        <v>0</v>
      </c>
      <c r="BF794" s="68">
        <v>0</v>
      </c>
      <c r="BG794" s="68">
        <v>0</v>
      </c>
      <c r="BH794" s="68">
        <v>0</v>
      </c>
      <c r="BI794" s="68">
        <v>0</v>
      </c>
      <c r="BJ794" s="68">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63011303</v>
      </c>
      <c r="D795" s="69" t="s">
        <v>759</v>
      </c>
      <c r="E795" s="71">
        <v>2</v>
      </c>
      <c r="F795" s="20">
        <v>80000001</v>
      </c>
      <c r="G795" s="68">
        <f t="shared" si="101"/>
        <v>63011304</v>
      </c>
      <c r="H795" s="68">
        <v>5</v>
      </c>
      <c r="I795" s="12">
        <v>5</v>
      </c>
      <c r="J795" s="12">
        <v>2</v>
      </c>
      <c r="K795" s="71">
        <v>0</v>
      </c>
      <c r="L795" s="68">
        <v>0</v>
      </c>
      <c r="M795" s="68">
        <v>0</v>
      </c>
      <c r="N795" s="68">
        <v>1</v>
      </c>
      <c r="O795" s="68">
        <v>0</v>
      </c>
      <c r="P795" s="68">
        <v>0</v>
      </c>
      <c r="Q795" s="68">
        <v>0</v>
      </c>
      <c r="R795" s="70">
        <v>0</v>
      </c>
      <c r="S795" s="68">
        <v>0</v>
      </c>
      <c r="T795" s="68">
        <v>1</v>
      </c>
      <c r="U795" s="68">
        <v>2</v>
      </c>
      <c r="V795" s="68">
        <v>0</v>
      </c>
      <c r="W795" s="68">
        <v>0</v>
      </c>
      <c r="X795" s="68"/>
      <c r="Y795" s="68">
        <v>0</v>
      </c>
      <c r="Z795" s="68">
        <v>0</v>
      </c>
      <c r="AA795" s="68">
        <v>30</v>
      </c>
      <c r="AB795" s="68">
        <v>0</v>
      </c>
      <c r="AC795" s="68">
        <v>0</v>
      </c>
      <c r="AD795" s="68">
        <v>0</v>
      </c>
      <c r="AE795" s="68">
        <v>30</v>
      </c>
      <c r="AF795" s="68">
        <v>0</v>
      </c>
      <c r="AG795" s="68">
        <v>0</v>
      </c>
      <c r="AH795" s="70">
        <v>1</v>
      </c>
      <c r="AI795" s="70">
        <v>0</v>
      </c>
      <c r="AJ795" s="70">
        <v>0</v>
      </c>
      <c r="AK795" s="70">
        <v>1.5</v>
      </c>
      <c r="AL795" s="68">
        <v>0</v>
      </c>
      <c r="AM795" s="68">
        <v>0.5</v>
      </c>
      <c r="AN795" s="68">
        <v>0</v>
      </c>
      <c r="AO795" s="71">
        <v>0.25</v>
      </c>
      <c r="AP795" s="68">
        <v>3000</v>
      </c>
      <c r="AQ795" s="68">
        <v>0</v>
      </c>
      <c r="AR795" s="68">
        <v>0</v>
      </c>
      <c r="AS795" s="70">
        <v>0</v>
      </c>
      <c r="AT795" s="68" t="s">
        <v>153</v>
      </c>
      <c r="AU795" s="68"/>
      <c r="AV795" s="69" t="s">
        <v>815</v>
      </c>
      <c r="AW795" s="68" t="s">
        <v>426</v>
      </c>
      <c r="AX795" s="71">
        <v>0</v>
      </c>
      <c r="AY795" s="71">
        <v>21101051</v>
      </c>
      <c r="AZ795" s="69" t="s">
        <v>267</v>
      </c>
      <c r="BA795" s="228" t="s">
        <v>897</v>
      </c>
      <c r="BB795" s="70">
        <v>0</v>
      </c>
      <c r="BC795" s="70">
        <v>0</v>
      </c>
      <c r="BD795" s="86" t="s">
        <v>898</v>
      </c>
      <c r="BE795" s="68">
        <v>0</v>
      </c>
      <c r="BF795" s="68">
        <v>0</v>
      </c>
      <c r="BG795" s="68">
        <v>0</v>
      </c>
      <c r="BH795" s="68">
        <v>0</v>
      </c>
      <c r="BI795" s="68">
        <v>0</v>
      </c>
      <c r="BJ795" s="68">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63011304</v>
      </c>
      <c r="D796" s="69" t="s">
        <v>759</v>
      </c>
      <c r="E796" s="71">
        <v>3</v>
      </c>
      <c r="F796" s="20">
        <v>80000001</v>
      </c>
      <c r="G796" s="68">
        <v>0</v>
      </c>
      <c r="H796" s="68">
        <v>5</v>
      </c>
      <c r="I796" s="12">
        <v>5</v>
      </c>
      <c r="J796" s="12">
        <v>0</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899</v>
      </c>
      <c r="BB796" s="70">
        <v>0</v>
      </c>
      <c r="BC796" s="70">
        <v>0</v>
      </c>
      <c r="BD796" s="86" t="s">
        <v>900</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63011305</v>
      </c>
      <c r="D797" s="69" t="s">
        <v>759</v>
      </c>
      <c r="E797" s="71">
        <v>4</v>
      </c>
      <c r="F797" s="20">
        <v>80000001</v>
      </c>
      <c r="G797" s="68">
        <v>0</v>
      </c>
      <c r="H797" s="68">
        <v>5</v>
      </c>
      <c r="I797" s="12">
        <v>5</v>
      </c>
      <c r="J797" s="12">
        <v>0</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901</v>
      </c>
      <c r="BB797" s="70">
        <v>0</v>
      </c>
      <c r="BC797" s="70">
        <v>0</v>
      </c>
      <c r="BD797" s="86" t="s">
        <v>902</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63011306</v>
      </c>
      <c r="D798" s="69" t="s">
        <v>759</v>
      </c>
      <c r="E798" s="71">
        <v>5</v>
      </c>
      <c r="F798" s="20">
        <v>80000001</v>
      </c>
      <c r="G798" s="71">
        <v>0</v>
      </c>
      <c r="H798" s="71">
        <v>5</v>
      </c>
      <c r="I798" s="12">
        <v>5</v>
      </c>
      <c r="J798" s="12">
        <v>0</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903</v>
      </c>
      <c r="BB798" s="70">
        <v>0</v>
      </c>
      <c r="BC798" s="70">
        <v>0</v>
      </c>
      <c r="BD798" s="86" t="s">
        <v>904</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63011311</v>
      </c>
      <c r="D799" s="13" t="s">
        <v>905</v>
      </c>
      <c r="E799" s="12">
        <v>1</v>
      </c>
      <c r="F799" s="20">
        <v>80000001</v>
      </c>
      <c r="G799" s="14">
        <v>0</v>
      </c>
      <c r="H799" s="14">
        <v>0</v>
      </c>
      <c r="I799" s="14">
        <v>1</v>
      </c>
      <c r="J799" s="14">
        <v>0</v>
      </c>
      <c r="K799" s="14">
        <v>0</v>
      </c>
      <c r="L799" s="12">
        <v>0</v>
      </c>
      <c r="M799" s="12">
        <v>0</v>
      </c>
      <c r="N799" s="12">
        <v>2</v>
      </c>
      <c r="O799" s="12">
        <v>9</v>
      </c>
      <c r="P799" s="12">
        <v>1</v>
      </c>
      <c r="Q799" s="12">
        <v>0</v>
      </c>
      <c r="R799" s="20">
        <v>0</v>
      </c>
      <c r="S799" s="12">
        <v>0</v>
      </c>
      <c r="T799" s="12">
        <v>1</v>
      </c>
      <c r="U799" s="12">
        <v>2</v>
      </c>
      <c r="V799" s="12">
        <v>0</v>
      </c>
      <c r="W799" s="12">
        <v>0</v>
      </c>
      <c r="X799" s="12"/>
      <c r="Y799" s="12">
        <v>0</v>
      </c>
      <c r="Z799" s="12">
        <v>0</v>
      </c>
      <c r="AA799" s="12">
        <v>0</v>
      </c>
      <c r="AB799" s="12">
        <v>0</v>
      </c>
      <c r="AC799" s="12">
        <v>0</v>
      </c>
      <c r="AD799" s="12">
        <v>0</v>
      </c>
      <c r="AE799" s="12">
        <v>10</v>
      </c>
      <c r="AF799" s="12">
        <v>0</v>
      </c>
      <c r="AG799" s="12">
        <v>3</v>
      </c>
      <c r="AH799" s="20">
        <v>7</v>
      </c>
      <c r="AI799" s="20">
        <v>0</v>
      </c>
      <c r="AJ799" s="20">
        <v>0</v>
      </c>
      <c r="AK799" s="20">
        <v>10</v>
      </c>
      <c r="AL799" s="12">
        <v>0</v>
      </c>
      <c r="AM799" s="12">
        <v>0</v>
      </c>
      <c r="AN799" s="12">
        <v>0</v>
      </c>
      <c r="AO799" s="12">
        <v>0</v>
      </c>
      <c r="AP799" s="12">
        <v>3000</v>
      </c>
      <c r="AQ799" s="12">
        <v>0.2</v>
      </c>
      <c r="AR799" s="12">
        <v>0</v>
      </c>
      <c r="AS799" s="20">
        <v>0</v>
      </c>
      <c r="AT799" s="12">
        <v>80002005</v>
      </c>
      <c r="AU799" s="12"/>
      <c r="AV799" s="13" t="s">
        <v>173</v>
      </c>
      <c r="AW799" s="12">
        <v>0</v>
      </c>
      <c r="AX799" s="14">
        <v>0</v>
      </c>
      <c r="AY799" s="14">
        <v>0</v>
      </c>
      <c r="AZ799" s="13" t="s">
        <v>156</v>
      </c>
      <c r="BA799" s="12">
        <v>0</v>
      </c>
      <c r="BB799" s="23">
        <v>0</v>
      </c>
      <c r="BC799" s="23">
        <v>0</v>
      </c>
      <c r="BD799" s="34" t="s">
        <v>906</v>
      </c>
      <c r="BE799" s="12"/>
      <c r="BF799" s="12">
        <v>0</v>
      </c>
      <c r="BG799" s="12"/>
      <c r="BH799" s="12"/>
      <c r="BI799" s="12"/>
      <c r="BJ799" s="14"/>
      <c r="BK799" s="12">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68">
        <v>63011312</v>
      </c>
      <c r="D800" s="13" t="s">
        <v>907</v>
      </c>
      <c r="E800" s="12">
        <v>1</v>
      </c>
      <c r="F800" s="20">
        <v>80000001</v>
      </c>
      <c r="G800" s="14">
        <v>0</v>
      </c>
      <c r="H800" s="14">
        <v>0</v>
      </c>
      <c r="I800" s="14">
        <v>1</v>
      </c>
      <c r="J800" s="14">
        <v>0</v>
      </c>
      <c r="K800" s="14">
        <v>0</v>
      </c>
      <c r="L800" s="12">
        <v>0</v>
      </c>
      <c r="M800" s="12">
        <v>0</v>
      </c>
      <c r="N800" s="12">
        <v>2</v>
      </c>
      <c r="O800" s="12">
        <v>9</v>
      </c>
      <c r="P800" s="12">
        <v>0.1</v>
      </c>
      <c r="Q800" s="12">
        <v>0</v>
      </c>
      <c r="R800" s="20">
        <v>0</v>
      </c>
      <c r="S800" s="12">
        <v>0</v>
      </c>
      <c r="T800" s="12">
        <v>1</v>
      </c>
      <c r="U800" s="12">
        <v>2</v>
      </c>
      <c r="V800" s="12">
        <v>0</v>
      </c>
      <c r="W800" s="12">
        <v>2</v>
      </c>
      <c r="X800" s="12"/>
      <c r="Y800" s="12">
        <v>0</v>
      </c>
      <c r="Z800" s="12">
        <v>0</v>
      </c>
      <c r="AA800" s="12">
        <v>0</v>
      </c>
      <c r="AB800" s="12">
        <v>0</v>
      </c>
      <c r="AC800" s="12">
        <v>0</v>
      </c>
      <c r="AD800" s="12">
        <v>0</v>
      </c>
      <c r="AE800" s="12">
        <v>3</v>
      </c>
      <c r="AF800" s="12">
        <v>2</v>
      </c>
      <c r="AG800" s="12" t="s">
        <v>152</v>
      </c>
      <c r="AH800" s="20">
        <v>0</v>
      </c>
      <c r="AI800" s="20">
        <v>0</v>
      </c>
      <c r="AJ800" s="20">
        <v>0</v>
      </c>
      <c r="AK800" s="20">
        <v>1.5</v>
      </c>
      <c r="AL800" s="12">
        <v>0</v>
      </c>
      <c r="AM800" s="12">
        <v>0</v>
      </c>
      <c r="AN800" s="12">
        <v>0</v>
      </c>
      <c r="AO800" s="12">
        <v>0</v>
      </c>
      <c r="AP800" s="12">
        <v>3000</v>
      </c>
      <c r="AQ800" s="12">
        <v>0.5</v>
      </c>
      <c r="AR800" s="12">
        <v>0</v>
      </c>
      <c r="AS800" s="20">
        <v>0</v>
      </c>
      <c r="AT800" s="12">
        <v>0</v>
      </c>
      <c r="AU800" s="12"/>
      <c r="AV800" s="13" t="s">
        <v>173</v>
      </c>
      <c r="AW800" s="12">
        <v>0</v>
      </c>
      <c r="AX800" s="14">
        <v>10000007</v>
      </c>
      <c r="AY800" s="14">
        <v>21201050</v>
      </c>
      <c r="AZ800" s="13" t="s">
        <v>156</v>
      </c>
      <c r="BA800" s="12">
        <v>0</v>
      </c>
      <c r="BB800" s="23">
        <v>0</v>
      </c>
      <c r="BC800" s="23">
        <v>1</v>
      </c>
      <c r="BD800" s="34" t="s">
        <v>908</v>
      </c>
      <c r="BE800" s="12">
        <v>0</v>
      </c>
      <c r="BF800" s="12">
        <v>0</v>
      </c>
      <c r="BG800" s="12"/>
      <c r="BH800" s="12"/>
      <c r="BI800" s="12"/>
      <c r="BJ800" s="14"/>
      <c r="BK800" s="12">
        <v>0</v>
      </c>
      <c r="BL800" s="20">
        <v>0</v>
      </c>
      <c r="BM800" s="20">
        <v>0</v>
      </c>
      <c r="BN800" s="20">
        <v>0</v>
      </c>
      <c r="BO800" s="20">
        <v>0</v>
      </c>
      <c r="BP800" s="20">
        <v>0</v>
      </c>
      <c r="BQ800" s="20">
        <v>0</v>
      </c>
      <c r="BR800" s="20">
        <v>0</v>
      </c>
      <c r="BS800" s="20"/>
      <c r="BT800" s="20"/>
      <c r="BU800" s="20"/>
      <c r="BV800" s="20">
        <v>0</v>
      </c>
      <c r="BW800" s="20">
        <v>0</v>
      </c>
      <c r="BX800" s="20">
        <v>0</v>
      </c>
    </row>
    <row r="801" spans="3:76" ht="20.100000000000001" customHeight="1">
      <c r="C801" s="68">
        <v>63011313</v>
      </c>
      <c r="D801" s="13" t="s">
        <v>286</v>
      </c>
      <c r="E801" s="14">
        <v>1</v>
      </c>
      <c r="F801" s="20">
        <v>80000001</v>
      </c>
      <c r="G801" s="20">
        <v>0</v>
      </c>
      <c r="H801" s="20">
        <v>0</v>
      </c>
      <c r="I801" s="14">
        <v>1</v>
      </c>
      <c r="J801" s="14">
        <v>0</v>
      </c>
      <c r="K801" s="20">
        <v>0</v>
      </c>
      <c r="L801" s="20">
        <v>0</v>
      </c>
      <c r="M801" s="20">
        <v>0</v>
      </c>
      <c r="N801" s="20">
        <v>2</v>
      </c>
      <c r="O801" s="20">
        <v>10</v>
      </c>
      <c r="P801" s="20">
        <v>0.1</v>
      </c>
      <c r="Q801" s="20">
        <v>0</v>
      </c>
      <c r="R801" s="20">
        <v>0</v>
      </c>
      <c r="S801" s="20">
        <v>0</v>
      </c>
      <c r="T801" s="12">
        <v>1</v>
      </c>
      <c r="U801" s="20">
        <v>2</v>
      </c>
      <c r="V801" s="20">
        <v>0</v>
      </c>
      <c r="W801" s="20">
        <v>2.5</v>
      </c>
      <c r="X801" s="20"/>
      <c r="Y801" s="20">
        <v>0</v>
      </c>
      <c r="Z801" s="20">
        <v>0</v>
      </c>
      <c r="AA801" s="20">
        <v>0</v>
      </c>
      <c r="AB801" s="20">
        <v>0</v>
      </c>
      <c r="AC801" s="14">
        <v>0</v>
      </c>
      <c r="AD801" s="20">
        <v>0</v>
      </c>
      <c r="AE801" s="20">
        <v>10</v>
      </c>
      <c r="AF801" s="20">
        <v>0</v>
      </c>
      <c r="AG801" s="20">
        <v>0</v>
      </c>
      <c r="AH801" s="20">
        <v>7</v>
      </c>
      <c r="AI801" s="20">
        <v>0</v>
      </c>
      <c r="AJ801" s="20">
        <v>0</v>
      </c>
      <c r="AK801" s="20">
        <v>6</v>
      </c>
      <c r="AL801" s="20">
        <v>0</v>
      </c>
      <c r="AM801" s="20">
        <v>0</v>
      </c>
      <c r="AN801" s="20">
        <v>0</v>
      </c>
      <c r="AO801" s="20">
        <v>0</v>
      </c>
      <c r="AP801" s="20">
        <v>1000</v>
      </c>
      <c r="AQ801" s="20">
        <v>0</v>
      </c>
      <c r="AR801" s="20">
        <v>0</v>
      </c>
      <c r="AS801" s="20">
        <v>0</v>
      </c>
      <c r="AT801" s="20">
        <v>90000009</v>
      </c>
      <c r="AU801" s="20"/>
      <c r="AV801" s="13" t="s">
        <v>173</v>
      </c>
      <c r="AW801" s="20" t="s">
        <v>174</v>
      </c>
      <c r="AX801" s="20" t="s">
        <v>153</v>
      </c>
      <c r="AY801" s="20" t="s">
        <v>909</v>
      </c>
      <c r="AZ801" s="40" t="s">
        <v>156</v>
      </c>
      <c r="BA801" s="20">
        <v>0</v>
      </c>
      <c r="BB801" s="23">
        <v>0</v>
      </c>
      <c r="BC801" s="23">
        <v>0</v>
      </c>
      <c r="BD801" s="42" t="s">
        <v>910</v>
      </c>
      <c r="BE801" s="20">
        <v>0</v>
      </c>
      <c r="BF801" s="12">
        <v>0</v>
      </c>
      <c r="BG801" s="12"/>
      <c r="BH801" s="12"/>
      <c r="BI801" s="12"/>
      <c r="BJ801" s="14"/>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63011314</v>
      </c>
      <c r="D802" s="13" t="s">
        <v>296</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911</v>
      </c>
      <c r="BB802" s="23">
        <v>0</v>
      </c>
      <c r="BC802" s="23">
        <v>0</v>
      </c>
      <c r="BD802" s="34" t="s">
        <v>354</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63011315</v>
      </c>
      <c r="D803" s="53" t="s">
        <v>460</v>
      </c>
      <c r="E803" s="46">
        <v>1</v>
      </c>
      <c r="F803" s="20">
        <v>80000001</v>
      </c>
      <c r="G803" s="48">
        <v>0</v>
      </c>
      <c r="H803" s="48">
        <v>0</v>
      </c>
      <c r="I803" s="48">
        <v>1</v>
      </c>
      <c r="J803" s="48">
        <v>0</v>
      </c>
      <c r="K803" s="46">
        <v>0</v>
      </c>
      <c r="L803" s="48">
        <v>0</v>
      </c>
      <c r="M803" s="48">
        <v>0</v>
      </c>
      <c r="N803" s="48">
        <v>2</v>
      </c>
      <c r="O803" s="48">
        <v>1</v>
      </c>
      <c r="P803" s="48">
        <v>0</v>
      </c>
      <c r="Q803" s="48">
        <v>0</v>
      </c>
      <c r="R803" s="52">
        <v>0</v>
      </c>
      <c r="S803" s="83">
        <v>0</v>
      </c>
      <c r="T803" s="46">
        <v>1</v>
      </c>
      <c r="U803" s="48">
        <v>2</v>
      </c>
      <c r="V803" s="48">
        <v>0</v>
      </c>
      <c r="W803" s="48">
        <v>0.75</v>
      </c>
      <c r="X803" s="48"/>
      <c r="Y803" s="48">
        <v>0</v>
      </c>
      <c r="Z803" s="48">
        <v>0</v>
      </c>
      <c r="AA803" s="48">
        <v>0</v>
      </c>
      <c r="AB803" s="48">
        <v>0</v>
      </c>
      <c r="AC803" s="48">
        <v>0</v>
      </c>
      <c r="AD803" s="48">
        <v>0</v>
      </c>
      <c r="AE803" s="48">
        <v>30</v>
      </c>
      <c r="AF803" s="48">
        <v>1</v>
      </c>
      <c r="AG803" s="48">
        <v>4</v>
      </c>
      <c r="AH803" s="52">
        <v>9</v>
      </c>
      <c r="AI803" s="52">
        <v>0</v>
      </c>
      <c r="AJ803" s="20">
        <v>0</v>
      </c>
      <c r="AK803" s="52">
        <v>4</v>
      </c>
      <c r="AL803" s="48">
        <v>0</v>
      </c>
      <c r="AM803" s="48">
        <v>0</v>
      </c>
      <c r="AN803" s="48">
        <v>0</v>
      </c>
      <c r="AO803" s="48">
        <v>0</v>
      </c>
      <c r="AP803" s="48">
        <v>30000</v>
      </c>
      <c r="AQ803" s="48">
        <v>0.5</v>
      </c>
      <c r="AR803" s="48">
        <v>0</v>
      </c>
      <c r="AS803" s="52">
        <v>0</v>
      </c>
      <c r="AT803" s="48">
        <v>0</v>
      </c>
      <c r="AU803" s="48"/>
      <c r="AV803" s="53" t="s">
        <v>173</v>
      </c>
      <c r="AW803" s="48" t="s">
        <v>182</v>
      </c>
      <c r="AX803" s="48">
        <v>10000009</v>
      </c>
      <c r="AY803" s="48">
        <v>70405005</v>
      </c>
      <c r="AZ803" s="53" t="s">
        <v>183</v>
      </c>
      <c r="BA803" s="53" t="s">
        <v>226</v>
      </c>
      <c r="BB803" s="83">
        <v>0</v>
      </c>
      <c r="BC803" s="83">
        <v>0</v>
      </c>
      <c r="BD803" s="87" t="s">
        <v>912</v>
      </c>
      <c r="BE803" s="48">
        <v>0</v>
      </c>
      <c r="BF803" s="46">
        <v>0</v>
      </c>
      <c r="BG803" s="48">
        <v>0</v>
      </c>
      <c r="BH803" s="48">
        <v>0</v>
      </c>
      <c r="BI803" s="48">
        <v>0</v>
      </c>
      <c r="BJ803" s="48">
        <v>0</v>
      </c>
      <c r="BK803" s="91">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63011316</v>
      </c>
      <c r="D804" s="13" t="s">
        <v>856</v>
      </c>
      <c r="E804" s="12">
        <v>1</v>
      </c>
      <c r="F804" s="20">
        <v>80000001</v>
      </c>
      <c r="G804" s="14">
        <v>0</v>
      </c>
      <c r="H804" s="14">
        <v>0</v>
      </c>
      <c r="I804" s="14">
        <v>1</v>
      </c>
      <c r="J804" s="14">
        <v>0</v>
      </c>
      <c r="K804" s="14">
        <v>0</v>
      </c>
      <c r="L804" s="12">
        <v>0</v>
      </c>
      <c r="M804" s="12">
        <v>0</v>
      </c>
      <c r="N804" s="12">
        <v>5</v>
      </c>
      <c r="O804" s="12">
        <v>0</v>
      </c>
      <c r="P804" s="12">
        <v>0</v>
      </c>
      <c r="Q804" s="12">
        <v>0</v>
      </c>
      <c r="R804" s="20">
        <v>0</v>
      </c>
      <c r="S804" s="12">
        <v>0</v>
      </c>
      <c r="T804" s="12">
        <v>1</v>
      </c>
      <c r="U804" s="12">
        <v>2</v>
      </c>
      <c r="V804" s="12">
        <v>0</v>
      </c>
      <c r="W804" s="12">
        <v>0</v>
      </c>
      <c r="X804" s="12"/>
      <c r="Y804" s="12">
        <v>0</v>
      </c>
      <c r="Z804" s="12">
        <v>0</v>
      </c>
      <c r="AA804" s="12">
        <v>0</v>
      </c>
      <c r="AB804" s="12">
        <v>0</v>
      </c>
      <c r="AC804" s="12">
        <v>0</v>
      </c>
      <c r="AD804" s="12">
        <v>0</v>
      </c>
      <c r="AE804" s="12">
        <v>9</v>
      </c>
      <c r="AF804" s="12">
        <v>2</v>
      </c>
      <c r="AG804" s="12" t="s">
        <v>152</v>
      </c>
      <c r="AH804" s="20">
        <v>2</v>
      </c>
      <c r="AI804" s="20">
        <v>2</v>
      </c>
      <c r="AJ804" s="20">
        <v>0</v>
      </c>
      <c r="AK804" s="20">
        <v>1.5</v>
      </c>
      <c r="AL804" s="12">
        <v>0</v>
      </c>
      <c r="AM804" s="12">
        <v>0</v>
      </c>
      <c r="AN804" s="12">
        <v>0</v>
      </c>
      <c r="AO804" s="12">
        <v>0</v>
      </c>
      <c r="AP804" s="12">
        <v>3000</v>
      </c>
      <c r="AQ804" s="12">
        <v>0.5</v>
      </c>
      <c r="AR804" s="12">
        <v>0</v>
      </c>
      <c r="AS804" s="20">
        <v>0</v>
      </c>
      <c r="AT804" s="12" t="s">
        <v>153</v>
      </c>
      <c r="AU804" s="12"/>
      <c r="AV804" s="13" t="s">
        <v>173</v>
      </c>
      <c r="AW804" s="12">
        <v>0</v>
      </c>
      <c r="AX804" s="14">
        <v>0</v>
      </c>
      <c r="AY804" s="14">
        <v>0</v>
      </c>
      <c r="AZ804" s="13" t="s">
        <v>156</v>
      </c>
      <c r="BA804" s="12" t="s">
        <v>913</v>
      </c>
      <c r="BB804" s="23">
        <v>0</v>
      </c>
      <c r="BC804" s="23">
        <v>0</v>
      </c>
      <c r="BD804" s="34" t="s">
        <v>914</v>
      </c>
      <c r="BE804" s="12"/>
      <c r="BF804" s="12">
        <v>0</v>
      </c>
      <c r="BG804" s="12"/>
      <c r="BH804" s="12"/>
      <c r="BI804" s="12"/>
      <c r="BJ804" s="14"/>
      <c r="BK804" s="12">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63011317</v>
      </c>
      <c r="D805" s="13" t="s">
        <v>856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915</v>
      </c>
      <c r="BB805" s="23">
        <v>0</v>
      </c>
      <c r="BC805" s="23">
        <v>0</v>
      </c>
      <c r="BD805" s="34" t="s">
        <v>916</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63011321</v>
      </c>
      <c r="D806" s="69" t="s">
        <v>759</v>
      </c>
      <c r="E806" s="71">
        <v>0</v>
      </c>
      <c r="F806" s="20">
        <v>80000001</v>
      </c>
      <c r="G806" s="68">
        <f t="shared" ref="G806:G808" si="102">C807</f>
        <v>63011322</v>
      </c>
      <c r="H806" s="68">
        <v>5</v>
      </c>
      <c r="I806" s="12">
        <v>5</v>
      </c>
      <c r="J806" s="12">
        <v>5</v>
      </c>
      <c r="K806" s="71">
        <v>0</v>
      </c>
      <c r="L806" s="68">
        <v>0</v>
      </c>
      <c r="M806" s="68">
        <v>0</v>
      </c>
      <c r="N806" s="68">
        <v>1</v>
      </c>
      <c r="O806" s="68">
        <v>0</v>
      </c>
      <c r="P806" s="68">
        <v>0</v>
      </c>
      <c r="Q806" s="68">
        <v>0</v>
      </c>
      <c r="R806" s="70">
        <v>0</v>
      </c>
      <c r="S806" s="68">
        <v>0</v>
      </c>
      <c r="T806" s="68">
        <v>1</v>
      </c>
      <c r="U806" s="68">
        <v>2</v>
      </c>
      <c r="V806" s="68">
        <v>0</v>
      </c>
      <c r="W806" s="68">
        <v>0</v>
      </c>
      <c r="X806" s="68"/>
      <c r="Y806" s="68">
        <v>0</v>
      </c>
      <c r="Z806" s="68">
        <v>0</v>
      </c>
      <c r="AA806" s="68">
        <v>30</v>
      </c>
      <c r="AB806" s="68">
        <v>0</v>
      </c>
      <c r="AC806" s="68">
        <v>0</v>
      </c>
      <c r="AD806" s="68">
        <v>0</v>
      </c>
      <c r="AE806" s="68">
        <v>30</v>
      </c>
      <c r="AF806" s="68">
        <v>0</v>
      </c>
      <c r="AG806" s="68">
        <v>0</v>
      </c>
      <c r="AH806" s="70">
        <v>1</v>
      </c>
      <c r="AI806" s="70">
        <v>0</v>
      </c>
      <c r="AJ806" s="70">
        <v>0</v>
      </c>
      <c r="AK806" s="70">
        <v>1.5</v>
      </c>
      <c r="AL806" s="68">
        <v>0</v>
      </c>
      <c r="AM806" s="68">
        <v>0</v>
      </c>
      <c r="AN806" s="68">
        <v>0</v>
      </c>
      <c r="AO806" s="71">
        <v>0.25</v>
      </c>
      <c r="AP806" s="68">
        <v>3000</v>
      </c>
      <c r="AQ806" s="68">
        <v>0</v>
      </c>
      <c r="AR806" s="68">
        <v>0</v>
      </c>
      <c r="AS806" s="70">
        <v>0</v>
      </c>
      <c r="AT806" s="68" t="s">
        <v>153</v>
      </c>
      <c r="AU806" s="68"/>
      <c r="AV806" s="69" t="s">
        <v>173</v>
      </c>
      <c r="AW806" s="68" t="s">
        <v>426</v>
      </c>
      <c r="AX806" s="71">
        <v>0</v>
      </c>
      <c r="AY806" s="71">
        <v>21101051</v>
      </c>
      <c r="AZ806" s="69" t="s">
        <v>267</v>
      </c>
      <c r="BA806" s="228" t="s">
        <v>917</v>
      </c>
      <c r="BB806" s="70">
        <v>0</v>
      </c>
      <c r="BC806" s="70">
        <v>0</v>
      </c>
      <c r="BD806" s="86" t="s">
        <v>896</v>
      </c>
      <c r="BE806" s="68">
        <v>0</v>
      </c>
      <c r="BF806" s="68">
        <v>0</v>
      </c>
      <c r="BG806" s="68">
        <v>0</v>
      </c>
      <c r="BH806" s="68">
        <v>0</v>
      </c>
      <c r="BI806" s="68">
        <v>0</v>
      </c>
      <c r="BJ806" s="68">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63011322</v>
      </c>
      <c r="D807" s="69" t="s">
        <v>759</v>
      </c>
      <c r="E807" s="71">
        <v>1</v>
      </c>
      <c r="F807" s="20">
        <v>80000001</v>
      </c>
      <c r="G807" s="68">
        <f t="shared" si="102"/>
        <v>63011323</v>
      </c>
      <c r="H807" s="68">
        <v>5</v>
      </c>
      <c r="I807" s="12">
        <v>5</v>
      </c>
      <c r="J807" s="12">
        <v>2</v>
      </c>
      <c r="K807" s="71">
        <v>0</v>
      </c>
      <c r="L807" s="68">
        <v>0</v>
      </c>
      <c r="M807" s="68">
        <v>0</v>
      </c>
      <c r="N807" s="68">
        <v>1</v>
      </c>
      <c r="O807" s="68">
        <v>0</v>
      </c>
      <c r="P807" s="68">
        <v>0</v>
      </c>
      <c r="Q807" s="68">
        <v>0</v>
      </c>
      <c r="R807" s="70">
        <v>0</v>
      </c>
      <c r="S807" s="68">
        <v>0</v>
      </c>
      <c r="T807" s="68">
        <v>1</v>
      </c>
      <c r="U807" s="68">
        <v>2</v>
      </c>
      <c r="V807" s="68">
        <v>0</v>
      </c>
      <c r="W807" s="68">
        <v>0</v>
      </c>
      <c r="X807" s="68"/>
      <c r="Y807" s="68">
        <v>0</v>
      </c>
      <c r="Z807" s="68">
        <v>0</v>
      </c>
      <c r="AA807" s="68">
        <v>30</v>
      </c>
      <c r="AB807" s="68">
        <v>0</v>
      </c>
      <c r="AC807" s="68">
        <v>0</v>
      </c>
      <c r="AD807" s="68">
        <v>0</v>
      </c>
      <c r="AE807" s="68">
        <v>30</v>
      </c>
      <c r="AF807" s="68">
        <v>0</v>
      </c>
      <c r="AG807" s="68">
        <v>0</v>
      </c>
      <c r="AH807" s="70">
        <v>1</v>
      </c>
      <c r="AI807" s="70">
        <v>0</v>
      </c>
      <c r="AJ807" s="70">
        <v>0</v>
      </c>
      <c r="AK807" s="70">
        <v>1.5</v>
      </c>
      <c r="AL807" s="68">
        <v>0</v>
      </c>
      <c r="AM807" s="68">
        <v>0</v>
      </c>
      <c r="AN807" s="68">
        <v>0</v>
      </c>
      <c r="AO807" s="71">
        <v>0.25</v>
      </c>
      <c r="AP807" s="68">
        <v>3000</v>
      </c>
      <c r="AQ807" s="68">
        <v>0</v>
      </c>
      <c r="AR807" s="68">
        <v>0</v>
      </c>
      <c r="AS807" s="70">
        <v>0</v>
      </c>
      <c r="AT807" s="68" t="s">
        <v>153</v>
      </c>
      <c r="AU807" s="68"/>
      <c r="AV807" s="69" t="s">
        <v>173</v>
      </c>
      <c r="AW807" s="68" t="s">
        <v>426</v>
      </c>
      <c r="AX807" s="71">
        <v>0</v>
      </c>
      <c r="AY807" s="71">
        <v>21101051</v>
      </c>
      <c r="AZ807" s="69" t="s">
        <v>267</v>
      </c>
      <c r="BA807" s="228" t="s">
        <v>917</v>
      </c>
      <c r="BB807" s="70">
        <v>0</v>
      </c>
      <c r="BC807" s="70">
        <v>0</v>
      </c>
      <c r="BD807" s="86" t="s">
        <v>896</v>
      </c>
      <c r="BE807" s="68">
        <v>0</v>
      </c>
      <c r="BF807" s="68">
        <v>0</v>
      </c>
      <c r="BG807" s="68">
        <v>0</v>
      </c>
      <c r="BH807" s="68">
        <v>0</v>
      </c>
      <c r="BI807" s="68">
        <v>0</v>
      </c>
      <c r="BJ807" s="68">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63011323</v>
      </c>
      <c r="D808" s="69" t="s">
        <v>759</v>
      </c>
      <c r="E808" s="71">
        <v>2</v>
      </c>
      <c r="F808" s="20">
        <v>80000001</v>
      </c>
      <c r="G808" s="68">
        <f t="shared" si="102"/>
        <v>63011324</v>
      </c>
      <c r="H808" s="68">
        <v>5</v>
      </c>
      <c r="I808" s="12">
        <v>5</v>
      </c>
      <c r="J808" s="12">
        <v>2</v>
      </c>
      <c r="K808" s="71">
        <v>0</v>
      </c>
      <c r="L808" s="68">
        <v>0</v>
      </c>
      <c r="M808" s="68">
        <v>0</v>
      </c>
      <c r="N808" s="68">
        <v>1</v>
      </c>
      <c r="O808" s="68">
        <v>0</v>
      </c>
      <c r="P808" s="68">
        <v>0</v>
      </c>
      <c r="Q808" s="68">
        <v>0</v>
      </c>
      <c r="R808" s="70">
        <v>0</v>
      </c>
      <c r="S808" s="68">
        <v>0</v>
      </c>
      <c r="T808" s="68">
        <v>1</v>
      </c>
      <c r="U808" s="68">
        <v>2</v>
      </c>
      <c r="V808" s="68">
        <v>0</v>
      </c>
      <c r="W808" s="68">
        <v>0</v>
      </c>
      <c r="X808" s="68"/>
      <c r="Y808" s="68">
        <v>0</v>
      </c>
      <c r="Z808" s="68">
        <v>0</v>
      </c>
      <c r="AA808" s="68">
        <v>30</v>
      </c>
      <c r="AB808" s="68">
        <v>0</v>
      </c>
      <c r="AC808" s="68">
        <v>0</v>
      </c>
      <c r="AD808" s="68">
        <v>0</v>
      </c>
      <c r="AE808" s="68">
        <v>30</v>
      </c>
      <c r="AF808" s="68">
        <v>0</v>
      </c>
      <c r="AG808" s="68">
        <v>0</v>
      </c>
      <c r="AH808" s="70">
        <v>1</v>
      </c>
      <c r="AI808" s="70">
        <v>0</v>
      </c>
      <c r="AJ808" s="70">
        <v>0</v>
      </c>
      <c r="AK808" s="70">
        <v>1.5</v>
      </c>
      <c r="AL808" s="68">
        <v>0</v>
      </c>
      <c r="AM808" s="68">
        <v>0</v>
      </c>
      <c r="AN808" s="68">
        <v>0</v>
      </c>
      <c r="AO808" s="71">
        <v>0.25</v>
      </c>
      <c r="AP808" s="68">
        <v>3000</v>
      </c>
      <c r="AQ808" s="68">
        <v>0</v>
      </c>
      <c r="AR808" s="68">
        <v>0</v>
      </c>
      <c r="AS808" s="70">
        <v>0</v>
      </c>
      <c r="AT808" s="68" t="s">
        <v>153</v>
      </c>
      <c r="AU808" s="68"/>
      <c r="AV808" s="69" t="s">
        <v>173</v>
      </c>
      <c r="AW808" s="68" t="s">
        <v>426</v>
      </c>
      <c r="AX808" s="71">
        <v>0</v>
      </c>
      <c r="AY808" s="71">
        <v>21101051</v>
      </c>
      <c r="AZ808" s="69" t="s">
        <v>267</v>
      </c>
      <c r="BA808" s="228" t="s">
        <v>918</v>
      </c>
      <c r="BB808" s="70">
        <v>0</v>
      </c>
      <c r="BC808" s="70">
        <v>0</v>
      </c>
      <c r="BD808" s="86" t="s">
        <v>898</v>
      </c>
      <c r="BE808" s="68">
        <v>0</v>
      </c>
      <c r="BF808" s="68">
        <v>0</v>
      </c>
      <c r="BG808" s="68">
        <v>0</v>
      </c>
      <c r="BH808" s="68">
        <v>0</v>
      </c>
      <c r="BI808" s="68">
        <v>0</v>
      </c>
      <c r="BJ808" s="68">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63011324</v>
      </c>
      <c r="D809" s="69" t="s">
        <v>759</v>
      </c>
      <c r="E809" s="71">
        <v>3</v>
      </c>
      <c r="F809" s="20">
        <v>80000001</v>
      </c>
      <c r="G809" s="68">
        <v>0</v>
      </c>
      <c r="H809" s="68">
        <v>5</v>
      </c>
      <c r="I809" s="12">
        <v>5</v>
      </c>
      <c r="J809" s="12">
        <v>0</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919</v>
      </c>
      <c r="BB809" s="70">
        <v>0</v>
      </c>
      <c r="BC809" s="70">
        <v>0</v>
      </c>
      <c r="BD809" s="86" t="s">
        <v>900</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63011325</v>
      </c>
      <c r="D810" s="69" t="s">
        <v>759</v>
      </c>
      <c r="E810" s="71">
        <v>4</v>
      </c>
      <c r="F810" s="20">
        <v>80000001</v>
      </c>
      <c r="G810" s="68">
        <v>0</v>
      </c>
      <c r="H810" s="68">
        <v>5</v>
      </c>
      <c r="I810" s="12">
        <v>5</v>
      </c>
      <c r="J810" s="12">
        <v>0</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920</v>
      </c>
      <c r="BB810" s="70">
        <v>0</v>
      </c>
      <c r="BC810" s="70">
        <v>0</v>
      </c>
      <c r="BD810" s="86" t="s">
        <v>902</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63011326</v>
      </c>
      <c r="D811" s="69" t="s">
        <v>759</v>
      </c>
      <c r="E811" s="71">
        <v>5</v>
      </c>
      <c r="F811" s="20">
        <v>80000001</v>
      </c>
      <c r="G811" s="71">
        <v>0</v>
      </c>
      <c r="H811" s="71">
        <v>5</v>
      </c>
      <c r="I811" s="12">
        <v>5</v>
      </c>
      <c r="J811" s="12">
        <v>0</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921</v>
      </c>
      <c r="BB811" s="70">
        <v>0</v>
      </c>
      <c r="BC811" s="70">
        <v>0</v>
      </c>
      <c r="BD811" s="86" t="s">
        <v>904</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63012101</v>
      </c>
      <c r="D812" s="81" t="s">
        <v>922</v>
      </c>
      <c r="E812" s="71">
        <v>0</v>
      </c>
      <c r="F812" s="20">
        <v>80000001</v>
      </c>
      <c r="G812" s="68">
        <f t="shared" ref="G812:G814" si="103">C813</f>
        <v>63012102</v>
      </c>
      <c r="H812" s="68">
        <v>1</v>
      </c>
      <c r="I812" s="12">
        <v>1</v>
      </c>
      <c r="J812" s="12">
        <v>5</v>
      </c>
      <c r="K812" s="68">
        <v>0</v>
      </c>
      <c r="L812" s="71">
        <v>0</v>
      </c>
      <c r="M812" s="71">
        <v>0</v>
      </c>
      <c r="N812" s="71">
        <v>1</v>
      </c>
      <c r="O812" s="71">
        <v>0</v>
      </c>
      <c r="P812" s="71">
        <v>0</v>
      </c>
      <c r="Q812" s="71">
        <v>0</v>
      </c>
      <c r="R812" s="70">
        <v>0</v>
      </c>
      <c r="S812" s="71">
        <v>0</v>
      </c>
      <c r="T812" s="68">
        <v>1</v>
      </c>
      <c r="U812" s="71">
        <v>1</v>
      </c>
      <c r="V812" s="71">
        <v>0</v>
      </c>
      <c r="W812" s="71">
        <v>2.5</v>
      </c>
      <c r="X812" s="70"/>
      <c r="Y812" s="70">
        <v>900</v>
      </c>
      <c r="Z812" s="71">
        <v>0</v>
      </c>
      <c r="AA812" s="71">
        <v>20</v>
      </c>
      <c r="AB812" s="71">
        <v>0</v>
      </c>
      <c r="AC812" s="71">
        <v>1</v>
      </c>
      <c r="AD812" s="71">
        <v>0</v>
      </c>
      <c r="AE812" s="71">
        <v>9</v>
      </c>
      <c r="AF812" s="71">
        <v>0</v>
      </c>
      <c r="AG812" s="71">
        <v>0</v>
      </c>
      <c r="AH812" s="70">
        <v>7</v>
      </c>
      <c r="AI812" s="70">
        <v>0</v>
      </c>
      <c r="AJ812" s="70">
        <v>0</v>
      </c>
      <c r="AK812" s="70">
        <v>6</v>
      </c>
      <c r="AL812" s="71">
        <v>0</v>
      </c>
      <c r="AM812" s="71">
        <v>0</v>
      </c>
      <c r="AN812" s="84">
        <v>0</v>
      </c>
      <c r="AO812" s="68">
        <v>0.1</v>
      </c>
      <c r="AP812" s="71">
        <v>3000</v>
      </c>
      <c r="AQ812" s="71">
        <v>0.2</v>
      </c>
      <c r="AR812" s="71">
        <v>20</v>
      </c>
      <c r="AS812" s="70">
        <v>0</v>
      </c>
      <c r="AT812" s="71" t="s">
        <v>153</v>
      </c>
      <c r="AU812" s="71"/>
      <c r="AV812" s="69" t="s">
        <v>160</v>
      </c>
      <c r="AW812" s="71" t="s">
        <v>194</v>
      </c>
      <c r="AX812" s="71">
        <v>21200120</v>
      </c>
      <c r="AY812" s="71">
        <v>0</v>
      </c>
      <c r="AZ812" s="81" t="s">
        <v>195</v>
      </c>
      <c r="BA812" s="81" t="s">
        <v>153</v>
      </c>
      <c r="BB812" s="70">
        <v>0</v>
      </c>
      <c r="BC812" s="70">
        <v>0</v>
      </c>
      <c r="BD812" s="85" t="str">
        <f>"对于当前目标造成"&amp;W812*100&amp;"%攻击伤害+"&amp;Y812&amp;"点固定伤害"&amp;",如目标生命低于30%的则造成伤害提升50%"</f>
        <v>对于当前目标造成250%攻击伤害+900点固定伤害,如目标生命低于30%的则造成伤害提升50%</v>
      </c>
      <c r="BE812" s="71">
        <v>0</v>
      </c>
      <c r="BF812" s="71">
        <v>0</v>
      </c>
      <c r="BG812" s="71">
        <v>0</v>
      </c>
      <c r="BH812" s="71">
        <v>0</v>
      </c>
      <c r="BI812" s="71">
        <v>0</v>
      </c>
      <c r="BJ812" s="71">
        <v>0</v>
      </c>
      <c r="BK812" s="71">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63012102</v>
      </c>
      <c r="D813" s="81" t="s">
        <v>922</v>
      </c>
      <c r="E813" s="71">
        <v>1</v>
      </c>
      <c r="F813" s="20">
        <v>80000001</v>
      </c>
      <c r="G813" s="68">
        <f t="shared" si="103"/>
        <v>63012103</v>
      </c>
      <c r="H813" s="68">
        <v>1</v>
      </c>
      <c r="I813" s="12">
        <v>1</v>
      </c>
      <c r="J813" s="12">
        <v>2</v>
      </c>
      <c r="K813" s="68">
        <v>0</v>
      </c>
      <c r="L813" s="71">
        <v>0</v>
      </c>
      <c r="M813" s="71">
        <v>0</v>
      </c>
      <c r="N813" s="71">
        <v>1</v>
      </c>
      <c r="O813" s="71">
        <v>0</v>
      </c>
      <c r="P813" s="71">
        <v>0</v>
      </c>
      <c r="Q813" s="71">
        <v>0</v>
      </c>
      <c r="R813" s="70">
        <v>0</v>
      </c>
      <c r="S813" s="71">
        <v>0</v>
      </c>
      <c r="T813" s="68">
        <v>1</v>
      </c>
      <c r="U813" s="71">
        <v>1</v>
      </c>
      <c r="V813" s="71">
        <v>0</v>
      </c>
      <c r="W813" s="71">
        <v>2.5</v>
      </c>
      <c r="X813" s="70"/>
      <c r="Y813" s="70">
        <v>900</v>
      </c>
      <c r="Z813" s="71">
        <v>0</v>
      </c>
      <c r="AA813" s="71">
        <v>20</v>
      </c>
      <c r="AB813" s="71">
        <v>0</v>
      </c>
      <c r="AC813" s="71">
        <v>1</v>
      </c>
      <c r="AD813" s="71">
        <v>0</v>
      </c>
      <c r="AE813" s="71">
        <v>9</v>
      </c>
      <c r="AF813" s="71">
        <v>0</v>
      </c>
      <c r="AG813" s="71">
        <v>0</v>
      </c>
      <c r="AH813" s="70">
        <v>7</v>
      </c>
      <c r="AI813" s="70">
        <v>0</v>
      </c>
      <c r="AJ813" s="70">
        <v>0</v>
      </c>
      <c r="AK813" s="70">
        <v>6</v>
      </c>
      <c r="AL813" s="71">
        <v>0</v>
      </c>
      <c r="AM813" s="71">
        <v>0</v>
      </c>
      <c r="AN813" s="84">
        <v>0</v>
      </c>
      <c r="AO813" s="68">
        <v>0.1</v>
      </c>
      <c r="AP813" s="71">
        <v>3000</v>
      </c>
      <c r="AQ813" s="71">
        <v>0.2</v>
      </c>
      <c r="AR813" s="71">
        <v>20</v>
      </c>
      <c r="AS813" s="70">
        <v>0</v>
      </c>
      <c r="AT813" s="71" t="s">
        <v>153</v>
      </c>
      <c r="AU813" s="71"/>
      <c r="AV813" s="69" t="s">
        <v>160</v>
      </c>
      <c r="AW813" s="71" t="s">
        <v>194</v>
      </c>
      <c r="AX813" s="71">
        <v>21200120</v>
      </c>
      <c r="AY813" s="71">
        <v>0</v>
      </c>
      <c r="AZ813" s="81" t="s">
        <v>195</v>
      </c>
      <c r="BA813" s="81" t="s">
        <v>153</v>
      </c>
      <c r="BB813" s="70">
        <v>0</v>
      </c>
      <c r="BC813" s="70">
        <v>0</v>
      </c>
      <c r="BD813" s="85" t="str">
        <f t="shared" ref="BD813:BD817" si="104">"对于当前目标造成"&amp;W813*100&amp;"%攻击伤害+"&amp;Y813&amp;"点固定伤害"&amp;",如目标生命低于30%的则造成伤害提升50%"</f>
        <v>对于当前目标造成250%攻击伤害+900点固定伤害,如目标生命低于30%的则造成伤害提升50%</v>
      </c>
      <c r="BE813" s="71">
        <v>0</v>
      </c>
      <c r="BF813" s="71">
        <v>0</v>
      </c>
      <c r="BG813" s="71">
        <v>0</v>
      </c>
      <c r="BH813" s="71">
        <v>0</v>
      </c>
      <c r="BI813" s="71">
        <v>0</v>
      </c>
      <c r="BJ813" s="71">
        <v>0</v>
      </c>
      <c r="BK813" s="71">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63012103</v>
      </c>
      <c r="D814" s="81" t="s">
        <v>922</v>
      </c>
      <c r="E814" s="71">
        <v>2</v>
      </c>
      <c r="F814" s="20">
        <v>80000001</v>
      </c>
      <c r="G814" s="68">
        <f t="shared" si="103"/>
        <v>63012104</v>
      </c>
      <c r="H814" s="68">
        <v>1</v>
      </c>
      <c r="I814" s="12">
        <v>1</v>
      </c>
      <c r="J814" s="12">
        <v>2</v>
      </c>
      <c r="K814" s="68">
        <v>0</v>
      </c>
      <c r="L814" s="71">
        <v>0</v>
      </c>
      <c r="M814" s="71">
        <v>0</v>
      </c>
      <c r="N814" s="71">
        <v>1</v>
      </c>
      <c r="O814" s="71">
        <v>0</v>
      </c>
      <c r="P814" s="71">
        <v>0</v>
      </c>
      <c r="Q814" s="71">
        <v>0</v>
      </c>
      <c r="R814" s="70">
        <v>0</v>
      </c>
      <c r="S814" s="71">
        <v>0</v>
      </c>
      <c r="T814" s="68">
        <v>1</v>
      </c>
      <c r="U814" s="71">
        <v>1</v>
      </c>
      <c r="V814" s="71">
        <v>0</v>
      </c>
      <c r="W814" s="71">
        <v>2.75</v>
      </c>
      <c r="X814" s="70"/>
      <c r="Y814" s="70">
        <v>1800</v>
      </c>
      <c r="Z814" s="71">
        <v>0</v>
      </c>
      <c r="AA814" s="71">
        <v>20</v>
      </c>
      <c r="AB814" s="71">
        <v>0</v>
      </c>
      <c r="AC814" s="71">
        <v>1</v>
      </c>
      <c r="AD814" s="71">
        <v>0</v>
      </c>
      <c r="AE814" s="71">
        <v>9</v>
      </c>
      <c r="AF814" s="71">
        <v>0</v>
      </c>
      <c r="AG814" s="71">
        <v>0</v>
      </c>
      <c r="AH814" s="70">
        <v>7</v>
      </c>
      <c r="AI814" s="70">
        <v>0</v>
      </c>
      <c r="AJ814" s="70">
        <v>0</v>
      </c>
      <c r="AK814" s="70">
        <v>6</v>
      </c>
      <c r="AL814" s="71">
        <v>0</v>
      </c>
      <c r="AM814" s="71">
        <v>0</v>
      </c>
      <c r="AN814" s="84">
        <v>0</v>
      </c>
      <c r="AO814" s="68">
        <v>0.1</v>
      </c>
      <c r="AP814" s="71">
        <v>3000</v>
      </c>
      <c r="AQ814" s="71">
        <v>0.2</v>
      </c>
      <c r="AR814" s="71">
        <v>20</v>
      </c>
      <c r="AS814" s="70">
        <v>0</v>
      </c>
      <c r="AT814" s="71" t="s">
        <v>153</v>
      </c>
      <c r="AU814" s="71"/>
      <c r="AV814" s="69" t="s">
        <v>160</v>
      </c>
      <c r="AW814" s="71" t="s">
        <v>194</v>
      </c>
      <c r="AX814" s="71">
        <v>21200120</v>
      </c>
      <c r="AY814" s="71">
        <v>0</v>
      </c>
      <c r="AZ814" s="81" t="s">
        <v>195</v>
      </c>
      <c r="BA814" s="81" t="s">
        <v>153</v>
      </c>
      <c r="BB814" s="70">
        <v>0</v>
      </c>
      <c r="BC814" s="70">
        <v>0</v>
      </c>
      <c r="BD814" s="85" t="str">
        <f t="shared" si="104"/>
        <v>对于当前目标造成275%攻击伤害+1800点固定伤害,如目标生命低于30%的则造成伤害提升50%</v>
      </c>
      <c r="BE814" s="71">
        <v>0</v>
      </c>
      <c r="BF814" s="71">
        <v>0</v>
      </c>
      <c r="BG814" s="71">
        <v>0</v>
      </c>
      <c r="BH814" s="71">
        <v>0</v>
      </c>
      <c r="BI814" s="71">
        <v>0</v>
      </c>
      <c r="BJ814" s="71">
        <v>0</v>
      </c>
      <c r="BK814" s="71">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63012104</v>
      </c>
      <c r="D815" s="81" t="s">
        <v>922</v>
      </c>
      <c r="E815" s="71">
        <v>3</v>
      </c>
      <c r="F815" s="20">
        <v>80000001</v>
      </c>
      <c r="G815" s="68">
        <v>0</v>
      </c>
      <c r="H815" s="68">
        <v>1</v>
      </c>
      <c r="I815" s="12">
        <v>1</v>
      </c>
      <c r="J815" s="12">
        <v>0</v>
      </c>
      <c r="K815" s="68">
        <v>0</v>
      </c>
      <c r="L815" s="71">
        <v>0</v>
      </c>
      <c r="M815" s="71">
        <v>0</v>
      </c>
      <c r="N815" s="71">
        <v>1</v>
      </c>
      <c r="O815" s="71">
        <v>0</v>
      </c>
      <c r="P815" s="71">
        <v>0</v>
      </c>
      <c r="Q815" s="71">
        <v>0</v>
      </c>
      <c r="R815" s="70">
        <v>0</v>
      </c>
      <c r="S815" s="71">
        <v>0</v>
      </c>
      <c r="T815" s="68">
        <v>1</v>
      </c>
      <c r="U815" s="71">
        <v>1</v>
      </c>
      <c r="V815" s="71">
        <v>0</v>
      </c>
      <c r="W815" s="71">
        <v>3</v>
      </c>
      <c r="X815" s="70"/>
      <c r="Y815" s="70">
        <v>2800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 t="shared" si="104"/>
        <v>对于当前目标造成300%攻击伤害+2800点固定伤害,如目标生命低于30%的则造成伤害提升50%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63012105</v>
      </c>
      <c r="D816" s="81" t="s">
        <v>922</v>
      </c>
      <c r="E816" s="71">
        <v>4</v>
      </c>
      <c r="F816" s="20">
        <v>80000001</v>
      </c>
      <c r="G816" s="68">
        <v>0</v>
      </c>
      <c r="H816" s="68">
        <v>1</v>
      </c>
      <c r="I816" s="12">
        <v>1</v>
      </c>
      <c r="J816" s="12">
        <v>0</v>
      </c>
      <c r="K816" s="68">
        <v>0</v>
      </c>
      <c r="L816" s="71">
        <v>0</v>
      </c>
      <c r="M816" s="71">
        <v>0</v>
      </c>
      <c r="N816" s="71">
        <v>1</v>
      </c>
      <c r="O816" s="71">
        <v>0</v>
      </c>
      <c r="P816" s="71">
        <v>0</v>
      </c>
      <c r="Q816" s="71">
        <v>0</v>
      </c>
      <c r="R816" s="70">
        <v>0</v>
      </c>
      <c r="S816" s="71">
        <v>0</v>
      </c>
      <c r="T816" s="68">
        <v>1</v>
      </c>
      <c r="U816" s="71">
        <v>1</v>
      </c>
      <c r="V816" s="71">
        <v>0</v>
      </c>
      <c r="W816" s="71">
        <v>3.25</v>
      </c>
      <c r="X816" s="70"/>
      <c r="Y816" s="70">
        <v>4000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si="104"/>
        <v>对于当前目标造成325%攻击伤害+4000点固定伤害,如目标生命低于30%的则造成伤害提升50%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63012106</v>
      </c>
      <c r="D817" s="81" t="s">
        <v>922</v>
      </c>
      <c r="E817" s="71">
        <v>5</v>
      </c>
      <c r="F817" s="20">
        <v>80000001</v>
      </c>
      <c r="G817" s="71">
        <v>0</v>
      </c>
      <c r="H817" s="71">
        <v>1</v>
      </c>
      <c r="I817" s="12">
        <v>1</v>
      </c>
      <c r="J817" s="12">
        <v>0</v>
      </c>
      <c r="K817" s="68">
        <v>0</v>
      </c>
      <c r="L817" s="71">
        <v>0</v>
      </c>
      <c r="M817" s="71">
        <v>0</v>
      </c>
      <c r="N817" s="71">
        <v>1</v>
      </c>
      <c r="O817" s="71">
        <v>0</v>
      </c>
      <c r="P817" s="71">
        <v>0</v>
      </c>
      <c r="Q817" s="71">
        <v>0</v>
      </c>
      <c r="R817" s="70">
        <v>0</v>
      </c>
      <c r="S817" s="71">
        <v>0</v>
      </c>
      <c r="T817" s="68">
        <v>1</v>
      </c>
      <c r="U817" s="71">
        <v>1</v>
      </c>
      <c r="V817" s="71">
        <v>0</v>
      </c>
      <c r="W817" s="71">
        <v>3.5</v>
      </c>
      <c r="X817" s="70"/>
      <c r="Y817" s="70">
        <v>5200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对于当前目标造成350%攻击伤害+5200点固定伤害,如目标生命低于30%的则造成伤害提升50%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63012201</v>
      </c>
      <c r="D818" s="80" t="s">
        <v>760</v>
      </c>
      <c r="E818" s="71">
        <v>0</v>
      </c>
      <c r="F818" s="20">
        <v>80000001</v>
      </c>
      <c r="G818" s="68">
        <f t="shared" ref="G818:G820" si="105">C819</f>
        <v>63012202</v>
      </c>
      <c r="H818" s="68">
        <v>5</v>
      </c>
      <c r="I818" s="12">
        <v>3</v>
      </c>
      <c r="J818" s="12">
        <v>5</v>
      </c>
      <c r="K818" s="71">
        <v>0</v>
      </c>
      <c r="L818" s="68">
        <v>0</v>
      </c>
      <c r="M818" s="68">
        <v>0</v>
      </c>
      <c r="N818" s="68">
        <v>1</v>
      </c>
      <c r="O818" s="68">
        <v>0</v>
      </c>
      <c r="P818" s="68">
        <v>1</v>
      </c>
      <c r="Q818" s="68">
        <v>0</v>
      </c>
      <c r="R818" s="70">
        <v>0</v>
      </c>
      <c r="S818" s="68">
        <v>0</v>
      </c>
      <c r="T818" s="68">
        <v>1</v>
      </c>
      <c r="U818" s="68">
        <v>2</v>
      </c>
      <c r="V818" s="68">
        <v>0</v>
      </c>
      <c r="W818" s="70">
        <v>1.75</v>
      </c>
      <c r="X818" s="70"/>
      <c r="Y818" s="70">
        <v>750</v>
      </c>
      <c r="Z818" s="68">
        <v>1</v>
      </c>
      <c r="AA818" s="71">
        <v>30</v>
      </c>
      <c r="AB818" s="68">
        <v>0</v>
      </c>
      <c r="AC818" s="68">
        <v>0</v>
      </c>
      <c r="AD818" s="68">
        <v>0</v>
      </c>
      <c r="AE818" s="71">
        <v>9</v>
      </c>
      <c r="AF818" s="68">
        <v>2</v>
      </c>
      <c r="AG818" s="68" t="s">
        <v>923</v>
      </c>
      <c r="AH818" s="70">
        <v>0</v>
      </c>
      <c r="AI818" s="70">
        <v>3</v>
      </c>
      <c r="AJ818" s="70">
        <v>0</v>
      </c>
      <c r="AK818" s="70">
        <v>2</v>
      </c>
      <c r="AL818" s="68">
        <v>0</v>
      </c>
      <c r="AM818" s="68">
        <v>0</v>
      </c>
      <c r="AN818" s="68">
        <v>0</v>
      </c>
      <c r="AO818" s="68">
        <v>0.25</v>
      </c>
      <c r="AP818" s="68">
        <v>1500</v>
      </c>
      <c r="AQ818" s="68">
        <v>0.5</v>
      </c>
      <c r="AR818" s="68">
        <v>20</v>
      </c>
      <c r="AS818" s="70">
        <v>0</v>
      </c>
      <c r="AT818" s="68">
        <v>92003001</v>
      </c>
      <c r="AU818" s="68"/>
      <c r="AV818" s="69" t="s">
        <v>154</v>
      </c>
      <c r="AW818" s="68" t="s">
        <v>758</v>
      </c>
      <c r="AX818" s="71">
        <v>21200031</v>
      </c>
      <c r="AY818" s="71">
        <v>21200030</v>
      </c>
      <c r="AZ818" s="81" t="s">
        <v>181</v>
      </c>
      <c r="BA818" s="70" t="s">
        <v>924</v>
      </c>
      <c r="BB818" s="70">
        <v>0</v>
      </c>
      <c r="BC818" s="70">
        <v>0</v>
      </c>
      <c r="BD818" s="85" t="str">
        <f>"对前方扇形范围进行散射,造成"&amp;W818*100&amp;"%攻击伤害+"&amp;Y818&amp;"点固定伤害"&amp;",并对目标触发1秒眩晕"</f>
        <v>对前方扇形范围进行散射,造成175%攻击伤害+750点固定伤害,并对目标触发1秒眩晕</v>
      </c>
      <c r="BE818" s="68">
        <v>0</v>
      </c>
      <c r="BF818" s="68">
        <v>0</v>
      </c>
      <c r="BG818" s="68">
        <v>0</v>
      </c>
      <c r="BH818" s="68">
        <v>0</v>
      </c>
      <c r="BI818" s="68">
        <v>0</v>
      </c>
      <c r="BJ818" s="68">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63012202</v>
      </c>
      <c r="D819" s="80" t="s">
        <v>760</v>
      </c>
      <c r="E819" s="71">
        <v>1</v>
      </c>
      <c r="F819" s="20">
        <v>80000001</v>
      </c>
      <c r="G819" s="68">
        <f t="shared" si="105"/>
        <v>63012203</v>
      </c>
      <c r="H819" s="68">
        <v>5</v>
      </c>
      <c r="I819" s="12">
        <v>3</v>
      </c>
      <c r="J819" s="12">
        <v>2</v>
      </c>
      <c r="K819" s="71">
        <v>0</v>
      </c>
      <c r="L819" s="68">
        <v>0</v>
      </c>
      <c r="M819" s="68">
        <v>0</v>
      </c>
      <c r="N819" s="68">
        <v>1</v>
      </c>
      <c r="O819" s="68">
        <v>0</v>
      </c>
      <c r="P819" s="68">
        <v>1</v>
      </c>
      <c r="Q819" s="68">
        <v>0</v>
      </c>
      <c r="R819" s="70">
        <v>0</v>
      </c>
      <c r="S819" s="68">
        <v>0</v>
      </c>
      <c r="T819" s="68">
        <v>1</v>
      </c>
      <c r="U819" s="68">
        <v>2</v>
      </c>
      <c r="V819" s="68">
        <v>0</v>
      </c>
      <c r="W819" s="70">
        <v>1.75</v>
      </c>
      <c r="X819" s="70"/>
      <c r="Y819" s="70">
        <v>750</v>
      </c>
      <c r="Z819" s="68">
        <v>1</v>
      </c>
      <c r="AA819" s="71">
        <v>30</v>
      </c>
      <c r="AB819" s="68">
        <v>0</v>
      </c>
      <c r="AC819" s="68">
        <v>0</v>
      </c>
      <c r="AD819" s="68">
        <v>0</v>
      </c>
      <c r="AE819" s="71">
        <v>9</v>
      </c>
      <c r="AF819" s="68">
        <v>2</v>
      </c>
      <c r="AG819" s="68" t="s">
        <v>923</v>
      </c>
      <c r="AH819" s="70">
        <v>0</v>
      </c>
      <c r="AI819" s="70">
        <v>3</v>
      </c>
      <c r="AJ819" s="70">
        <v>0</v>
      </c>
      <c r="AK819" s="70">
        <v>2</v>
      </c>
      <c r="AL819" s="68">
        <v>0</v>
      </c>
      <c r="AM819" s="68">
        <v>0</v>
      </c>
      <c r="AN819" s="68">
        <v>0</v>
      </c>
      <c r="AO819" s="68">
        <v>0.25</v>
      </c>
      <c r="AP819" s="68">
        <v>1500</v>
      </c>
      <c r="AQ819" s="68">
        <v>0.5</v>
      </c>
      <c r="AR819" s="68">
        <v>20</v>
      </c>
      <c r="AS819" s="70">
        <v>0</v>
      </c>
      <c r="AT819" s="68">
        <v>92003001</v>
      </c>
      <c r="AU819" s="68"/>
      <c r="AV819" s="69" t="s">
        <v>154</v>
      </c>
      <c r="AW819" s="68" t="s">
        <v>758</v>
      </c>
      <c r="AX819" s="71">
        <v>21200031</v>
      </c>
      <c r="AY819" s="71">
        <v>21200030</v>
      </c>
      <c r="AZ819" s="81" t="s">
        <v>181</v>
      </c>
      <c r="BA819" s="70" t="s">
        <v>924</v>
      </c>
      <c r="BB819" s="70">
        <v>0</v>
      </c>
      <c r="BC819" s="70">
        <v>0</v>
      </c>
      <c r="BD819" s="85" t="str">
        <f>"对前方扇形范围进行散射,造成"&amp;W819*100&amp;"%攻击伤害+"&amp;Y819&amp;"点固定伤害"&amp;",并对目标触发1秒眩晕"</f>
        <v>对前方扇形范围进行散射,造成175%攻击伤害+750点固定伤害,并对目标触发1秒眩晕</v>
      </c>
      <c r="BE819" s="68">
        <v>0</v>
      </c>
      <c r="BF819" s="68">
        <v>0</v>
      </c>
      <c r="BG819" s="68">
        <v>0</v>
      </c>
      <c r="BH819" s="68">
        <v>0</v>
      </c>
      <c r="BI819" s="68">
        <v>0</v>
      </c>
      <c r="BJ819" s="68">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63012203</v>
      </c>
      <c r="D820" s="80" t="s">
        <v>760</v>
      </c>
      <c r="E820" s="71">
        <v>2</v>
      </c>
      <c r="F820" s="20">
        <v>80000001</v>
      </c>
      <c r="G820" s="68">
        <f t="shared" si="105"/>
        <v>63012204</v>
      </c>
      <c r="H820" s="68">
        <v>5</v>
      </c>
      <c r="I820" s="12">
        <v>3</v>
      </c>
      <c r="J820" s="12">
        <v>2</v>
      </c>
      <c r="K820" s="71">
        <v>0</v>
      </c>
      <c r="L820" s="68">
        <v>0</v>
      </c>
      <c r="M820" s="68">
        <v>0</v>
      </c>
      <c r="N820" s="68">
        <v>1</v>
      </c>
      <c r="O820" s="68">
        <v>0</v>
      </c>
      <c r="P820" s="68">
        <v>1</v>
      </c>
      <c r="Q820" s="68">
        <v>0</v>
      </c>
      <c r="R820" s="70">
        <v>0</v>
      </c>
      <c r="S820" s="68">
        <v>0</v>
      </c>
      <c r="T820" s="68">
        <v>1</v>
      </c>
      <c r="U820" s="68">
        <v>2</v>
      </c>
      <c r="V820" s="68">
        <v>0</v>
      </c>
      <c r="W820" s="70">
        <v>2</v>
      </c>
      <c r="X820" s="70"/>
      <c r="Y820" s="70">
        <v>1500</v>
      </c>
      <c r="Z820" s="68">
        <v>1</v>
      </c>
      <c r="AA820" s="71">
        <v>30</v>
      </c>
      <c r="AB820" s="68">
        <v>0</v>
      </c>
      <c r="AC820" s="68">
        <v>0</v>
      </c>
      <c r="AD820" s="68">
        <v>0</v>
      </c>
      <c r="AE820" s="71">
        <v>9</v>
      </c>
      <c r="AF820" s="68">
        <v>2</v>
      </c>
      <c r="AG820" s="68" t="s">
        <v>923</v>
      </c>
      <c r="AH820" s="70">
        <v>0</v>
      </c>
      <c r="AI820" s="70">
        <v>3</v>
      </c>
      <c r="AJ820" s="70">
        <v>0</v>
      </c>
      <c r="AK820" s="70">
        <v>2</v>
      </c>
      <c r="AL820" s="68">
        <v>0</v>
      </c>
      <c r="AM820" s="68">
        <v>0</v>
      </c>
      <c r="AN820" s="68">
        <v>0</v>
      </c>
      <c r="AO820" s="68">
        <v>0.25</v>
      </c>
      <c r="AP820" s="68">
        <v>1500</v>
      </c>
      <c r="AQ820" s="68">
        <v>0.5</v>
      </c>
      <c r="AR820" s="68">
        <v>20</v>
      </c>
      <c r="AS820" s="70">
        <v>0</v>
      </c>
      <c r="AT820" s="68">
        <v>92003001</v>
      </c>
      <c r="AU820" s="68"/>
      <c r="AV820" s="69" t="s">
        <v>154</v>
      </c>
      <c r="AW820" s="68" t="s">
        <v>758</v>
      </c>
      <c r="AX820" s="71">
        <v>21200031</v>
      </c>
      <c r="AY820" s="71">
        <v>21200030</v>
      </c>
      <c r="AZ820" s="81" t="s">
        <v>181</v>
      </c>
      <c r="BA820" s="70" t="s">
        <v>924</v>
      </c>
      <c r="BB820" s="70">
        <v>0</v>
      </c>
      <c r="BC820" s="70">
        <v>0</v>
      </c>
      <c r="BD820" s="85" t="str">
        <f t="shared" ref="BD820:BD823" si="106">"对前方扇形范围进行散射,造成"&amp;W820*100&amp;"%攻击伤害+"&amp;Y820&amp;"点固定伤害"&amp;",并对目标触发1秒眩晕"</f>
        <v>对前方扇形范围进行散射,造成200%攻击伤害+1500点固定伤害,并对目标触发1秒眩晕</v>
      </c>
      <c r="BE820" s="68">
        <v>0</v>
      </c>
      <c r="BF820" s="68">
        <v>0</v>
      </c>
      <c r="BG820" s="68">
        <v>0</v>
      </c>
      <c r="BH820" s="68">
        <v>0</v>
      </c>
      <c r="BI820" s="68">
        <v>0</v>
      </c>
      <c r="BJ820" s="68">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63012204</v>
      </c>
      <c r="D821" s="80" t="s">
        <v>760</v>
      </c>
      <c r="E821" s="71">
        <v>3</v>
      </c>
      <c r="F821" s="20">
        <v>80000001</v>
      </c>
      <c r="G821" s="68">
        <v>0</v>
      </c>
      <c r="H821" s="68">
        <v>5</v>
      </c>
      <c r="I821" s="12">
        <v>3</v>
      </c>
      <c r="J821" s="12">
        <v>0</v>
      </c>
      <c r="K821" s="71">
        <v>0</v>
      </c>
      <c r="L821" s="68">
        <v>0</v>
      </c>
      <c r="M821" s="68">
        <v>0</v>
      </c>
      <c r="N821" s="68">
        <v>1</v>
      </c>
      <c r="O821" s="68">
        <v>0</v>
      </c>
      <c r="P821" s="68">
        <v>1</v>
      </c>
      <c r="Q821" s="68">
        <v>0</v>
      </c>
      <c r="R821" s="70">
        <v>0</v>
      </c>
      <c r="S821" s="68">
        <v>0</v>
      </c>
      <c r="T821" s="68">
        <v>1</v>
      </c>
      <c r="U821" s="68">
        <v>2</v>
      </c>
      <c r="V821" s="68">
        <v>0</v>
      </c>
      <c r="W821" s="70">
        <v>2.25</v>
      </c>
      <c r="X821" s="70"/>
      <c r="Y821" s="70">
        <v>2250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 t="shared" si="106"/>
        <v>对前方扇形范围进行散射,造成225%攻击伤害+2250点固定伤害,并对目标触发1秒眩晕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63012205</v>
      </c>
      <c r="D822" s="80" t="s">
        <v>760</v>
      </c>
      <c r="E822" s="71">
        <v>4</v>
      </c>
      <c r="F822" s="20">
        <v>80000001</v>
      </c>
      <c r="G822" s="68">
        <v>0</v>
      </c>
      <c r="H822" s="68">
        <v>5</v>
      </c>
      <c r="I822" s="12">
        <v>3</v>
      </c>
      <c r="J822" s="12">
        <v>0</v>
      </c>
      <c r="K822" s="71">
        <v>0</v>
      </c>
      <c r="L822" s="68">
        <v>0</v>
      </c>
      <c r="M822" s="68">
        <v>0</v>
      </c>
      <c r="N822" s="68">
        <v>1</v>
      </c>
      <c r="O822" s="68">
        <v>0</v>
      </c>
      <c r="P822" s="68">
        <v>1</v>
      </c>
      <c r="Q822" s="68">
        <v>0</v>
      </c>
      <c r="R822" s="70">
        <v>0</v>
      </c>
      <c r="S822" s="68">
        <v>0</v>
      </c>
      <c r="T822" s="68">
        <v>1</v>
      </c>
      <c r="U822" s="68">
        <v>2</v>
      </c>
      <c r="V822" s="68">
        <v>0</v>
      </c>
      <c r="W822" s="70">
        <v>2.5</v>
      </c>
      <c r="X822" s="70"/>
      <c r="Y822" s="70">
        <v>3250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 t="shared" si="106"/>
        <v>对前方扇形范围进行散射,造成250%攻击伤害+3250点固定伤害,并对目标触发1秒眩晕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63012206</v>
      </c>
      <c r="D823" s="80" t="s">
        <v>760</v>
      </c>
      <c r="E823" s="71">
        <v>5</v>
      </c>
      <c r="F823" s="20">
        <v>80000001</v>
      </c>
      <c r="G823" s="71">
        <v>0</v>
      </c>
      <c r="H823" s="71">
        <v>5</v>
      </c>
      <c r="I823" s="12">
        <v>3</v>
      </c>
      <c r="J823" s="12">
        <v>0</v>
      </c>
      <c r="K823" s="71">
        <v>0</v>
      </c>
      <c r="L823" s="68">
        <v>0</v>
      </c>
      <c r="M823" s="68">
        <v>0</v>
      </c>
      <c r="N823" s="68">
        <v>1</v>
      </c>
      <c r="O823" s="68">
        <v>0</v>
      </c>
      <c r="P823" s="68">
        <v>1</v>
      </c>
      <c r="Q823" s="68">
        <v>0</v>
      </c>
      <c r="R823" s="70">
        <v>0</v>
      </c>
      <c r="S823" s="68">
        <v>0</v>
      </c>
      <c r="T823" s="68">
        <v>1</v>
      </c>
      <c r="U823" s="68">
        <v>2</v>
      </c>
      <c r="V823" s="68">
        <v>0</v>
      </c>
      <c r="W823" s="70">
        <v>2.75</v>
      </c>
      <c r="X823" s="70"/>
      <c r="Y823" s="70">
        <v>4250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si="106"/>
        <v>对前方扇形范围进行散射,造成275%攻击伤害+4250点固定伤害,并对目标触发1秒眩晕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63012301</v>
      </c>
      <c r="D824" s="81" t="s">
        <v>925</v>
      </c>
      <c r="E824" s="71">
        <v>0</v>
      </c>
      <c r="F824" s="20">
        <v>80000001</v>
      </c>
      <c r="G824" s="68">
        <f t="shared" ref="G824:G826" si="107">C825</f>
        <v>63012302</v>
      </c>
      <c r="H824" s="68">
        <v>1</v>
      </c>
      <c r="I824" s="12">
        <v>5</v>
      </c>
      <c r="J824" s="12">
        <v>5</v>
      </c>
      <c r="K824" s="68">
        <v>0</v>
      </c>
      <c r="L824" s="71">
        <v>0</v>
      </c>
      <c r="M824" s="71">
        <v>0</v>
      </c>
      <c r="N824" s="71">
        <v>1</v>
      </c>
      <c r="O824" s="71">
        <v>0</v>
      </c>
      <c r="P824" s="71">
        <v>0</v>
      </c>
      <c r="Q824" s="71">
        <v>0</v>
      </c>
      <c r="R824" s="70">
        <v>0</v>
      </c>
      <c r="S824" s="72">
        <v>0</v>
      </c>
      <c r="T824" s="68">
        <v>1</v>
      </c>
      <c r="U824" s="71">
        <v>2</v>
      </c>
      <c r="V824" s="71">
        <v>0</v>
      </c>
      <c r="W824" s="71">
        <v>2.5</v>
      </c>
      <c r="X824" s="70"/>
      <c r="Y824" s="70">
        <v>900</v>
      </c>
      <c r="Z824" s="71">
        <v>0</v>
      </c>
      <c r="AA824" s="71">
        <v>30</v>
      </c>
      <c r="AB824" s="71">
        <v>0</v>
      </c>
      <c r="AC824" s="71">
        <v>0</v>
      </c>
      <c r="AD824" s="71">
        <v>0</v>
      </c>
      <c r="AE824" s="71">
        <v>9</v>
      </c>
      <c r="AF824" s="71">
        <v>1</v>
      </c>
      <c r="AG824" s="71">
        <v>3</v>
      </c>
      <c r="AH824" s="70">
        <v>0</v>
      </c>
      <c r="AI824" s="70">
        <v>2</v>
      </c>
      <c r="AJ824" s="70">
        <v>0</v>
      </c>
      <c r="AK824" s="70">
        <v>2</v>
      </c>
      <c r="AL824" s="71">
        <v>0</v>
      </c>
      <c r="AM824" s="71">
        <v>0</v>
      </c>
      <c r="AN824" s="71">
        <v>0</v>
      </c>
      <c r="AO824" s="71">
        <v>0.1</v>
      </c>
      <c r="AP824" s="68">
        <v>3000</v>
      </c>
      <c r="AQ824" s="71">
        <v>0</v>
      </c>
      <c r="AR824" s="71">
        <v>0</v>
      </c>
      <c r="AS824" s="70">
        <v>92005002</v>
      </c>
      <c r="AT824" s="71" t="s">
        <v>153</v>
      </c>
      <c r="AU824" s="71"/>
      <c r="AV824" s="81" t="s">
        <v>202</v>
      </c>
      <c r="AW824" s="68" t="s">
        <v>761</v>
      </c>
      <c r="AX824" s="71">
        <v>10003002</v>
      </c>
      <c r="AY824" s="71">
        <v>21200130</v>
      </c>
      <c r="AZ824" s="81" t="s">
        <v>156</v>
      </c>
      <c r="BA824" s="81">
        <v>0</v>
      </c>
      <c r="BB824" s="70">
        <v>0</v>
      </c>
      <c r="BC824" s="70">
        <v>0</v>
      </c>
      <c r="BD824" s="88" t="str">
        <f>"立即对当前前方区域的怪物造成"&amp;W824*100&amp;"%攻击伤害+"&amp;Y824&amp;"点固定伤害,且自身会向后方区域进行跳跃"</f>
        <v>立即对当前前方区域的怪物造成250%攻击伤害+900点固定伤害,且自身会向后方区域进行跳跃</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63012302</v>
      </c>
      <c r="D825" s="81" t="s">
        <v>925</v>
      </c>
      <c r="E825" s="71">
        <v>1</v>
      </c>
      <c r="F825" s="20">
        <v>80000001</v>
      </c>
      <c r="G825" s="68">
        <f t="shared" si="107"/>
        <v>63012303</v>
      </c>
      <c r="H825" s="68">
        <v>1</v>
      </c>
      <c r="I825" s="12">
        <v>5</v>
      </c>
      <c r="J825" s="12">
        <v>2</v>
      </c>
      <c r="K825" s="68">
        <v>0</v>
      </c>
      <c r="L825" s="71">
        <v>0</v>
      </c>
      <c r="M825" s="71">
        <v>0</v>
      </c>
      <c r="N825" s="71">
        <v>1</v>
      </c>
      <c r="O825" s="71">
        <v>0</v>
      </c>
      <c r="P825" s="71">
        <v>0</v>
      </c>
      <c r="Q825" s="71">
        <v>0</v>
      </c>
      <c r="R825" s="70">
        <v>0</v>
      </c>
      <c r="S825" s="72">
        <v>0</v>
      </c>
      <c r="T825" s="68">
        <v>1</v>
      </c>
      <c r="U825" s="71">
        <v>2</v>
      </c>
      <c r="V825" s="71">
        <v>0</v>
      </c>
      <c r="W825" s="71">
        <v>2.5</v>
      </c>
      <c r="X825" s="70"/>
      <c r="Y825" s="70">
        <v>900</v>
      </c>
      <c r="Z825" s="71">
        <v>0</v>
      </c>
      <c r="AA825" s="71">
        <v>30</v>
      </c>
      <c r="AB825" s="71">
        <v>0</v>
      </c>
      <c r="AC825" s="71">
        <v>0</v>
      </c>
      <c r="AD825" s="71">
        <v>0</v>
      </c>
      <c r="AE825" s="71">
        <v>9</v>
      </c>
      <c r="AF825" s="71">
        <v>1</v>
      </c>
      <c r="AG825" s="71">
        <v>3</v>
      </c>
      <c r="AH825" s="70">
        <v>0</v>
      </c>
      <c r="AI825" s="70">
        <v>2</v>
      </c>
      <c r="AJ825" s="70">
        <v>0</v>
      </c>
      <c r="AK825" s="70">
        <v>2</v>
      </c>
      <c r="AL825" s="71">
        <v>0</v>
      </c>
      <c r="AM825" s="71">
        <v>0</v>
      </c>
      <c r="AN825" s="71">
        <v>0</v>
      </c>
      <c r="AO825" s="71">
        <v>0.1</v>
      </c>
      <c r="AP825" s="68">
        <v>3000</v>
      </c>
      <c r="AQ825" s="71">
        <v>0</v>
      </c>
      <c r="AR825" s="71">
        <v>0</v>
      </c>
      <c r="AS825" s="70">
        <v>92005002</v>
      </c>
      <c r="AT825" s="71" t="s">
        <v>153</v>
      </c>
      <c r="AU825" s="71"/>
      <c r="AV825" s="81" t="s">
        <v>202</v>
      </c>
      <c r="AW825" s="68" t="s">
        <v>761</v>
      </c>
      <c r="AX825" s="71">
        <v>10003002</v>
      </c>
      <c r="AY825" s="71">
        <v>21200130</v>
      </c>
      <c r="AZ825" s="81" t="s">
        <v>156</v>
      </c>
      <c r="BA825" s="81">
        <v>0</v>
      </c>
      <c r="BB825" s="70">
        <v>0</v>
      </c>
      <c r="BC825" s="70">
        <v>0</v>
      </c>
      <c r="BD825" s="88" t="str">
        <f t="shared" ref="BD825:BD829" si="108">"立即对当前前方区域的怪物造成"&amp;W825*100&amp;"%攻击伤害+"&amp;Y825&amp;"点固定伤害,且自身会向后方区域进行跳跃"</f>
        <v>立即对当前前方区域的怪物造成250%攻击伤害+900点固定伤害,且自身会向后方区域进行跳跃</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63012303</v>
      </c>
      <c r="D826" s="81" t="s">
        <v>925</v>
      </c>
      <c r="E826" s="71">
        <v>2</v>
      </c>
      <c r="F826" s="20">
        <v>80000001</v>
      </c>
      <c r="G826" s="68">
        <f t="shared" si="107"/>
        <v>63012304</v>
      </c>
      <c r="H826" s="68">
        <v>1</v>
      </c>
      <c r="I826" s="12">
        <v>5</v>
      </c>
      <c r="J826" s="12">
        <v>2</v>
      </c>
      <c r="K826" s="68">
        <v>0</v>
      </c>
      <c r="L826" s="71">
        <v>0</v>
      </c>
      <c r="M826" s="71">
        <v>0</v>
      </c>
      <c r="N826" s="71">
        <v>1</v>
      </c>
      <c r="O826" s="71">
        <v>0</v>
      </c>
      <c r="P826" s="71">
        <v>0</v>
      </c>
      <c r="Q826" s="71">
        <v>0</v>
      </c>
      <c r="R826" s="70">
        <v>0</v>
      </c>
      <c r="S826" s="72">
        <v>0</v>
      </c>
      <c r="T826" s="68">
        <v>1</v>
      </c>
      <c r="U826" s="71">
        <v>2</v>
      </c>
      <c r="V826" s="71">
        <v>0</v>
      </c>
      <c r="W826" s="71">
        <v>2.75</v>
      </c>
      <c r="X826" s="70"/>
      <c r="Y826" s="70">
        <v>1800</v>
      </c>
      <c r="Z826" s="71">
        <v>0</v>
      </c>
      <c r="AA826" s="71">
        <v>30</v>
      </c>
      <c r="AB826" s="71">
        <v>0</v>
      </c>
      <c r="AC826" s="71">
        <v>0</v>
      </c>
      <c r="AD826" s="71">
        <v>0</v>
      </c>
      <c r="AE826" s="71">
        <v>9</v>
      </c>
      <c r="AF826" s="71">
        <v>1</v>
      </c>
      <c r="AG826" s="71">
        <v>3</v>
      </c>
      <c r="AH826" s="70">
        <v>0</v>
      </c>
      <c r="AI826" s="70">
        <v>2</v>
      </c>
      <c r="AJ826" s="70">
        <v>0</v>
      </c>
      <c r="AK826" s="70">
        <v>2</v>
      </c>
      <c r="AL826" s="71">
        <v>0</v>
      </c>
      <c r="AM826" s="71">
        <v>0</v>
      </c>
      <c r="AN826" s="71">
        <v>0</v>
      </c>
      <c r="AO826" s="71">
        <v>0.1</v>
      </c>
      <c r="AP826" s="68">
        <v>3000</v>
      </c>
      <c r="AQ826" s="71">
        <v>0</v>
      </c>
      <c r="AR826" s="71">
        <v>0</v>
      </c>
      <c r="AS826" s="70">
        <v>92005002</v>
      </c>
      <c r="AT826" s="71" t="s">
        <v>153</v>
      </c>
      <c r="AU826" s="71"/>
      <c r="AV826" s="81" t="s">
        <v>202</v>
      </c>
      <c r="AW826" s="68" t="s">
        <v>761</v>
      </c>
      <c r="AX826" s="71">
        <v>10003002</v>
      </c>
      <c r="AY826" s="71">
        <v>21200130</v>
      </c>
      <c r="AZ826" s="81" t="s">
        <v>156</v>
      </c>
      <c r="BA826" s="81">
        <v>0</v>
      </c>
      <c r="BB826" s="70">
        <v>0</v>
      </c>
      <c r="BC826" s="70">
        <v>0</v>
      </c>
      <c r="BD826" s="88" t="str">
        <f t="shared" si="108"/>
        <v>立即对当前前方区域的怪物造成275%攻击伤害+1800点固定伤害,且自身会向后方区域进行跳跃</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63012304</v>
      </c>
      <c r="D827" s="81" t="s">
        <v>925</v>
      </c>
      <c r="E827" s="71">
        <v>3</v>
      </c>
      <c r="F827" s="20">
        <v>80000001</v>
      </c>
      <c r="G827" s="68">
        <v>0</v>
      </c>
      <c r="H827" s="68">
        <v>1</v>
      </c>
      <c r="I827" s="12">
        <v>5</v>
      </c>
      <c r="J827" s="12">
        <v>0</v>
      </c>
      <c r="K827" s="68">
        <v>0</v>
      </c>
      <c r="L827" s="71">
        <v>0</v>
      </c>
      <c r="M827" s="71">
        <v>0</v>
      </c>
      <c r="N827" s="71">
        <v>1</v>
      </c>
      <c r="O827" s="71">
        <v>0</v>
      </c>
      <c r="P827" s="71">
        <v>0</v>
      </c>
      <c r="Q827" s="71">
        <v>0</v>
      </c>
      <c r="R827" s="70">
        <v>0</v>
      </c>
      <c r="S827" s="72">
        <v>0</v>
      </c>
      <c r="T827" s="68">
        <v>1</v>
      </c>
      <c r="U827" s="71">
        <v>2</v>
      </c>
      <c r="V827" s="71">
        <v>0</v>
      </c>
      <c r="W827" s="71">
        <v>3</v>
      </c>
      <c r="X827" s="70"/>
      <c r="Y827" s="70">
        <v>2800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 t="shared" si="108"/>
        <v>立即对当前前方区域的怪物造成300%攻击伤害+2800点固定伤害,且自身会向后方区域进行跳跃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63012305</v>
      </c>
      <c r="D828" s="81" t="s">
        <v>925</v>
      </c>
      <c r="E828" s="71">
        <v>4</v>
      </c>
      <c r="F828" s="20">
        <v>80000001</v>
      </c>
      <c r="G828" s="68">
        <v>0</v>
      </c>
      <c r="H828" s="68">
        <v>1</v>
      </c>
      <c r="I828" s="12">
        <v>5</v>
      </c>
      <c r="J828" s="12">
        <v>0</v>
      </c>
      <c r="K828" s="68">
        <v>0</v>
      </c>
      <c r="L828" s="71">
        <v>0</v>
      </c>
      <c r="M828" s="71">
        <v>0</v>
      </c>
      <c r="N828" s="71">
        <v>1</v>
      </c>
      <c r="O828" s="71">
        <v>0</v>
      </c>
      <c r="P828" s="71">
        <v>0</v>
      </c>
      <c r="Q828" s="71">
        <v>0</v>
      </c>
      <c r="R828" s="70">
        <v>0</v>
      </c>
      <c r="S828" s="72">
        <v>0</v>
      </c>
      <c r="T828" s="68">
        <v>1</v>
      </c>
      <c r="U828" s="71">
        <v>2</v>
      </c>
      <c r="V828" s="71">
        <v>0</v>
      </c>
      <c r="W828" s="71">
        <v>3.25</v>
      </c>
      <c r="X828" s="70"/>
      <c r="Y828" s="70">
        <v>4000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si="108"/>
        <v>立即对当前前方区域的怪物造成325%攻击伤害+4000点固定伤害,且自身会向后方区域进行跳跃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63012306</v>
      </c>
      <c r="D829" s="81" t="s">
        <v>925</v>
      </c>
      <c r="E829" s="71">
        <v>5</v>
      </c>
      <c r="F829" s="20">
        <v>80000001</v>
      </c>
      <c r="G829" s="71">
        <v>0</v>
      </c>
      <c r="H829" s="71">
        <v>1</v>
      </c>
      <c r="I829" s="12">
        <v>5</v>
      </c>
      <c r="J829" s="12">
        <v>0</v>
      </c>
      <c r="K829" s="68">
        <v>0</v>
      </c>
      <c r="L829" s="71">
        <v>0</v>
      </c>
      <c r="M829" s="71">
        <v>0</v>
      </c>
      <c r="N829" s="71">
        <v>1</v>
      </c>
      <c r="O829" s="71">
        <v>0</v>
      </c>
      <c r="P829" s="71">
        <v>0</v>
      </c>
      <c r="Q829" s="71">
        <v>0</v>
      </c>
      <c r="R829" s="70">
        <v>0</v>
      </c>
      <c r="S829" s="72">
        <v>0</v>
      </c>
      <c r="T829" s="68">
        <v>1</v>
      </c>
      <c r="U829" s="71">
        <v>2</v>
      </c>
      <c r="V829" s="71">
        <v>0</v>
      </c>
      <c r="W829" s="71">
        <v>3.5</v>
      </c>
      <c r="X829" s="70"/>
      <c r="Y829" s="70">
        <v>5200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立即对当前前方区域的怪物造成350%攻击伤害+5200点固定伤害,且自身会向后方区域进行跳跃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63021101</v>
      </c>
      <c r="D830" s="81" t="s">
        <v>926</v>
      </c>
      <c r="E830" s="71">
        <v>0</v>
      </c>
      <c r="F830" s="20">
        <v>80000001</v>
      </c>
      <c r="G830" s="68">
        <f t="shared" ref="G830:G832" si="109">C831</f>
        <v>63021102</v>
      </c>
      <c r="H830" s="68">
        <v>0</v>
      </c>
      <c r="I830" s="12">
        <v>18</v>
      </c>
      <c r="J830" s="12">
        <v>5</v>
      </c>
      <c r="K830" s="71">
        <v>0</v>
      </c>
      <c r="L830" s="71">
        <v>0</v>
      </c>
      <c r="M830" s="71">
        <v>0</v>
      </c>
      <c r="N830" s="71">
        <v>1</v>
      </c>
      <c r="O830" s="71">
        <v>0</v>
      </c>
      <c r="P830" s="71">
        <v>0</v>
      </c>
      <c r="Q830" s="71">
        <v>0</v>
      </c>
      <c r="R830" s="70">
        <v>0</v>
      </c>
      <c r="S830" s="72">
        <v>0</v>
      </c>
      <c r="T830" s="68">
        <v>1</v>
      </c>
      <c r="U830" s="71">
        <v>2</v>
      </c>
      <c r="V830" s="71">
        <v>0</v>
      </c>
      <c r="W830" s="71">
        <v>0</v>
      </c>
      <c r="X830" s="71"/>
      <c r="Y830" s="71">
        <v>0</v>
      </c>
      <c r="Z830" s="71">
        <v>0</v>
      </c>
      <c r="AA830" s="71">
        <v>20</v>
      </c>
      <c r="AB830" s="71">
        <v>0</v>
      </c>
      <c r="AC830" s="71">
        <v>0</v>
      </c>
      <c r="AD830" s="71">
        <v>0</v>
      </c>
      <c r="AE830" s="71">
        <v>7</v>
      </c>
      <c r="AF830" s="71">
        <v>1</v>
      </c>
      <c r="AG830" s="71">
        <v>4</v>
      </c>
      <c r="AH830" s="70">
        <v>2</v>
      </c>
      <c r="AI830" s="70">
        <v>1</v>
      </c>
      <c r="AJ830" s="70">
        <v>0</v>
      </c>
      <c r="AK830" s="70">
        <v>8</v>
      </c>
      <c r="AL830" s="71">
        <v>0</v>
      </c>
      <c r="AM830" s="71">
        <v>0</v>
      </c>
      <c r="AN830" s="71">
        <v>0</v>
      </c>
      <c r="AO830" s="71">
        <v>0</v>
      </c>
      <c r="AP830" s="71">
        <v>360000</v>
      </c>
      <c r="AQ830" s="71">
        <v>0.5</v>
      </c>
      <c r="AR830" s="71">
        <v>0</v>
      </c>
      <c r="AS830" s="70">
        <v>0</v>
      </c>
      <c r="AT830" s="71">
        <v>90106001</v>
      </c>
      <c r="AU830" s="71"/>
      <c r="AV830" s="81" t="s">
        <v>176</v>
      </c>
      <c r="AW830" s="71" t="s">
        <v>266</v>
      </c>
      <c r="AX830" s="71">
        <v>10002001</v>
      </c>
      <c r="AY830" s="71">
        <v>21201010</v>
      </c>
      <c r="AZ830" s="81" t="s">
        <v>267</v>
      </c>
      <c r="BA830" s="81" t="s">
        <v>927</v>
      </c>
      <c r="BB830" s="72">
        <v>0</v>
      </c>
      <c r="BC830" s="72">
        <v>0</v>
      </c>
      <c r="BD830" s="89" t="s">
        <v>928</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63021102</v>
      </c>
      <c r="D831" s="81" t="s">
        <v>926</v>
      </c>
      <c r="E831" s="71">
        <v>1</v>
      </c>
      <c r="F831" s="20">
        <v>80000001</v>
      </c>
      <c r="G831" s="68">
        <f t="shared" si="109"/>
        <v>63021103</v>
      </c>
      <c r="H831" s="68">
        <v>0</v>
      </c>
      <c r="I831" s="12">
        <v>27</v>
      </c>
      <c r="J831" s="12">
        <v>2</v>
      </c>
      <c r="K831" s="71">
        <v>0</v>
      </c>
      <c r="L831" s="71">
        <v>0</v>
      </c>
      <c r="M831" s="71">
        <v>0</v>
      </c>
      <c r="N831" s="71">
        <v>1</v>
      </c>
      <c r="O831" s="71">
        <v>0</v>
      </c>
      <c r="P831" s="71">
        <v>0</v>
      </c>
      <c r="Q831" s="71">
        <v>0</v>
      </c>
      <c r="R831" s="70">
        <v>0</v>
      </c>
      <c r="S831" s="72">
        <v>0</v>
      </c>
      <c r="T831" s="68">
        <v>1</v>
      </c>
      <c r="U831" s="71">
        <v>2</v>
      </c>
      <c r="V831" s="71">
        <v>0</v>
      </c>
      <c r="W831" s="71">
        <v>0</v>
      </c>
      <c r="X831" s="71"/>
      <c r="Y831" s="71">
        <v>0</v>
      </c>
      <c r="Z831" s="71">
        <v>0</v>
      </c>
      <c r="AA831" s="71">
        <v>20</v>
      </c>
      <c r="AB831" s="71">
        <v>0</v>
      </c>
      <c r="AC831" s="71">
        <v>0</v>
      </c>
      <c r="AD831" s="71">
        <v>0</v>
      </c>
      <c r="AE831" s="71">
        <v>7</v>
      </c>
      <c r="AF831" s="71">
        <v>1</v>
      </c>
      <c r="AG831" s="71">
        <v>4</v>
      </c>
      <c r="AH831" s="70">
        <v>2</v>
      </c>
      <c r="AI831" s="70">
        <v>1</v>
      </c>
      <c r="AJ831" s="70">
        <v>0</v>
      </c>
      <c r="AK831" s="70">
        <v>8</v>
      </c>
      <c r="AL831" s="71">
        <v>0</v>
      </c>
      <c r="AM831" s="71">
        <v>0</v>
      </c>
      <c r="AN831" s="71">
        <v>0</v>
      </c>
      <c r="AO831" s="71">
        <v>0</v>
      </c>
      <c r="AP831" s="71">
        <v>360000</v>
      </c>
      <c r="AQ831" s="71">
        <v>0.5</v>
      </c>
      <c r="AR831" s="71">
        <v>0</v>
      </c>
      <c r="AS831" s="70">
        <v>0</v>
      </c>
      <c r="AT831" s="71" t="s">
        <v>929</v>
      </c>
      <c r="AU831" s="71"/>
      <c r="AV831" s="81" t="s">
        <v>176</v>
      </c>
      <c r="AW831" s="71" t="s">
        <v>266</v>
      </c>
      <c r="AX831" s="71">
        <v>10002001</v>
      </c>
      <c r="AY831" s="71">
        <v>21201010</v>
      </c>
      <c r="AZ831" s="81" t="s">
        <v>267</v>
      </c>
      <c r="BA831" s="81" t="s">
        <v>927</v>
      </c>
      <c r="BB831" s="72">
        <v>0</v>
      </c>
      <c r="BC831" s="72">
        <v>0</v>
      </c>
      <c r="BD831" s="89" t="s">
        <v>928</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63021103</v>
      </c>
      <c r="D832" s="81" t="s">
        <v>926</v>
      </c>
      <c r="E832" s="71">
        <v>2</v>
      </c>
      <c r="F832" s="20">
        <v>80000001</v>
      </c>
      <c r="G832" s="68">
        <f t="shared" si="109"/>
        <v>63021104</v>
      </c>
      <c r="H832" s="68">
        <v>0</v>
      </c>
      <c r="I832" s="12">
        <v>32</v>
      </c>
      <c r="J832" s="12">
        <v>2</v>
      </c>
      <c r="K832" s="71">
        <v>0</v>
      </c>
      <c r="L832" s="71">
        <v>0</v>
      </c>
      <c r="M832" s="71">
        <v>0</v>
      </c>
      <c r="N832" s="71">
        <v>1</v>
      </c>
      <c r="O832" s="71">
        <v>0</v>
      </c>
      <c r="P832" s="71">
        <v>0</v>
      </c>
      <c r="Q832" s="71">
        <v>0</v>
      </c>
      <c r="R832" s="70">
        <v>0</v>
      </c>
      <c r="S832" s="72">
        <v>0</v>
      </c>
      <c r="T832" s="68">
        <v>1</v>
      </c>
      <c r="U832" s="71">
        <v>2</v>
      </c>
      <c r="V832" s="71">
        <v>0</v>
      </c>
      <c r="W832" s="71">
        <v>0</v>
      </c>
      <c r="X832" s="71"/>
      <c r="Y832" s="71">
        <v>0</v>
      </c>
      <c r="Z832" s="71">
        <v>0</v>
      </c>
      <c r="AA832" s="71">
        <v>20</v>
      </c>
      <c r="AB832" s="71">
        <v>0</v>
      </c>
      <c r="AC832" s="71">
        <v>0</v>
      </c>
      <c r="AD832" s="71">
        <v>0</v>
      </c>
      <c r="AE832" s="71">
        <v>7</v>
      </c>
      <c r="AF832" s="71">
        <v>1</v>
      </c>
      <c r="AG832" s="71">
        <v>4</v>
      </c>
      <c r="AH832" s="70">
        <v>2</v>
      </c>
      <c r="AI832" s="70">
        <v>1</v>
      </c>
      <c r="AJ832" s="70">
        <v>0</v>
      </c>
      <c r="AK832" s="70">
        <v>8</v>
      </c>
      <c r="AL832" s="71">
        <v>0</v>
      </c>
      <c r="AM832" s="71">
        <v>0</v>
      </c>
      <c r="AN832" s="71">
        <v>0</v>
      </c>
      <c r="AO832" s="71">
        <v>0</v>
      </c>
      <c r="AP832" s="71">
        <v>360000</v>
      </c>
      <c r="AQ832" s="71">
        <v>0.5</v>
      </c>
      <c r="AR832" s="71">
        <v>0</v>
      </c>
      <c r="AS832" s="70">
        <v>0</v>
      </c>
      <c r="AT832" s="71">
        <v>90106001</v>
      </c>
      <c r="AU832" s="71"/>
      <c r="AV832" s="81" t="s">
        <v>176</v>
      </c>
      <c r="AW832" s="71" t="s">
        <v>266</v>
      </c>
      <c r="AX832" s="71">
        <v>10002001</v>
      </c>
      <c r="AY832" s="71">
        <v>21201010</v>
      </c>
      <c r="AZ832" s="81" t="s">
        <v>267</v>
      </c>
      <c r="BA832" s="81" t="s">
        <v>930</v>
      </c>
      <c r="BB832" s="72">
        <v>0</v>
      </c>
      <c r="BC832" s="72">
        <v>0</v>
      </c>
      <c r="BD832" s="89" t="s">
        <v>928</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63021104</v>
      </c>
      <c r="D833" s="81" t="s">
        <v>926</v>
      </c>
      <c r="E833" s="71">
        <v>3</v>
      </c>
      <c r="F833" s="20">
        <v>80000001</v>
      </c>
      <c r="G833" s="68">
        <v>0</v>
      </c>
      <c r="H833" s="68">
        <v>0</v>
      </c>
      <c r="I833" s="12">
        <v>0</v>
      </c>
      <c r="J833" s="18">
        <v>0</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t="s">
        <v>929</v>
      </c>
      <c r="AU833" s="71"/>
      <c r="AV833" s="81" t="s">
        <v>176</v>
      </c>
      <c r="AW833" s="71" t="s">
        <v>266</v>
      </c>
      <c r="AX833" s="71">
        <v>10002001</v>
      </c>
      <c r="AY833" s="71">
        <v>21201010</v>
      </c>
      <c r="AZ833" s="81" t="s">
        <v>267</v>
      </c>
      <c r="BA833" s="81" t="s">
        <v>931</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63021105</v>
      </c>
      <c r="D834" s="81" t="s">
        <v>926</v>
      </c>
      <c r="E834" s="71">
        <v>4</v>
      </c>
      <c r="F834" s="20">
        <v>80000001</v>
      </c>
      <c r="G834" s="68">
        <v>0</v>
      </c>
      <c r="H834" s="68">
        <v>0</v>
      </c>
      <c r="I834" s="12">
        <v>0</v>
      </c>
      <c r="J834" s="12">
        <v>0</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932</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63021106</v>
      </c>
      <c r="D835" s="81" t="s">
        <v>926</v>
      </c>
      <c r="E835" s="71">
        <v>5</v>
      </c>
      <c r="F835" s="20">
        <v>80000001</v>
      </c>
      <c r="G835" s="71">
        <v>0</v>
      </c>
      <c r="H835" s="71">
        <v>0</v>
      </c>
      <c r="I835" s="12">
        <v>0</v>
      </c>
      <c r="J835" s="12">
        <v>0</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t="s">
        <v>929</v>
      </c>
      <c r="AU835" s="71"/>
      <c r="AV835" s="81" t="s">
        <v>176</v>
      </c>
      <c r="AW835" s="71" t="s">
        <v>266</v>
      </c>
      <c r="AX835" s="71">
        <v>10002001</v>
      </c>
      <c r="AY835" s="71">
        <v>21201010</v>
      </c>
      <c r="AZ835" s="81" t="s">
        <v>267</v>
      </c>
      <c r="BA835" s="81" t="s">
        <v>933</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19.5" customHeight="1">
      <c r="C836" s="12">
        <v>63021111</v>
      </c>
      <c r="D836" s="15" t="s">
        <v>934</v>
      </c>
      <c r="E836" s="12">
        <v>1</v>
      </c>
      <c r="F836" s="20">
        <v>80000001</v>
      </c>
      <c r="G836" s="12">
        <v>0</v>
      </c>
      <c r="H836" s="12">
        <v>0</v>
      </c>
      <c r="I836" s="12">
        <v>1</v>
      </c>
      <c r="J836" s="12">
        <v>0</v>
      </c>
      <c r="K836" s="12">
        <v>0</v>
      </c>
      <c r="L836" s="14">
        <v>0</v>
      </c>
      <c r="M836" s="14">
        <v>0</v>
      </c>
      <c r="N836" s="14">
        <v>2</v>
      </c>
      <c r="O836" s="14">
        <v>10</v>
      </c>
      <c r="P836" s="14">
        <v>0.8</v>
      </c>
      <c r="Q836" s="14">
        <v>0</v>
      </c>
      <c r="R836" s="20">
        <v>0</v>
      </c>
      <c r="S836" s="23">
        <v>0</v>
      </c>
      <c r="T836" s="12">
        <v>1</v>
      </c>
      <c r="U836" s="14">
        <v>2</v>
      </c>
      <c r="V836" s="14">
        <v>0</v>
      </c>
      <c r="W836" s="14">
        <v>2.5</v>
      </c>
      <c r="X836" s="14"/>
      <c r="Y836" s="14">
        <v>750</v>
      </c>
      <c r="Z836" s="14">
        <v>0</v>
      </c>
      <c r="AA836" s="14">
        <v>0</v>
      </c>
      <c r="AB836" s="14">
        <v>0</v>
      </c>
      <c r="AC836" s="14">
        <v>0</v>
      </c>
      <c r="AD836" s="14">
        <v>0</v>
      </c>
      <c r="AE836" s="71">
        <v>6</v>
      </c>
      <c r="AF836" s="14">
        <v>1</v>
      </c>
      <c r="AG836" s="14">
        <v>4</v>
      </c>
      <c r="AH836" s="20">
        <v>2</v>
      </c>
      <c r="AI836" s="20">
        <v>1</v>
      </c>
      <c r="AJ836" s="20">
        <v>1</v>
      </c>
      <c r="AK836" s="70">
        <v>2</v>
      </c>
      <c r="AL836" s="14">
        <v>0</v>
      </c>
      <c r="AM836" s="14">
        <v>0</v>
      </c>
      <c r="AN836" s="14">
        <v>0</v>
      </c>
      <c r="AO836" s="14">
        <v>0</v>
      </c>
      <c r="AP836" s="14">
        <v>3000</v>
      </c>
      <c r="AQ836" s="14">
        <v>0.5</v>
      </c>
      <c r="AR836" s="14">
        <v>0</v>
      </c>
      <c r="AS836" s="20">
        <v>0</v>
      </c>
      <c r="AT836" s="20">
        <v>90000011</v>
      </c>
      <c r="AU836" s="20"/>
      <c r="AV836" s="15" t="s">
        <v>173</v>
      </c>
      <c r="AW836" s="14" t="s">
        <v>174</v>
      </c>
      <c r="AX836" s="71">
        <v>10002001</v>
      </c>
      <c r="AY836" s="71">
        <v>21201010</v>
      </c>
      <c r="AZ836" s="15" t="s">
        <v>156</v>
      </c>
      <c r="BA836" s="15">
        <v>0</v>
      </c>
      <c r="BB836" s="23">
        <v>0</v>
      </c>
      <c r="BC836" s="23">
        <v>0</v>
      </c>
      <c r="BD836" s="33" t="str">
        <f>"在指定区域释放一个冰封陷阱,2秒后陷阱开启触发机制,对触碰的敌人造成"&amp;W836*100&amp;"%攻击伤害+"&amp;Y836&amp;"点固定伤害,并使其减速50%,持续5秒"</f>
        <v>在指定区域释放一个冰封陷阱,2秒后陷阱开启触发机制,对触碰的敌人造成250%攻击伤害+750点固定伤害,并使其减速50%,持续5秒</v>
      </c>
      <c r="BE836" s="14">
        <v>0</v>
      </c>
      <c r="BF836" s="12">
        <v>0</v>
      </c>
      <c r="BG836" s="14">
        <v>0</v>
      </c>
      <c r="BH836" s="14">
        <v>0</v>
      </c>
      <c r="BI836" s="14">
        <v>0</v>
      </c>
      <c r="BJ836" s="14">
        <v>0</v>
      </c>
      <c r="BK836" s="26">
        <v>0</v>
      </c>
      <c r="BL836" s="20">
        <v>0</v>
      </c>
      <c r="BM836" s="20">
        <v>0</v>
      </c>
      <c r="BN836" s="20">
        <v>0</v>
      </c>
      <c r="BO836" s="20">
        <v>0</v>
      </c>
      <c r="BP836" s="20">
        <v>0</v>
      </c>
      <c r="BQ836" s="20">
        <v>0</v>
      </c>
      <c r="BR836" s="20">
        <v>0</v>
      </c>
      <c r="BS836" s="20"/>
      <c r="BT836" s="20"/>
      <c r="BU836" s="20"/>
      <c r="BV836" s="20">
        <v>0</v>
      </c>
      <c r="BW836" s="20">
        <v>0</v>
      </c>
      <c r="BX836" s="20">
        <v>0</v>
      </c>
    </row>
    <row r="837" spans="3:76" ht="19.5" customHeight="1">
      <c r="C837" s="12">
        <v>63021112</v>
      </c>
      <c r="D837" s="15" t="s">
        <v>934</v>
      </c>
      <c r="E837" s="12">
        <v>1</v>
      </c>
      <c r="F837" s="20">
        <v>80000001</v>
      </c>
      <c r="G837" s="12">
        <v>0</v>
      </c>
      <c r="H837" s="12">
        <v>0</v>
      </c>
      <c r="I837" s="12">
        <v>1</v>
      </c>
      <c r="J837" s="12">
        <v>0</v>
      </c>
      <c r="K837" s="12">
        <v>0</v>
      </c>
      <c r="L837" s="14">
        <v>0</v>
      </c>
      <c r="M837" s="14">
        <v>0</v>
      </c>
      <c r="N837" s="14">
        <v>2</v>
      </c>
      <c r="O837" s="14">
        <v>10</v>
      </c>
      <c r="P837" s="14">
        <v>0.8</v>
      </c>
      <c r="Q837" s="14">
        <v>0</v>
      </c>
      <c r="R837" s="20">
        <v>0</v>
      </c>
      <c r="S837" s="23">
        <v>0</v>
      </c>
      <c r="T837" s="12">
        <v>1</v>
      </c>
      <c r="U837" s="14">
        <v>2</v>
      </c>
      <c r="V837" s="14">
        <v>0</v>
      </c>
      <c r="W837" s="14">
        <v>2.75</v>
      </c>
      <c r="X837" s="14"/>
      <c r="Y837" s="14">
        <v>1500</v>
      </c>
      <c r="Z837" s="14">
        <v>0</v>
      </c>
      <c r="AA837" s="14">
        <v>0</v>
      </c>
      <c r="AB837" s="14">
        <v>0</v>
      </c>
      <c r="AC837" s="14">
        <v>0</v>
      </c>
      <c r="AD837" s="14">
        <v>0</v>
      </c>
      <c r="AE837" s="71">
        <v>6</v>
      </c>
      <c r="AF837" s="14">
        <v>1</v>
      </c>
      <c r="AG837" s="14">
        <v>4</v>
      </c>
      <c r="AH837" s="20">
        <v>2</v>
      </c>
      <c r="AI837" s="20">
        <v>1</v>
      </c>
      <c r="AJ837" s="20">
        <v>1</v>
      </c>
      <c r="AK837" s="70">
        <v>2</v>
      </c>
      <c r="AL837" s="14">
        <v>0</v>
      </c>
      <c r="AM837" s="14">
        <v>0</v>
      </c>
      <c r="AN837" s="14">
        <v>0</v>
      </c>
      <c r="AO837" s="14">
        <v>0</v>
      </c>
      <c r="AP837" s="14">
        <v>3000</v>
      </c>
      <c r="AQ837" s="14">
        <v>0.5</v>
      </c>
      <c r="AR837" s="14">
        <v>0</v>
      </c>
      <c r="AS837" s="20">
        <v>0</v>
      </c>
      <c r="AT837" s="20">
        <v>90000011</v>
      </c>
      <c r="AU837" s="20"/>
      <c r="AV837" s="15" t="s">
        <v>173</v>
      </c>
      <c r="AW837" s="14" t="s">
        <v>174</v>
      </c>
      <c r="AX837" s="71">
        <v>10002001</v>
      </c>
      <c r="AY837" s="71">
        <v>21201010</v>
      </c>
      <c r="AZ837" s="15" t="s">
        <v>156</v>
      </c>
      <c r="BA837" s="15">
        <v>0</v>
      </c>
      <c r="BB837" s="23">
        <v>0</v>
      </c>
      <c r="BC837" s="23">
        <v>0</v>
      </c>
      <c r="BD837" s="33" t="str">
        <f t="shared" ref="BD837:BD840" si="110">"在指定区域释放一个冰封陷阱,2秒后陷阱开启触发机制,对触碰的敌人造成"&amp;W837*100&amp;"%攻击伤害+"&amp;Y837&amp;"点固定伤害,并使其减速50%,持续5秒"</f>
        <v>在指定区域释放一个冰封陷阱,2秒后陷阱开启触发机制,对触碰的敌人造成275%攻击伤害+1500点固定伤害,并使其减速50%,持续5秒</v>
      </c>
      <c r="BE837" s="14">
        <v>0</v>
      </c>
      <c r="BF837" s="12">
        <v>0</v>
      </c>
      <c r="BG837" s="14">
        <v>0</v>
      </c>
      <c r="BH837" s="14">
        <v>0</v>
      </c>
      <c r="BI837" s="14">
        <v>0</v>
      </c>
      <c r="BJ837" s="14">
        <v>0</v>
      </c>
      <c r="BK837" s="26">
        <v>0</v>
      </c>
      <c r="BL837" s="20">
        <v>0</v>
      </c>
      <c r="BM837" s="20">
        <v>0</v>
      </c>
      <c r="BN837" s="20">
        <v>0</v>
      </c>
      <c r="BO837" s="20">
        <v>0</v>
      </c>
      <c r="BP837" s="20">
        <v>0</v>
      </c>
      <c r="BQ837" s="20">
        <v>0</v>
      </c>
      <c r="BR837" s="20">
        <v>0</v>
      </c>
      <c r="BS837" s="20"/>
      <c r="BT837" s="20"/>
      <c r="BU837" s="20"/>
      <c r="BV837" s="20">
        <v>0</v>
      </c>
      <c r="BW837" s="20">
        <v>0</v>
      </c>
      <c r="BX837" s="20">
        <v>0</v>
      </c>
    </row>
    <row r="838" spans="3:76" ht="19.5" customHeight="1">
      <c r="C838" s="12">
        <v>63021113</v>
      </c>
      <c r="D838" s="15" t="s">
        <v>934</v>
      </c>
      <c r="E838" s="12">
        <v>1</v>
      </c>
      <c r="F838" s="20">
        <v>80000001</v>
      </c>
      <c r="G838" s="12">
        <v>0</v>
      </c>
      <c r="H838" s="12">
        <v>0</v>
      </c>
      <c r="I838" s="12">
        <v>1</v>
      </c>
      <c r="J838" s="12">
        <v>0</v>
      </c>
      <c r="K838" s="12">
        <v>0</v>
      </c>
      <c r="L838" s="14">
        <v>0</v>
      </c>
      <c r="M838" s="14">
        <v>0</v>
      </c>
      <c r="N838" s="14">
        <v>2</v>
      </c>
      <c r="O838" s="14">
        <v>10</v>
      </c>
      <c r="P838" s="14">
        <v>0.8</v>
      </c>
      <c r="Q838" s="14">
        <v>0</v>
      </c>
      <c r="R838" s="20">
        <v>0</v>
      </c>
      <c r="S838" s="23">
        <v>0</v>
      </c>
      <c r="T838" s="12">
        <v>1</v>
      </c>
      <c r="U838" s="14">
        <v>2</v>
      </c>
      <c r="V838" s="14">
        <v>0</v>
      </c>
      <c r="W838" s="14">
        <v>3</v>
      </c>
      <c r="X838" s="14"/>
      <c r="Y838" s="14">
        <v>2250</v>
      </c>
      <c r="Z838" s="14">
        <v>0</v>
      </c>
      <c r="AA838" s="14">
        <v>0</v>
      </c>
      <c r="AB838" s="14">
        <v>0</v>
      </c>
      <c r="AC838" s="14">
        <v>0</v>
      </c>
      <c r="AD838" s="14">
        <v>0</v>
      </c>
      <c r="AE838" s="71">
        <v>6</v>
      </c>
      <c r="AF838" s="14">
        <v>1</v>
      </c>
      <c r="AG838" s="14">
        <v>4</v>
      </c>
      <c r="AH838" s="20">
        <v>2</v>
      </c>
      <c r="AI838" s="20">
        <v>1</v>
      </c>
      <c r="AJ838" s="20">
        <v>1</v>
      </c>
      <c r="AK838" s="70">
        <v>2</v>
      </c>
      <c r="AL838" s="14">
        <v>0</v>
      </c>
      <c r="AM838" s="14">
        <v>0</v>
      </c>
      <c r="AN838" s="14">
        <v>0</v>
      </c>
      <c r="AO838" s="14">
        <v>0</v>
      </c>
      <c r="AP838" s="14">
        <v>3000</v>
      </c>
      <c r="AQ838" s="14">
        <v>0.5</v>
      </c>
      <c r="AR838" s="14">
        <v>0</v>
      </c>
      <c r="AS838" s="20">
        <v>0</v>
      </c>
      <c r="AT838" s="20">
        <v>90000011</v>
      </c>
      <c r="AU838" s="20"/>
      <c r="AV838" s="15" t="s">
        <v>173</v>
      </c>
      <c r="AW838" s="14" t="s">
        <v>174</v>
      </c>
      <c r="AX838" s="71">
        <v>10002001</v>
      </c>
      <c r="AY838" s="71">
        <v>21201010</v>
      </c>
      <c r="AZ838" s="15" t="s">
        <v>156</v>
      </c>
      <c r="BA838" s="15">
        <v>0</v>
      </c>
      <c r="BB838" s="23">
        <v>0</v>
      </c>
      <c r="BC838" s="23">
        <v>0</v>
      </c>
      <c r="BD838" s="33" t="str">
        <f t="shared" si="110"/>
        <v>在指定区域释放一个冰封陷阱,2秒后陷阱开启触发机制,对触碰的敌人造成300%攻击伤害+2250点固定伤害,并使其减速50%,持续5秒</v>
      </c>
      <c r="BE838" s="14">
        <v>0</v>
      </c>
      <c r="BF838" s="12">
        <v>0</v>
      </c>
      <c r="BG838" s="14">
        <v>0</v>
      </c>
      <c r="BH838" s="14">
        <v>0</v>
      </c>
      <c r="BI838" s="14">
        <v>0</v>
      </c>
      <c r="BJ838" s="14">
        <v>0</v>
      </c>
      <c r="BK838" s="26">
        <v>0</v>
      </c>
      <c r="BL838" s="20">
        <v>0</v>
      </c>
      <c r="BM838" s="20">
        <v>0</v>
      </c>
      <c r="BN838" s="20">
        <v>0</v>
      </c>
      <c r="BO838" s="20">
        <v>0</v>
      </c>
      <c r="BP838" s="20">
        <v>0</v>
      </c>
      <c r="BQ838" s="20">
        <v>0</v>
      </c>
      <c r="BR838" s="20">
        <v>0</v>
      </c>
      <c r="BS838" s="20"/>
      <c r="BT838" s="20"/>
      <c r="BU838" s="20"/>
      <c r="BV838" s="20">
        <v>0</v>
      </c>
      <c r="BW838" s="20">
        <v>0</v>
      </c>
      <c r="BX838" s="20">
        <v>0</v>
      </c>
    </row>
    <row r="839" spans="3:76" ht="19.5" customHeight="1">
      <c r="C839" s="12">
        <v>63021114</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3.25</v>
      </c>
      <c r="X839" s="14"/>
      <c r="Y839" s="14">
        <v>3250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 t="shared" si="110"/>
        <v>在指定区域释放一个冰封陷阱,2秒后陷阱开启触发机制,对触碰的敌人造成325%攻击伤害+3250点固定伤害,并使其减速50%,持续5秒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63021115</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3.5</v>
      </c>
      <c r="X840" s="14"/>
      <c r="Y840" s="14">
        <v>4250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si="110"/>
        <v>在指定区域释放一个冰封陷阱,2秒后陷阱开启触发机制,对触碰的敌人造成350%攻击伤害+4250点固定伤害,并使其减速50%,持续5秒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20.100000000000001" customHeight="1">
      <c r="C841" s="68">
        <v>63021201</v>
      </c>
      <c r="D841" s="81" t="s">
        <v>265</v>
      </c>
      <c r="E841" s="71">
        <v>0</v>
      </c>
      <c r="F841" s="20">
        <v>80000001</v>
      </c>
      <c r="G841" s="68">
        <f t="shared" ref="G841:G843" si="111">C842</f>
        <v>63021202</v>
      </c>
      <c r="H841" s="68">
        <v>0</v>
      </c>
      <c r="I841" s="12">
        <v>25</v>
      </c>
      <c r="J841" s="12">
        <v>5</v>
      </c>
      <c r="K841" s="71">
        <v>0</v>
      </c>
      <c r="L841" s="71">
        <v>0</v>
      </c>
      <c r="M841" s="71">
        <v>0</v>
      </c>
      <c r="N841" s="71">
        <v>1</v>
      </c>
      <c r="O841" s="71">
        <v>0</v>
      </c>
      <c r="P841" s="71">
        <v>0</v>
      </c>
      <c r="Q841" s="71">
        <v>0</v>
      </c>
      <c r="R841" s="70">
        <v>0</v>
      </c>
      <c r="S841" s="72">
        <v>0</v>
      </c>
      <c r="T841" s="68">
        <v>1</v>
      </c>
      <c r="U841" s="71">
        <v>2</v>
      </c>
      <c r="V841" s="71">
        <v>0</v>
      </c>
      <c r="W841" s="71">
        <v>0</v>
      </c>
      <c r="X841" s="71"/>
      <c r="Y841" s="71">
        <v>0</v>
      </c>
      <c r="Z841" s="71">
        <v>0</v>
      </c>
      <c r="AA841" s="71">
        <v>25</v>
      </c>
      <c r="AB841" s="71">
        <v>0</v>
      </c>
      <c r="AC841" s="71">
        <v>0</v>
      </c>
      <c r="AD841" s="71">
        <v>0</v>
      </c>
      <c r="AE841" s="71">
        <v>7</v>
      </c>
      <c r="AF841" s="71">
        <v>1</v>
      </c>
      <c r="AG841" s="71">
        <v>4</v>
      </c>
      <c r="AH841" s="70">
        <v>2</v>
      </c>
      <c r="AI841" s="70">
        <v>1</v>
      </c>
      <c r="AJ841" s="70">
        <v>0</v>
      </c>
      <c r="AK841" s="70">
        <v>8</v>
      </c>
      <c r="AL841" s="71">
        <v>0</v>
      </c>
      <c r="AM841" s="71">
        <v>0</v>
      </c>
      <c r="AN841" s="71">
        <v>0</v>
      </c>
      <c r="AO841" s="71">
        <v>0</v>
      </c>
      <c r="AP841" s="71">
        <v>360000</v>
      </c>
      <c r="AQ841" s="71">
        <v>0.5</v>
      </c>
      <c r="AR841" s="71">
        <v>0</v>
      </c>
      <c r="AS841" s="70">
        <v>0</v>
      </c>
      <c r="AT841" s="71" t="s">
        <v>929</v>
      </c>
      <c r="AU841" s="71"/>
      <c r="AV841" s="81" t="s">
        <v>176</v>
      </c>
      <c r="AW841" s="71" t="s">
        <v>266</v>
      </c>
      <c r="AX841" s="71">
        <v>10002001</v>
      </c>
      <c r="AY841" s="71">
        <v>21201020</v>
      </c>
      <c r="AZ841" s="81" t="s">
        <v>267</v>
      </c>
      <c r="BA841" s="81" t="s">
        <v>935</v>
      </c>
      <c r="BB841" s="72">
        <v>0</v>
      </c>
      <c r="BC841" s="72">
        <v>0</v>
      </c>
      <c r="BD841" s="89" t="s">
        <v>936</v>
      </c>
      <c r="BE841" s="71">
        <v>0</v>
      </c>
      <c r="BF841" s="68">
        <v>0</v>
      </c>
      <c r="BG841" s="71">
        <v>0</v>
      </c>
      <c r="BH841" s="71">
        <v>0</v>
      </c>
      <c r="BI841" s="71">
        <v>0</v>
      </c>
      <c r="BJ841" s="71">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63021202</v>
      </c>
      <c r="D842" s="81" t="s">
        <v>265</v>
      </c>
      <c r="E842" s="71">
        <v>1</v>
      </c>
      <c r="F842" s="20">
        <v>80000001</v>
      </c>
      <c r="G842" s="68">
        <f t="shared" si="111"/>
        <v>63021203</v>
      </c>
      <c r="H842" s="68">
        <v>0</v>
      </c>
      <c r="I842" s="12">
        <v>32</v>
      </c>
      <c r="J842" s="12">
        <v>2</v>
      </c>
      <c r="K842" s="71">
        <v>0</v>
      </c>
      <c r="L842" s="71">
        <v>0</v>
      </c>
      <c r="M842" s="71">
        <v>0</v>
      </c>
      <c r="N842" s="71">
        <v>1</v>
      </c>
      <c r="O842" s="71">
        <v>0</v>
      </c>
      <c r="P842" s="71">
        <v>0</v>
      </c>
      <c r="Q842" s="71">
        <v>0</v>
      </c>
      <c r="R842" s="70">
        <v>0</v>
      </c>
      <c r="S842" s="72">
        <v>0</v>
      </c>
      <c r="T842" s="68">
        <v>1</v>
      </c>
      <c r="U842" s="71">
        <v>2</v>
      </c>
      <c r="V842" s="71">
        <v>0</v>
      </c>
      <c r="W842" s="71">
        <v>0</v>
      </c>
      <c r="X842" s="71"/>
      <c r="Y842" s="71">
        <v>0</v>
      </c>
      <c r="Z842" s="71">
        <v>0</v>
      </c>
      <c r="AA842" s="71">
        <v>25</v>
      </c>
      <c r="AB842" s="71">
        <v>0</v>
      </c>
      <c r="AC842" s="71">
        <v>0</v>
      </c>
      <c r="AD842" s="71">
        <v>0</v>
      </c>
      <c r="AE842" s="71">
        <v>7</v>
      </c>
      <c r="AF842" s="71">
        <v>1</v>
      </c>
      <c r="AG842" s="71">
        <v>4</v>
      </c>
      <c r="AH842" s="70">
        <v>2</v>
      </c>
      <c r="AI842" s="70">
        <v>1</v>
      </c>
      <c r="AJ842" s="70">
        <v>0</v>
      </c>
      <c r="AK842" s="70">
        <v>8</v>
      </c>
      <c r="AL842" s="71">
        <v>0</v>
      </c>
      <c r="AM842" s="71">
        <v>0</v>
      </c>
      <c r="AN842" s="71">
        <v>0</v>
      </c>
      <c r="AO842" s="71">
        <v>0</v>
      </c>
      <c r="AP842" s="71">
        <v>360000</v>
      </c>
      <c r="AQ842" s="71">
        <v>0.5</v>
      </c>
      <c r="AR842" s="71">
        <v>0</v>
      </c>
      <c r="AS842" s="70">
        <v>0</v>
      </c>
      <c r="AT842" s="71" t="s">
        <v>929</v>
      </c>
      <c r="AU842" s="71"/>
      <c r="AV842" s="81" t="s">
        <v>176</v>
      </c>
      <c r="AW842" s="71" t="s">
        <v>266</v>
      </c>
      <c r="AX842" s="71">
        <v>10002001</v>
      </c>
      <c r="AY842" s="71">
        <v>21201020</v>
      </c>
      <c r="AZ842" s="81" t="s">
        <v>267</v>
      </c>
      <c r="BA842" s="81" t="s">
        <v>935</v>
      </c>
      <c r="BB842" s="72">
        <v>0</v>
      </c>
      <c r="BC842" s="72">
        <v>0</v>
      </c>
      <c r="BD842" s="89" t="s">
        <v>936</v>
      </c>
      <c r="BE842" s="71">
        <v>0</v>
      </c>
      <c r="BF842" s="68">
        <v>0</v>
      </c>
      <c r="BG842" s="71">
        <v>0</v>
      </c>
      <c r="BH842" s="71">
        <v>0</v>
      </c>
      <c r="BI842" s="71">
        <v>0</v>
      </c>
      <c r="BJ842" s="71">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63021203</v>
      </c>
      <c r="D843" s="81" t="s">
        <v>265</v>
      </c>
      <c r="E843" s="71">
        <v>2</v>
      </c>
      <c r="F843" s="20">
        <v>80000001</v>
      </c>
      <c r="G843" s="68">
        <f t="shared" si="111"/>
        <v>63021204</v>
      </c>
      <c r="H843" s="68">
        <v>0</v>
      </c>
      <c r="I843" s="12">
        <v>37</v>
      </c>
      <c r="J843" s="12">
        <v>2</v>
      </c>
      <c r="K843" s="71">
        <v>0</v>
      </c>
      <c r="L843" s="71">
        <v>0</v>
      </c>
      <c r="M843" s="71">
        <v>0</v>
      </c>
      <c r="N843" s="71">
        <v>1</v>
      </c>
      <c r="O843" s="71">
        <v>0</v>
      </c>
      <c r="P843" s="71">
        <v>0</v>
      </c>
      <c r="Q843" s="71">
        <v>0</v>
      </c>
      <c r="R843" s="70">
        <v>0</v>
      </c>
      <c r="S843" s="72">
        <v>0</v>
      </c>
      <c r="T843" s="68">
        <v>1</v>
      </c>
      <c r="U843" s="71">
        <v>2</v>
      </c>
      <c r="V843" s="71">
        <v>0</v>
      </c>
      <c r="W843" s="71">
        <v>0</v>
      </c>
      <c r="X843" s="71"/>
      <c r="Y843" s="71">
        <v>0</v>
      </c>
      <c r="Z843" s="71">
        <v>0</v>
      </c>
      <c r="AA843" s="71">
        <v>25</v>
      </c>
      <c r="AB843" s="71">
        <v>0</v>
      </c>
      <c r="AC843" s="71">
        <v>0</v>
      </c>
      <c r="AD843" s="71">
        <v>0</v>
      </c>
      <c r="AE843" s="71">
        <v>7</v>
      </c>
      <c r="AF843" s="71">
        <v>1</v>
      </c>
      <c r="AG843" s="71">
        <v>4</v>
      </c>
      <c r="AH843" s="70">
        <v>2</v>
      </c>
      <c r="AI843" s="70">
        <v>1</v>
      </c>
      <c r="AJ843" s="70">
        <v>0</v>
      </c>
      <c r="AK843" s="70">
        <v>8</v>
      </c>
      <c r="AL843" s="71">
        <v>0</v>
      </c>
      <c r="AM843" s="71">
        <v>0</v>
      </c>
      <c r="AN843" s="71">
        <v>0</v>
      </c>
      <c r="AO843" s="71">
        <v>0</v>
      </c>
      <c r="AP843" s="71">
        <v>360000</v>
      </c>
      <c r="AQ843" s="71">
        <v>0.5</v>
      </c>
      <c r="AR843" s="71">
        <v>0</v>
      </c>
      <c r="AS843" s="70">
        <v>0</v>
      </c>
      <c r="AT843" s="71" t="s">
        <v>929</v>
      </c>
      <c r="AU843" s="71"/>
      <c r="AV843" s="81" t="s">
        <v>176</v>
      </c>
      <c r="AW843" s="71" t="s">
        <v>266</v>
      </c>
      <c r="AX843" s="71">
        <v>10002001</v>
      </c>
      <c r="AY843" s="71">
        <v>21201020</v>
      </c>
      <c r="AZ843" s="81" t="s">
        <v>267</v>
      </c>
      <c r="BA843" s="81" t="s">
        <v>937</v>
      </c>
      <c r="BB843" s="72">
        <v>0</v>
      </c>
      <c r="BC843" s="72">
        <v>0</v>
      </c>
      <c r="BD843" s="89" t="s">
        <v>936</v>
      </c>
      <c r="BE843" s="71">
        <v>0</v>
      </c>
      <c r="BF843" s="68">
        <v>0</v>
      </c>
      <c r="BG843" s="71">
        <v>0</v>
      </c>
      <c r="BH843" s="71">
        <v>0</v>
      </c>
      <c r="BI843" s="71">
        <v>0</v>
      </c>
      <c r="BJ843" s="71">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63021204</v>
      </c>
      <c r="D844" s="81" t="s">
        <v>265</v>
      </c>
      <c r="E844" s="71">
        <v>3</v>
      </c>
      <c r="F844" s="20">
        <v>80000001</v>
      </c>
      <c r="G844" s="68">
        <v>0</v>
      </c>
      <c r="H844" s="68">
        <v>0</v>
      </c>
      <c r="I844" s="12">
        <v>0</v>
      </c>
      <c r="J844" s="12">
        <v>0</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938</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63021205</v>
      </c>
      <c r="D845" s="81" t="s">
        <v>265</v>
      </c>
      <c r="E845" s="71">
        <v>4</v>
      </c>
      <c r="F845" s="20">
        <v>80000001</v>
      </c>
      <c r="G845" s="68">
        <v>0</v>
      </c>
      <c r="H845" s="68">
        <v>0</v>
      </c>
      <c r="I845" s="12">
        <v>0</v>
      </c>
      <c r="J845" s="12">
        <v>0</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939</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63021206</v>
      </c>
      <c r="D846" s="81" t="s">
        <v>265</v>
      </c>
      <c r="E846" s="71">
        <v>5</v>
      </c>
      <c r="F846" s="20">
        <v>80000001</v>
      </c>
      <c r="G846" s="71">
        <v>0</v>
      </c>
      <c r="H846" s="71">
        <v>0</v>
      </c>
      <c r="I846" s="12">
        <v>0</v>
      </c>
      <c r="J846" s="12">
        <v>0</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940</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19.5" customHeight="1">
      <c r="C847" s="68">
        <v>63021211</v>
      </c>
      <c r="D847" s="15" t="s">
        <v>270</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2.5</v>
      </c>
      <c r="X847" s="14"/>
      <c r="Y847" s="14">
        <v>750</v>
      </c>
      <c r="Z847" s="14">
        <v>0</v>
      </c>
      <c r="AA847" s="14">
        <v>0</v>
      </c>
      <c r="AB847" s="14">
        <v>0</v>
      </c>
      <c r="AC847" s="14">
        <v>0</v>
      </c>
      <c r="AD847" s="14">
        <v>0</v>
      </c>
      <c r="AE847" s="71">
        <v>6</v>
      </c>
      <c r="AF847" s="14">
        <v>1</v>
      </c>
      <c r="AG847" s="14">
        <v>4</v>
      </c>
      <c r="AH847" s="20">
        <v>2</v>
      </c>
      <c r="AI847" s="20">
        <v>1</v>
      </c>
      <c r="AJ847" s="20">
        <v>1</v>
      </c>
      <c r="AK847" s="70">
        <v>2</v>
      </c>
      <c r="AL847" s="14">
        <v>0</v>
      </c>
      <c r="AM847" s="14">
        <v>0</v>
      </c>
      <c r="AN847" s="14">
        <v>0</v>
      </c>
      <c r="AO847" s="14">
        <v>0</v>
      </c>
      <c r="AP847" s="14">
        <v>3000</v>
      </c>
      <c r="AQ847" s="14">
        <v>0.5</v>
      </c>
      <c r="AR847" s="14">
        <v>0</v>
      </c>
      <c r="AS847" s="20">
        <v>0</v>
      </c>
      <c r="AT847" s="14">
        <v>90000010</v>
      </c>
      <c r="AU847" s="14"/>
      <c r="AV847" s="15" t="s">
        <v>173</v>
      </c>
      <c r="AW847" s="14" t="s">
        <v>174</v>
      </c>
      <c r="AX847" s="71">
        <v>10002001</v>
      </c>
      <c r="AY847" s="71">
        <v>21201020</v>
      </c>
      <c r="AZ847" s="15" t="s">
        <v>156</v>
      </c>
      <c r="BA847" s="15">
        <v>0</v>
      </c>
      <c r="BB847" s="23">
        <v>0</v>
      </c>
      <c r="BC847" s="23">
        <v>0</v>
      </c>
      <c r="BD847" s="33" t="str">
        <f t="shared" ref="BD847:BD851" si="112">"在指定区域释放一个爆炸陷阱,2秒后陷阱开启触发机制,对触碰的敌人造成"&amp;W847*100&amp;"%攻击伤害+"&amp;Y847&amp;"点固定伤害,并使其眩晕1秒"</f>
        <v>在指定区域释放一个爆炸陷阱,2秒后陷阱开启触发机制,对触碰的敌人造成250%攻击伤害+750点固定伤害,并使其眩晕1秒</v>
      </c>
      <c r="BE847" s="14">
        <v>0</v>
      </c>
      <c r="BF847" s="12">
        <v>0</v>
      </c>
      <c r="BG847" s="14">
        <v>0</v>
      </c>
      <c r="BH847" s="14">
        <v>0</v>
      </c>
      <c r="BI847" s="14">
        <v>0</v>
      </c>
      <c r="BJ847" s="14">
        <v>0</v>
      </c>
      <c r="BK847" s="26">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68">
        <v>63021212</v>
      </c>
      <c r="D848" s="15" t="s">
        <v>270</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2.75</v>
      </c>
      <c r="X848" s="14"/>
      <c r="Y848" s="14">
        <v>1500</v>
      </c>
      <c r="Z848" s="14">
        <v>0</v>
      </c>
      <c r="AA848" s="14">
        <v>0</v>
      </c>
      <c r="AB848" s="14">
        <v>0</v>
      </c>
      <c r="AC848" s="14">
        <v>0</v>
      </c>
      <c r="AD848" s="14">
        <v>0</v>
      </c>
      <c r="AE848" s="71">
        <v>6</v>
      </c>
      <c r="AF848" s="14">
        <v>1</v>
      </c>
      <c r="AG848" s="14">
        <v>4</v>
      </c>
      <c r="AH848" s="20">
        <v>2</v>
      </c>
      <c r="AI848" s="20">
        <v>1</v>
      </c>
      <c r="AJ848" s="20">
        <v>1</v>
      </c>
      <c r="AK848" s="70">
        <v>2</v>
      </c>
      <c r="AL848" s="14">
        <v>0</v>
      </c>
      <c r="AM848" s="14">
        <v>0</v>
      </c>
      <c r="AN848" s="14">
        <v>0</v>
      </c>
      <c r="AO848" s="14">
        <v>0</v>
      </c>
      <c r="AP848" s="14">
        <v>3000</v>
      </c>
      <c r="AQ848" s="14">
        <v>0.5</v>
      </c>
      <c r="AR848" s="14">
        <v>0</v>
      </c>
      <c r="AS848" s="20">
        <v>0</v>
      </c>
      <c r="AT848" s="14">
        <v>90000010</v>
      </c>
      <c r="AU848" s="14"/>
      <c r="AV848" s="15" t="s">
        <v>173</v>
      </c>
      <c r="AW848" s="14" t="s">
        <v>174</v>
      </c>
      <c r="AX848" s="71">
        <v>10002001</v>
      </c>
      <c r="AY848" s="71">
        <v>21201020</v>
      </c>
      <c r="AZ848" s="15" t="s">
        <v>156</v>
      </c>
      <c r="BA848" s="15">
        <v>0</v>
      </c>
      <c r="BB848" s="23">
        <v>0</v>
      </c>
      <c r="BC848" s="23">
        <v>0</v>
      </c>
      <c r="BD848" s="33" t="str">
        <f t="shared" si="112"/>
        <v>在指定区域释放一个爆炸陷阱,2秒后陷阱开启触发机制,对触碰的敌人造成275%攻击伤害+1500点固定伤害,并使其眩晕1秒</v>
      </c>
      <c r="BE848" s="14">
        <v>0</v>
      </c>
      <c r="BF848" s="12">
        <v>0</v>
      </c>
      <c r="BG848" s="14">
        <v>0</v>
      </c>
      <c r="BH848" s="14">
        <v>0</v>
      </c>
      <c r="BI848" s="14">
        <v>0</v>
      </c>
      <c r="BJ848" s="14">
        <v>0</v>
      </c>
      <c r="BK848" s="26">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68">
        <v>63021213</v>
      </c>
      <c r="D849" s="15" t="s">
        <v>270</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v>
      </c>
      <c r="X849" s="14"/>
      <c r="Y849" s="14">
        <v>2250</v>
      </c>
      <c r="Z849" s="14">
        <v>0</v>
      </c>
      <c r="AA849" s="14">
        <v>0</v>
      </c>
      <c r="AB849" s="14">
        <v>0</v>
      </c>
      <c r="AC849" s="14">
        <v>0</v>
      </c>
      <c r="AD849" s="14">
        <v>0</v>
      </c>
      <c r="AE849" s="71">
        <v>6</v>
      </c>
      <c r="AF849" s="14">
        <v>1</v>
      </c>
      <c r="AG849" s="14">
        <v>4</v>
      </c>
      <c r="AH849" s="20">
        <v>2</v>
      </c>
      <c r="AI849" s="20">
        <v>1</v>
      </c>
      <c r="AJ849" s="20">
        <v>1</v>
      </c>
      <c r="AK849" s="70">
        <v>2</v>
      </c>
      <c r="AL849" s="14">
        <v>0</v>
      </c>
      <c r="AM849" s="14">
        <v>0</v>
      </c>
      <c r="AN849" s="14">
        <v>0</v>
      </c>
      <c r="AO849" s="14">
        <v>0</v>
      </c>
      <c r="AP849" s="14">
        <v>3000</v>
      </c>
      <c r="AQ849" s="14">
        <v>0.5</v>
      </c>
      <c r="AR849" s="14">
        <v>0</v>
      </c>
      <c r="AS849" s="20">
        <v>0</v>
      </c>
      <c r="AT849" s="14">
        <v>90000010</v>
      </c>
      <c r="AU849" s="14"/>
      <c r="AV849" s="15" t="s">
        <v>173</v>
      </c>
      <c r="AW849" s="14" t="s">
        <v>174</v>
      </c>
      <c r="AX849" s="71">
        <v>10002001</v>
      </c>
      <c r="AY849" s="71">
        <v>21201020</v>
      </c>
      <c r="AZ849" s="15" t="s">
        <v>156</v>
      </c>
      <c r="BA849" s="15">
        <v>0</v>
      </c>
      <c r="BB849" s="23">
        <v>0</v>
      </c>
      <c r="BC849" s="23">
        <v>0</v>
      </c>
      <c r="BD849" s="33" t="str">
        <f t="shared" si="112"/>
        <v>在指定区域释放一个爆炸陷阱,2秒后陷阱开启触发机制,对触碰的敌人造成300%攻击伤害+2250点固定伤害,并使其眩晕1秒</v>
      </c>
      <c r="BE849" s="14">
        <v>0</v>
      </c>
      <c r="BF849" s="12">
        <v>0</v>
      </c>
      <c r="BG849" s="14">
        <v>0</v>
      </c>
      <c r="BH849" s="14">
        <v>0</v>
      </c>
      <c r="BI849" s="14">
        <v>0</v>
      </c>
      <c r="BJ849" s="14">
        <v>0</v>
      </c>
      <c r="BK849" s="26">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68">
        <v>63021214</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3.25</v>
      </c>
      <c r="X850" s="14"/>
      <c r="Y850" s="14">
        <v>3250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si="112"/>
        <v>在指定区域释放一个爆炸陷阱,2秒后陷阱开启触发机制,对触碰的敌人造成325%攻击伤害+3250点固定伤害,并使其眩晕1秒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63021215</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3.5</v>
      </c>
      <c r="X851" s="14"/>
      <c r="Y851" s="14">
        <v>4250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在指定区域释放一个爆炸陷阱,2秒后陷阱开启触发机制,对触碰的敌人造成350%攻击伤害+4250点固定伤害,并使其眩晕1秒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20.100000000000001" customHeight="1">
      <c r="C852" s="68">
        <v>63021301</v>
      </c>
      <c r="D852" s="81" t="s">
        <v>941</v>
      </c>
      <c r="E852" s="71">
        <v>0</v>
      </c>
      <c r="F852" s="20">
        <v>80000001</v>
      </c>
      <c r="G852" s="68">
        <f t="shared" ref="G852:G854" si="113">C853</f>
        <v>63021302</v>
      </c>
      <c r="H852" s="68">
        <v>0</v>
      </c>
      <c r="I852" s="12">
        <v>30</v>
      </c>
      <c r="J852" s="14">
        <v>5</v>
      </c>
      <c r="K852" s="68">
        <v>0</v>
      </c>
      <c r="L852" s="71">
        <v>0</v>
      </c>
      <c r="M852" s="71">
        <v>0</v>
      </c>
      <c r="N852" s="71">
        <v>1</v>
      </c>
      <c r="O852" s="71">
        <v>0</v>
      </c>
      <c r="P852" s="71">
        <v>0</v>
      </c>
      <c r="Q852" s="71">
        <v>0</v>
      </c>
      <c r="R852" s="70">
        <v>0</v>
      </c>
      <c r="S852" s="72">
        <v>0</v>
      </c>
      <c r="T852" s="68">
        <v>1</v>
      </c>
      <c r="U852" s="71">
        <v>2</v>
      </c>
      <c r="V852" s="71">
        <v>0</v>
      </c>
      <c r="W852" s="71">
        <v>0.8</v>
      </c>
      <c r="X852" s="71"/>
      <c r="Y852" s="71">
        <v>500</v>
      </c>
      <c r="Z852" s="71">
        <v>0</v>
      </c>
      <c r="AA852" s="71">
        <v>30</v>
      </c>
      <c r="AB852" s="71">
        <v>0</v>
      </c>
      <c r="AC852" s="71">
        <v>0</v>
      </c>
      <c r="AD852" s="71">
        <v>0</v>
      </c>
      <c r="AE852" s="71">
        <v>9</v>
      </c>
      <c r="AF852" s="71">
        <v>1</v>
      </c>
      <c r="AG852" s="71">
        <v>4</v>
      </c>
      <c r="AH852" s="70">
        <v>2</v>
      </c>
      <c r="AI852" s="70">
        <v>1</v>
      </c>
      <c r="AJ852" s="70">
        <v>0</v>
      </c>
      <c r="AK852" s="70">
        <v>8</v>
      </c>
      <c r="AL852" s="71">
        <v>0</v>
      </c>
      <c r="AM852" s="71">
        <v>0</v>
      </c>
      <c r="AN852" s="71">
        <v>0</v>
      </c>
      <c r="AO852" s="71">
        <v>0.5</v>
      </c>
      <c r="AP852" s="71">
        <v>10000</v>
      </c>
      <c r="AQ852" s="71">
        <v>0.5</v>
      </c>
      <c r="AR852" s="71">
        <v>0</v>
      </c>
      <c r="AS852" s="70">
        <v>0</v>
      </c>
      <c r="AT852" s="20">
        <v>90000011</v>
      </c>
      <c r="AU852" s="20"/>
      <c r="AV852" s="81" t="s">
        <v>179</v>
      </c>
      <c r="AW852" s="71" t="s">
        <v>182</v>
      </c>
      <c r="AX852" s="71">
        <v>10002001</v>
      </c>
      <c r="AY852" s="71">
        <v>21201030</v>
      </c>
      <c r="AZ852" s="81" t="s">
        <v>183</v>
      </c>
      <c r="BA852" s="81" t="s">
        <v>226</v>
      </c>
      <c r="BB852" s="72">
        <v>0</v>
      </c>
      <c r="BC852" s="72">
        <v>0</v>
      </c>
      <c r="BD852" s="88" t="str">
        <f>"在脚底下立即释放法术,在此范围内的目标每秒造成"&amp;W852*100&amp;"%攻击伤害+"&amp;Y852&amp;"点固定伤害,目标移动速度降低50%,持续10秒"</f>
        <v>在脚底下立即释放法术,在此范围内的目标每秒造成80%攻击伤害+500点固定伤害,目标移动速度降低50%,持续10秒</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63021302</v>
      </c>
      <c r="D853" s="81" t="s">
        <v>941</v>
      </c>
      <c r="E853" s="71">
        <v>1</v>
      </c>
      <c r="F853" s="20">
        <v>80000001</v>
      </c>
      <c r="G853" s="68">
        <f t="shared" si="113"/>
        <v>63021303</v>
      </c>
      <c r="H853" s="68">
        <v>0</v>
      </c>
      <c r="I853" s="12">
        <v>37</v>
      </c>
      <c r="J853" s="14">
        <v>2</v>
      </c>
      <c r="K853" s="68">
        <v>0</v>
      </c>
      <c r="L853" s="71">
        <v>0</v>
      </c>
      <c r="M853" s="71">
        <v>0</v>
      </c>
      <c r="N853" s="71">
        <v>1</v>
      </c>
      <c r="O853" s="71">
        <v>0</v>
      </c>
      <c r="P853" s="71">
        <v>0</v>
      </c>
      <c r="Q853" s="71">
        <v>0</v>
      </c>
      <c r="R853" s="70">
        <v>0</v>
      </c>
      <c r="S853" s="72">
        <v>0</v>
      </c>
      <c r="T853" s="68">
        <v>1</v>
      </c>
      <c r="U853" s="71">
        <v>2</v>
      </c>
      <c r="V853" s="71">
        <v>0</v>
      </c>
      <c r="W853" s="71">
        <v>0.8</v>
      </c>
      <c r="X853" s="71"/>
      <c r="Y853" s="71">
        <v>500</v>
      </c>
      <c r="Z853" s="71">
        <v>0</v>
      </c>
      <c r="AA853" s="71">
        <v>30</v>
      </c>
      <c r="AB853" s="71">
        <v>0</v>
      </c>
      <c r="AC853" s="71">
        <v>0</v>
      </c>
      <c r="AD853" s="71">
        <v>0</v>
      </c>
      <c r="AE853" s="71">
        <v>9</v>
      </c>
      <c r="AF853" s="71">
        <v>1</v>
      </c>
      <c r="AG853" s="71">
        <v>4</v>
      </c>
      <c r="AH853" s="70">
        <v>2</v>
      </c>
      <c r="AI853" s="70">
        <v>1</v>
      </c>
      <c r="AJ853" s="70">
        <v>0</v>
      </c>
      <c r="AK853" s="70">
        <v>8</v>
      </c>
      <c r="AL853" s="71">
        <v>0</v>
      </c>
      <c r="AM853" s="71">
        <v>0</v>
      </c>
      <c r="AN853" s="71">
        <v>0</v>
      </c>
      <c r="AO853" s="71">
        <v>0.5</v>
      </c>
      <c r="AP853" s="71">
        <v>10000</v>
      </c>
      <c r="AQ853" s="71">
        <v>0.5</v>
      </c>
      <c r="AR853" s="71">
        <v>0</v>
      </c>
      <c r="AS853" s="70">
        <v>0</v>
      </c>
      <c r="AT853" s="20">
        <v>90000011</v>
      </c>
      <c r="AU853" s="20"/>
      <c r="AV853" s="81" t="s">
        <v>179</v>
      </c>
      <c r="AW853" s="71" t="s">
        <v>182</v>
      </c>
      <c r="AX853" s="71">
        <v>10002001</v>
      </c>
      <c r="AY853" s="71">
        <v>21201030</v>
      </c>
      <c r="AZ853" s="81" t="s">
        <v>183</v>
      </c>
      <c r="BA853" s="81" t="s">
        <v>226</v>
      </c>
      <c r="BB853" s="72">
        <v>0</v>
      </c>
      <c r="BC853" s="72">
        <v>0</v>
      </c>
      <c r="BD853" s="88" t="str">
        <f t="shared" ref="BD853:BD857" si="114">"在脚底下立即释放法术,在此范围内的目标每秒造成"&amp;W853*100&amp;"%攻击伤害+"&amp;Y853&amp;"点固定伤害,目标移动速度降低50%,持续10秒"</f>
        <v>在脚底下立即释放法术,在此范围内的目标每秒造成80%攻击伤害+500点固定伤害,目标移动速度降低50%,持续10秒</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63021303</v>
      </c>
      <c r="D854" s="81" t="s">
        <v>941</v>
      </c>
      <c r="E854" s="71">
        <v>2</v>
      </c>
      <c r="F854" s="20">
        <v>80000001</v>
      </c>
      <c r="G854" s="68">
        <f t="shared" si="113"/>
        <v>63021304</v>
      </c>
      <c r="H854" s="68">
        <v>0</v>
      </c>
      <c r="I854" s="12">
        <v>42</v>
      </c>
      <c r="J854" s="14">
        <v>2</v>
      </c>
      <c r="K854" s="68">
        <v>0</v>
      </c>
      <c r="L854" s="71">
        <v>0</v>
      </c>
      <c r="M854" s="71">
        <v>0</v>
      </c>
      <c r="N854" s="71">
        <v>1</v>
      </c>
      <c r="O854" s="71">
        <v>0</v>
      </c>
      <c r="P854" s="71">
        <v>0</v>
      </c>
      <c r="Q854" s="71">
        <v>0</v>
      </c>
      <c r="R854" s="70">
        <v>0</v>
      </c>
      <c r="S854" s="72">
        <v>0</v>
      </c>
      <c r="T854" s="68">
        <v>1</v>
      </c>
      <c r="U854" s="71">
        <v>2</v>
      </c>
      <c r="V854" s="71">
        <v>0</v>
      </c>
      <c r="W854" s="71">
        <v>0.9</v>
      </c>
      <c r="X854" s="71"/>
      <c r="Y854" s="71">
        <v>800</v>
      </c>
      <c r="Z854" s="71">
        <v>0</v>
      </c>
      <c r="AA854" s="71">
        <v>30</v>
      </c>
      <c r="AB854" s="71">
        <v>0</v>
      </c>
      <c r="AC854" s="71">
        <v>0</v>
      </c>
      <c r="AD854" s="71">
        <v>0</v>
      </c>
      <c r="AE854" s="71">
        <v>9</v>
      </c>
      <c r="AF854" s="71">
        <v>1</v>
      </c>
      <c r="AG854" s="71">
        <v>4</v>
      </c>
      <c r="AH854" s="70">
        <v>2</v>
      </c>
      <c r="AI854" s="70">
        <v>1</v>
      </c>
      <c r="AJ854" s="70">
        <v>0</v>
      </c>
      <c r="AK854" s="70">
        <v>8</v>
      </c>
      <c r="AL854" s="71">
        <v>0</v>
      </c>
      <c r="AM854" s="71">
        <v>0</v>
      </c>
      <c r="AN854" s="71">
        <v>0</v>
      </c>
      <c r="AO854" s="71">
        <v>0.5</v>
      </c>
      <c r="AP854" s="71">
        <v>10000</v>
      </c>
      <c r="AQ854" s="71">
        <v>0.5</v>
      </c>
      <c r="AR854" s="71">
        <v>0</v>
      </c>
      <c r="AS854" s="70">
        <v>0</v>
      </c>
      <c r="AT854" s="20">
        <v>90000011</v>
      </c>
      <c r="AU854" s="20"/>
      <c r="AV854" s="81" t="s">
        <v>179</v>
      </c>
      <c r="AW854" s="71" t="s">
        <v>182</v>
      </c>
      <c r="AX854" s="71">
        <v>10002001</v>
      </c>
      <c r="AY854" s="71">
        <v>21201030</v>
      </c>
      <c r="AZ854" s="81" t="s">
        <v>183</v>
      </c>
      <c r="BA854" s="81" t="s">
        <v>226</v>
      </c>
      <c r="BB854" s="72">
        <v>0</v>
      </c>
      <c r="BC854" s="72">
        <v>0</v>
      </c>
      <c r="BD854" s="88" t="str">
        <f t="shared" si="114"/>
        <v>在脚底下立即释放法术,在此范围内的目标每秒造成90%攻击伤害+800点固定伤害,目标移动速度降低50%,持续10秒</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63021304</v>
      </c>
      <c r="D855" s="81" t="s">
        <v>941</v>
      </c>
      <c r="E855" s="71">
        <v>3</v>
      </c>
      <c r="F855" s="20">
        <v>80000001</v>
      </c>
      <c r="G855" s="68">
        <v>0</v>
      </c>
      <c r="H855" s="68">
        <v>0</v>
      </c>
      <c r="I855" s="14">
        <v>0</v>
      </c>
      <c r="J855" s="14">
        <v>0</v>
      </c>
      <c r="K855" s="68">
        <v>0</v>
      </c>
      <c r="L855" s="71">
        <v>0</v>
      </c>
      <c r="M855" s="71">
        <v>0</v>
      </c>
      <c r="N855" s="71">
        <v>1</v>
      </c>
      <c r="O855" s="71">
        <v>0</v>
      </c>
      <c r="P855" s="71">
        <v>0</v>
      </c>
      <c r="Q855" s="71">
        <v>0</v>
      </c>
      <c r="R855" s="70">
        <v>0</v>
      </c>
      <c r="S855" s="72">
        <v>0</v>
      </c>
      <c r="T855" s="68">
        <v>1</v>
      </c>
      <c r="U855" s="71">
        <v>2</v>
      </c>
      <c r="V855" s="71">
        <v>0</v>
      </c>
      <c r="W855" s="71">
        <v>1</v>
      </c>
      <c r="X855" s="71"/>
      <c r="Y855" s="71">
        <v>1150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 t="shared" si="114"/>
        <v>在脚底下立即释放法术,在此范围内的目标每秒造成100%攻击伤害+1150点固定伤害,目标移动速度降低50%,持续10秒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63021305</v>
      </c>
      <c r="D856" s="81" t="s">
        <v>941</v>
      </c>
      <c r="E856" s="71">
        <v>4</v>
      </c>
      <c r="F856" s="20">
        <v>80000001</v>
      </c>
      <c r="G856" s="68">
        <v>0</v>
      </c>
      <c r="H856" s="68">
        <v>0</v>
      </c>
      <c r="I856" s="14">
        <v>0</v>
      </c>
      <c r="J856" s="14">
        <v>0</v>
      </c>
      <c r="K856" s="68">
        <v>0</v>
      </c>
      <c r="L856" s="71">
        <v>0</v>
      </c>
      <c r="M856" s="71">
        <v>0</v>
      </c>
      <c r="N856" s="71">
        <v>1</v>
      </c>
      <c r="O856" s="71">
        <v>0</v>
      </c>
      <c r="P856" s="71">
        <v>0</v>
      </c>
      <c r="Q856" s="71">
        <v>0</v>
      </c>
      <c r="R856" s="70">
        <v>0</v>
      </c>
      <c r="S856" s="72">
        <v>0</v>
      </c>
      <c r="T856" s="68">
        <v>1</v>
      </c>
      <c r="U856" s="71">
        <v>2</v>
      </c>
      <c r="V856" s="71">
        <v>0</v>
      </c>
      <c r="W856" s="71">
        <v>1.1000000000000001</v>
      </c>
      <c r="X856" s="71"/>
      <c r="Y856" s="71">
        <v>1550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si="114"/>
        <v>在脚底下立即释放法术,在此范围内的目标每秒造成110%攻击伤害+1550点固定伤害,目标移动速度降低50%,持续10秒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63021306</v>
      </c>
      <c r="D857" s="81" t="s">
        <v>941</v>
      </c>
      <c r="E857" s="71">
        <v>5</v>
      </c>
      <c r="F857" s="20">
        <v>80000001</v>
      </c>
      <c r="G857" s="71">
        <v>0</v>
      </c>
      <c r="H857" s="71">
        <v>0</v>
      </c>
      <c r="I857" s="14">
        <v>0</v>
      </c>
      <c r="J857" s="14">
        <v>0</v>
      </c>
      <c r="K857" s="68">
        <v>0</v>
      </c>
      <c r="L857" s="71">
        <v>0</v>
      </c>
      <c r="M857" s="71">
        <v>0</v>
      </c>
      <c r="N857" s="71">
        <v>1</v>
      </c>
      <c r="O857" s="71">
        <v>0</v>
      </c>
      <c r="P857" s="71">
        <v>0</v>
      </c>
      <c r="Q857" s="71">
        <v>0</v>
      </c>
      <c r="R857" s="70">
        <v>0</v>
      </c>
      <c r="S857" s="72">
        <v>0</v>
      </c>
      <c r="T857" s="68">
        <v>1</v>
      </c>
      <c r="U857" s="71">
        <v>2</v>
      </c>
      <c r="V857" s="71">
        <v>0</v>
      </c>
      <c r="W857" s="71">
        <v>1.2</v>
      </c>
      <c r="X857" s="71"/>
      <c r="Y857" s="71">
        <v>2050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在脚底下立即释放法术,在此范围内的目标每秒造成120%攻击伤害+2050点固定伤害,目标移动速度降低50%,持续10秒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19.5" customHeight="1">
      <c r="C858" s="68">
        <v>63021401</v>
      </c>
      <c r="D858" s="81" t="s">
        <v>942</v>
      </c>
      <c r="E858" s="71">
        <v>0</v>
      </c>
      <c r="F858" s="20">
        <v>80000001</v>
      </c>
      <c r="G858" s="68">
        <f t="shared" ref="G858:G860" si="115">C859</f>
        <v>63021402</v>
      </c>
      <c r="H858" s="68">
        <v>0</v>
      </c>
      <c r="I858" s="12">
        <v>35</v>
      </c>
      <c r="J858" s="14">
        <v>5</v>
      </c>
      <c r="K858" s="71">
        <v>0</v>
      </c>
      <c r="L858" s="71">
        <v>0</v>
      </c>
      <c r="M858" s="71">
        <v>0</v>
      </c>
      <c r="N858" s="68">
        <v>1</v>
      </c>
      <c r="O858" s="71">
        <v>0</v>
      </c>
      <c r="P858" s="71">
        <v>0</v>
      </c>
      <c r="Q858" s="71">
        <v>0</v>
      </c>
      <c r="R858" s="70">
        <v>0</v>
      </c>
      <c r="S858" s="72">
        <v>0</v>
      </c>
      <c r="T858" s="68">
        <v>1</v>
      </c>
      <c r="U858" s="71">
        <v>2</v>
      </c>
      <c r="V858" s="71">
        <v>0</v>
      </c>
      <c r="W858" s="71">
        <v>0</v>
      </c>
      <c r="X858" s="71"/>
      <c r="Y858" s="71">
        <v>0</v>
      </c>
      <c r="Z858" s="71">
        <v>0</v>
      </c>
      <c r="AA858" s="71">
        <v>20</v>
      </c>
      <c r="AB858" s="71">
        <v>0</v>
      </c>
      <c r="AC858" s="71">
        <v>0</v>
      </c>
      <c r="AD858" s="71">
        <v>0</v>
      </c>
      <c r="AE858" s="71">
        <v>30</v>
      </c>
      <c r="AF858" s="71">
        <v>1</v>
      </c>
      <c r="AG858" s="71">
        <v>2</v>
      </c>
      <c r="AH858" s="70">
        <v>2</v>
      </c>
      <c r="AI858" s="70">
        <v>1</v>
      </c>
      <c r="AJ858" s="70">
        <v>0</v>
      </c>
      <c r="AK858" s="70">
        <v>5</v>
      </c>
      <c r="AL858" s="71">
        <v>0</v>
      </c>
      <c r="AM858" s="71">
        <v>0</v>
      </c>
      <c r="AN858" s="71">
        <v>0</v>
      </c>
      <c r="AO858" s="71">
        <v>0.5</v>
      </c>
      <c r="AP858" s="71">
        <v>2000</v>
      </c>
      <c r="AQ858" s="71">
        <v>0</v>
      </c>
      <c r="AR858" s="71">
        <v>0</v>
      </c>
      <c r="AS858" s="70">
        <v>0</v>
      </c>
      <c r="AT858" s="71" t="s">
        <v>153</v>
      </c>
      <c r="AU858" s="71"/>
      <c r="AV858" s="69" t="s">
        <v>815</v>
      </c>
      <c r="AW858" s="71" t="s">
        <v>180</v>
      </c>
      <c r="AX858" s="71">
        <v>0</v>
      </c>
      <c r="AY858" s="71">
        <v>21201040</v>
      </c>
      <c r="AZ858" s="81" t="s">
        <v>943</v>
      </c>
      <c r="BA858" s="229" t="s">
        <v>944</v>
      </c>
      <c r="BB858" s="72">
        <v>0</v>
      </c>
      <c r="BC858" s="72">
        <v>0</v>
      </c>
      <c r="BD858" s="89" t="s">
        <v>945</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19.5" customHeight="1">
      <c r="C859" s="68">
        <v>63021402</v>
      </c>
      <c r="D859" s="81" t="s">
        <v>942</v>
      </c>
      <c r="E859" s="71">
        <v>1</v>
      </c>
      <c r="F859" s="20">
        <v>80000001</v>
      </c>
      <c r="G859" s="68">
        <f t="shared" si="115"/>
        <v>63021403</v>
      </c>
      <c r="H859" s="68">
        <v>0</v>
      </c>
      <c r="I859" s="12">
        <v>42</v>
      </c>
      <c r="J859" s="14">
        <v>2</v>
      </c>
      <c r="K859" s="71">
        <v>0</v>
      </c>
      <c r="L859" s="71">
        <v>0</v>
      </c>
      <c r="M859" s="71">
        <v>0</v>
      </c>
      <c r="N859" s="68">
        <v>1</v>
      </c>
      <c r="O859" s="71">
        <v>0</v>
      </c>
      <c r="P859" s="71">
        <v>0</v>
      </c>
      <c r="Q859" s="71">
        <v>0</v>
      </c>
      <c r="R859" s="70">
        <v>0</v>
      </c>
      <c r="S859" s="72">
        <v>0</v>
      </c>
      <c r="T859" s="68">
        <v>1</v>
      </c>
      <c r="U859" s="71">
        <v>2</v>
      </c>
      <c r="V859" s="71">
        <v>0</v>
      </c>
      <c r="W859" s="71">
        <v>0</v>
      </c>
      <c r="X859" s="71"/>
      <c r="Y859" s="71">
        <v>0</v>
      </c>
      <c r="Z859" s="71">
        <v>0</v>
      </c>
      <c r="AA859" s="71">
        <v>20</v>
      </c>
      <c r="AB859" s="71">
        <v>0</v>
      </c>
      <c r="AC859" s="71">
        <v>0</v>
      </c>
      <c r="AD859" s="71">
        <v>0</v>
      </c>
      <c r="AE859" s="71">
        <v>30</v>
      </c>
      <c r="AF859" s="71">
        <v>1</v>
      </c>
      <c r="AG859" s="71">
        <v>2</v>
      </c>
      <c r="AH859" s="70">
        <v>2</v>
      </c>
      <c r="AI859" s="70">
        <v>1</v>
      </c>
      <c r="AJ859" s="70">
        <v>0</v>
      </c>
      <c r="AK859" s="70">
        <v>5</v>
      </c>
      <c r="AL859" s="71">
        <v>0</v>
      </c>
      <c r="AM859" s="71">
        <v>0</v>
      </c>
      <c r="AN859" s="71">
        <v>0</v>
      </c>
      <c r="AO859" s="71">
        <v>0.5</v>
      </c>
      <c r="AP859" s="71">
        <v>2000</v>
      </c>
      <c r="AQ859" s="71">
        <v>0</v>
      </c>
      <c r="AR859" s="71">
        <v>0</v>
      </c>
      <c r="AS859" s="70">
        <v>0</v>
      </c>
      <c r="AT859" s="71" t="s">
        <v>153</v>
      </c>
      <c r="AU859" s="71"/>
      <c r="AV859" s="69" t="s">
        <v>815</v>
      </c>
      <c r="AW859" s="71" t="s">
        <v>180</v>
      </c>
      <c r="AX859" s="71">
        <v>0</v>
      </c>
      <c r="AY859" s="71">
        <v>21201040</v>
      </c>
      <c r="AZ859" s="81" t="s">
        <v>943</v>
      </c>
      <c r="BA859" s="229" t="s">
        <v>944</v>
      </c>
      <c r="BB859" s="72">
        <v>0</v>
      </c>
      <c r="BC859" s="72">
        <v>0</v>
      </c>
      <c r="BD859" s="89" t="s">
        <v>945</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19.5" customHeight="1">
      <c r="C860" s="68">
        <v>63021403</v>
      </c>
      <c r="D860" s="81" t="s">
        <v>942</v>
      </c>
      <c r="E860" s="71">
        <v>2</v>
      </c>
      <c r="F860" s="20">
        <v>80000001</v>
      </c>
      <c r="G860" s="68">
        <f t="shared" si="115"/>
        <v>63021404</v>
      </c>
      <c r="H860" s="68">
        <v>0</v>
      </c>
      <c r="I860" s="12">
        <v>47</v>
      </c>
      <c r="J860" s="14">
        <v>2</v>
      </c>
      <c r="K860" s="71">
        <v>0</v>
      </c>
      <c r="L860" s="71">
        <v>0</v>
      </c>
      <c r="M860" s="71">
        <v>0</v>
      </c>
      <c r="N860" s="68">
        <v>1</v>
      </c>
      <c r="O860" s="71">
        <v>0</v>
      </c>
      <c r="P860" s="71">
        <v>0</v>
      </c>
      <c r="Q860" s="71">
        <v>0</v>
      </c>
      <c r="R860" s="70">
        <v>0</v>
      </c>
      <c r="S860" s="72">
        <v>0</v>
      </c>
      <c r="T860" s="68">
        <v>1</v>
      </c>
      <c r="U860" s="71">
        <v>2</v>
      </c>
      <c r="V860" s="71">
        <v>0</v>
      </c>
      <c r="W860" s="71">
        <v>0</v>
      </c>
      <c r="X860" s="71"/>
      <c r="Y860" s="71">
        <v>0</v>
      </c>
      <c r="Z860" s="71">
        <v>0</v>
      </c>
      <c r="AA860" s="71">
        <v>20</v>
      </c>
      <c r="AB860" s="71">
        <v>0</v>
      </c>
      <c r="AC860" s="71">
        <v>0</v>
      </c>
      <c r="AD860" s="71">
        <v>0</v>
      </c>
      <c r="AE860" s="71">
        <v>30</v>
      </c>
      <c r="AF860" s="71">
        <v>1</v>
      </c>
      <c r="AG860" s="71">
        <v>2</v>
      </c>
      <c r="AH860" s="70">
        <v>2</v>
      </c>
      <c r="AI860" s="70">
        <v>1</v>
      </c>
      <c r="AJ860" s="70">
        <v>0</v>
      </c>
      <c r="AK860" s="70">
        <v>5</v>
      </c>
      <c r="AL860" s="71">
        <v>0</v>
      </c>
      <c r="AM860" s="71">
        <v>0</v>
      </c>
      <c r="AN860" s="71">
        <v>0</v>
      </c>
      <c r="AO860" s="71">
        <v>0.5</v>
      </c>
      <c r="AP860" s="71">
        <v>2000</v>
      </c>
      <c r="AQ860" s="71">
        <v>0</v>
      </c>
      <c r="AR860" s="71">
        <v>0</v>
      </c>
      <c r="AS860" s="70">
        <v>0</v>
      </c>
      <c r="AT860" s="71" t="s">
        <v>153</v>
      </c>
      <c r="AU860" s="71"/>
      <c r="AV860" s="69" t="s">
        <v>815</v>
      </c>
      <c r="AW860" s="71" t="s">
        <v>180</v>
      </c>
      <c r="AX860" s="71">
        <v>0</v>
      </c>
      <c r="AY860" s="71">
        <v>21201040</v>
      </c>
      <c r="AZ860" s="81" t="s">
        <v>943</v>
      </c>
      <c r="BA860" s="229" t="s">
        <v>946</v>
      </c>
      <c r="BB860" s="72">
        <v>0</v>
      </c>
      <c r="BC860" s="72">
        <v>0</v>
      </c>
      <c r="BD860" s="89" t="s">
        <v>947</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63021404</v>
      </c>
      <c r="D861" s="81" t="s">
        <v>942</v>
      </c>
      <c r="E861" s="71">
        <v>3</v>
      </c>
      <c r="F861" s="20">
        <v>80000001</v>
      </c>
      <c r="G861" s="68">
        <v>0</v>
      </c>
      <c r="H861" s="68">
        <v>0</v>
      </c>
      <c r="I861" s="14">
        <v>0</v>
      </c>
      <c r="J861" s="14">
        <v>0</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948</v>
      </c>
      <c r="BB861" s="72">
        <v>0</v>
      </c>
      <c r="BC861" s="72">
        <v>0</v>
      </c>
      <c r="BD861" s="89" t="s">
        <v>949</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63021405</v>
      </c>
      <c r="D862" s="81" t="s">
        <v>942</v>
      </c>
      <c r="E862" s="71">
        <v>4</v>
      </c>
      <c r="F862" s="20">
        <v>80000001</v>
      </c>
      <c r="G862" s="68">
        <v>0</v>
      </c>
      <c r="H862" s="68">
        <v>0</v>
      </c>
      <c r="I862" s="14">
        <v>0</v>
      </c>
      <c r="J862" s="14">
        <v>0</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950</v>
      </c>
      <c r="BB862" s="72">
        <v>0</v>
      </c>
      <c r="BC862" s="72">
        <v>0</v>
      </c>
      <c r="BD862" s="89" t="s">
        <v>951</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63021406</v>
      </c>
      <c r="D863" s="81" t="s">
        <v>942</v>
      </c>
      <c r="E863" s="71">
        <v>5</v>
      </c>
      <c r="F863" s="20">
        <v>80000001</v>
      </c>
      <c r="G863" s="71">
        <v>0</v>
      </c>
      <c r="H863" s="71">
        <v>0</v>
      </c>
      <c r="I863" s="14">
        <v>0</v>
      </c>
      <c r="J863" s="14">
        <v>0</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952</v>
      </c>
      <c r="BB863" s="72">
        <v>0</v>
      </c>
      <c r="BC863" s="72">
        <v>0</v>
      </c>
      <c r="BD863" s="89" t="s">
        <v>953</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63021411</v>
      </c>
      <c r="D864" s="13" t="s">
        <v>954</v>
      </c>
      <c r="E864" s="12">
        <v>1</v>
      </c>
      <c r="F864" s="20">
        <v>80000001</v>
      </c>
      <c r="G864" s="14">
        <v>0</v>
      </c>
      <c r="H864" s="14">
        <v>0</v>
      </c>
      <c r="I864" s="14">
        <v>1</v>
      </c>
      <c r="J864" s="14">
        <v>0</v>
      </c>
      <c r="K864" s="14">
        <v>0</v>
      </c>
      <c r="L864" s="12">
        <v>0</v>
      </c>
      <c r="M864" s="12">
        <v>0</v>
      </c>
      <c r="N864" s="12">
        <v>5</v>
      </c>
      <c r="O864" s="12">
        <v>0</v>
      </c>
      <c r="P864" s="12">
        <v>0</v>
      </c>
      <c r="Q864" s="12">
        <v>0</v>
      </c>
      <c r="R864" s="20">
        <v>0</v>
      </c>
      <c r="S864" s="12">
        <v>0</v>
      </c>
      <c r="T864" s="12">
        <v>1</v>
      </c>
      <c r="U864" s="12">
        <v>2</v>
      </c>
      <c r="V864" s="12">
        <v>0</v>
      </c>
      <c r="W864" s="12">
        <v>0</v>
      </c>
      <c r="X864" s="12"/>
      <c r="Y864" s="12">
        <v>0</v>
      </c>
      <c r="Z864" s="12">
        <v>0</v>
      </c>
      <c r="AA864" s="12">
        <v>0</v>
      </c>
      <c r="AB864" s="12">
        <v>0</v>
      </c>
      <c r="AC864" s="12">
        <v>0</v>
      </c>
      <c r="AD864" s="12">
        <v>0</v>
      </c>
      <c r="AE864" s="12">
        <v>9</v>
      </c>
      <c r="AF864" s="12">
        <v>2</v>
      </c>
      <c r="AG864" s="12" t="s">
        <v>152</v>
      </c>
      <c r="AH864" s="20">
        <v>2</v>
      </c>
      <c r="AI864" s="20">
        <v>2</v>
      </c>
      <c r="AJ864" s="20">
        <v>0</v>
      </c>
      <c r="AK864" s="20">
        <v>1.5</v>
      </c>
      <c r="AL864" s="12">
        <v>0</v>
      </c>
      <c r="AM864" s="12">
        <v>0</v>
      </c>
      <c r="AN864" s="12">
        <v>0</v>
      </c>
      <c r="AO864" s="12">
        <v>0</v>
      </c>
      <c r="AP864" s="12">
        <v>3000</v>
      </c>
      <c r="AQ864" s="12">
        <v>0.5</v>
      </c>
      <c r="AR864" s="12">
        <v>0</v>
      </c>
      <c r="AS864" s="20">
        <v>0</v>
      </c>
      <c r="AT864" s="12" t="s">
        <v>153</v>
      </c>
      <c r="AU864" s="12"/>
      <c r="AV864" s="13" t="s">
        <v>173</v>
      </c>
      <c r="AW864" s="12">
        <v>0</v>
      </c>
      <c r="AX864" s="14">
        <v>0</v>
      </c>
      <c r="AY864" s="14">
        <v>0</v>
      </c>
      <c r="AZ864" s="13" t="s">
        <v>156</v>
      </c>
      <c r="BA864" s="12" t="s">
        <v>955</v>
      </c>
      <c r="BB864" s="23">
        <v>0</v>
      </c>
      <c r="BC864" s="23">
        <v>0</v>
      </c>
      <c r="BD864" s="34" t="s">
        <v>956</v>
      </c>
      <c r="BE864" s="12"/>
      <c r="BF864" s="12">
        <v>0</v>
      </c>
      <c r="BG864" s="12"/>
      <c r="BH864" s="12"/>
      <c r="BI864" s="12"/>
      <c r="BJ864" s="14"/>
      <c r="BK864" s="12">
        <v>0</v>
      </c>
      <c r="BL864" s="20">
        <v>0</v>
      </c>
      <c r="BM864" s="20">
        <v>0</v>
      </c>
      <c r="BN864" s="20">
        <v>0</v>
      </c>
      <c r="BO864" s="20">
        <v>0</v>
      </c>
      <c r="BP864" s="20">
        <v>0</v>
      </c>
      <c r="BQ864" s="20">
        <v>0</v>
      </c>
      <c r="BR864" s="20">
        <v>0</v>
      </c>
      <c r="BS864" s="20"/>
      <c r="BT864" s="20"/>
      <c r="BU864" s="20"/>
      <c r="BV864" s="20">
        <v>0</v>
      </c>
      <c r="BW864" s="20">
        <v>0</v>
      </c>
      <c r="BX864" s="20">
        <v>0</v>
      </c>
    </row>
    <row r="865" spans="3:76" ht="20.100000000000001" customHeight="1">
      <c r="C865" s="68">
        <v>63021412</v>
      </c>
      <c r="D865" s="13" t="s">
        <v>957</v>
      </c>
      <c r="E865" s="12">
        <v>1</v>
      </c>
      <c r="F865" s="20">
        <v>80000001</v>
      </c>
      <c r="G865" s="14">
        <v>0</v>
      </c>
      <c r="H865" s="14">
        <v>0</v>
      </c>
      <c r="I865" s="14">
        <v>1</v>
      </c>
      <c r="J865" s="14">
        <v>0</v>
      </c>
      <c r="K865" s="14">
        <v>0</v>
      </c>
      <c r="L865" s="12">
        <v>0</v>
      </c>
      <c r="M865" s="12">
        <v>0</v>
      </c>
      <c r="N865" s="12">
        <v>5</v>
      </c>
      <c r="O865" s="12">
        <v>0</v>
      </c>
      <c r="P865" s="12">
        <v>0</v>
      </c>
      <c r="Q865" s="12">
        <v>0</v>
      </c>
      <c r="R865" s="20">
        <v>0</v>
      </c>
      <c r="S865" s="12">
        <v>0</v>
      </c>
      <c r="T865" s="12">
        <v>1</v>
      </c>
      <c r="U865" s="12">
        <v>2</v>
      </c>
      <c r="V865" s="12">
        <v>0</v>
      </c>
      <c r="W865" s="12">
        <v>0</v>
      </c>
      <c r="X865" s="12"/>
      <c r="Y865" s="12">
        <v>0</v>
      </c>
      <c r="Z865" s="12">
        <v>0</v>
      </c>
      <c r="AA865" s="12">
        <v>0</v>
      </c>
      <c r="AB865" s="12">
        <v>0</v>
      </c>
      <c r="AC865" s="12">
        <v>0</v>
      </c>
      <c r="AD865" s="12">
        <v>0</v>
      </c>
      <c r="AE865" s="12">
        <v>9</v>
      </c>
      <c r="AF865" s="12">
        <v>2</v>
      </c>
      <c r="AG865" s="12" t="s">
        <v>152</v>
      </c>
      <c r="AH865" s="20">
        <v>2</v>
      </c>
      <c r="AI865" s="20">
        <v>2</v>
      </c>
      <c r="AJ865" s="20">
        <v>0</v>
      </c>
      <c r="AK865" s="20">
        <v>1.5</v>
      </c>
      <c r="AL865" s="12">
        <v>0</v>
      </c>
      <c r="AM865" s="12">
        <v>0</v>
      </c>
      <c r="AN865" s="12">
        <v>0</v>
      </c>
      <c r="AO865" s="12">
        <v>0</v>
      </c>
      <c r="AP865" s="12">
        <v>3000</v>
      </c>
      <c r="AQ865" s="12">
        <v>0.5</v>
      </c>
      <c r="AR865" s="12">
        <v>0</v>
      </c>
      <c r="AS865" s="20">
        <v>0</v>
      </c>
      <c r="AT865" s="12" t="s">
        <v>153</v>
      </c>
      <c r="AU865" s="12"/>
      <c r="AV865" s="13" t="s">
        <v>173</v>
      </c>
      <c r="AW865" s="12">
        <v>0</v>
      </c>
      <c r="AX865" s="14">
        <v>0</v>
      </c>
      <c r="AY865" s="14">
        <v>0</v>
      </c>
      <c r="AZ865" s="13" t="s">
        <v>156</v>
      </c>
      <c r="BA865" s="12" t="s">
        <v>958</v>
      </c>
      <c r="BB865" s="23">
        <v>0</v>
      </c>
      <c r="BC865" s="23">
        <v>0</v>
      </c>
      <c r="BD865" s="34" t="s">
        <v>959</v>
      </c>
      <c r="BE865" s="12"/>
      <c r="BF865" s="12">
        <v>0</v>
      </c>
      <c r="BG865" s="12"/>
      <c r="BH865" s="12"/>
      <c r="BI865" s="12"/>
      <c r="BJ865" s="14"/>
      <c r="BK865" s="12">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68">
        <v>63021413</v>
      </c>
      <c r="D866" s="13" t="s">
        <v>960</v>
      </c>
      <c r="E866" s="12">
        <v>1</v>
      </c>
      <c r="F866" s="20">
        <v>80000001</v>
      </c>
      <c r="G866" s="14">
        <v>0</v>
      </c>
      <c r="H866" s="14">
        <v>0</v>
      </c>
      <c r="I866" s="14">
        <v>1</v>
      </c>
      <c r="J866" s="14">
        <v>0</v>
      </c>
      <c r="K866" s="14">
        <v>0</v>
      </c>
      <c r="L866" s="12">
        <v>0</v>
      </c>
      <c r="M866" s="12">
        <v>0</v>
      </c>
      <c r="N866" s="12">
        <v>5</v>
      </c>
      <c r="O866" s="12">
        <v>0</v>
      </c>
      <c r="P866" s="12">
        <v>0</v>
      </c>
      <c r="Q866" s="12">
        <v>0</v>
      </c>
      <c r="R866" s="20">
        <v>0</v>
      </c>
      <c r="S866" s="12">
        <v>0</v>
      </c>
      <c r="T866" s="12">
        <v>1</v>
      </c>
      <c r="U866" s="12">
        <v>2</v>
      </c>
      <c r="V866" s="12">
        <v>0</v>
      </c>
      <c r="W866" s="12">
        <v>0</v>
      </c>
      <c r="X866" s="12"/>
      <c r="Y866" s="12">
        <v>0</v>
      </c>
      <c r="Z866" s="12">
        <v>0</v>
      </c>
      <c r="AA866" s="12">
        <v>0</v>
      </c>
      <c r="AB866" s="12">
        <v>0</v>
      </c>
      <c r="AC866" s="12">
        <v>0</v>
      </c>
      <c r="AD866" s="12">
        <v>0</v>
      </c>
      <c r="AE866" s="12">
        <v>9</v>
      </c>
      <c r="AF866" s="12">
        <v>2</v>
      </c>
      <c r="AG866" s="12" t="s">
        <v>152</v>
      </c>
      <c r="AH866" s="20">
        <v>2</v>
      </c>
      <c r="AI866" s="20">
        <v>2</v>
      </c>
      <c r="AJ866" s="20">
        <v>0</v>
      </c>
      <c r="AK866" s="20">
        <v>1.5</v>
      </c>
      <c r="AL866" s="12">
        <v>0</v>
      </c>
      <c r="AM866" s="12">
        <v>0</v>
      </c>
      <c r="AN866" s="12">
        <v>0</v>
      </c>
      <c r="AO866" s="12">
        <v>0</v>
      </c>
      <c r="AP866" s="12">
        <v>3000</v>
      </c>
      <c r="AQ866" s="12">
        <v>0.5</v>
      </c>
      <c r="AR866" s="12">
        <v>0</v>
      </c>
      <c r="AS866" s="20">
        <v>0</v>
      </c>
      <c r="AT866" s="12" t="s">
        <v>153</v>
      </c>
      <c r="AU866" s="12"/>
      <c r="AV866" s="13" t="s">
        <v>173</v>
      </c>
      <c r="AW866" s="12">
        <v>0</v>
      </c>
      <c r="AX866" s="14">
        <v>0</v>
      </c>
      <c r="AY866" s="14">
        <v>0</v>
      </c>
      <c r="AZ866" s="13" t="s">
        <v>156</v>
      </c>
      <c r="BA866" s="12" t="s">
        <v>961</v>
      </c>
      <c r="BB866" s="23">
        <v>0</v>
      </c>
      <c r="BC866" s="23">
        <v>0</v>
      </c>
      <c r="BD866" s="34" t="s">
        <v>962</v>
      </c>
      <c r="BE866" s="12"/>
      <c r="BF866" s="12">
        <v>0</v>
      </c>
      <c r="BG866" s="12"/>
      <c r="BH866" s="12"/>
      <c r="BI866" s="12"/>
      <c r="BJ866" s="14"/>
      <c r="BK866" s="12">
        <v>0</v>
      </c>
      <c r="BL866" s="20">
        <v>0</v>
      </c>
      <c r="BM866" s="20">
        <v>0</v>
      </c>
      <c r="BN866" s="20">
        <v>0</v>
      </c>
      <c r="BO866" s="20">
        <v>0</v>
      </c>
      <c r="BP866" s="20">
        <v>0</v>
      </c>
      <c r="BQ866" s="20">
        <v>0</v>
      </c>
      <c r="BR866" s="20">
        <v>0</v>
      </c>
      <c r="BS866" s="20"/>
      <c r="BT866" s="20"/>
      <c r="BU866" s="20"/>
      <c r="BV866" s="20">
        <v>0</v>
      </c>
      <c r="BW866" s="20">
        <v>0</v>
      </c>
      <c r="BX866" s="20">
        <v>0</v>
      </c>
    </row>
    <row r="867" spans="3:76" ht="19.5" customHeight="1">
      <c r="C867" s="68">
        <v>63022101</v>
      </c>
      <c r="D867" s="92" t="s">
        <v>963</v>
      </c>
      <c r="E867" s="82">
        <v>0</v>
      </c>
      <c r="F867" s="20">
        <v>80000001</v>
      </c>
      <c r="G867" s="68">
        <f t="shared" ref="G867:G869" si="116">C868</f>
        <v>63022102</v>
      </c>
      <c r="H867" s="68">
        <v>0</v>
      </c>
      <c r="I867" s="12">
        <v>18</v>
      </c>
      <c r="J867" s="12">
        <v>5</v>
      </c>
      <c r="K867" s="82">
        <v>0</v>
      </c>
      <c r="L867" s="82">
        <v>0</v>
      </c>
      <c r="M867" s="82">
        <v>0</v>
      </c>
      <c r="N867" s="82">
        <v>1</v>
      </c>
      <c r="O867" s="82">
        <v>0</v>
      </c>
      <c r="P867" s="82">
        <v>0</v>
      </c>
      <c r="Q867" s="82">
        <v>0</v>
      </c>
      <c r="R867" s="82">
        <v>0</v>
      </c>
      <c r="S867" s="82">
        <v>0</v>
      </c>
      <c r="T867" s="82">
        <v>1</v>
      </c>
      <c r="U867" s="82">
        <v>2</v>
      </c>
      <c r="V867" s="71">
        <v>0</v>
      </c>
      <c r="W867" s="71">
        <v>3</v>
      </c>
      <c r="X867" s="71"/>
      <c r="Y867" s="71">
        <v>1800</v>
      </c>
      <c r="Z867" s="82">
        <v>0</v>
      </c>
      <c r="AA867" s="82">
        <v>20</v>
      </c>
      <c r="AB867" s="82">
        <v>0</v>
      </c>
      <c r="AC867" s="82">
        <v>0</v>
      </c>
      <c r="AD867" s="82">
        <v>0</v>
      </c>
      <c r="AE867" s="82">
        <v>9</v>
      </c>
      <c r="AF867" s="82">
        <v>1</v>
      </c>
      <c r="AG867" s="82">
        <v>3</v>
      </c>
      <c r="AH867" s="82">
        <v>2</v>
      </c>
      <c r="AI867" s="82">
        <v>2</v>
      </c>
      <c r="AJ867" s="82">
        <v>0</v>
      </c>
      <c r="AK867" s="82">
        <v>4</v>
      </c>
      <c r="AL867" s="82">
        <v>0</v>
      </c>
      <c r="AM867" s="82">
        <v>0</v>
      </c>
      <c r="AN867" s="82">
        <v>0</v>
      </c>
      <c r="AO867" s="82">
        <v>0.25</v>
      </c>
      <c r="AP867" s="82">
        <v>1500</v>
      </c>
      <c r="AQ867" s="82">
        <v>0.25</v>
      </c>
      <c r="AR867" s="82">
        <v>20</v>
      </c>
      <c r="AS867" s="82">
        <v>0</v>
      </c>
      <c r="AT867" s="82">
        <v>92002001</v>
      </c>
      <c r="AU867" s="82"/>
      <c r="AV867" s="92" t="s">
        <v>173</v>
      </c>
      <c r="AW867" s="82" t="s">
        <v>758</v>
      </c>
      <c r="AX867" s="82">
        <v>10003002</v>
      </c>
      <c r="AY867" s="82">
        <v>21202010</v>
      </c>
      <c r="AZ867" s="92" t="s">
        <v>181</v>
      </c>
      <c r="BA867" s="92">
        <v>0</v>
      </c>
      <c r="BB867" s="82">
        <v>0</v>
      </c>
      <c r="BC867" s="82">
        <v>0</v>
      </c>
      <c r="BD867" s="93" t="str">
        <f>"立即对目标范围内的怪物造成"&amp;W867*100&amp;"%攻击伤害+"&amp;Y867&amp;"点固定伤害"&amp;",并使目标移动速度降低50%,持续3秒,如果目标为怪物则附带易伤状态,使其受到伤害在提升20%,持续6秒"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7" s="82">
        <v>0</v>
      </c>
      <c r="BF867" s="82">
        <v>0</v>
      </c>
      <c r="BG867" s="82">
        <v>0</v>
      </c>
      <c r="BH867" s="82">
        <v>0</v>
      </c>
      <c r="BI867" s="82">
        <v>0</v>
      </c>
      <c r="BJ867" s="82">
        <v>0</v>
      </c>
      <c r="BK867" s="95">
        <v>0</v>
      </c>
      <c r="BL867" s="82">
        <v>0</v>
      </c>
      <c r="BM867" s="82">
        <v>0</v>
      </c>
      <c r="BN867" s="82">
        <v>0</v>
      </c>
      <c r="BO867" s="82">
        <v>0</v>
      </c>
      <c r="BP867" s="82">
        <v>0</v>
      </c>
      <c r="BQ867" s="82">
        <v>0</v>
      </c>
      <c r="BR867" s="20">
        <v>0</v>
      </c>
      <c r="BS867" s="20"/>
      <c r="BT867" s="20"/>
      <c r="BU867" s="20"/>
      <c r="BV867" s="82">
        <v>0</v>
      </c>
      <c r="BW867" s="82">
        <v>0</v>
      </c>
      <c r="BX867" s="82">
        <v>0</v>
      </c>
    </row>
    <row r="868" spans="3:76" ht="19.5" customHeight="1">
      <c r="C868" s="68">
        <v>63022102</v>
      </c>
      <c r="D868" s="92" t="s">
        <v>963</v>
      </c>
      <c r="E868" s="82">
        <v>1</v>
      </c>
      <c r="F868" s="20">
        <v>80000001</v>
      </c>
      <c r="G868" s="68">
        <f t="shared" si="116"/>
        <v>63022103</v>
      </c>
      <c r="H868" s="68">
        <v>0</v>
      </c>
      <c r="I868" s="12">
        <v>27</v>
      </c>
      <c r="J868" s="12">
        <v>2</v>
      </c>
      <c r="K868" s="82">
        <v>0</v>
      </c>
      <c r="L868" s="82">
        <v>0</v>
      </c>
      <c r="M868" s="82">
        <v>0</v>
      </c>
      <c r="N868" s="82">
        <v>1</v>
      </c>
      <c r="O868" s="82">
        <v>0</v>
      </c>
      <c r="P868" s="82">
        <v>0</v>
      </c>
      <c r="Q868" s="82">
        <v>0</v>
      </c>
      <c r="R868" s="82">
        <v>0</v>
      </c>
      <c r="S868" s="82">
        <v>0</v>
      </c>
      <c r="T868" s="82">
        <v>1</v>
      </c>
      <c r="U868" s="82">
        <v>2</v>
      </c>
      <c r="V868" s="71">
        <v>0</v>
      </c>
      <c r="W868" s="71">
        <v>3</v>
      </c>
      <c r="X868" s="71"/>
      <c r="Y868" s="71">
        <v>1800</v>
      </c>
      <c r="Z868" s="82">
        <v>0</v>
      </c>
      <c r="AA868" s="82">
        <v>20</v>
      </c>
      <c r="AB868" s="82">
        <v>0</v>
      </c>
      <c r="AC868" s="82">
        <v>0</v>
      </c>
      <c r="AD868" s="82">
        <v>0</v>
      </c>
      <c r="AE868" s="82">
        <v>9</v>
      </c>
      <c r="AF868" s="82">
        <v>1</v>
      </c>
      <c r="AG868" s="82">
        <v>3</v>
      </c>
      <c r="AH868" s="82">
        <v>2</v>
      </c>
      <c r="AI868" s="82">
        <v>2</v>
      </c>
      <c r="AJ868" s="82">
        <v>0</v>
      </c>
      <c r="AK868" s="82">
        <v>4</v>
      </c>
      <c r="AL868" s="82">
        <v>0</v>
      </c>
      <c r="AM868" s="82">
        <v>0</v>
      </c>
      <c r="AN868" s="82">
        <v>0</v>
      </c>
      <c r="AO868" s="82">
        <v>0.25</v>
      </c>
      <c r="AP868" s="82">
        <v>1500</v>
      </c>
      <c r="AQ868" s="82">
        <v>0.25</v>
      </c>
      <c r="AR868" s="82">
        <v>20</v>
      </c>
      <c r="AS868" s="82">
        <v>0</v>
      </c>
      <c r="AT868" s="82">
        <v>92002001</v>
      </c>
      <c r="AU868" s="82"/>
      <c r="AV868" s="92" t="s">
        <v>173</v>
      </c>
      <c r="AW868" s="82" t="s">
        <v>758</v>
      </c>
      <c r="AX868" s="82">
        <v>10003002</v>
      </c>
      <c r="AY868" s="82">
        <v>21202010</v>
      </c>
      <c r="AZ868" s="92" t="s">
        <v>181</v>
      </c>
      <c r="BA868" s="92">
        <v>0</v>
      </c>
      <c r="BB868" s="82">
        <v>0</v>
      </c>
      <c r="BC868" s="82">
        <v>0</v>
      </c>
      <c r="BD868" s="93" t="str">
        <f t="shared" ref="BD868:BD872" si="117">"立即对目标范围内的怪物造成"&amp;W868*100&amp;"%攻击伤害+"&amp;Y868&amp;"点固定伤害"&amp;",并使目标移动速度降低50%,持续3秒,如果目标为怪物则附带易伤状态,使其受到伤害在提升20%,持续6秒"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8" s="82">
        <v>0</v>
      </c>
      <c r="BF868" s="82">
        <v>0</v>
      </c>
      <c r="BG868" s="82">
        <v>0</v>
      </c>
      <c r="BH868" s="82">
        <v>0</v>
      </c>
      <c r="BI868" s="82">
        <v>0</v>
      </c>
      <c r="BJ868" s="82">
        <v>0</v>
      </c>
      <c r="BK868" s="95">
        <v>0</v>
      </c>
      <c r="BL868" s="82">
        <v>0</v>
      </c>
      <c r="BM868" s="82">
        <v>0</v>
      </c>
      <c r="BN868" s="82">
        <v>0</v>
      </c>
      <c r="BO868" s="82">
        <v>0</v>
      </c>
      <c r="BP868" s="82">
        <v>0</v>
      </c>
      <c r="BQ868" s="82">
        <v>0</v>
      </c>
      <c r="BR868" s="20">
        <v>0</v>
      </c>
      <c r="BS868" s="20"/>
      <c r="BT868" s="20"/>
      <c r="BU868" s="20"/>
      <c r="BV868" s="82">
        <v>0</v>
      </c>
      <c r="BW868" s="82">
        <v>0</v>
      </c>
      <c r="BX868" s="82">
        <v>0</v>
      </c>
    </row>
    <row r="869" spans="3:76" ht="19.5" customHeight="1">
      <c r="C869" s="68">
        <v>63022103</v>
      </c>
      <c r="D869" s="92" t="s">
        <v>963</v>
      </c>
      <c r="E869" s="82">
        <v>2</v>
      </c>
      <c r="F869" s="20">
        <v>80000001</v>
      </c>
      <c r="G869" s="68">
        <f t="shared" si="116"/>
        <v>63022104</v>
      </c>
      <c r="H869" s="68">
        <v>0</v>
      </c>
      <c r="I869" s="12">
        <v>32</v>
      </c>
      <c r="J869" s="12">
        <v>2</v>
      </c>
      <c r="K869" s="82">
        <v>0</v>
      </c>
      <c r="L869" s="82">
        <v>0</v>
      </c>
      <c r="M869" s="82">
        <v>0</v>
      </c>
      <c r="N869" s="82">
        <v>1</v>
      </c>
      <c r="O869" s="82">
        <v>0</v>
      </c>
      <c r="P869" s="82">
        <v>0</v>
      </c>
      <c r="Q869" s="82">
        <v>0</v>
      </c>
      <c r="R869" s="82">
        <v>0</v>
      </c>
      <c r="S869" s="82">
        <v>0</v>
      </c>
      <c r="T869" s="82">
        <v>1</v>
      </c>
      <c r="U869" s="82">
        <v>2</v>
      </c>
      <c r="V869" s="71">
        <v>0</v>
      </c>
      <c r="W869" s="71">
        <v>3.5</v>
      </c>
      <c r="X869" s="71"/>
      <c r="Y869" s="71">
        <v>3600</v>
      </c>
      <c r="Z869" s="82">
        <v>0</v>
      </c>
      <c r="AA869" s="82">
        <v>20</v>
      </c>
      <c r="AB869" s="82">
        <v>0</v>
      </c>
      <c r="AC869" s="82">
        <v>0</v>
      </c>
      <c r="AD869" s="82">
        <v>0</v>
      </c>
      <c r="AE869" s="82">
        <v>9</v>
      </c>
      <c r="AF869" s="82">
        <v>1</v>
      </c>
      <c r="AG869" s="82">
        <v>3</v>
      </c>
      <c r="AH869" s="82">
        <v>2</v>
      </c>
      <c r="AI869" s="82">
        <v>2</v>
      </c>
      <c r="AJ869" s="82">
        <v>0</v>
      </c>
      <c r="AK869" s="82">
        <v>4</v>
      </c>
      <c r="AL869" s="82">
        <v>0</v>
      </c>
      <c r="AM869" s="82">
        <v>0</v>
      </c>
      <c r="AN869" s="82">
        <v>0</v>
      </c>
      <c r="AO869" s="82">
        <v>0.25</v>
      </c>
      <c r="AP869" s="82">
        <v>1500</v>
      </c>
      <c r="AQ869" s="82">
        <v>0.25</v>
      </c>
      <c r="AR869" s="82">
        <v>20</v>
      </c>
      <c r="AS869" s="82">
        <v>0</v>
      </c>
      <c r="AT869" s="82">
        <v>92002001</v>
      </c>
      <c r="AU869" s="82"/>
      <c r="AV869" s="92" t="s">
        <v>173</v>
      </c>
      <c r="AW869" s="82" t="s">
        <v>758</v>
      </c>
      <c r="AX869" s="82">
        <v>10003002</v>
      </c>
      <c r="AY869" s="82">
        <v>21202010</v>
      </c>
      <c r="AZ869" s="92" t="s">
        <v>181</v>
      </c>
      <c r="BA869" s="92">
        <v>0</v>
      </c>
      <c r="BB869" s="82">
        <v>0</v>
      </c>
      <c r="BC869" s="82">
        <v>0</v>
      </c>
      <c r="BD869" s="93" t="str">
        <f t="shared" si="117"/>
        <v>立即对目标范围内的怪物造成350%攻击伤害+3600点固定伤害,并使目标移动速度降低50%,持续3秒,如果目标为怪物则附带易伤状态,使其受到伤害在提升20%,持续6秒</v>
      </c>
      <c r="BE869" s="82">
        <v>0</v>
      </c>
      <c r="BF869" s="82">
        <v>0</v>
      </c>
      <c r="BG869" s="82">
        <v>0</v>
      </c>
      <c r="BH869" s="82">
        <v>0</v>
      </c>
      <c r="BI869" s="82">
        <v>0</v>
      </c>
      <c r="BJ869" s="82">
        <v>0</v>
      </c>
      <c r="BK869" s="95">
        <v>0</v>
      </c>
      <c r="BL869" s="82">
        <v>0</v>
      </c>
      <c r="BM869" s="82">
        <v>0</v>
      </c>
      <c r="BN869" s="82">
        <v>0</v>
      </c>
      <c r="BO869" s="82">
        <v>0</v>
      </c>
      <c r="BP869" s="82">
        <v>0</v>
      </c>
      <c r="BQ869" s="82">
        <v>0</v>
      </c>
      <c r="BR869" s="20">
        <v>0</v>
      </c>
      <c r="BS869" s="20"/>
      <c r="BT869" s="20"/>
      <c r="BU869" s="20"/>
      <c r="BV869" s="82">
        <v>0</v>
      </c>
      <c r="BW869" s="82">
        <v>0</v>
      </c>
      <c r="BX869" s="82">
        <v>0</v>
      </c>
    </row>
    <row r="870" spans="3:76" ht="19.5" customHeight="1">
      <c r="C870" s="68">
        <v>63022104</v>
      </c>
      <c r="D870" s="92" t="s">
        <v>963</v>
      </c>
      <c r="E870" s="82">
        <v>3</v>
      </c>
      <c r="F870" s="20">
        <v>80000001</v>
      </c>
      <c r="G870" s="68">
        <v>0</v>
      </c>
      <c r="H870" s="68">
        <v>0</v>
      </c>
      <c r="I870" s="12">
        <v>0</v>
      </c>
      <c r="J870" s="18">
        <v>0</v>
      </c>
      <c r="K870" s="82">
        <v>0</v>
      </c>
      <c r="L870" s="82">
        <v>0</v>
      </c>
      <c r="M870" s="82">
        <v>0</v>
      </c>
      <c r="N870" s="82">
        <v>1</v>
      </c>
      <c r="O870" s="82">
        <v>0</v>
      </c>
      <c r="P870" s="82">
        <v>0</v>
      </c>
      <c r="Q870" s="82">
        <v>0</v>
      </c>
      <c r="R870" s="82">
        <v>0</v>
      </c>
      <c r="S870" s="82">
        <v>0</v>
      </c>
      <c r="T870" s="82">
        <v>1</v>
      </c>
      <c r="U870" s="82">
        <v>2</v>
      </c>
      <c r="V870" s="71">
        <v>0</v>
      </c>
      <c r="W870" s="71">
        <v>4</v>
      </c>
      <c r="X870" s="71"/>
      <c r="Y870" s="71">
        <v>5600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 t="shared" si="117"/>
        <v>立即对目标范围内的怪物造成400%攻击伤害+5600点固定伤害,并使目标移动速度降低50%,持续3秒,如果目标为怪物则附带易伤状态,使其受到伤害在提升20%,持续6秒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63022105</v>
      </c>
      <c r="D871" s="92" t="s">
        <v>963</v>
      </c>
      <c r="E871" s="82">
        <v>4</v>
      </c>
      <c r="F871" s="20">
        <v>80000001</v>
      </c>
      <c r="G871" s="68">
        <v>0</v>
      </c>
      <c r="H871" s="68">
        <v>0</v>
      </c>
      <c r="I871" s="12">
        <v>0</v>
      </c>
      <c r="J871" s="12">
        <v>0</v>
      </c>
      <c r="K871" s="82">
        <v>0</v>
      </c>
      <c r="L871" s="82">
        <v>0</v>
      </c>
      <c r="M871" s="82">
        <v>0</v>
      </c>
      <c r="N871" s="82">
        <v>1</v>
      </c>
      <c r="O871" s="82">
        <v>0</v>
      </c>
      <c r="P871" s="82">
        <v>0</v>
      </c>
      <c r="Q871" s="82">
        <v>0</v>
      </c>
      <c r="R871" s="82">
        <v>0</v>
      </c>
      <c r="S871" s="82">
        <v>0</v>
      </c>
      <c r="T871" s="82">
        <v>1</v>
      </c>
      <c r="U871" s="82">
        <v>2</v>
      </c>
      <c r="V871" s="71">
        <v>0</v>
      </c>
      <c r="W871" s="71">
        <v>4.5</v>
      </c>
      <c r="X871" s="71"/>
      <c r="Y871" s="71">
        <v>8000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si="117"/>
        <v>立即对目标范围内的怪物造成450%攻击伤害+8000点固定伤害,并使目标移动速度降低50%,持续3秒,如果目标为怪物则附带易伤状态,使其受到伤害在提升20%,持续6秒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63022106</v>
      </c>
      <c r="D872" s="92" t="s">
        <v>963</v>
      </c>
      <c r="E872" s="82">
        <v>5</v>
      </c>
      <c r="F872" s="20">
        <v>80000001</v>
      </c>
      <c r="G872" s="71">
        <v>0</v>
      </c>
      <c r="H872" s="71">
        <v>0</v>
      </c>
      <c r="I872" s="12">
        <v>0</v>
      </c>
      <c r="J872" s="12">
        <v>0</v>
      </c>
      <c r="K872" s="82">
        <v>0</v>
      </c>
      <c r="L872" s="82">
        <v>0</v>
      </c>
      <c r="M872" s="82">
        <v>0</v>
      </c>
      <c r="N872" s="82">
        <v>1</v>
      </c>
      <c r="O872" s="82">
        <v>0</v>
      </c>
      <c r="P872" s="82">
        <v>0</v>
      </c>
      <c r="Q872" s="82">
        <v>0</v>
      </c>
      <c r="R872" s="82">
        <v>0</v>
      </c>
      <c r="S872" s="82">
        <v>0</v>
      </c>
      <c r="T872" s="82">
        <v>1</v>
      </c>
      <c r="U872" s="82">
        <v>2</v>
      </c>
      <c r="V872" s="71">
        <v>0</v>
      </c>
      <c r="W872" s="71">
        <v>5</v>
      </c>
      <c r="X872" s="71"/>
      <c r="Y872" s="71">
        <v>10400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立即对目标范围内的怪物造成500%攻击伤害+10400点固定伤害,并使目标移动速度降低50%,持续3秒,如果目标为怪物则附带易伤状态,使其受到伤害在提升20%,持续6秒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20.100000000000001" customHeight="1">
      <c r="C873" s="68">
        <v>63022201</v>
      </c>
      <c r="D873" s="80" t="s">
        <v>964</v>
      </c>
      <c r="E873" s="71">
        <v>0</v>
      </c>
      <c r="F873" s="20">
        <v>80000001</v>
      </c>
      <c r="G873" s="68">
        <f t="shared" ref="G873:G875" si="118">C874</f>
        <v>63022202</v>
      </c>
      <c r="H873" s="68">
        <v>0</v>
      </c>
      <c r="I873" s="12">
        <v>25</v>
      </c>
      <c r="J873" s="12">
        <v>5</v>
      </c>
      <c r="K873" s="71">
        <v>0</v>
      </c>
      <c r="L873" s="68">
        <v>0</v>
      </c>
      <c r="M873" s="68">
        <v>0</v>
      </c>
      <c r="N873" s="68">
        <v>1</v>
      </c>
      <c r="O873" s="68">
        <v>0</v>
      </c>
      <c r="P873" s="68">
        <v>1</v>
      </c>
      <c r="Q873" s="68">
        <v>0</v>
      </c>
      <c r="R873" s="70">
        <v>0</v>
      </c>
      <c r="S873" s="68">
        <v>0</v>
      </c>
      <c r="T873" s="68">
        <v>1</v>
      </c>
      <c r="U873" s="68">
        <v>2</v>
      </c>
      <c r="V873" s="68">
        <v>0</v>
      </c>
      <c r="W873" s="70">
        <v>2</v>
      </c>
      <c r="X873" s="70"/>
      <c r="Y873" s="70">
        <v>750</v>
      </c>
      <c r="Z873" s="82">
        <v>0</v>
      </c>
      <c r="AA873" s="68">
        <v>25</v>
      </c>
      <c r="AB873" s="68">
        <v>0</v>
      </c>
      <c r="AC873" s="68">
        <v>0</v>
      </c>
      <c r="AD873" s="68">
        <v>0</v>
      </c>
      <c r="AE873" s="68">
        <v>9</v>
      </c>
      <c r="AF873" s="68">
        <v>1</v>
      </c>
      <c r="AG873" s="68">
        <v>3</v>
      </c>
      <c r="AH873" s="70">
        <v>0</v>
      </c>
      <c r="AI873" s="70">
        <v>2</v>
      </c>
      <c r="AJ873" s="70">
        <v>0</v>
      </c>
      <c r="AK873" s="70">
        <v>2</v>
      </c>
      <c r="AL873" s="68">
        <v>0</v>
      </c>
      <c r="AM873" s="68">
        <v>0</v>
      </c>
      <c r="AN873" s="68">
        <v>0</v>
      </c>
      <c r="AO873" s="68">
        <v>0.5</v>
      </c>
      <c r="AP873" s="82">
        <v>1500</v>
      </c>
      <c r="AQ873" s="68">
        <v>0.5</v>
      </c>
      <c r="AR873" s="82">
        <v>20</v>
      </c>
      <c r="AS873" s="70">
        <v>0</v>
      </c>
      <c r="AT873" s="68">
        <v>92000028</v>
      </c>
      <c r="AU873" s="68"/>
      <c r="AV873" s="81" t="s">
        <v>202</v>
      </c>
      <c r="AW873" s="68" t="s">
        <v>213</v>
      </c>
      <c r="AX873" s="71">
        <v>10000007</v>
      </c>
      <c r="AY873" s="71">
        <v>21202020</v>
      </c>
      <c r="AZ873" s="81" t="s">
        <v>181</v>
      </c>
      <c r="BA873" s="70" t="s">
        <v>924</v>
      </c>
      <c r="BB873" s="72">
        <v>0</v>
      </c>
      <c r="BC873" s="72">
        <v>0</v>
      </c>
      <c r="BD873" s="93" t="str">
        <f>"每次向前方释放5个烈焰飓风，每个飓风可以对目标造成"&amp;W873*100&amp;"%攻击伤害+"&amp;Y873&amp;"点固定伤害"&amp;",并使目标造成眩晕效果,持续1秒"</f>
        <v>每次向前方释放5个烈焰飓风，每个飓风可以对目标造成200%攻击伤害+750点固定伤害,并使目标造成眩晕效果,持续1秒</v>
      </c>
      <c r="BE873" s="68">
        <v>0</v>
      </c>
      <c r="BF873" s="68">
        <v>0</v>
      </c>
      <c r="BG873" s="68">
        <v>0</v>
      </c>
      <c r="BH873" s="68">
        <v>0</v>
      </c>
      <c r="BI873" s="68">
        <v>0</v>
      </c>
      <c r="BJ873" s="68">
        <v>0</v>
      </c>
      <c r="BK873" s="74">
        <v>0</v>
      </c>
      <c r="BL873" s="70">
        <v>0</v>
      </c>
      <c r="BM873" s="70">
        <v>0</v>
      </c>
      <c r="BN873" s="70">
        <v>0</v>
      </c>
      <c r="BO873" s="70">
        <v>0</v>
      </c>
      <c r="BP873" s="70">
        <v>0</v>
      </c>
      <c r="BQ873" s="70">
        <v>0</v>
      </c>
      <c r="BR873" s="20">
        <v>0</v>
      </c>
      <c r="BS873" s="20"/>
      <c r="BT873" s="20"/>
      <c r="BU873" s="20"/>
      <c r="BV873" s="70">
        <v>0</v>
      </c>
      <c r="BW873" s="70">
        <v>0</v>
      </c>
      <c r="BX873" s="70">
        <v>0</v>
      </c>
    </row>
    <row r="874" spans="3:76" ht="20.100000000000001" customHeight="1">
      <c r="C874" s="68">
        <v>63022202</v>
      </c>
      <c r="D874" s="80" t="s">
        <v>964</v>
      </c>
      <c r="E874" s="71">
        <v>1</v>
      </c>
      <c r="F874" s="20">
        <v>80000001</v>
      </c>
      <c r="G874" s="68">
        <f t="shared" si="118"/>
        <v>63022203</v>
      </c>
      <c r="H874" s="68">
        <v>0</v>
      </c>
      <c r="I874" s="12">
        <v>32</v>
      </c>
      <c r="J874" s="12">
        <v>2</v>
      </c>
      <c r="K874" s="71">
        <v>0</v>
      </c>
      <c r="L874" s="68">
        <v>0</v>
      </c>
      <c r="M874" s="68">
        <v>0</v>
      </c>
      <c r="N874" s="68">
        <v>1</v>
      </c>
      <c r="O874" s="68">
        <v>0</v>
      </c>
      <c r="P874" s="68">
        <v>1</v>
      </c>
      <c r="Q874" s="68">
        <v>0</v>
      </c>
      <c r="R874" s="70">
        <v>0</v>
      </c>
      <c r="S874" s="68">
        <v>0</v>
      </c>
      <c r="T874" s="68">
        <v>1</v>
      </c>
      <c r="U874" s="68">
        <v>2</v>
      </c>
      <c r="V874" s="68">
        <v>0</v>
      </c>
      <c r="W874" s="70">
        <v>2</v>
      </c>
      <c r="X874" s="70"/>
      <c r="Y874" s="70">
        <v>750</v>
      </c>
      <c r="Z874" s="82">
        <v>0</v>
      </c>
      <c r="AA874" s="68">
        <v>25</v>
      </c>
      <c r="AB874" s="68">
        <v>0</v>
      </c>
      <c r="AC874" s="68">
        <v>0</v>
      </c>
      <c r="AD874" s="68">
        <v>0</v>
      </c>
      <c r="AE874" s="68">
        <v>9</v>
      </c>
      <c r="AF874" s="68">
        <v>1</v>
      </c>
      <c r="AG874" s="68">
        <v>3</v>
      </c>
      <c r="AH874" s="70">
        <v>0</v>
      </c>
      <c r="AI874" s="70">
        <v>2</v>
      </c>
      <c r="AJ874" s="70">
        <v>0</v>
      </c>
      <c r="AK874" s="70">
        <v>2</v>
      </c>
      <c r="AL874" s="68">
        <v>0</v>
      </c>
      <c r="AM874" s="68">
        <v>0</v>
      </c>
      <c r="AN874" s="68">
        <v>0</v>
      </c>
      <c r="AO874" s="68">
        <v>0.5</v>
      </c>
      <c r="AP874" s="82">
        <v>1500</v>
      </c>
      <c r="AQ874" s="68">
        <v>0.5</v>
      </c>
      <c r="AR874" s="82">
        <v>20</v>
      </c>
      <c r="AS874" s="70">
        <v>0</v>
      </c>
      <c r="AT874" s="68">
        <v>92000028</v>
      </c>
      <c r="AU874" s="68"/>
      <c r="AV874" s="81" t="s">
        <v>202</v>
      </c>
      <c r="AW874" s="68" t="s">
        <v>213</v>
      </c>
      <c r="AX874" s="71">
        <v>10000007</v>
      </c>
      <c r="AY874" s="71">
        <v>21202020</v>
      </c>
      <c r="AZ874" s="81" t="s">
        <v>181</v>
      </c>
      <c r="BA874" s="70" t="s">
        <v>924</v>
      </c>
      <c r="BB874" s="72">
        <v>0</v>
      </c>
      <c r="BC874" s="72">
        <v>0</v>
      </c>
      <c r="BD874" s="93" t="str">
        <f t="shared" ref="BD874:BD878" si="119">"每次向前方释放5个烈焰飓风，每个飓风可以对目标造成"&amp;W874*100&amp;"%攻击伤害+"&amp;Y874&amp;"点固定伤害"&amp;",并使目标造成眩晕效果,持续1秒"</f>
        <v>每次向前方释放5个烈焰飓风，每个飓风可以对目标造成200%攻击伤害+750点固定伤害,并使目标造成眩晕效果,持续1秒</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63022203</v>
      </c>
      <c r="D875" s="80" t="s">
        <v>964</v>
      </c>
      <c r="E875" s="71">
        <v>2</v>
      </c>
      <c r="F875" s="20">
        <v>80000001</v>
      </c>
      <c r="G875" s="68">
        <f t="shared" si="118"/>
        <v>63022204</v>
      </c>
      <c r="H875" s="68">
        <v>0</v>
      </c>
      <c r="I875" s="12">
        <v>37</v>
      </c>
      <c r="J875" s="12">
        <v>2</v>
      </c>
      <c r="K875" s="71">
        <v>0</v>
      </c>
      <c r="L875" s="68">
        <v>0</v>
      </c>
      <c r="M875" s="68">
        <v>0</v>
      </c>
      <c r="N875" s="68">
        <v>1</v>
      </c>
      <c r="O875" s="68">
        <v>0</v>
      </c>
      <c r="P875" s="68">
        <v>1</v>
      </c>
      <c r="Q875" s="68">
        <v>0</v>
      </c>
      <c r="R875" s="70">
        <v>0</v>
      </c>
      <c r="S875" s="68">
        <v>0</v>
      </c>
      <c r="T875" s="68">
        <v>1</v>
      </c>
      <c r="U875" s="68">
        <v>2</v>
      </c>
      <c r="V875" s="68">
        <v>0</v>
      </c>
      <c r="W875" s="70">
        <v>2.25</v>
      </c>
      <c r="X875" s="70"/>
      <c r="Y875" s="70">
        <v>1500</v>
      </c>
      <c r="Z875" s="82">
        <v>0</v>
      </c>
      <c r="AA875" s="68">
        <v>25</v>
      </c>
      <c r="AB875" s="68">
        <v>0</v>
      </c>
      <c r="AC875" s="68">
        <v>0</v>
      </c>
      <c r="AD875" s="68">
        <v>0</v>
      </c>
      <c r="AE875" s="68">
        <v>9</v>
      </c>
      <c r="AF875" s="68">
        <v>1</v>
      </c>
      <c r="AG875" s="68">
        <v>3</v>
      </c>
      <c r="AH875" s="70">
        <v>0</v>
      </c>
      <c r="AI875" s="70">
        <v>2</v>
      </c>
      <c r="AJ875" s="70">
        <v>0</v>
      </c>
      <c r="AK875" s="70">
        <v>2</v>
      </c>
      <c r="AL875" s="68">
        <v>0</v>
      </c>
      <c r="AM875" s="68">
        <v>0</v>
      </c>
      <c r="AN875" s="68">
        <v>0</v>
      </c>
      <c r="AO875" s="68">
        <v>0.5</v>
      </c>
      <c r="AP875" s="82">
        <v>1500</v>
      </c>
      <c r="AQ875" s="68">
        <v>0.5</v>
      </c>
      <c r="AR875" s="82">
        <v>20</v>
      </c>
      <c r="AS875" s="70">
        <v>0</v>
      </c>
      <c r="AT875" s="68">
        <v>92000028</v>
      </c>
      <c r="AU875" s="68"/>
      <c r="AV875" s="81" t="s">
        <v>202</v>
      </c>
      <c r="AW875" s="68" t="s">
        <v>213</v>
      </c>
      <c r="AX875" s="71">
        <v>10000007</v>
      </c>
      <c r="AY875" s="71">
        <v>21202020</v>
      </c>
      <c r="AZ875" s="81" t="s">
        <v>181</v>
      </c>
      <c r="BA875" s="70" t="s">
        <v>924</v>
      </c>
      <c r="BB875" s="72">
        <v>0</v>
      </c>
      <c r="BC875" s="72">
        <v>0</v>
      </c>
      <c r="BD875" s="93" t="str">
        <f t="shared" si="119"/>
        <v>每次向前方释放5个烈焰飓风，每个飓风可以对目标造成225%攻击伤害+1500点固定伤害,并使目标造成眩晕效果,持续1秒</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63022204</v>
      </c>
      <c r="D876" s="80" t="s">
        <v>964</v>
      </c>
      <c r="E876" s="71">
        <v>3</v>
      </c>
      <c r="F876" s="20">
        <v>80000001</v>
      </c>
      <c r="G876" s="68">
        <v>0</v>
      </c>
      <c r="H876" s="68">
        <v>0</v>
      </c>
      <c r="I876" s="12">
        <v>0</v>
      </c>
      <c r="J876" s="12">
        <v>0</v>
      </c>
      <c r="K876" s="71">
        <v>0</v>
      </c>
      <c r="L876" s="68">
        <v>0</v>
      </c>
      <c r="M876" s="68">
        <v>0</v>
      </c>
      <c r="N876" s="68">
        <v>1</v>
      </c>
      <c r="O876" s="68">
        <v>0</v>
      </c>
      <c r="P876" s="68">
        <v>1</v>
      </c>
      <c r="Q876" s="68">
        <v>0</v>
      </c>
      <c r="R876" s="70">
        <v>0</v>
      </c>
      <c r="S876" s="68">
        <v>0</v>
      </c>
      <c r="T876" s="68">
        <v>1</v>
      </c>
      <c r="U876" s="68">
        <v>2</v>
      </c>
      <c r="V876" s="68">
        <v>0</v>
      </c>
      <c r="W876" s="70">
        <v>2.5</v>
      </c>
      <c r="X876" s="70"/>
      <c r="Y876" s="70">
        <v>2250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 t="shared" si="119"/>
        <v>每次向前方释放5个烈焰飓风，每个飓风可以对目标造成250%攻击伤害+2250点固定伤害,并使目标造成眩晕效果,持续1秒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63022205</v>
      </c>
      <c r="D877" s="80" t="s">
        <v>964</v>
      </c>
      <c r="E877" s="71">
        <v>4</v>
      </c>
      <c r="F877" s="20">
        <v>80000001</v>
      </c>
      <c r="G877" s="68">
        <v>0</v>
      </c>
      <c r="H877" s="68">
        <v>0</v>
      </c>
      <c r="I877" s="12">
        <v>0</v>
      </c>
      <c r="J877" s="12">
        <v>0</v>
      </c>
      <c r="K877" s="71">
        <v>0</v>
      </c>
      <c r="L877" s="68">
        <v>0</v>
      </c>
      <c r="M877" s="68">
        <v>0</v>
      </c>
      <c r="N877" s="68">
        <v>1</v>
      </c>
      <c r="O877" s="68">
        <v>0</v>
      </c>
      <c r="P877" s="68">
        <v>1</v>
      </c>
      <c r="Q877" s="68">
        <v>0</v>
      </c>
      <c r="R877" s="70">
        <v>0</v>
      </c>
      <c r="S877" s="68">
        <v>0</v>
      </c>
      <c r="T877" s="68">
        <v>1</v>
      </c>
      <c r="U877" s="68">
        <v>2</v>
      </c>
      <c r="V877" s="68">
        <v>0</v>
      </c>
      <c r="W877" s="70">
        <v>2.75</v>
      </c>
      <c r="X877" s="70"/>
      <c r="Y877" s="70">
        <v>3250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si="119"/>
        <v>每次向前方释放5个烈焰飓风，每个飓风可以对目标造成275%攻击伤害+3250点固定伤害,并使目标造成眩晕效果,持续1秒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63022206</v>
      </c>
      <c r="D878" s="80" t="s">
        <v>964</v>
      </c>
      <c r="E878" s="71">
        <v>5</v>
      </c>
      <c r="F878" s="20">
        <v>80000001</v>
      </c>
      <c r="G878" s="71">
        <v>0</v>
      </c>
      <c r="H878" s="71">
        <v>0</v>
      </c>
      <c r="I878" s="12">
        <v>0</v>
      </c>
      <c r="J878" s="12">
        <v>0</v>
      </c>
      <c r="K878" s="71">
        <v>0</v>
      </c>
      <c r="L878" s="68">
        <v>0</v>
      </c>
      <c r="M878" s="68">
        <v>0</v>
      </c>
      <c r="N878" s="68">
        <v>1</v>
      </c>
      <c r="O878" s="68">
        <v>0</v>
      </c>
      <c r="P878" s="68">
        <v>1</v>
      </c>
      <c r="Q878" s="68">
        <v>0</v>
      </c>
      <c r="R878" s="70">
        <v>0</v>
      </c>
      <c r="S878" s="68">
        <v>0</v>
      </c>
      <c r="T878" s="68">
        <v>1</v>
      </c>
      <c r="U878" s="68">
        <v>2</v>
      </c>
      <c r="V878" s="68">
        <v>0</v>
      </c>
      <c r="W878" s="70">
        <v>3</v>
      </c>
      <c r="X878" s="70"/>
      <c r="Y878" s="70">
        <v>4250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每次向前方释放5个烈焰飓风，每个飓风可以对目标造成300%攻击伤害+4250点固定伤害,并使目标造成眩晕效果,持续1秒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63022301</v>
      </c>
      <c r="D879" s="92" t="s">
        <v>965</v>
      </c>
      <c r="E879" s="82">
        <v>0</v>
      </c>
      <c r="F879" s="20">
        <v>80000001</v>
      </c>
      <c r="G879" s="68">
        <f t="shared" ref="G879:G881" si="120">C880</f>
        <v>63022302</v>
      </c>
      <c r="H879" s="68">
        <v>0</v>
      </c>
      <c r="I879" s="12">
        <v>30</v>
      </c>
      <c r="J879" s="14">
        <v>5</v>
      </c>
      <c r="K879" s="82">
        <v>0</v>
      </c>
      <c r="L879" s="82">
        <v>0</v>
      </c>
      <c r="M879" s="82">
        <v>0</v>
      </c>
      <c r="N879" s="82">
        <v>1</v>
      </c>
      <c r="O879" s="82">
        <v>2</v>
      </c>
      <c r="P879" s="82">
        <v>0</v>
      </c>
      <c r="Q879" s="82">
        <v>0</v>
      </c>
      <c r="R879" s="82">
        <v>0</v>
      </c>
      <c r="S879" s="82">
        <v>0</v>
      </c>
      <c r="T879" s="82">
        <v>1</v>
      </c>
      <c r="U879" s="82">
        <v>2</v>
      </c>
      <c r="V879" s="82">
        <v>0</v>
      </c>
      <c r="W879" s="70">
        <v>7.5</v>
      </c>
      <c r="X879" s="70"/>
      <c r="Y879" s="70">
        <v>1500</v>
      </c>
      <c r="Z879" s="82">
        <v>0</v>
      </c>
      <c r="AA879" s="82">
        <v>30</v>
      </c>
      <c r="AB879" s="82">
        <v>0</v>
      </c>
      <c r="AC879" s="82">
        <v>0</v>
      </c>
      <c r="AD879" s="82">
        <v>0</v>
      </c>
      <c r="AE879" s="82">
        <v>9</v>
      </c>
      <c r="AF879" s="82">
        <v>1</v>
      </c>
      <c r="AG879" s="82">
        <v>3</v>
      </c>
      <c r="AH879" s="82">
        <v>2</v>
      </c>
      <c r="AI879" s="82">
        <v>2</v>
      </c>
      <c r="AJ879" s="82">
        <v>0</v>
      </c>
      <c r="AK879" s="82">
        <v>4</v>
      </c>
      <c r="AL879" s="82">
        <v>0</v>
      </c>
      <c r="AM879" s="82">
        <v>1.5</v>
      </c>
      <c r="AN879" s="82">
        <v>0</v>
      </c>
      <c r="AO879" s="82">
        <v>0</v>
      </c>
      <c r="AP879" s="82">
        <v>2000</v>
      </c>
      <c r="AQ879" s="82">
        <v>0.25</v>
      </c>
      <c r="AR879" s="82">
        <v>30</v>
      </c>
      <c r="AS879" s="82">
        <v>0</v>
      </c>
      <c r="AT879" s="82">
        <v>92002001</v>
      </c>
      <c r="AU879" s="82"/>
      <c r="AV879" s="81" t="s">
        <v>202</v>
      </c>
      <c r="AW879" s="82" t="s">
        <v>758</v>
      </c>
      <c r="AX879" s="82">
        <v>10003002</v>
      </c>
      <c r="AY879" s="82">
        <v>21202030</v>
      </c>
      <c r="AZ879" s="92" t="s">
        <v>181</v>
      </c>
      <c r="BA879" s="92">
        <v>0</v>
      </c>
      <c r="BB879" s="82">
        <v>0</v>
      </c>
      <c r="BC879" s="82">
        <v>0</v>
      </c>
      <c r="BD879" s="93" t="str">
        <f>"蓄力2秒,立即对目标范围内的怪物造成"&amp;W879*100&amp;"%攻击伤害+"&amp;Y879&amp;"点固定伤害"&amp;",中途可随时取消蓄力直接释放,但是技能伤害会相应降低"</f>
        <v>蓄力2秒,立即对目标范围内的怪物造成750%攻击伤害+1500点固定伤害,中途可随时取消蓄力直接释放,但是技能伤害会相应降低</v>
      </c>
      <c r="BE879" s="82">
        <v>0</v>
      </c>
      <c r="BF879" s="82">
        <v>0</v>
      </c>
      <c r="BG879" s="82">
        <v>0</v>
      </c>
      <c r="BH879" s="82">
        <v>0</v>
      </c>
      <c r="BI879" s="82">
        <v>0</v>
      </c>
      <c r="BJ879" s="82">
        <v>0</v>
      </c>
      <c r="BK879" s="95">
        <v>0</v>
      </c>
      <c r="BL879" s="82">
        <v>0</v>
      </c>
      <c r="BM879" s="82">
        <v>0</v>
      </c>
      <c r="BN879" s="82">
        <v>0</v>
      </c>
      <c r="BO879" s="82">
        <v>0</v>
      </c>
      <c r="BP879" s="82">
        <v>0</v>
      </c>
      <c r="BQ879" s="82">
        <v>0</v>
      </c>
      <c r="BR879" s="20">
        <v>0</v>
      </c>
      <c r="BS879" s="20"/>
      <c r="BT879" s="20"/>
      <c r="BU879" s="20"/>
      <c r="BV879" s="82">
        <v>0</v>
      </c>
      <c r="BW879" s="82">
        <v>0</v>
      </c>
      <c r="BX879" s="82">
        <v>0</v>
      </c>
    </row>
    <row r="880" spans="3:76" ht="19.5" customHeight="1">
      <c r="C880" s="68">
        <v>63022302</v>
      </c>
      <c r="D880" s="92" t="s">
        <v>965</v>
      </c>
      <c r="E880" s="82">
        <v>1</v>
      </c>
      <c r="F880" s="20">
        <v>80000001</v>
      </c>
      <c r="G880" s="68">
        <f t="shared" si="120"/>
        <v>63022303</v>
      </c>
      <c r="H880" s="68">
        <v>0</v>
      </c>
      <c r="I880" s="12">
        <v>37</v>
      </c>
      <c r="J880" s="14">
        <v>2</v>
      </c>
      <c r="K880" s="82">
        <v>0</v>
      </c>
      <c r="L880" s="82">
        <v>0</v>
      </c>
      <c r="M880" s="82">
        <v>0</v>
      </c>
      <c r="N880" s="82">
        <v>1</v>
      </c>
      <c r="O880" s="82">
        <v>2</v>
      </c>
      <c r="P880" s="82">
        <v>0</v>
      </c>
      <c r="Q880" s="82">
        <v>0</v>
      </c>
      <c r="R880" s="82">
        <v>0</v>
      </c>
      <c r="S880" s="82">
        <v>0</v>
      </c>
      <c r="T880" s="82">
        <v>1</v>
      </c>
      <c r="U880" s="82">
        <v>2</v>
      </c>
      <c r="V880" s="82">
        <v>0</v>
      </c>
      <c r="W880" s="70">
        <v>7.5</v>
      </c>
      <c r="X880" s="70"/>
      <c r="Y880" s="70">
        <v>1500</v>
      </c>
      <c r="Z880" s="82">
        <v>0</v>
      </c>
      <c r="AA880" s="82">
        <v>30</v>
      </c>
      <c r="AB880" s="82">
        <v>0</v>
      </c>
      <c r="AC880" s="82">
        <v>0</v>
      </c>
      <c r="AD880" s="82">
        <v>0</v>
      </c>
      <c r="AE880" s="82">
        <v>9</v>
      </c>
      <c r="AF880" s="82">
        <v>1</v>
      </c>
      <c r="AG880" s="82">
        <v>3</v>
      </c>
      <c r="AH880" s="82">
        <v>2</v>
      </c>
      <c r="AI880" s="82">
        <v>2</v>
      </c>
      <c r="AJ880" s="82">
        <v>0</v>
      </c>
      <c r="AK880" s="82">
        <v>4</v>
      </c>
      <c r="AL880" s="82">
        <v>0</v>
      </c>
      <c r="AM880" s="82">
        <v>1.5</v>
      </c>
      <c r="AN880" s="82">
        <v>0</v>
      </c>
      <c r="AO880" s="82">
        <v>0</v>
      </c>
      <c r="AP880" s="82">
        <v>2000</v>
      </c>
      <c r="AQ880" s="82">
        <v>0.25</v>
      </c>
      <c r="AR880" s="82">
        <v>30</v>
      </c>
      <c r="AS880" s="82">
        <v>0</v>
      </c>
      <c r="AT880" s="82">
        <v>92002001</v>
      </c>
      <c r="AU880" s="82"/>
      <c r="AV880" s="81" t="s">
        <v>202</v>
      </c>
      <c r="AW880" s="82" t="s">
        <v>758</v>
      </c>
      <c r="AX880" s="82">
        <v>10003002</v>
      </c>
      <c r="AY880" s="82">
        <v>21202030</v>
      </c>
      <c r="AZ880" s="92" t="s">
        <v>181</v>
      </c>
      <c r="BA880" s="92">
        <v>0</v>
      </c>
      <c r="BB880" s="82">
        <v>0</v>
      </c>
      <c r="BC880" s="82">
        <v>0</v>
      </c>
      <c r="BD880" s="93" t="str">
        <f t="shared" ref="BD880:BD884" si="121">"蓄力2秒,立即对目标范围内的怪物造成"&amp;W880*100&amp;"%攻击伤害+"&amp;Y880&amp;"点固定伤害"&amp;",中途可随时取消蓄力直接释放,但是技能伤害会相应降低"</f>
        <v>蓄力2秒,立即对目标范围内的怪物造成750%攻击伤害+1500点固定伤害,中途可随时取消蓄力直接释放,但是技能伤害会相应降低</v>
      </c>
      <c r="BE880" s="82">
        <v>0</v>
      </c>
      <c r="BF880" s="82">
        <v>0</v>
      </c>
      <c r="BG880" s="82">
        <v>0</v>
      </c>
      <c r="BH880" s="82">
        <v>0</v>
      </c>
      <c r="BI880" s="82">
        <v>0</v>
      </c>
      <c r="BJ880" s="82">
        <v>0</v>
      </c>
      <c r="BK880" s="95">
        <v>0</v>
      </c>
      <c r="BL880" s="82">
        <v>0</v>
      </c>
      <c r="BM880" s="82">
        <v>0</v>
      </c>
      <c r="BN880" s="82">
        <v>0</v>
      </c>
      <c r="BO880" s="82">
        <v>0</v>
      </c>
      <c r="BP880" s="82">
        <v>0</v>
      </c>
      <c r="BQ880" s="82">
        <v>0</v>
      </c>
      <c r="BR880" s="20">
        <v>0</v>
      </c>
      <c r="BS880" s="20"/>
      <c r="BT880" s="20"/>
      <c r="BU880" s="20"/>
      <c r="BV880" s="82">
        <v>0</v>
      </c>
      <c r="BW880" s="82">
        <v>0</v>
      </c>
      <c r="BX880" s="82">
        <v>0</v>
      </c>
    </row>
    <row r="881" spans="3:76" ht="19.5" customHeight="1">
      <c r="C881" s="68">
        <v>63022303</v>
      </c>
      <c r="D881" s="92" t="s">
        <v>965</v>
      </c>
      <c r="E881" s="82">
        <v>2</v>
      </c>
      <c r="F881" s="20">
        <v>80000001</v>
      </c>
      <c r="G881" s="68">
        <f t="shared" si="120"/>
        <v>63022304</v>
      </c>
      <c r="H881" s="68">
        <v>0</v>
      </c>
      <c r="I881" s="12">
        <v>42</v>
      </c>
      <c r="J881" s="14">
        <v>2</v>
      </c>
      <c r="K881" s="82">
        <v>0</v>
      </c>
      <c r="L881" s="82">
        <v>0</v>
      </c>
      <c r="M881" s="82">
        <v>0</v>
      </c>
      <c r="N881" s="82">
        <v>1</v>
      </c>
      <c r="O881" s="82">
        <v>2</v>
      </c>
      <c r="P881" s="82">
        <v>0</v>
      </c>
      <c r="Q881" s="82">
        <v>0</v>
      </c>
      <c r="R881" s="82">
        <v>0</v>
      </c>
      <c r="S881" s="82">
        <v>0</v>
      </c>
      <c r="T881" s="82">
        <v>1</v>
      </c>
      <c r="U881" s="82">
        <v>2</v>
      </c>
      <c r="V881" s="82">
        <v>0</v>
      </c>
      <c r="W881" s="70">
        <v>8.25</v>
      </c>
      <c r="X881" s="70"/>
      <c r="Y881" s="70">
        <v>3000</v>
      </c>
      <c r="Z881" s="82">
        <v>0</v>
      </c>
      <c r="AA881" s="82">
        <v>30</v>
      </c>
      <c r="AB881" s="82">
        <v>0</v>
      </c>
      <c r="AC881" s="82">
        <v>0</v>
      </c>
      <c r="AD881" s="82">
        <v>0</v>
      </c>
      <c r="AE881" s="82">
        <v>9</v>
      </c>
      <c r="AF881" s="82">
        <v>1</v>
      </c>
      <c r="AG881" s="82">
        <v>3</v>
      </c>
      <c r="AH881" s="82">
        <v>2</v>
      </c>
      <c r="AI881" s="82">
        <v>2</v>
      </c>
      <c r="AJ881" s="82">
        <v>0</v>
      </c>
      <c r="AK881" s="82">
        <v>4</v>
      </c>
      <c r="AL881" s="82">
        <v>0</v>
      </c>
      <c r="AM881" s="82">
        <v>1.5</v>
      </c>
      <c r="AN881" s="82">
        <v>0</v>
      </c>
      <c r="AO881" s="82">
        <v>0</v>
      </c>
      <c r="AP881" s="82">
        <v>2000</v>
      </c>
      <c r="AQ881" s="82">
        <v>0.25</v>
      </c>
      <c r="AR881" s="82">
        <v>30</v>
      </c>
      <c r="AS881" s="82">
        <v>0</v>
      </c>
      <c r="AT881" s="82">
        <v>92002001</v>
      </c>
      <c r="AU881" s="82"/>
      <c r="AV881" s="81" t="s">
        <v>202</v>
      </c>
      <c r="AW881" s="82" t="s">
        <v>758</v>
      </c>
      <c r="AX881" s="82">
        <v>10003002</v>
      </c>
      <c r="AY881" s="82">
        <v>21202030</v>
      </c>
      <c r="AZ881" s="92" t="s">
        <v>181</v>
      </c>
      <c r="BA881" s="92">
        <v>0</v>
      </c>
      <c r="BB881" s="82">
        <v>0</v>
      </c>
      <c r="BC881" s="82">
        <v>0</v>
      </c>
      <c r="BD881" s="93" t="str">
        <f t="shared" si="121"/>
        <v>蓄力2秒,立即对目标范围内的怪物造成825%攻击伤害+3000点固定伤害,中途可随时取消蓄力直接释放,但是技能伤害会相应降低</v>
      </c>
      <c r="BE881" s="82">
        <v>0</v>
      </c>
      <c r="BF881" s="82">
        <v>0</v>
      </c>
      <c r="BG881" s="82">
        <v>0</v>
      </c>
      <c r="BH881" s="82">
        <v>0</v>
      </c>
      <c r="BI881" s="82">
        <v>0</v>
      </c>
      <c r="BJ881" s="82">
        <v>0</v>
      </c>
      <c r="BK881" s="95">
        <v>0</v>
      </c>
      <c r="BL881" s="82">
        <v>0</v>
      </c>
      <c r="BM881" s="82">
        <v>0</v>
      </c>
      <c r="BN881" s="82">
        <v>0</v>
      </c>
      <c r="BO881" s="82">
        <v>0</v>
      </c>
      <c r="BP881" s="82">
        <v>0</v>
      </c>
      <c r="BQ881" s="82">
        <v>0</v>
      </c>
      <c r="BR881" s="20">
        <v>0</v>
      </c>
      <c r="BS881" s="20"/>
      <c r="BT881" s="20"/>
      <c r="BU881" s="20"/>
      <c r="BV881" s="82">
        <v>0</v>
      </c>
      <c r="BW881" s="82">
        <v>0</v>
      </c>
      <c r="BX881" s="82">
        <v>0</v>
      </c>
    </row>
    <row r="882" spans="3:76" ht="19.5" customHeight="1">
      <c r="C882" s="68">
        <v>63022304</v>
      </c>
      <c r="D882" s="92" t="s">
        <v>965</v>
      </c>
      <c r="E882" s="82">
        <v>3</v>
      </c>
      <c r="F882" s="20">
        <v>80000001</v>
      </c>
      <c r="G882" s="68">
        <v>0</v>
      </c>
      <c r="H882" s="68">
        <v>0</v>
      </c>
      <c r="I882" s="14">
        <v>0</v>
      </c>
      <c r="J882" s="14">
        <v>0</v>
      </c>
      <c r="K882" s="82">
        <v>0</v>
      </c>
      <c r="L882" s="82">
        <v>0</v>
      </c>
      <c r="M882" s="82">
        <v>0</v>
      </c>
      <c r="N882" s="82">
        <v>1</v>
      </c>
      <c r="O882" s="82">
        <v>2</v>
      </c>
      <c r="P882" s="82">
        <v>0</v>
      </c>
      <c r="Q882" s="82">
        <v>0</v>
      </c>
      <c r="R882" s="82">
        <v>0</v>
      </c>
      <c r="S882" s="82">
        <v>0</v>
      </c>
      <c r="T882" s="82">
        <v>1</v>
      </c>
      <c r="U882" s="82">
        <v>2</v>
      </c>
      <c r="V882" s="82">
        <v>0</v>
      </c>
      <c r="W882" s="70">
        <v>9</v>
      </c>
      <c r="X882" s="70"/>
      <c r="Y882" s="70">
        <v>4500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 t="shared" si="121"/>
        <v>蓄力2秒,立即对目标范围内的怪物造成900%攻击伤害+4500点固定伤害,中途可随时取消蓄力直接释放,但是技能伤害会相应降低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63022305</v>
      </c>
      <c r="D883" s="92" t="s">
        <v>965</v>
      </c>
      <c r="E883" s="82">
        <v>4</v>
      </c>
      <c r="F883" s="20">
        <v>80000001</v>
      </c>
      <c r="G883" s="68">
        <v>0</v>
      </c>
      <c r="H883" s="68">
        <v>0</v>
      </c>
      <c r="I883" s="14">
        <v>0</v>
      </c>
      <c r="J883" s="14">
        <v>0</v>
      </c>
      <c r="K883" s="82">
        <v>0</v>
      </c>
      <c r="L883" s="82">
        <v>0</v>
      </c>
      <c r="M883" s="82">
        <v>0</v>
      </c>
      <c r="N883" s="82">
        <v>1</v>
      </c>
      <c r="O883" s="82">
        <v>2</v>
      </c>
      <c r="P883" s="82">
        <v>0</v>
      </c>
      <c r="Q883" s="82">
        <v>0</v>
      </c>
      <c r="R883" s="82">
        <v>0</v>
      </c>
      <c r="S883" s="82">
        <v>0</v>
      </c>
      <c r="T883" s="82">
        <v>1</v>
      </c>
      <c r="U883" s="82">
        <v>2</v>
      </c>
      <c r="V883" s="82">
        <v>0</v>
      </c>
      <c r="W883" s="70">
        <v>9.75</v>
      </c>
      <c r="X883" s="70"/>
      <c r="Y883" s="70">
        <v>6500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si="121"/>
        <v>蓄力2秒,立即对目标范围内的怪物造成975%攻击伤害+6500点固定伤害,中途可随时取消蓄力直接释放,但是技能伤害会相应降低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63022306</v>
      </c>
      <c r="D884" s="92" t="s">
        <v>965</v>
      </c>
      <c r="E884" s="82">
        <v>5</v>
      </c>
      <c r="F884" s="20">
        <v>80000001</v>
      </c>
      <c r="G884" s="71">
        <v>0</v>
      </c>
      <c r="H884" s="71">
        <v>0</v>
      </c>
      <c r="I884" s="14">
        <v>0</v>
      </c>
      <c r="J884" s="14">
        <v>0</v>
      </c>
      <c r="K884" s="82">
        <v>0</v>
      </c>
      <c r="L884" s="82">
        <v>0</v>
      </c>
      <c r="M884" s="82">
        <v>0</v>
      </c>
      <c r="N884" s="82">
        <v>1</v>
      </c>
      <c r="O884" s="82">
        <v>2</v>
      </c>
      <c r="P884" s="82">
        <v>0</v>
      </c>
      <c r="Q884" s="82">
        <v>0</v>
      </c>
      <c r="R884" s="82">
        <v>0</v>
      </c>
      <c r="S884" s="82">
        <v>0</v>
      </c>
      <c r="T884" s="82">
        <v>1</v>
      </c>
      <c r="U884" s="82">
        <v>2</v>
      </c>
      <c r="V884" s="82">
        <v>0</v>
      </c>
      <c r="W884" s="70">
        <v>10.5</v>
      </c>
      <c r="X884" s="70"/>
      <c r="Y884" s="70">
        <v>8500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蓄力2秒,立即对目标范围内的怪物造成1050%攻击伤害+8500点固定伤害,中途可随时取消蓄力直接释放,但是技能伤害会相应降低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20.100000000000001" customHeight="1">
      <c r="C885" s="68">
        <v>63022401</v>
      </c>
      <c r="D885" s="81" t="s">
        <v>966</v>
      </c>
      <c r="E885" s="68">
        <v>0</v>
      </c>
      <c r="F885" s="20">
        <v>80000001</v>
      </c>
      <c r="G885" s="68">
        <f t="shared" ref="G885:G887" si="122">C886</f>
        <v>63022402</v>
      </c>
      <c r="H885" s="68">
        <v>0</v>
      </c>
      <c r="I885" s="12">
        <v>35</v>
      </c>
      <c r="J885" s="14">
        <v>5</v>
      </c>
      <c r="K885" s="68">
        <v>0</v>
      </c>
      <c r="L885" s="71">
        <v>0</v>
      </c>
      <c r="M885" s="71">
        <v>0</v>
      </c>
      <c r="N885" s="71">
        <v>1</v>
      </c>
      <c r="O885" s="71">
        <v>0</v>
      </c>
      <c r="P885" s="71">
        <v>0</v>
      </c>
      <c r="Q885" s="71">
        <v>0</v>
      </c>
      <c r="R885" s="70">
        <v>0</v>
      </c>
      <c r="S885" s="72">
        <v>0</v>
      </c>
      <c r="T885" s="68">
        <v>1</v>
      </c>
      <c r="U885" s="71">
        <v>1</v>
      </c>
      <c r="V885" s="71">
        <v>0</v>
      </c>
      <c r="W885" s="71">
        <v>1.1000000000000001</v>
      </c>
      <c r="X885" s="71"/>
      <c r="Y885" s="71">
        <v>600</v>
      </c>
      <c r="Z885" s="82">
        <v>0</v>
      </c>
      <c r="AA885" s="71">
        <v>35</v>
      </c>
      <c r="AB885" s="71">
        <v>0</v>
      </c>
      <c r="AC885" s="71">
        <v>0</v>
      </c>
      <c r="AD885" s="71">
        <v>0</v>
      </c>
      <c r="AE885" s="70">
        <v>9</v>
      </c>
      <c r="AF885" s="71">
        <v>1</v>
      </c>
      <c r="AG885" s="71">
        <v>5</v>
      </c>
      <c r="AH885" s="70">
        <v>2</v>
      </c>
      <c r="AI885" s="70">
        <v>1</v>
      </c>
      <c r="AJ885" s="70">
        <v>0</v>
      </c>
      <c r="AK885" s="70">
        <v>10</v>
      </c>
      <c r="AL885" s="71">
        <v>0</v>
      </c>
      <c r="AM885" s="71">
        <v>0</v>
      </c>
      <c r="AN885" s="71">
        <v>0</v>
      </c>
      <c r="AO885" s="70">
        <v>0.25</v>
      </c>
      <c r="AP885" s="71">
        <v>6000</v>
      </c>
      <c r="AQ885" s="71">
        <v>0.5</v>
      </c>
      <c r="AR885" s="71">
        <v>0</v>
      </c>
      <c r="AS885" s="70">
        <v>0</v>
      </c>
      <c r="AT885" s="81" t="s">
        <v>967</v>
      </c>
      <c r="AU885" s="81"/>
      <c r="AV885" s="81" t="s">
        <v>158</v>
      </c>
      <c r="AW885" s="71" t="s">
        <v>872</v>
      </c>
      <c r="AX885" s="71">
        <v>10002001</v>
      </c>
      <c r="AY885" s="71">
        <v>21202040</v>
      </c>
      <c r="AZ885" s="81" t="s">
        <v>183</v>
      </c>
      <c r="BA885" s="81" t="s">
        <v>226</v>
      </c>
      <c r="BB885" s="72">
        <v>0</v>
      </c>
      <c r="BC885" s="72">
        <v>0</v>
      </c>
      <c r="BD885" s="88" t="str">
        <f>"对目标区域释放箭域,在此范围内的目标每秒造成"&amp;W885*100&amp;"%攻击伤害+"&amp;Y885&amp;"点固定伤害,在剑域内的目标受到物理伤害会额外提升20%,并使其移动速度降低50%"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5" s="71">
        <v>0</v>
      </c>
      <c r="BF885" s="68">
        <v>0</v>
      </c>
      <c r="BG885" s="71">
        <v>0</v>
      </c>
      <c r="BH885" s="71">
        <v>0</v>
      </c>
      <c r="BI885" s="71">
        <v>0</v>
      </c>
      <c r="BJ885" s="71">
        <v>0</v>
      </c>
      <c r="BK885" s="74">
        <v>0</v>
      </c>
      <c r="BL885" s="70">
        <v>0</v>
      </c>
      <c r="BM885" s="70">
        <v>0</v>
      </c>
      <c r="BN885" s="70">
        <v>0</v>
      </c>
      <c r="BO885" s="70">
        <v>0</v>
      </c>
      <c r="BP885" s="70">
        <v>0</v>
      </c>
      <c r="BQ885" s="70">
        <v>0</v>
      </c>
      <c r="BR885" s="20">
        <v>0</v>
      </c>
      <c r="BS885" s="20"/>
      <c r="BT885" s="20"/>
      <c r="BU885" s="20"/>
      <c r="BV885" s="70">
        <v>0</v>
      </c>
      <c r="BW885" s="70">
        <v>0</v>
      </c>
      <c r="BX885" s="70">
        <v>0</v>
      </c>
    </row>
    <row r="886" spans="3:76" ht="20.100000000000001" customHeight="1">
      <c r="C886" s="68">
        <v>63022402</v>
      </c>
      <c r="D886" s="81" t="s">
        <v>966</v>
      </c>
      <c r="E886" s="68">
        <v>1</v>
      </c>
      <c r="F886" s="20">
        <v>80000001</v>
      </c>
      <c r="G886" s="68">
        <f t="shared" si="122"/>
        <v>63022403</v>
      </c>
      <c r="H886" s="68">
        <v>0</v>
      </c>
      <c r="I886" s="12">
        <v>42</v>
      </c>
      <c r="J886" s="14">
        <v>2</v>
      </c>
      <c r="K886" s="68">
        <v>0</v>
      </c>
      <c r="L886" s="71">
        <v>0</v>
      </c>
      <c r="M886" s="71">
        <v>0</v>
      </c>
      <c r="N886" s="71">
        <v>1</v>
      </c>
      <c r="O886" s="71">
        <v>0</v>
      </c>
      <c r="P886" s="71">
        <v>0</v>
      </c>
      <c r="Q886" s="71">
        <v>0</v>
      </c>
      <c r="R886" s="70">
        <v>0</v>
      </c>
      <c r="S886" s="72">
        <v>0</v>
      </c>
      <c r="T886" s="68">
        <v>1</v>
      </c>
      <c r="U886" s="71">
        <v>1</v>
      </c>
      <c r="V886" s="71">
        <v>0</v>
      </c>
      <c r="W886" s="71">
        <v>1.1000000000000001</v>
      </c>
      <c r="X886" s="71"/>
      <c r="Y886" s="71">
        <v>600</v>
      </c>
      <c r="Z886" s="82">
        <v>0</v>
      </c>
      <c r="AA886" s="71">
        <v>35</v>
      </c>
      <c r="AB886" s="71">
        <v>0</v>
      </c>
      <c r="AC886" s="71">
        <v>0</v>
      </c>
      <c r="AD886" s="71">
        <v>0</v>
      </c>
      <c r="AE886" s="70">
        <v>9</v>
      </c>
      <c r="AF886" s="71">
        <v>1</v>
      </c>
      <c r="AG886" s="71">
        <v>5</v>
      </c>
      <c r="AH886" s="70">
        <v>2</v>
      </c>
      <c r="AI886" s="70">
        <v>1</v>
      </c>
      <c r="AJ886" s="70">
        <v>0</v>
      </c>
      <c r="AK886" s="70">
        <v>10</v>
      </c>
      <c r="AL886" s="71">
        <v>0</v>
      </c>
      <c r="AM886" s="71">
        <v>0</v>
      </c>
      <c r="AN886" s="71">
        <v>0</v>
      </c>
      <c r="AO886" s="70">
        <v>0.25</v>
      </c>
      <c r="AP886" s="71">
        <v>6000</v>
      </c>
      <c r="AQ886" s="71">
        <v>0.5</v>
      </c>
      <c r="AR886" s="71">
        <v>0</v>
      </c>
      <c r="AS886" s="70">
        <v>0</v>
      </c>
      <c r="AT886" s="81" t="s">
        <v>967</v>
      </c>
      <c r="AU886" s="81"/>
      <c r="AV886" s="81" t="s">
        <v>158</v>
      </c>
      <c r="AW886" s="71" t="s">
        <v>872</v>
      </c>
      <c r="AX886" s="71">
        <v>10002001</v>
      </c>
      <c r="AY886" s="71">
        <v>21202040</v>
      </c>
      <c r="AZ886" s="81" t="s">
        <v>183</v>
      </c>
      <c r="BA886" s="81" t="s">
        <v>226</v>
      </c>
      <c r="BB886" s="72">
        <v>0</v>
      </c>
      <c r="BC886" s="72">
        <v>0</v>
      </c>
      <c r="BD886" s="88" t="str">
        <f t="shared" ref="BD886:BD890" si="123">"对目标区域释放箭域,在此范围内的目标每秒造成"&amp;W886*100&amp;"%攻击伤害+"&amp;Y886&amp;"点固定伤害,在剑域内的目标受到物理伤害会额外提升20%,并使其移动速度降低50%"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6" s="71">
        <v>0</v>
      </c>
      <c r="BF886" s="68">
        <v>0</v>
      </c>
      <c r="BG886" s="71">
        <v>0</v>
      </c>
      <c r="BH886" s="71">
        <v>0</v>
      </c>
      <c r="BI886" s="71">
        <v>0</v>
      </c>
      <c r="BJ886" s="71">
        <v>0</v>
      </c>
      <c r="BK886" s="74">
        <v>0</v>
      </c>
      <c r="BL886" s="70">
        <v>0</v>
      </c>
      <c r="BM886" s="70">
        <v>0</v>
      </c>
      <c r="BN886" s="70">
        <v>0</v>
      </c>
      <c r="BO886" s="70">
        <v>0</v>
      </c>
      <c r="BP886" s="70">
        <v>0</v>
      </c>
      <c r="BQ886" s="70">
        <v>0</v>
      </c>
      <c r="BR886" s="20">
        <v>0</v>
      </c>
      <c r="BS886" s="20"/>
      <c r="BT886" s="20"/>
      <c r="BU886" s="20"/>
      <c r="BV886" s="70">
        <v>0</v>
      </c>
      <c r="BW886" s="70">
        <v>0</v>
      </c>
      <c r="BX886" s="70">
        <v>0</v>
      </c>
    </row>
    <row r="887" spans="3:76" ht="20.100000000000001" customHeight="1">
      <c r="C887" s="68">
        <v>63022403</v>
      </c>
      <c r="D887" s="81" t="s">
        <v>966</v>
      </c>
      <c r="E887" s="68">
        <v>2</v>
      </c>
      <c r="F887" s="20">
        <v>80000001</v>
      </c>
      <c r="G887" s="68">
        <f t="shared" si="122"/>
        <v>63022404</v>
      </c>
      <c r="H887" s="68">
        <v>0</v>
      </c>
      <c r="I887" s="12">
        <v>47</v>
      </c>
      <c r="J887" s="14">
        <v>2</v>
      </c>
      <c r="K887" s="68">
        <v>0</v>
      </c>
      <c r="L887" s="71">
        <v>0</v>
      </c>
      <c r="M887" s="71">
        <v>0</v>
      </c>
      <c r="N887" s="71">
        <v>1</v>
      </c>
      <c r="O887" s="71">
        <v>0</v>
      </c>
      <c r="P887" s="71">
        <v>0</v>
      </c>
      <c r="Q887" s="71">
        <v>0</v>
      </c>
      <c r="R887" s="70">
        <v>0</v>
      </c>
      <c r="S887" s="72">
        <v>0</v>
      </c>
      <c r="T887" s="68">
        <v>1</v>
      </c>
      <c r="U887" s="71">
        <v>1</v>
      </c>
      <c r="V887" s="71">
        <v>0</v>
      </c>
      <c r="W887" s="71">
        <v>1.2</v>
      </c>
      <c r="X887" s="71"/>
      <c r="Y887" s="71">
        <v>960</v>
      </c>
      <c r="Z887" s="82">
        <v>0</v>
      </c>
      <c r="AA887" s="71">
        <v>35</v>
      </c>
      <c r="AB887" s="71">
        <v>0</v>
      </c>
      <c r="AC887" s="71">
        <v>0</v>
      </c>
      <c r="AD887" s="71">
        <v>0</v>
      </c>
      <c r="AE887" s="70">
        <v>9</v>
      </c>
      <c r="AF887" s="71">
        <v>1</v>
      </c>
      <c r="AG887" s="71">
        <v>5</v>
      </c>
      <c r="AH887" s="70">
        <v>2</v>
      </c>
      <c r="AI887" s="70">
        <v>1</v>
      </c>
      <c r="AJ887" s="70">
        <v>0</v>
      </c>
      <c r="AK887" s="70">
        <v>10</v>
      </c>
      <c r="AL887" s="71">
        <v>0</v>
      </c>
      <c r="AM887" s="71">
        <v>0</v>
      </c>
      <c r="AN887" s="71">
        <v>0</v>
      </c>
      <c r="AO887" s="70">
        <v>0.25</v>
      </c>
      <c r="AP887" s="71">
        <v>6000</v>
      </c>
      <c r="AQ887" s="71">
        <v>0.5</v>
      </c>
      <c r="AR887" s="71">
        <v>0</v>
      </c>
      <c r="AS887" s="70">
        <v>0</v>
      </c>
      <c r="AT887" s="81" t="s">
        <v>967</v>
      </c>
      <c r="AU887" s="81"/>
      <c r="AV887" s="81" t="s">
        <v>158</v>
      </c>
      <c r="AW887" s="71" t="s">
        <v>872</v>
      </c>
      <c r="AX887" s="71">
        <v>10002001</v>
      </c>
      <c r="AY887" s="71">
        <v>21202040</v>
      </c>
      <c r="AZ887" s="81" t="s">
        <v>183</v>
      </c>
      <c r="BA887" s="81" t="s">
        <v>226</v>
      </c>
      <c r="BB887" s="72">
        <v>0</v>
      </c>
      <c r="BC887" s="72">
        <v>0</v>
      </c>
      <c r="BD887" s="88" t="str">
        <f t="shared" si="123"/>
        <v>对目标区域释放箭域,在此范围内的目标每秒造成120%攻击伤害+960点固定伤害,在剑域内的目标受到物理伤害会额外提升20%,并使其移动速度降低50%</v>
      </c>
      <c r="BE887" s="71">
        <v>0</v>
      </c>
      <c r="BF887" s="68">
        <v>0</v>
      </c>
      <c r="BG887" s="71">
        <v>0</v>
      </c>
      <c r="BH887" s="71">
        <v>0</v>
      </c>
      <c r="BI887" s="71">
        <v>0</v>
      </c>
      <c r="BJ887" s="71">
        <v>0</v>
      </c>
      <c r="BK887" s="74">
        <v>0</v>
      </c>
      <c r="BL887" s="70">
        <v>0</v>
      </c>
      <c r="BM887" s="70">
        <v>0</v>
      </c>
      <c r="BN887" s="70">
        <v>0</v>
      </c>
      <c r="BO887" s="70">
        <v>0</v>
      </c>
      <c r="BP887" s="70">
        <v>0</v>
      </c>
      <c r="BQ887" s="70">
        <v>0</v>
      </c>
      <c r="BR887" s="20">
        <v>0</v>
      </c>
      <c r="BS887" s="20"/>
      <c r="BT887" s="20"/>
      <c r="BU887" s="20"/>
      <c r="BV887" s="70">
        <v>0</v>
      </c>
      <c r="BW887" s="70">
        <v>0</v>
      </c>
      <c r="BX887" s="70">
        <v>0</v>
      </c>
    </row>
    <row r="888" spans="3:76" ht="20.100000000000001" customHeight="1">
      <c r="C888" s="68">
        <v>63022404</v>
      </c>
      <c r="D888" s="81" t="s">
        <v>966</v>
      </c>
      <c r="E888" s="68">
        <v>3</v>
      </c>
      <c r="F888" s="20">
        <v>80000001</v>
      </c>
      <c r="G888" s="68">
        <v>0</v>
      </c>
      <c r="H888" s="68">
        <v>0</v>
      </c>
      <c r="I888" s="14">
        <v>0</v>
      </c>
      <c r="J888" s="14">
        <v>0</v>
      </c>
      <c r="K888" s="68">
        <v>0</v>
      </c>
      <c r="L888" s="71">
        <v>0</v>
      </c>
      <c r="M888" s="71">
        <v>0</v>
      </c>
      <c r="N888" s="71">
        <v>1</v>
      </c>
      <c r="O888" s="71">
        <v>0</v>
      </c>
      <c r="P888" s="71">
        <v>0</v>
      </c>
      <c r="Q888" s="71">
        <v>0</v>
      </c>
      <c r="R888" s="70">
        <v>0</v>
      </c>
      <c r="S888" s="72">
        <v>0</v>
      </c>
      <c r="T888" s="68">
        <v>1</v>
      </c>
      <c r="U888" s="71">
        <v>1</v>
      </c>
      <c r="V888" s="71">
        <v>0</v>
      </c>
      <c r="W888" s="71">
        <v>1.3</v>
      </c>
      <c r="X888" s="71"/>
      <c r="Y888" s="71">
        <v>1380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968</v>
      </c>
      <c r="AU888" s="81"/>
      <c r="AV888" s="81" t="s">
        <v>158</v>
      </c>
      <c r="AW888" s="71" t="s">
        <v>872</v>
      </c>
      <c r="AX888" s="71">
        <v>10002001</v>
      </c>
      <c r="AY888" s="71">
        <v>21202040</v>
      </c>
      <c r="AZ888" s="81" t="s">
        <v>183</v>
      </c>
      <c r="BA888" s="81" t="s">
        <v>226</v>
      </c>
      <c r="BB888" s="72">
        <v>0</v>
      </c>
      <c r="BC888" s="72">
        <v>0</v>
      </c>
      <c r="BD888" s="88" t="str">
        <f t="shared" si="123"/>
        <v>对目标区域释放箭域,在此范围内的目标每秒造成130%攻击伤害+1380点固定伤害,在剑域内的目标受到物理伤害会额外提升20%,并使其移动速度降低50%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63022405</v>
      </c>
      <c r="D889" s="81" t="s">
        <v>966</v>
      </c>
      <c r="E889" s="68">
        <v>4</v>
      </c>
      <c r="F889" s="20">
        <v>80000001</v>
      </c>
      <c r="G889" s="68">
        <v>0</v>
      </c>
      <c r="H889" s="68">
        <v>0</v>
      </c>
      <c r="I889" s="14">
        <v>0</v>
      </c>
      <c r="J889" s="14">
        <v>0</v>
      </c>
      <c r="K889" s="68">
        <v>0</v>
      </c>
      <c r="L889" s="71">
        <v>0</v>
      </c>
      <c r="M889" s="71">
        <v>0</v>
      </c>
      <c r="N889" s="71">
        <v>1</v>
      </c>
      <c r="O889" s="71">
        <v>0</v>
      </c>
      <c r="P889" s="71">
        <v>0</v>
      </c>
      <c r="Q889" s="71">
        <v>0</v>
      </c>
      <c r="R889" s="70">
        <v>0</v>
      </c>
      <c r="S889" s="72">
        <v>0</v>
      </c>
      <c r="T889" s="68">
        <v>1</v>
      </c>
      <c r="U889" s="71">
        <v>1</v>
      </c>
      <c r="V889" s="71">
        <v>0</v>
      </c>
      <c r="W889" s="71">
        <v>1.4</v>
      </c>
      <c r="X889" s="71"/>
      <c r="Y889" s="71">
        <v>1860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968</v>
      </c>
      <c r="AU889" s="81"/>
      <c r="AV889" s="81" t="s">
        <v>158</v>
      </c>
      <c r="AW889" s="71" t="s">
        <v>872</v>
      </c>
      <c r="AX889" s="71">
        <v>10002001</v>
      </c>
      <c r="AY889" s="71">
        <v>21202040</v>
      </c>
      <c r="AZ889" s="81" t="s">
        <v>183</v>
      </c>
      <c r="BA889" s="81" t="s">
        <v>226</v>
      </c>
      <c r="BB889" s="72">
        <v>0</v>
      </c>
      <c r="BC889" s="72">
        <v>0</v>
      </c>
      <c r="BD889" s="88" t="str">
        <f t="shared" si="123"/>
        <v>对目标区域释放箭域,在此范围内的目标每秒造成140%攻击伤害+1860点固定伤害,在剑域内的目标受到物理伤害会额外提升20%,并使其移动速度降低50%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63022406</v>
      </c>
      <c r="D890" s="81" t="s">
        <v>966</v>
      </c>
      <c r="E890" s="68">
        <v>5</v>
      </c>
      <c r="F890" s="20">
        <v>80000001</v>
      </c>
      <c r="G890" s="71">
        <v>0</v>
      </c>
      <c r="H890" s="71">
        <v>0</v>
      </c>
      <c r="I890" s="14">
        <v>0</v>
      </c>
      <c r="J890" s="14">
        <v>0</v>
      </c>
      <c r="K890" s="68">
        <v>0</v>
      </c>
      <c r="L890" s="71">
        <v>0</v>
      </c>
      <c r="M890" s="71">
        <v>0</v>
      </c>
      <c r="N890" s="71">
        <v>1</v>
      </c>
      <c r="O890" s="71">
        <v>0</v>
      </c>
      <c r="P890" s="71">
        <v>0</v>
      </c>
      <c r="Q890" s="71">
        <v>0</v>
      </c>
      <c r="R890" s="70">
        <v>0</v>
      </c>
      <c r="S890" s="72">
        <v>0</v>
      </c>
      <c r="T890" s="68">
        <v>1</v>
      </c>
      <c r="U890" s="71">
        <v>1</v>
      </c>
      <c r="V890" s="71">
        <v>0</v>
      </c>
      <c r="W890" s="71">
        <v>1.5</v>
      </c>
      <c r="X890" s="71"/>
      <c r="Y890" s="71">
        <v>2460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969</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对目标区域释放箭域,在此范围内的目标每秒造成150%攻击伤害+2460点固定伤害,在剑域内的目标受到物理伤害会额外提升20%,并使其移动速度降低50%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63023101</v>
      </c>
      <c r="D891" s="80" t="s">
        <v>970</v>
      </c>
      <c r="E891" s="68">
        <v>0</v>
      </c>
      <c r="F891" s="20">
        <v>80000001</v>
      </c>
      <c r="G891" s="68">
        <f t="shared" ref="G891:G893" si="124">C892</f>
        <v>63023102</v>
      </c>
      <c r="H891" s="68">
        <v>0</v>
      </c>
      <c r="I891" s="12">
        <v>18</v>
      </c>
      <c r="J891" s="12">
        <v>5</v>
      </c>
      <c r="K891" s="68">
        <v>0</v>
      </c>
      <c r="L891" s="70">
        <v>0</v>
      </c>
      <c r="M891" s="70">
        <v>0</v>
      </c>
      <c r="N891" s="70">
        <v>1</v>
      </c>
      <c r="O891" s="70">
        <v>0</v>
      </c>
      <c r="P891" s="70">
        <v>0</v>
      </c>
      <c r="Q891" s="70">
        <v>0</v>
      </c>
      <c r="R891" s="70">
        <v>0</v>
      </c>
      <c r="S891" s="70">
        <v>0</v>
      </c>
      <c r="T891" s="68">
        <v>1</v>
      </c>
      <c r="U891" s="70">
        <v>2</v>
      </c>
      <c r="V891" s="70">
        <v>0</v>
      </c>
      <c r="W891" s="71">
        <v>0</v>
      </c>
      <c r="X891" s="71"/>
      <c r="Y891" s="71">
        <v>0</v>
      </c>
      <c r="Z891" s="82">
        <v>0</v>
      </c>
      <c r="AA891" s="70">
        <v>20</v>
      </c>
      <c r="AB891" s="70">
        <v>0</v>
      </c>
      <c r="AC891" s="71">
        <v>0</v>
      </c>
      <c r="AD891" s="70">
        <v>0</v>
      </c>
      <c r="AE891" s="71">
        <v>15</v>
      </c>
      <c r="AF891" s="70">
        <v>1</v>
      </c>
      <c r="AG891" s="71">
        <v>20</v>
      </c>
      <c r="AH891" s="70">
        <v>2</v>
      </c>
      <c r="AI891" s="70">
        <v>1</v>
      </c>
      <c r="AJ891" s="70">
        <v>1</v>
      </c>
      <c r="AK891" s="70">
        <v>6</v>
      </c>
      <c r="AL891" s="70">
        <v>0</v>
      </c>
      <c r="AM891" s="70">
        <v>0</v>
      </c>
      <c r="AN891" s="70">
        <v>0</v>
      </c>
      <c r="AO891" s="71">
        <v>0.25</v>
      </c>
      <c r="AP891" s="71">
        <v>2000</v>
      </c>
      <c r="AQ891" s="70">
        <v>0.1</v>
      </c>
      <c r="AR891" s="70">
        <v>0</v>
      </c>
      <c r="AS891" s="81" t="s">
        <v>971</v>
      </c>
      <c r="AT891" s="81" t="s">
        <v>972</v>
      </c>
      <c r="AU891" s="81"/>
      <c r="AV891" s="81" t="s">
        <v>176</v>
      </c>
      <c r="AW891" s="70" t="s">
        <v>390</v>
      </c>
      <c r="AX891" s="70" t="s">
        <v>153</v>
      </c>
      <c r="AY891" s="70">
        <v>21203010</v>
      </c>
      <c r="AZ891" s="80" t="s">
        <v>156</v>
      </c>
      <c r="BA891" s="70">
        <v>0</v>
      </c>
      <c r="BB891" s="70">
        <v>0</v>
      </c>
      <c r="BC891" s="70">
        <v>0</v>
      </c>
      <c r="BD891" s="94" t="s">
        <v>973</v>
      </c>
      <c r="BE891" s="70">
        <v>0</v>
      </c>
      <c r="BF891" s="68">
        <v>0</v>
      </c>
      <c r="BG891" s="70">
        <v>0</v>
      </c>
      <c r="BH891" s="70">
        <v>0</v>
      </c>
      <c r="BI891" s="70">
        <v>0</v>
      </c>
      <c r="BJ891" s="70">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63023102</v>
      </c>
      <c r="D892" s="80" t="s">
        <v>970</v>
      </c>
      <c r="E892" s="68">
        <v>1</v>
      </c>
      <c r="F892" s="20">
        <v>80000001</v>
      </c>
      <c r="G892" s="68">
        <f t="shared" si="124"/>
        <v>63023103</v>
      </c>
      <c r="H892" s="68">
        <v>0</v>
      </c>
      <c r="I892" s="12">
        <v>27</v>
      </c>
      <c r="J892" s="12">
        <v>2</v>
      </c>
      <c r="K892" s="68">
        <v>0</v>
      </c>
      <c r="L892" s="70">
        <v>0</v>
      </c>
      <c r="M892" s="70">
        <v>0</v>
      </c>
      <c r="N892" s="70">
        <v>1</v>
      </c>
      <c r="O892" s="70">
        <v>0</v>
      </c>
      <c r="P892" s="70">
        <v>0</v>
      </c>
      <c r="Q892" s="70">
        <v>0</v>
      </c>
      <c r="R892" s="70">
        <v>0</v>
      </c>
      <c r="S892" s="70">
        <v>0</v>
      </c>
      <c r="T892" s="68">
        <v>1</v>
      </c>
      <c r="U892" s="70">
        <v>2</v>
      </c>
      <c r="V892" s="70">
        <v>0</v>
      </c>
      <c r="W892" s="71">
        <v>0</v>
      </c>
      <c r="X892" s="71"/>
      <c r="Y892" s="71">
        <v>0</v>
      </c>
      <c r="Z892" s="70">
        <v>0</v>
      </c>
      <c r="AA892" s="70">
        <v>20</v>
      </c>
      <c r="AB892" s="70">
        <v>0</v>
      </c>
      <c r="AC892" s="71">
        <v>0</v>
      </c>
      <c r="AD892" s="70">
        <v>0</v>
      </c>
      <c r="AE892" s="71">
        <v>15</v>
      </c>
      <c r="AF892" s="70">
        <v>1</v>
      </c>
      <c r="AG892" s="71">
        <v>20</v>
      </c>
      <c r="AH892" s="70">
        <v>2</v>
      </c>
      <c r="AI892" s="70">
        <v>1</v>
      </c>
      <c r="AJ892" s="70">
        <v>1</v>
      </c>
      <c r="AK892" s="70">
        <v>6</v>
      </c>
      <c r="AL892" s="70">
        <v>0</v>
      </c>
      <c r="AM892" s="70">
        <v>0</v>
      </c>
      <c r="AN892" s="70">
        <v>0</v>
      </c>
      <c r="AO892" s="71">
        <v>0.25</v>
      </c>
      <c r="AP892" s="71">
        <v>2000</v>
      </c>
      <c r="AQ892" s="70">
        <v>0.1</v>
      </c>
      <c r="AR892" s="70">
        <v>0</v>
      </c>
      <c r="AS892" s="81" t="s">
        <v>971</v>
      </c>
      <c r="AT892" s="81" t="s">
        <v>972</v>
      </c>
      <c r="AU892" s="81"/>
      <c r="AV892" s="81" t="s">
        <v>176</v>
      </c>
      <c r="AW892" s="70" t="s">
        <v>390</v>
      </c>
      <c r="AX892" s="70" t="s">
        <v>153</v>
      </c>
      <c r="AY892" s="70">
        <v>21203010</v>
      </c>
      <c r="AZ892" s="80" t="s">
        <v>156</v>
      </c>
      <c r="BA892" s="70">
        <v>0</v>
      </c>
      <c r="BB892" s="70">
        <v>0</v>
      </c>
      <c r="BC892" s="70">
        <v>0</v>
      </c>
      <c r="BD892" s="94" t="s">
        <v>973</v>
      </c>
      <c r="BE892" s="70">
        <v>0</v>
      </c>
      <c r="BF892" s="68">
        <v>0</v>
      </c>
      <c r="BG892" s="70">
        <v>0</v>
      </c>
      <c r="BH892" s="70">
        <v>0</v>
      </c>
      <c r="BI892" s="70">
        <v>0</v>
      </c>
      <c r="BJ892" s="70">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63023103</v>
      </c>
      <c r="D893" s="80" t="s">
        <v>970</v>
      </c>
      <c r="E893" s="68">
        <v>2</v>
      </c>
      <c r="F893" s="20">
        <v>80000001</v>
      </c>
      <c r="G893" s="68">
        <f t="shared" si="124"/>
        <v>63023104</v>
      </c>
      <c r="H893" s="68">
        <v>0</v>
      </c>
      <c r="I893" s="12">
        <v>32</v>
      </c>
      <c r="J893" s="12">
        <v>2</v>
      </c>
      <c r="K893" s="68">
        <v>0</v>
      </c>
      <c r="L893" s="70">
        <v>0</v>
      </c>
      <c r="M893" s="70">
        <v>0</v>
      </c>
      <c r="N893" s="70">
        <v>1</v>
      </c>
      <c r="O893" s="70">
        <v>0</v>
      </c>
      <c r="P893" s="70">
        <v>0</v>
      </c>
      <c r="Q893" s="70">
        <v>0</v>
      </c>
      <c r="R893" s="70">
        <v>0</v>
      </c>
      <c r="S893" s="70">
        <v>0</v>
      </c>
      <c r="T893" s="68">
        <v>1</v>
      </c>
      <c r="U893" s="70">
        <v>2</v>
      </c>
      <c r="V893" s="70">
        <v>0</v>
      </c>
      <c r="W893" s="71">
        <v>0</v>
      </c>
      <c r="X893" s="71"/>
      <c r="Y893" s="71">
        <v>0</v>
      </c>
      <c r="Z893" s="70">
        <v>0</v>
      </c>
      <c r="AA893" s="70">
        <v>20</v>
      </c>
      <c r="AB893" s="70">
        <v>0</v>
      </c>
      <c r="AC893" s="71">
        <v>0</v>
      </c>
      <c r="AD893" s="70">
        <v>0</v>
      </c>
      <c r="AE893" s="71">
        <v>15</v>
      </c>
      <c r="AF893" s="70">
        <v>1</v>
      </c>
      <c r="AG893" s="71">
        <v>20</v>
      </c>
      <c r="AH893" s="70">
        <v>2</v>
      </c>
      <c r="AI893" s="70">
        <v>1</v>
      </c>
      <c r="AJ893" s="70">
        <v>1</v>
      </c>
      <c r="AK893" s="70">
        <v>6</v>
      </c>
      <c r="AL893" s="70">
        <v>0</v>
      </c>
      <c r="AM893" s="70">
        <v>0</v>
      </c>
      <c r="AN893" s="70">
        <v>0</v>
      </c>
      <c r="AO893" s="71">
        <v>0.25</v>
      </c>
      <c r="AP893" s="71">
        <v>2000</v>
      </c>
      <c r="AQ893" s="70">
        <v>0.1</v>
      </c>
      <c r="AR893" s="70">
        <v>0</v>
      </c>
      <c r="AS893" s="81" t="s">
        <v>974</v>
      </c>
      <c r="AT893" s="81" t="s">
        <v>975</v>
      </c>
      <c r="AU893" s="81"/>
      <c r="AV893" s="81" t="s">
        <v>176</v>
      </c>
      <c r="AW893" s="70" t="s">
        <v>390</v>
      </c>
      <c r="AX893" s="70" t="s">
        <v>153</v>
      </c>
      <c r="AY893" s="70">
        <v>21203010</v>
      </c>
      <c r="AZ893" s="80" t="s">
        <v>156</v>
      </c>
      <c r="BA893" s="70">
        <v>0</v>
      </c>
      <c r="BB893" s="70">
        <v>0</v>
      </c>
      <c r="BC893" s="70">
        <v>0</v>
      </c>
      <c r="BD893" s="94" t="s">
        <v>976</v>
      </c>
      <c r="BE893" s="70">
        <v>0</v>
      </c>
      <c r="BF893" s="68">
        <v>0</v>
      </c>
      <c r="BG893" s="70">
        <v>0</v>
      </c>
      <c r="BH893" s="70">
        <v>0</v>
      </c>
      <c r="BI893" s="70">
        <v>0</v>
      </c>
      <c r="BJ893" s="70">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63023104</v>
      </c>
      <c r="D894" s="80" t="s">
        <v>970</v>
      </c>
      <c r="E894" s="68">
        <v>3</v>
      </c>
      <c r="F894" s="20">
        <v>80000001</v>
      </c>
      <c r="G894" s="68">
        <v>0</v>
      </c>
      <c r="H894" s="68">
        <v>0</v>
      </c>
      <c r="I894" s="12">
        <v>0</v>
      </c>
      <c r="J894" s="18">
        <v>0</v>
      </c>
      <c r="K894" s="68">
        <v>0</v>
      </c>
      <c r="L894" s="70">
        <v>0</v>
      </c>
      <c r="M894" s="70">
        <v>0</v>
      </c>
      <c r="N894" s="70">
        <v>1</v>
      </c>
      <c r="O894" s="70">
        <v>0</v>
      </c>
      <c r="P894" s="70">
        <v>0</v>
      </c>
      <c r="Q894" s="70">
        <v>0</v>
      </c>
      <c r="R894" s="70">
        <v>0</v>
      </c>
      <c r="S894" s="70">
        <v>0</v>
      </c>
      <c r="T894" s="68">
        <v>1</v>
      </c>
      <c r="U894" s="70">
        <v>2</v>
      </c>
      <c r="V894" s="70">
        <v>0</v>
      </c>
      <c r="W894" s="71">
        <v>0</v>
      </c>
      <c r="X894" s="71"/>
      <c r="Y894" s="71">
        <v>0</v>
      </c>
      <c r="Z894" s="70">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977</v>
      </c>
      <c r="AT894" s="81" t="s">
        <v>978</v>
      </c>
      <c r="AU894" s="81"/>
      <c r="AV894" s="81" t="s">
        <v>176</v>
      </c>
      <c r="AW894" s="70" t="s">
        <v>390</v>
      </c>
      <c r="AX894" s="70" t="s">
        <v>153</v>
      </c>
      <c r="AY894" s="70">
        <v>21203010</v>
      </c>
      <c r="AZ894" s="80" t="s">
        <v>156</v>
      </c>
      <c r="BA894" s="70">
        <v>0</v>
      </c>
      <c r="BB894" s="70">
        <v>0</v>
      </c>
      <c r="BC894" s="70">
        <v>0</v>
      </c>
      <c r="BD894" s="94" t="s">
        <v>979</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63023105</v>
      </c>
      <c r="D895" s="80" t="s">
        <v>970</v>
      </c>
      <c r="E895" s="68">
        <v>4</v>
      </c>
      <c r="F895" s="20">
        <v>80000001</v>
      </c>
      <c r="G895" s="68">
        <v>0</v>
      </c>
      <c r="H895" s="68">
        <v>0</v>
      </c>
      <c r="I895" s="12">
        <v>0</v>
      </c>
      <c r="J895" s="12">
        <v>0</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980</v>
      </c>
      <c r="AT895" s="81" t="s">
        <v>981</v>
      </c>
      <c r="AU895" s="81"/>
      <c r="AV895" s="81" t="s">
        <v>176</v>
      </c>
      <c r="AW895" s="70" t="s">
        <v>390</v>
      </c>
      <c r="AX895" s="70" t="s">
        <v>153</v>
      </c>
      <c r="AY895" s="70">
        <v>21203010</v>
      </c>
      <c r="AZ895" s="80" t="s">
        <v>156</v>
      </c>
      <c r="BA895" s="70">
        <v>0</v>
      </c>
      <c r="BB895" s="70">
        <v>0</v>
      </c>
      <c r="BC895" s="70">
        <v>0</v>
      </c>
      <c r="BD895" s="94" t="s">
        <v>982</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63023106</v>
      </c>
      <c r="D896" s="80" t="s">
        <v>970</v>
      </c>
      <c r="E896" s="68">
        <v>5</v>
      </c>
      <c r="F896" s="20">
        <v>80000001</v>
      </c>
      <c r="G896" s="71">
        <v>0</v>
      </c>
      <c r="H896" s="71">
        <v>0</v>
      </c>
      <c r="I896" s="12">
        <v>0</v>
      </c>
      <c r="J896" s="12">
        <v>0</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983</v>
      </c>
      <c r="AT896" s="81" t="s">
        <v>984</v>
      </c>
      <c r="AU896" s="81"/>
      <c r="AV896" s="81" t="s">
        <v>176</v>
      </c>
      <c r="AW896" s="70" t="s">
        <v>390</v>
      </c>
      <c r="AX896" s="70" t="s">
        <v>153</v>
      </c>
      <c r="AY896" s="70">
        <v>21203010</v>
      </c>
      <c r="AZ896" s="80" t="s">
        <v>156</v>
      </c>
      <c r="BA896" s="70">
        <v>0</v>
      </c>
      <c r="BB896" s="70">
        <v>0</v>
      </c>
      <c r="BC896" s="70">
        <v>0</v>
      </c>
      <c r="BD896" s="94" t="s">
        <v>985</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63023201</v>
      </c>
      <c r="D897" s="80" t="s">
        <v>986</v>
      </c>
      <c r="E897" s="68">
        <v>0</v>
      </c>
      <c r="F897" s="20">
        <v>80000001</v>
      </c>
      <c r="G897" s="68">
        <f t="shared" ref="G897:G899" si="125">C898</f>
        <v>63023202</v>
      </c>
      <c r="H897" s="68">
        <v>0</v>
      </c>
      <c r="I897" s="12">
        <v>25</v>
      </c>
      <c r="J897" s="12">
        <v>5</v>
      </c>
      <c r="K897" s="68">
        <v>0</v>
      </c>
      <c r="L897" s="70">
        <v>0</v>
      </c>
      <c r="M897" s="70">
        <v>0</v>
      </c>
      <c r="N897" s="70">
        <v>1</v>
      </c>
      <c r="O897" s="70">
        <v>0</v>
      </c>
      <c r="P897" s="70">
        <v>0</v>
      </c>
      <c r="Q897" s="70">
        <v>0</v>
      </c>
      <c r="R897" s="70">
        <v>0</v>
      </c>
      <c r="S897" s="70">
        <v>0</v>
      </c>
      <c r="T897" s="68">
        <v>1</v>
      </c>
      <c r="U897" s="70">
        <v>2</v>
      </c>
      <c r="V897" s="70">
        <v>0</v>
      </c>
      <c r="W897" s="71">
        <v>2</v>
      </c>
      <c r="X897" s="71"/>
      <c r="Y897" s="71">
        <v>900</v>
      </c>
      <c r="Z897" s="70">
        <v>0</v>
      </c>
      <c r="AA897" s="70">
        <v>25</v>
      </c>
      <c r="AB897" s="70">
        <v>0</v>
      </c>
      <c r="AC897" s="70">
        <v>0</v>
      </c>
      <c r="AD897" s="70">
        <v>0</v>
      </c>
      <c r="AE897" s="70">
        <v>10</v>
      </c>
      <c r="AF897" s="70">
        <v>0</v>
      </c>
      <c r="AG897" s="71">
        <v>4</v>
      </c>
      <c r="AH897" s="70">
        <v>2</v>
      </c>
      <c r="AI897" s="70">
        <v>1</v>
      </c>
      <c r="AJ897" s="70">
        <v>0</v>
      </c>
      <c r="AK897" s="70">
        <v>8</v>
      </c>
      <c r="AL897" s="70">
        <v>0</v>
      </c>
      <c r="AM897" s="70">
        <v>0</v>
      </c>
      <c r="AN897" s="70">
        <v>0</v>
      </c>
      <c r="AO897" s="70">
        <v>0.25</v>
      </c>
      <c r="AP897" s="70">
        <v>1000</v>
      </c>
      <c r="AQ897" s="70">
        <v>0</v>
      </c>
      <c r="AR897" s="70">
        <v>0</v>
      </c>
      <c r="AS897" s="70">
        <v>0</v>
      </c>
      <c r="AT897" s="70">
        <v>92033003</v>
      </c>
      <c r="AU897" s="70"/>
      <c r="AV897" s="81" t="s">
        <v>176</v>
      </c>
      <c r="AW897" s="70" t="s">
        <v>174</v>
      </c>
      <c r="AX897" s="70">
        <v>21203020</v>
      </c>
      <c r="AY897" s="70">
        <v>21203020</v>
      </c>
      <c r="AZ897" s="80" t="s">
        <v>156</v>
      </c>
      <c r="BA897" s="70">
        <v>0</v>
      </c>
      <c r="BB897" s="72">
        <v>0</v>
      </c>
      <c r="BC897" s="72">
        <v>0</v>
      </c>
      <c r="BD897" s="88" t="str">
        <f t="shared" ref="BD897:BD899" si="126">"立即对目标区域的怪物造成"&amp;W897*100&amp;"%攻击伤害+"&amp;Y897&amp;"点固定伤害,并让其附带一个狩猎印记,使其受到伤害额外提升20%,持续15秒"</f>
        <v>立即对目标区域的怪物造成200%攻击伤害+900点固定伤害,并让其附带一个狩猎印记,使其受到伤害额外提升20%,持续15秒</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63023202</v>
      </c>
      <c r="D898" s="80" t="s">
        <v>986</v>
      </c>
      <c r="E898" s="68">
        <v>1</v>
      </c>
      <c r="F898" s="20">
        <v>80000001</v>
      </c>
      <c r="G898" s="68">
        <f t="shared" si="125"/>
        <v>63023203</v>
      </c>
      <c r="H898" s="68">
        <v>0</v>
      </c>
      <c r="I898" s="12">
        <v>32</v>
      </c>
      <c r="J898" s="12">
        <v>2</v>
      </c>
      <c r="K898" s="68">
        <v>0</v>
      </c>
      <c r="L898" s="70">
        <v>0</v>
      </c>
      <c r="M898" s="70">
        <v>0</v>
      </c>
      <c r="N898" s="70">
        <v>1</v>
      </c>
      <c r="O898" s="70">
        <v>0</v>
      </c>
      <c r="P898" s="70">
        <v>0</v>
      </c>
      <c r="Q898" s="70">
        <v>0</v>
      </c>
      <c r="R898" s="70">
        <v>0</v>
      </c>
      <c r="S898" s="70">
        <v>0</v>
      </c>
      <c r="T898" s="68">
        <v>1</v>
      </c>
      <c r="U898" s="70">
        <v>2</v>
      </c>
      <c r="V898" s="70">
        <v>0</v>
      </c>
      <c r="W898" s="71">
        <v>2</v>
      </c>
      <c r="X898" s="71"/>
      <c r="Y898" s="71">
        <v>900</v>
      </c>
      <c r="Z898" s="70">
        <v>0</v>
      </c>
      <c r="AA898" s="70">
        <v>25</v>
      </c>
      <c r="AB898" s="70">
        <v>0</v>
      </c>
      <c r="AC898" s="70">
        <v>0</v>
      </c>
      <c r="AD898" s="70">
        <v>0</v>
      </c>
      <c r="AE898" s="70">
        <v>10</v>
      </c>
      <c r="AF898" s="70">
        <v>0</v>
      </c>
      <c r="AG898" s="71">
        <v>4</v>
      </c>
      <c r="AH898" s="70">
        <v>2</v>
      </c>
      <c r="AI898" s="70">
        <v>1</v>
      </c>
      <c r="AJ898" s="70">
        <v>0</v>
      </c>
      <c r="AK898" s="70">
        <v>8</v>
      </c>
      <c r="AL898" s="70">
        <v>0</v>
      </c>
      <c r="AM898" s="70">
        <v>0</v>
      </c>
      <c r="AN898" s="70">
        <v>0</v>
      </c>
      <c r="AO898" s="70">
        <v>0.25</v>
      </c>
      <c r="AP898" s="70">
        <v>1000</v>
      </c>
      <c r="AQ898" s="70">
        <v>0</v>
      </c>
      <c r="AR898" s="70">
        <v>0</v>
      </c>
      <c r="AS898" s="70">
        <v>0</v>
      </c>
      <c r="AT898" s="70">
        <v>92033003</v>
      </c>
      <c r="AU898" s="70"/>
      <c r="AV898" s="81" t="s">
        <v>176</v>
      </c>
      <c r="AW898" s="70" t="s">
        <v>174</v>
      </c>
      <c r="AX898" s="70">
        <v>21203020</v>
      </c>
      <c r="AY898" s="70">
        <v>21203020</v>
      </c>
      <c r="AZ898" s="80" t="s">
        <v>156</v>
      </c>
      <c r="BA898" s="70">
        <v>0</v>
      </c>
      <c r="BB898" s="72">
        <v>0</v>
      </c>
      <c r="BC898" s="72">
        <v>0</v>
      </c>
      <c r="BD898" s="88" t="str">
        <f t="shared" si="126"/>
        <v>立即对目标区域的怪物造成200%攻击伤害+900点固定伤害,并让其附带一个狩猎印记,使其受到伤害额外提升20%,持续15秒</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63023203</v>
      </c>
      <c r="D899" s="80" t="s">
        <v>986</v>
      </c>
      <c r="E899" s="68">
        <v>2</v>
      </c>
      <c r="F899" s="20">
        <v>80000001</v>
      </c>
      <c r="G899" s="68">
        <f t="shared" si="125"/>
        <v>63023204</v>
      </c>
      <c r="H899" s="68">
        <v>0</v>
      </c>
      <c r="I899" s="12">
        <v>37</v>
      </c>
      <c r="J899" s="12">
        <v>2</v>
      </c>
      <c r="K899" s="68">
        <v>0</v>
      </c>
      <c r="L899" s="70">
        <v>0</v>
      </c>
      <c r="M899" s="70">
        <v>0</v>
      </c>
      <c r="N899" s="70">
        <v>1</v>
      </c>
      <c r="O899" s="70">
        <v>0</v>
      </c>
      <c r="P899" s="70">
        <v>0</v>
      </c>
      <c r="Q899" s="70">
        <v>0</v>
      </c>
      <c r="R899" s="70">
        <v>0</v>
      </c>
      <c r="S899" s="70">
        <v>0</v>
      </c>
      <c r="T899" s="68">
        <v>1</v>
      </c>
      <c r="U899" s="70">
        <v>2</v>
      </c>
      <c r="V899" s="70">
        <v>0</v>
      </c>
      <c r="W899" s="71">
        <v>2.25</v>
      </c>
      <c r="X899" s="71"/>
      <c r="Y899" s="71">
        <v>1800</v>
      </c>
      <c r="Z899" s="70">
        <v>0</v>
      </c>
      <c r="AA899" s="70">
        <v>25</v>
      </c>
      <c r="AB899" s="70">
        <v>0</v>
      </c>
      <c r="AC899" s="70">
        <v>0</v>
      </c>
      <c r="AD899" s="70">
        <v>0</v>
      </c>
      <c r="AE899" s="70">
        <v>10</v>
      </c>
      <c r="AF899" s="70">
        <v>0</v>
      </c>
      <c r="AG899" s="71">
        <v>4</v>
      </c>
      <c r="AH899" s="70">
        <v>2</v>
      </c>
      <c r="AI899" s="70">
        <v>1</v>
      </c>
      <c r="AJ899" s="70">
        <v>0</v>
      </c>
      <c r="AK899" s="70">
        <v>8</v>
      </c>
      <c r="AL899" s="70">
        <v>0</v>
      </c>
      <c r="AM899" s="70">
        <v>0</v>
      </c>
      <c r="AN899" s="70">
        <v>0</v>
      </c>
      <c r="AO899" s="70">
        <v>0.25</v>
      </c>
      <c r="AP899" s="70">
        <v>1000</v>
      </c>
      <c r="AQ899" s="70">
        <v>0</v>
      </c>
      <c r="AR899" s="70">
        <v>0</v>
      </c>
      <c r="AS899" s="70">
        <v>0</v>
      </c>
      <c r="AT899" s="70">
        <v>92033003</v>
      </c>
      <c r="AU899" s="70"/>
      <c r="AV899" s="81" t="s">
        <v>176</v>
      </c>
      <c r="AW899" s="70" t="s">
        <v>174</v>
      </c>
      <c r="AX899" s="70">
        <v>21203020</v>
      </c>
      <c r="AY899" s="70">
        <v>21203020</v>
      </c>
      <c r="AZ899" s="80" t="s">
        <v>156</v>
      </c>
      <c r="BA899" s="70">
        <v>0</v>
      </c>
      <c r="BB899" s="72">
        <v>0</v>
      </c>
      <c r="BC899" s="72">
        <v>0</v>
      </c>
      <c r="BD899" s="88" t="str">
        <f t="shared" si="126"/>
        <v>立即对目标区域的怪物造成225%攻击伤害+1800点固定伤害,并让其附带一个狩猎印记,使其受到伤害额外提升20%,持续15秒</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63023204</v>
      </c>
      <c r="D900" s="80" t="s">
        <v>986</v>
      </c>
      <c r="E900" s="68">
        <v>3</v>
      </c>
      <c r="F900" s="20">
        <v>80000001</v>
      </c>
      <c r="G900" s="68">
        <v>0</v>
      </c>
      <c r="H900" s="68">
        <v>0</v>
      </c>
      <c r="I900" s="12">
        <v>0</v>
      </c>
      <c r="J900" s="12">
        <v>0</v>
      </c>
      <c r="K900" s="68">
        <v>0</v>
      </c>
      <c r="L900" s="70">
        <v>0</v>
      </c>
      <c r="M900" s="70">
        <v>0</v>
      </c>
      <c r="N900" s="70">
        <v>1</v>
      </c>
      <c r="O900" s="70">
        <v>0</v>
      </c>
      <c r="P900" s="70">
        <v>0</v>
      </c>
      <c r="Q900" s="70">
        <v>0</v>
      </c>
      <c r="R900" s="70">
        <v>0</v>
      </c>
      <c r="S900" s="70">
        <v>0</v>
      </c>
      <c r="T900" s="68">
        <v>1</v>
      </c>
      <c r="U900" s="70">
        <v>2</v>
      </c>
      <c r="V900" s="70">
        <v>0</v>
      </c>
      <c r="W900" s="71">
        <v>2.5</v>
      </c>
      <c r="X900" s="71"/>
      <c r="Y900" s="71">
        <v>2800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92033004</v>
      </c>
      <c r="AU900" s="70"/>
      <c r="AV900" s="81" t="s">
        <v>176</v>
      </c>
      <c r="AW900" s="70" t="s">
        <v>174</v>
      </c>
      <c r="AX900" s="70">
        <v>21203020</v>
      </c>
      <c r="AY900" s="70">
        <v>21203020</v>
      </c>
      <c r="AZ900" s="80" t="s">
        <v>156</v>
      </c>
      <c r="BA900" s="70">
        <v>0</v>
      </c>
      <c r="BB900" s="72">
        <v>0</v>
      </c>
      <c r="BC900" s="72">
        <v>0</v>
      </c>
      <c r="BD900" s="88" t="str">
        <f>"立即对目标区域的怪物造成"&amp;W900*100&amp;"%攻击伤害+"&amp;Y900&amp;"点固定伤害,并让其附带一个狩猎印记,使其受到伤害额外提升25%,持续15秒"</f>
        <v>立即对目标区域的怪物造成250%攻击伤害+2800点固定伤害,并让其附带一个狩猎印记,使其受到伤害额外提升25%,持续15秒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63023205</v>
      </c>
      <c r="D901" s="80" t="s">
        <v>986</v>
      </c>
      <c r="E901" s="68">
        <v>4</v>
      </c>
      <c r="F901" s="20">
        <v>80000001</v>
      </c>
      <c r="G901" s="68">
        <v>0</v>
      </c>
      <c r="H901" s="68">
        <v>0</v>
      </c>
      <c r="I901" s="12">
        <v>0</v>
      </c>
      <c r="J901" s="12">
        <v>0</v>
      </c>
      <c r="K901" s="68">
        <v>0</v>
      </c>
      <c r="L901" s="70">
        <v>0</v>
      </c>
      <c r="M901" s="70">
        <v>0</v>
      </c>
      <c r="N901" s="70">
        <v>1</v>
      </c>
      <c r="O901" s="70">
        <v>0</v>
      </c>
      <c r="P901" s="70">
        <v>0</v>
      </c>
      <c r="Q901" s="70">
        <v>0</v>
      </c>
      <c r="R901" s="70">
        <v>0</v>
      </c>
      <c r="S901" s="70">
        <v>0</v>
      </c>
      <c r="T901" s="68">
        <v>1</v>
      </c>
      <c r="U901" s="70">
        <v>2</v>
      </c>
      <c r="V901" s="70">
        <v>0</v>
      </c>
      <c r="W901" s="71">
        <v>2.75</v>
      </c>
      <c r="X901" s="71"/>
      <c r="Y901" s="71">
        <v>4000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92033004</v>
      </c>
      <c r="AU901" s="70"/>
      <c r="AV901" s="81" t="s">
        <v>176</v>
      </c>
      <c r="AW901" s="70" t="s">
        <v>174</v>
      </c>
      <c r="AX901" s="70">
        <v>21203020</v>
      </c>
      <c r="AY901" s="70">
        <v>21203020</v>
      </c>
      <c r="AZ901" s="80" t="s">
        <v>156</v>
      </c>
      <c r="BA901" s="70">
        <v>0</v>
      </c>
      <c r="BB901" s="72">
        <v>0</v>
      </c>
      <c r="BC901" s="72">
        <v>0</v>
      </c>
      <c r="BD901" s="88" t="str">
        <f>"立即对目标区域的怪物造成"&amp;W901*100&amp;"%攻击伤害+"&amp;Y901&amp;"点固定伤害,并让其附带一个狩猎印记,使其受到伤害额外提升25%,持续15秒"</f>
        <v>立即对目标区域的怪物造成275%攻击伤害+4000点固定伤害,并让其附带一个狩猎印记,使其受到伤害额外提升25%,持续15秒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63023206</v>
      </c>
      <c r="D902" s="80" t="s">
        <v>986</v>
      </c>
      <c r="E902" s="68">
        <v>5</v>
      </c>
      <c r="F902" s="20">
        <v>80000001</v>
      </c>
      <c r="G902" s="71">
        <v>0</v>
      </c>
      <c r="H902" s="71">
        <v>0</v>
      </c>
      <c r="I902" s="12">
        <v>0</v>
      </c>
      <c r="J902" s="12">
        <v>0</v>
      </c>
      <c r="K902" s="68">
        <v>0</v>
      </c>
      <c r="L902" s="70">
        <v>0</v>
      </c>
      <c r="M902" s="70">
        <v>0</v>
      </c>
      <c r="N902" s="70">
        <v>1</v>
      </c>
      <c r="O902" s="70">
        <v>0</v>
      </c>
      <c r="P902" s="70">
        <v>0</v>
      </c>
      <c r="Q902" s="70">
        <v>0</v>
      </c>
      <c r="R902" s="70">
        <v>0</v>
      </c>
      <c r="S902" s="70">
        <v>0</v>
      </c>
      <c r="T902" s="68">
        <v>1</v>
      </c>
      <c r="U902" s="70">
        <v>2</v>
      </c>
      <c r="V902" s="70">
        <v>0</v>
      </c>
      <c r="W902" s="71">
        <v>3</v>
      </c>
      <c r="X902" s="71"/>
      <c r="Y902" s="71">
        <v>5200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92033005</v>
      </c>
      <c r="AU902" s="70"/>
      <c r="AV902" s="81" t="s">
        <v>176</v>
      </c>
      <c r="AW902" s="70" t="s">
        <v>174</v>
      </c>
      <c r="AX902" s="70">
        <v>21203020</v>
      </c>
      <c r="AY902" s="70">
        <v>21203020</v>
      </c>
      <c r="AZ902" s="80" t="s">
        <v>156</v>
      </c>
      <c r="BA902" s="70">
        <v>0</v>
      </c>
      <c r="BB902" s="72">
        <v>0</v>
      </c>
      <c r="BC902" s="72">
        <v>0</v>
      </c>
      <c r="BD902" s="88" t="str">
        <f>"立即对目标区域的怪物造成"&amp;W902*100&amp;"%攻击伤害+"&amp;Y902&amp;"点固定伤害,并让其附带一个狩猎印记,使其受到伤害额外提升30%,持续15秒"</f>
        <v>立即对目标区域的怪物造成300%攻击伤害+5200点固定伤害,并让其附带一个狩猎印记,使其受到伤害额外提升30%,持续15秒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19.5" customHeight="1">
      <c r="C903" s="68">
        <v>63023301</v>
      </c>
      <c r="D903" s="15" t="s">
        <v>987</v>
      </c>
      <c r="E903" s="71">
        <v>0</v>
      </c>
      <c r="F903" s="20">
        <v>80000001</v>
      </c>
      <c r="G903" s="68">
        <f t="shared" ref="G903:G905" si="127">C904</f>
        <v>63023302</v>
      </c>
      <c r="H903" s="68">
        <v>0</v>
      </c>
      <c r="I903" s="12">
        <v>30</v>
      </c>
      <c r="J903" s="14">
        <v>5</v>
      </c>
      <c r="K903" s="12">
        <v>0</v>
      </c>
      <c r="L903" s="14">
        <v>0</v>
      </c>
      <c r="M903" s="14">
        <v>0</v>
      </c>
      <c r="N903" s="14">
        <v>1</v>
      </c>
      <c r="O903" s="14">
        <v>0</v>
      </c>
      <c r="P903" s="14">
        <v>0</v>
      </c>
      <c r="Q903" s="14">
        <v>0</v>
      </c>
      <c r="R903" s="20">
        <v>0</v>
      </c>
      <c r="S903" s="23">
        <v>0</v>
      </c>
      <c r="T903" s="12">
        <v>1</v>
      </c>
      <c r="U903" s="14">
        <v>2</v>
      </c>
      <c r="V903" s="14">
        <v>0</v>
      </c>
      <c r="W903" s="71">
        <v>2</v>
      </c>
      <c r="X903" s="71"/>
      <c r="Y903" s="71">
        <v>900</v>
      </c>
      <c r="Z903" s="14">
        <v>0</v>
      </c>
      <c r="AA903" s="14">
        <v>30</v>
      </c>
      <c r="AB903" s="14">
        <v>0</v>
      </c>
      <c r="AC903" s="14">
        <v>0</v>
      </c>
      <c r="AD903" s="14">
        <v>0</v>
      </c>
      <c r="AE903" s="14">
        <v>7</v>
      </c>
      <c r="AF903" s="14">
        <v>1</v>
      </c>
      <c r="AG903" s="14">
        <v>3</v>
      </c>
      <c r="AH903" s="20">
        <v>2</v>
      </c>
      <c r="AI903" s="20">
        <v>1</v>
      </c>
      <c r="AJ903" s="20">
        <v>0</v>
      </c>
      <c r="AK903" s="20">
        <v>6</v>
      </c>
      <c r="AL903" s="14">
        <v>0</v>
      </c>
      <c r="AM903" s="14">
        <v>0</v>
      </c>
      <c r="AN903" s="14">
        <v>0</v>
      </c>
      <c r="AO903" s="14">
        <v>0.25</v>
      </c>
      <c r="AP903" s="14">
        <v>2000</v>
      </c>
      <c r="AQ903" s="14">
        <v>0.25</v>
      </c>
      <c r="AR903" s="14">
        <v>0</v>
      </c>
      <c r="AS903" s="20">
        <v>0</v>
      </c>
      <c r="AT903" s="68">
        <v>92002004</v>
      </c>
      <c r="AU903" s="68"/>
      <c r="AV903" s="81" t="s">
        <v>154</v>
      </c>
      <c r="AW903" s="14" t="s">
        <v>161</v>
      </c>
      <c r="AX903" s="14">
        <v>10000006</v>
      </c>
      <c r="AY903" s="14">
        <v>21203030</v>
      </c>
      <c r="AZ903" s="15" t="s">
        <v>156</v>
      </c>
      <c r="BA903" s="15">
        <v>0</v>
      </c>
      <c r="BB903" s="23">
        <v>0</v>
      </c>
      <c r="BC903" s="23">
        <v>0</v>
      </c>
      <c r="BD903" s="33" t="str">
        <f>"野兽怒吼发出的烈焰,对指定区域内的目标造成"&amp;W903*100&amp;"%攻击伤害+"&amp;Y903&amp;"点固定伤害,并眩晕目标1.5秒"</f>
        <v>野兽怒吼发出的烈焰,对指定区域内的目标造成200%攻击伤害+900点固定伤害,并眩晕目标1.5秒</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19.5" customHeight="1">
      <c r="C904" s="68">
        <v>63023302</v>
      </c>
      <c r="D904" s="15" t="s">
        <v>987</v>
      </c>
      <c r="E904" s="71">
        <v>1</v>
      </c>
      <c r="F904" s="20">
        <v>80000001</v>
      </c>
      <c r="G904" s="68">
        <f t="shared" si="127"/>
        <v>63023303</v>
      </c>
      <c r="H904" s="68">
        <v>0</v>
      </c>
      <c r="I904" s="12">
        <v>37</v>
      </c>
      <c r="J904" s="14">
        <v>2</v>
      </c>
      <c r="K904" s="12">
        <v>0</v>
      </c>
      <c r="L904" s="14">
        <v>0</v>
      </c>
      <c r="M904" s="14">
        <v>0</v>
      </c>
      <c r="N904" s="14">
        <v>1</v>
      </c>
      <c r="O904" s="14">
        <v>0</v>
      </c>
      <c r="P904" s="14">
        <v>0</v>
      </c>
      <c r="Q904" s="14">
        <v>0</v>
      </c>
      <c r="R904" s="20">
        <v>0</v>
      </c>
      <c r="S904" s="23">
        <v>0</v>
      </c>
      <c r="T904" s="12">
        <v>1</v>
      </c>
      <c r="U904" s="14">
        <v>2</v>
      </c>
      <c r="V904" s="14">
        <v>0</v>
      </c>
      <c r="W904" s="71">
        <v>2</v>
      </c>
      <c r="X904" s="71"/>
      <c r="Y904" s="71">
        <v>900</v>
      </c>
      <c r="Z904" s="14">
        <v>0</v>
      </c>
      <c r="AA904" s="14">
        <v>30</v>
      </c>
      <c r="AB904" s="14">
        <v>0</v>
      </c>
      <c r="AC904" s="14">
        <v>0</v>
      </c>
      <c r="AD904" s="14">
        <v>0</v>
      </c>
      <c r="AE904" s="14">
        <v>7</v>
      </c>
      <c r="AF904" s="14">
        <v>1</v>
      </c>
      <c r="AG904" s="14">
        <v>3</v>
      </c>
      <c r="AH904" s="20">
        <v>2</v>
      </c>
      <c r="AI904" s="20">
        <v>1</v>
      </c>
      <c r="AJ904" s="20">
        <v>0</v>
      </c>
      <c r="AK904" s="20">
        <v>6</v>
      </c>
      <c r="AL904" s="14">
        <v>0</v>
      </c>
      <c r="AM904" s="14">
        <v>0</v>
      </c>
      <c r="AN904" s="14">
        <v>0</v>
      </c>
      <c r="AO904" s="14">
        <v>0.25</v>
      </c>
      <c r="AP904" s="14">
        <v>2000</v>
      </c>
      <c r="AQ904" s="14">
        <v>0.25</v>
      </c>
      <c r="AR904" s="14">
        <v>0</v>
      </c>
      <c r="AS904" s="20">
        <v>0</v>
      </c>
      <c r="AT904" s="68">
        <v>92002004</v>
      </c>
      <c r="AU904" s="68"/>
      <c r="AV904" s="81" t="s">
        <v>154</v>
      </c>
      <c r="AW904" s="14" t="s">
        <v>161</v>
      </c>
      <c r="AX904" s="14">
        <v>10000006</v>
      </c>
      <c r="AY904" s="14">
        <v>21203030</v>
      </c>
      <c r="AZ904" s="15" t="s">
        <v>156</v>
      </c>
      <c r="BA904" s="15">
        <v>0</v>
      </c>
      <c r="BB904" s="23">
        <v>0</v>
      </c>
      <c r="BC904" s="23">
        <v>0</v>
      </c>
      <c r="BD904" s="33" t="str">
        <f t="shared" ref="BD904:BD908" si="128">"野兽怒吼发出的烈焰,对指定区域内的目标造成"&amp;W904*100&amp;"%攻击伤害+"&amp;Y904&amp;"点固定伤害,并眩晕目标1.5秒"</f>
        <v>野兽怒吼发出的烈焰,对指定区域内的目标造成200%攻击伤害+900点固定伤害,并眩晕目标1.5秒</v>
      </c>
      <c r="BE904" s="14">
        <v>0</v>
      </c>
      <c r="BF904" s="12">
        <v>0</v>
      </c>
      <c r="BG904" s="14">
        <v>0</v>
      </c>
      <c r="BH904" s="14">
        <v>0</v>
      </c>
      <c r="BI904" s="14">
        <v>0</v>
      </c>
      <c r="BJ904" s="14">
        <v>0</v>
      </c>
      <c r="BK904" s="26">
        <v>0</v>
      </c>
      <c r="BL904" s="20">
        <v>0</v>
      </c>
      <c r="BM904" s="20">
        <v>0</v>
      </c>
      <c r="BN904" s="20">
        <v>0</v>
      </c>
      <c r="BO904" s="20">
        <v>0</v>
      </c>
      <c r="BP904" s="20">
        <v>0</v>
      </c>
      <c r="BQ904" s="20">
        <v>0</v>
      </c>
      <c r="BR904" s="20">
        <v>0</v>
      </c>
      <c r="BS904" s="20"/>
      <c r="BT904" s="20"/>
      <c r="BU904" s="20"/>
      <c r="BV904" s="20">
        <v>0</v>
      </c>
      <c r="BW904" s="20">
        <v>0</v>
      </c>
      <c r="BX904" s="20">
        <v>0</v>
      </c>
    </row>
    <row r="905" spans="3:76" ht="19.5" customHeight="1">
      <c r="C905" s="68">
        <v>63023303</v>
      </c>
      <c r="D905" s="15" t="s">
        <v>987</v>
      </c>
      <c r="E905" s="71">
        <v>2</v>
      </c>
      <c r="F905" s="20">
        <v>80000001</v>
      </c>
      <c r="G905" s="68">
        <f t="shared" si="127"/>
        <v>63023304</v>
      </c>
      <c r="H905" s="68">
        <v>0</v>
      </c>
      <c r="I905" s="12">
        <v>42</v>
      </c>
      <c r="J905" s="14">
        <v>2</v>
      </c>
      <c r="K905" s="12">
        <v>0</v>
      </c>
      <c r="L905" s="14">
        <v>0</v>
      </c>
      <c r="M905" s="14">
        <v>0</v>
      </c>
      <c r="N905" s="14">
        <v>1</v>
      </c>
      <c r="O905" s="14">
        <v>0</v>
      </c>
      <c r="P905" s="14">
        <v>0</v>
      </c>
      <c r="Q905" s="14">
        <v>0</v>
      </c>
      <c r="R905" s="20">
        <v>0</v>
      </c>
      <c r="S905" s="23">
        <v>0</v>
      </c>
      <c r="T905" s="12">
        <v>1</v>
      </c>
      <c r="U905" s="14">
        <v>2</v>
      </c>
      <c r="V905" s="14">
        <v>0</v>
      </c>
      <c r="W905" s="71">
        <v>2.25</v>
      </c>
      <c r="X905" s="71"/>
      <c r="Y905" s="71">
        <v>1800</v>
      </c>
      <c r="Z905" s="14">
        <v>0</v>
      </c>
      <c r="AA905" s="14">
        <v>30</v>
      </c>
      <c r="AB905" s="14">
        <v>0</v>
      </c>
      <c r="AC905" s="14">
        <v>0</v>
      </c>
      <c r="AD905" s="14">
        <v>0</v>
      </c>
      <c r="AE905" s="14">
        <v>7</v>
      </c>
      <c r="AF905" s="14">
        <v>1</v>
      </c>
      <c r="AG905" s="14">
        <v>3</v>
      </c>
      <c r="AH905" s="20">
        <v>2</v>
      </c>
      <c r="AI905" s="20">
        <v>1</v>
      </c>
      <c r="AJ905" s="20">
        <v>0</v>
      </c>
      <c r="AK905" s="20">
        <v>6</v>
      </c>
      <c r="AL905" s="14">
        <v>0</v>
      </c>
      <c r="AM905" s="14">
        <v>0</v>
      </c>
      <c r="AN905" s="14">
        <v>0</v>
      </c>
      <c r="AO905" s="14">
        <v>0.25</v>
      </c>
      <c r="AP905" s="14">
        <v>2000</v>
      </c>
      <c r="AQ905" s="14">
        <v>0.25</v>
      </c>
      <c r="AR905" s="14">
        <v>0</v>
      </c>
      <c r="AS905" s="20">
        <v>0</v>
      </c>
      <c r="AT905" s="68">
        <v>92002004</v>
      </c>
      <c r="AU905" s="68"/>
      <c r="AV905" s="81" t="s">
        <v>154</v>
      </c>
      <c r="AW905" s="14" t="s">
        <v>161</v>
      </c>
      <c r="AX905" s="14">
        <v>10000006</v>
      </c>
      <c r="AY905" s="14">
        <v>21203030</v>
      </c>
      <c r="AZ905" s="15" t="s">
        <v>156</v>
      </c>
      <c r="BA905" s="15">
        <v>0</v>
      </c>
      <c r="BB905" s="23">
        <v>0</v>
      </c>
      <c r="BC905" s="23">
        <v>0</v>
      </c>
      <c r="BD905" s="33" t="str">
        <f t="shared" si="128"/>
        <v>野兽怒吼发出的烈焰,对指定区域内的目标造成225%攻击伤害+1800点固定伤害,并眩晕目标1.5秒</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19.5" customHeight="1">
      <c r="C906" s="68">
        <v>63023304</v>
      </c>
      <c r="D906" s="15" t="s">
        <v>987</v>
      </c>
      <c r="E906" s="71">
        <v>3</v>
      </c>
      <c r="F906" s="20">
        <v>80000001</v>
      </c>
      <c r="G906" s="68">
        <v>0</v>
      </c>
      <c r="H906" s="68">
        <v>0</v>
      </c>
      <c r="I906" s="14">
        <v>0</v>
      </c>
      <c r="J906" s="14">
        <v>0</v>
      </c>
      <c r="K906" s="12">
        <v>0</v>
      </c>
      <c r="L906" s="14">
        <v>0</v>
      </c>
      <c r="M906" s="14">
        <v>0</v>
      </c>
      <c r="N906" s="14">
        <v>1</v>
      </c>
      <c r="O906" s="14">
        <v>0</v>
      </c>
      <c r="P906" s="14">
        <v>0</v>
      </c>
      <c r="Q906" s="14">
        <v>0</v>
      </c>
      <c r="R906" s="20">
        <v>0</v>
      </c>
      <c r="S906" s="23">
        <v>0</v>
      </c>
      <c r="T906" s="12">
        <v>1</v>
      </c>
      <c r="U906" s="14">
        <v>2</v>
      </c>
      <c r="V906" s="14">
        <v>0</v>
      </c>
      <c r="W906" s="71">
        <v>2.5</v>
      </c>
      <c r="X906" s="71"/>
      <c r="Y906" s="71">
        <v>2800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 t="shared" si="128"/>
        <v>野兽怒吼发出的烈焰,对指定区域内的目标造成250%攻击伤害+2800点固定伤害,并眩晕目标1.5秒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63023305</v>
      </c>
      <c r="D907" s="15" t="s">
        <v>987</v>
      </c>
      <c r="E907" s="71">
        <v>4</v>
      </c>
      <c r="F907" s="20">
        <v>80000001</v>
      </c>
      <c r="G907" s="68">
        <v>0</v>
      </c>
      <c r="H907" s="68">
        <v>0</v>
      </c>
      <c r="I907" s="14">
        <v>0</v>
      </c>
      <c r="J907" s="14">
        <v>0</v>
      </c>
      <c r="K907" s="12">
        <v>0</v>
      </c>
      <c r="L907" s="14">
        <v>0</v>
      </c>
      <c r="M907" s="14">
        <v>0</v>
      </c>
      <c r="N907" s="14">
        <v>1</v>
      </c>
      <c r="O907" s="14">
        <v>0</v>
      </c>
      <c r="P907" s="14">
        <v>0</v>
      </c>
      <c r="Q907" s="14">
        <v>0</v>
      </c>
      <c r="R907" s="20">
        <v>0</v>
      </c>
      <c r="S907" s="23">
        <v>0</v>
      </c>
      <c r="T907" s="12">
        <v>1</v>
      </c>
      <c r="U907" s="14">
        <v>2</v>
      </c>
      <c r="V907" s="14">
        <v>0</v>
      </c>
      <c r="W907" s="71">
        <v>2.75</v>
      </c>
      <c r="X907" s="71"/>
      <c r="Y907" s="71">
        <v>4000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si="128"/>
        <v>野兽怒吼发出的烈焰,对指定区域内的目标造成275%攻击伤害+4000点固定伤害,并眩晕目标1.5秒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63023306</v>
      </c>
      <c r="D908" s="15" t="s">
        <v>987</v>
      </c>
      <c r="E908" s="71">
        <v>5</v>
      </c>
      <c r="F908" s="20">
        <v>80000001</v>
      </c>
      <c r="G908" s="71">
        <v>0</v>
      </c>
      <c r="H908" s="71">
        <v>0</v>
      </c>
      <c r="I908" s="14">
        <v>0</v>
      </c>
      <c r="J908" s="14">
        <v>0</v>
      </c>
      <c r="K908" s="12">
        <v>0</v>
      </c>
      <c r="L908" s="14">
        <v>0</v>
      </c>
      <c r="M908" s="14">
        <v>0</v>
      </c>
      <c r="N908" s="14">
        <v>1</v>
      </c>
      <c r="O908" s="14">
        <v>0</v>
      </c>
      <c r="P908" s="14">
        <v>0</v>
      </c>
      <c r="Q908" s="14">
        <v>0</v>
      </c>
      <c r="R908" s="20">
        <v>0</v>
      </c>
      <c r="S908" s="23">
        <v>0</v>
      </c>
      <c r="T908" s="12">
        <v>1</v>
      </c>
      <c r="U908" s="14">
        <v>2</v>
      </c>
      <c r="V908" s="14">
        <v>0</v>
      </c>
      <c r="W908" s="71">
        <v>3</v>
      </c>
      <c r="X908" s="71"/>
      <c r="Y908" s="71">
        <v>5200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野兽怒吼发出的烈焰,对指定区域内的目标造成300%攻击伤害+5200点固定伤害,并眩晕目标1.5秒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68">
        <v>63023401</v>
      </c>
      <c r="D909" s="69" t="s">
        <v>988</v>
      </c>
      <c r="E909" s="71">
        <v>0</v>
      </c>
      <c r="F909" s="20">
        <v>80000001</v>
      </c>
      <c r="G909" s="68">
        <f t="shared" ref="G909:G911" si="129">C910</f>
        <v>63023402</v>
      </c>
      <c r="H909" s="68">
        <v>0</v>
      </c>
      <c r="I909" s="12">
        <v>35</v>
      </c>
      <c r="J909" s="14">
        <v>5</v>
      </c>
      <c r="K909" s="71">
        <v>0</v>
      </c>
      <c r="L909" s="68">
        <v>0</v>
      </c>
      <c r="M909" s="68">
        <v>0</v>
      </c>
      <c r="N909" s="68">
        <v>1</v>
      </c>
      <c r="O909" s="68">
        <v>0</v>
      </c>
      <c r="P909" s="68">
        <v>0</v>
      </c>
      <c r="Q909" s="68">
        <v>0</v>
      </c>
      <c r="R909" s="70">
        <v>0</v>
      </c>
      <c r="S909" s="68">
        <v>0</v>
      </c>
      <c r="T909" s="68">
        <v>1</v>
      </c>
      <c r="U909" s="68">
        <v>2</v>
      </c>
      <c r="V909" s="68">
        <v>0</v>
      </c>
      <c r="W909" s="68">
        <v>0</v>
      </c>
      <c r="X909" s="68"/>
      <c r="Y909" s="68">
        <v>0</v>
      </c>
      <c r="Z909" s="68">
        <v>0</v>
      </c>
      <c r="AA909" s="68">
        <v>35</v>
      </c>
      <c r="AB909" s="68">
        <v>0</v>
      </c>
      <c r="AC909" s="68">
        <v>0</v>
      </c>
      <c r="AD909" s="68">
        <v>0</v>
      </c>
      <c r="AE909" s="68">
        <v>40</v>
      </c>
      <c r="AF909" s="68">
        <v>0</v>
      </c>
      <c r="AG909" s="68">
        <v>0</v>
      </c>
      <c r="AH909" s="70">
        <v>1</v>
      </c>
      <c r="AI909" s="70">
        <v>0</v>
      </c>
      <c r="AJ909" s="70">
        <v>0</v>
      </c>
      <c r="AK909" s="70">
        <v>1.5</v>
      </c>
      <c r="AL909" s="68">
        <v>0</v>
      </c>
      <c r="AM909" s="68">
        <v>0</v>
      </c>
      <c r="AN909" s="68">
        <v>0</v>
      </c>
      <c r="AO909" s="71">
        <v>0.25</v>
      </c>
      <c r="AP909" s="68">
        <v>3000</v>
      </c>
      <c r="AQ909" s="68">
        <v>0</v>
      </c>
      <c r="AR909" s="68">
        <v>0</v>
      </c>
      <c r="AS909" s="70">
        <v>0</v>
      </c>
      <c r="AT909" s="68" t="s">
        <v>153</v>
      </c>
      <c r="AU909" s="68"/>
      <c r="AV909" s="69" t="s">
        <v>815</v>
      </c>
      <c r="AW909" s="68" t="s">
        <v>180</v>
      </c>
      <c r="AX909" s="71">
        <v>0</v>
      </c>
      <c r="AY909" s="71">
        <v>21201040</v>
      </c>
      <c r="AZ909" s="69" t="s">
        <v>267</v>
      </c>
      <c r="BA909" s="81" t="s">
        <v>989</v>
      </c>
      <c r="BB909" s="72">
        <v>0</v>
      </c>
      <c r="BC909" s="72">
        <v>0</v>
      </c>
      <c r="BD909" s="86" t="s">
        <v>990</v>
      </c>
      <c r="BE909" s="68">
        <v>0</v>
      </c>
      <c r="BF909" s="68">
        <v>0</v>
      </c>
      <c r="BG909" s="68">
        <v>0</v>
      </c>
      <c r="BH909" s="68">
        <v>0</v>
      </c>
      <c r="BI909" s="68">
        <v>0</v>
      </c>
      <c r="BJ909" s="68">
        <v>0</v>
      </c>
      <c r="BK909" s="74">
        <v>0</v>
      </c>
      <c r="BL909" s="70">
        <v>0</v>
      </c>
      <c r="BM909" s="70">
        <v>0</v>
      </c>
      <c r="BN909" s="70">
        <v>0</v>
      </c>
      <c r="BO909" s="70">
        <v>0</v>
      </c>
      <c r="BP909" s="70">
        <v>0</v>
      </c>
      <c r="BQ909" s="70">
        <v>0</v>
      </c>
      <c r="BR909" s="20">
        <v>0</v>
      </c>
      <c r="BS909" s="20"/>
      <c r="BT909" s="20"/>
      <c r="BU909" s="20"/>
      <c r="BV909" s="70">
        <v>0</v>
      </c>
      <c r="BW909" s="70">
        <v>0</v>
      </c>
      <c r="BX909" s="70">
        <v>0</v>
      </c>
    </row>
    <row r="910" spans="3:76" ht="20.100000000000001" customHeight="1">
      <c r="C910" s="68">
        <v>63023402</v>
      </c>
      <c r="D910" s="69" t="s">
        <v>988</v>
      </c>
      <c r="E910" s="71">
        <v>1</v>
      </c>
      <c r="F910" s="20">
        <v>80000001</v>
      </c>
      <c r="G910" s="68">
        <f t="shared" si="129"/>
        <v>63023403</v>
      </c>
      <c r="H910" s="68">
        <v>0</v>
      </c>
      <c r="I910" s="12">
        <v>42</v>
      </c>
      <c r="J910" s="14">
        <v>2</v>
      </c>
      <c r="K910" s="71">
        <v>0</v>
      </c>
      <c r="L910" s="68">
        <v>0</v>
      </c>
      <c r="M910" s="68">
        <v>0</v>
      </c>
      <c r="N910" s="68">
        <v>1</v>
      </c>
      <c r="O910" s="68">
        <v>0</v>
      </c>
      <c r="P910" s="68">
        <v>0</v>
      </c>
      <c r="Q910" s="68">
        <v>0</v>
      </c>
      <c r="R910" s="70">
        <v>0</v>
      </c>
      <c r="S910" s="68">
        <v>0</v>
      </c>
      <c r="T910" s="68">
        <v>1</v>
      </c>
      <c r="U910" s="68">
        <v>2</v>
      </c>
      <c r="V910" s="68">
        <v>0</v>
      </c>
      <c r="W910" s="68">
        <v>0</v>
      </c>
      <c r="X910" s="68"/>
      <c r="Y910" s="68">
        <v>0</v>
      </c>
      <c r="Z910" s="68">
        <v>0</v>
      </c>
      <c r="AA910" s="68">
        <v>35</v>
      </c>
      <c r="AB910" s="68">
        <v>0</v>
      </c>
      <c r="AC910" s="68">
        <v>0</v>
      </c>
      <c r="AD910" s="68">
        <v>0</v>
      </c>
      <c r="AE910" s="68">
        <v>40</v>
      </c>
      <c r="AF910" s="68">
        <v>0</v>
      </c>
      <c r="AG910" s="68">
        <v>0</v>
      </c>
      <c r="AH910" s="70">
        <v>1</v>
      </c>
      <c r="AI910" s="70">
        <v>0</v>
      </c>
      <c r="AJ910" s="70">
        <v>0</v>
      </c>
      <c r="AK910" s="70">
        <v>1.5</v>
      </c>
      <c r="AL910" s="68">
        <v>0</v>
      </c>
      <c r="AM910" s="68">
        <v>0</v>
      </c>
      <c r="AN910" s="68">
        <v>0</v>
      </c>
      <c r="AO910" s="71">
        <v>0.25</v>
      </c>
      <c r="AP910" s="68">
        <v>3000</v>
      </c>
      <c r="AQ910" s="68">
        <v>0</v>
      </c>
      <c r="AR910" s="68">
        <v>0</v>
      </c>
      <c r="AS910" s="70">
        <v>0</v>
      </c>
      <c r="AT910" s="68" t="s">
        <v>153</v>
      </c>
      <c r="AU910" s="68"/>
      <c r="AV910" s="69" t="s">
        <v>815</v>
      </c>
      <c r="AW910" s="68" t="s">
        <v>180</v>
      </c>
      <c r="AX910" s="71">
        <v>0</v>
      </c>
      <c r="AY910" s="71">
        <v>21201040</v>
      </c>
      <c r="AZ910" s="69" t="s">
        <v>267</v>
      </c>
      <c r="BA910" s="81" t="s">
        <v>991</v>
      </c>
      <c r="BB910" s="72">
        <v>0</v>
      </c>
      <c r="BC910" s="72">
        <v>0</v>
      </c>
      <c r="BD910" s="86" t="s">
        <v>990</v>
      </c>
      <c r="BE910" s="68">
        <v>0</v>
      </c>
      <c r="BF910" s="68">
        <v>0</v>
      </c>
      <c r="BG910" s="68">
        <v>0</v>
      </c>
      <c r="BH910" s="68">
        <v>0</v>
      </c>
      <c r="BI910" s="68">
        <v>0</v>
      </c>
      <c r="BJ910" s="68">
        <v>0</v>
      </c>
      <c r="BK910" s="74">
        <v>0</v>
      </c>
      <c r="BL910" s="70">
        <v>0</v>
      </c>
      <c r="BM910" s="70">
        <v>0</v>
      </c>
      <c r="BN910" s="70">
        <v>0</v>
      </c>
      <c r="BO910" s="70">
        <v>0</v>
      </c>
      <c r="BP910" s="70">
        <v>0</v>
      </c>
      <c r="BQ910" s="70">
        <v>0</v>
      </c>
      <c r="BR910" s="20">
        <v>0</v>
      </c>
      <c r="BS910" s="20"/>
      <c r="BT910" s="20"/>
      <c r="BU910" s="20"/>
      <c r="BV910" s="70">
        <v>0</v>
      </c>
      <c r="BW910" s="70">
        <v>0</v>
      </c>
      <c r="BX910" s="70">
        <v>0</v>
      </c>
    </row>
    <row r="911" spans="3:76" ht="20.100000000000001" customHeight="1">
      <c r="C911" s="68">
        <v>63023403</v>
      </c>
      <c r="D911" s="69" t="s">
        <v>988</v>
      </c>
      <c r="E911" s="71">
        <v>2</v>
      </c>
      <c r="F911" s="20">
        <v>80000001</v>
      </c>
      <c r="G911" s="68">
        <f t="shared" si="129"/>
        <v>63023404</v>
      </c>
      <c r="H911" s="68">
        <v>0</v>
      </c>
      <c r="I911" s="12">
        <v>47</v>
      </c>
      <c r="J911" s="14">
        <v>2</v>
      </c>
      <c r="K911" s="71">
        <v>0</v>
      </c>
      <c r="L911" s="68">
        <v>0</v>
      </c>
      <c r="M911" s="68">
        <v>0</v>
      </c>
      <c r="N911" s="68">
        <v>1</v>
      </c>
      <c r="O911" s="68">
        <v>0</v>
      </c>
      <c r="P911" s="68">
        <v>0</v>
      </c>
      <c r="Q911" s="68">
        <v>0</v>
      </c>
      <c r="R911" s="70">
        <v>0</v>
      </c>
      <c r="S911" s="68">
        <v>0</v>
      </c>
      <c r="T911" s="68">
        <v>1</v>
      </c>
      <c r="U911" s="68">
        <v>2</v>
      </c>
      <c r="V911" s="68">
        <v>0</v>
      </c>
      <c r="W911" s="68">
        <v>0</v>
      </c>
      <c r="X911" s="68"/>
      <c r="Y911" s="68">
        <v>0</v>
      </c>
      <c r="Z911" s="68">
        <v>0</v>
      </c>
      <c r="AA911" s="68">
        <v>35</v>
      </c>
      <c r="AB911" s="68">
        <v>0</v>
      </c>
      <c r="AC911" s="68">
        <v>0</v>
      </c>
      <c r="AD911" s="68">
        <v>0</v>
      </c>
      <c r="AE911" s="68">
        <v>40</v>
      </c>
      <c r="AF911" s="68">
        <v>0</v>
      </c>
      <c r="AG911" s="68">
        <v>0</v>
      </c>
      <c r="AH911" s="70">
        <v>1</v>
      </c>
      <c r="AI911" s="70">
        <v>0</v>
      </c>
      <c r="AJ911" s="70">
        <v>0</v>
      </c>
      <c r="AK911" s="70">
        <v>1.5</v>
      </c>
      <c r="AL911" s="68">
        <v>0</v>
      </c>
      <c r="AM911" s="68">
        <v>0</v>
      </c>
      <c r="AN911" s="68">
        <v>0</v>
      </c>
      <c r="AO911" s="71">
        <v>0.25</v>
      </c>
      <c r="AP911" s="68">
        <v>3000</v>
      </c>
      <c r="AQ911" s="68">
        <v>0</v>
      </c>
      <c r="AR911" s="68">
        <v>0</v>
      </c>
      <c r="AS911" s="70">
        <v>0</v>
      </c>
      <c r="AT911" s="68" t="s">
        <v>153</v>
      </c>
      <c r="AU911" s="68"/>
      <c r="AV911" s="69" t="s">
        <v>815</v>
      </c>
      <c r="AW911" s="68" t="s">
        <v>180</v>
      </c>
      <c r="AX911" s="71">
        <v>0</v>
      </c>
      <c r="AY911" s="71">
        <v>21201040</v>
      </c>
      <c r="AZ911" s="69" t="s">
        <v>267</v>
      </c>
      <c r="BA911" s="81" t="s">
        <v>992</v>
      </c>
      <c r="BB911" s="72">
        <v>0</v>
      </c>
      <c r="BC911" s="72">
        <v>0</v>
      </c>
      <c r="BD911" s="86" t="s">
        <v>993</v>
      </c>
      <c r="BE911" s="68">
        <v>0</v>
      </c>
      <c r="BF911" s="68">
        <v>0</v>
      </c>
      <c r="BG911" s="68">
        <v>0</v>
      </c>
      <c r="BH911" s="68">
        <v>0</v>
      </c>
      <c r="BI911" s="68">
        <v>0</v>
      </c>
      <c r="BJ911" s="68">
        <v>0</v>
      </c>
      <c r="BK911" s="74">
        <v>0</v>
      </c>
      <c r="BL911" s="70">
        <v>0</v>
      </c>
      <c r="BM911" s="70">
        <v>0</v>
      </c>
      <c r="BN911" s="70">
        <v>0</v>
      </c>
      <c r="BO911" s="70">
        <v>0</v>
      </c>
      <c r="BP911" s="70">
        <v>0</v>
      </c>
      <c r="BQ911" s="70">
        <v>0</v>
      </c>
      <c r="BR911" s="20">
        <v>0</v>
      </c>
      <c r="BS911" s="20"/>
      <c r="BT911" s="20"/>
      <c r="BU911" s="20"/>
      <c r="BV911" s="70">
        <v>0</v>
      </c>
      <c r="BW911" s="70">
        <v>0</v>
      </c>
      <c r="BX911" s="70">
        <v>0</v>
      </c>
    </row>
    <row r="912" spans="3:76" ht="19.5" customHeight="1">
      <c r="C912" s="68">
        <v>63023404</v>
      </c>
      <c r="D912" s="69" t="s">
        <v>988</v>
      </c>
      <c r="E912" s="71">
        <v>3</v>
      </c>
      <c r="F912" s="20">
        <v>80000001</v>
      </c>
      <c r="G912" s="68">
        <v>0</v>
      </c>
      <c r="H912" s="68">
        <v>0</v>
      </c>
      <c r="I912" s="14">
        <v>0</v>
      </c>
      <c r="J912" s="14">
        <v>0</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994</v>
      </c>
      <c r="BB912" s="72">
        <v>0</v>
      </c>
      <c r="BC912" s="72">
        <v>0</v>
      </c>
      <c r="BD912" s="86" t="s">
        <v>995</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19.5" customHeight="1">
      <c r="C913" s="68">
        <v>63023405</v>
      </c>
      <c r="D913" s="69" t="s">
        <v>988</v>
      </c>
      <c r="E913" s="71">
        <v>4</v>
      </c>
      <c r="F913" s="20">
        <v>80000001</v>
      </c>
      <c r="G913" s="68">
        <v>0</v>
      </c>
      <c r="H913" s="68">
        <v>0</v>
      </c>
      <c r="I913" s="14">
        <v>0</v>
      </c>
      <c r="J913" s="14">
        <v>0</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996</v>
      </c>
      <c r="BB913" s="72">
        <v>0</v>
      </c>
      <c r="BC913" s="72">
        <v>0</v>
      </c>
      <c r="BD913" s="86" t="s">
        <v>997</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19.5" customHeight="1">
      <c r="C914" s="68">
        <v>63023406</v>
      </c>
      <c r="D914" s="69" t="s">
        <v>988</v>
      </c>
      <c r="E914" s="71">
        <v>5</v>
      </c>
      <c r="F914" s="20">
        <v>80000001</v>
      </c>
      <c r="G914" s="71">
        <v>0</v>
      </c>
      <c r="H914" s="71">
        <v>0</v>
      </c>
      <c r="I914" s="14">
        <v>0</v>
      </c>
      <c r="J914" s="14">
        <v>0</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998</v>
      </c>
      <c r="BB914" s="72">
        <v>0</v>
      </c>
      <c r="BC914" s="72">
        <v>0</v>
      </c>
      <c r="BD914" s="86" t="s">
        <v>999</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20.100000000000001" customHeight="1">
      <c r="C915" s="68">
        <v>63023411</v>
      </c>
      <c r="D915" s="15" t="s">
        <v>796</v>
      </c>
      <c r="E915" s="14">
        <v>1</v>
      </c>
      <c r="F915" s="20">
        <v>80000001</v>
      </c>
      <c r="G915" s="14">
        <v>0</v>
      </c>
      <c r="H915" s="14">
        <v>0</v>
      </c>
      <c r="I915" s="14">
        <v>1</v>
      </c>
      <c r="J915" s="14">
        <v>0</v>
      </c>
      <c r="K915" s="14">
        <v>0</v>
      </c>
      <c r="L915" s="14">
        <v>0</v>
      </c>
      <c r="M915" s="14">
        <v>0</v>
      </c>
      <c r="N915" s="14">
        <v>2</v>
      </c>
      <c r="O915" s="14">
        <v>10</v>
      </c>
      <c r="P915" s="14">
        <v>0.5</v>
      </c>
      <c r="Q915" s="14">
        <v>0</v>
      </c>
      <c r="R915" s="20">
        <v>0</v>
      </c>
      <c r="S915" s="23">
        <v>0</v>
      </c>
      <c r="T915" s="12">
        <v>1</v>
      </c>
      <c r="U915" s="14">
        <v>1</v>
      </c>
      <c r="V915" s="14">
        <v>0</v>
      </c>
      <c r="W915" s="14">
        <v>1.5</v>
      </c>
      <c r="X915" s="14"/>
      <c r="Y915" s="14">
        <v>0</v>
      </c>
      <c r="Z915" s="14">
        <v>0</v>
      </c>
      <c r="AA915" s="14">
        <v>0</v>
      </c>
      <c r="AB915" s="14">
        <v>0</v>
      </c>
      <c r="AC915" s="14">
        <v>1</v>
      </c>
      <c r="AD915" s="14">
        <v>0</v>
      </c>
      <c r="AE915" s="14">
        <v>5</v>
      </c>
      <c r="AF915" s="14">
        <v>1</v>
      </c>
      <c r="AG915" s="14">
        <v>3</v>
      </c>
      <c r="AH915" s="20">
        <v>2</v>
      </c>
      <c r="AI915" s="20">
        <v>1</v>
      </c>
      <c r="AJ915" s="20">
        <v>0</v>
      </c>
      <c r="AK915" s="20">
        <v>6</v>
      </c>
      <c r="AL915" s="14">
        <v>0</v>
      </c>
      <c r="AM915" s="14">
        <v>0</v>
      </c>
      <c r="AN915" s="14">
        <v>0</v>
      </c>
      <c r="AO915" s="14">
        <v>0</v>
      </c>
      <c r="AP915" s="14">
        <v>5000</v>
      </c>
      <c r="AQ915" s="14">
        <v>0</v>
      </c>
      <c r="AR915" s="14">
        <v>0</v>
      </c>
      <c r="AS915" s="20">
        <v>0</v>
      </c>
      <c r="AT915" s="14" t="s">
        <v>153</v>
      </c>
      <c r="AU915" s="14"/>
      <c r="AV915" s="15" t="s">
        <v>173</v>
      </c>
      <c r="AW915" s="14">
        <v>0</v>
      </c>
      <c r="AX915" s="14">
        <v>10000006</v>
      </c>
      <c r="AY915" s="65">
        <v>60000004</v>
      </c>
      <c r="AZ915" s="15" t="s">
        <v>799</v>
      </c>
      <c r="BA915" s="15" t="s">
        <v>153</v>
      </c>
      <c r="BB915" s="23">
        <v>0</v>
      </c>
      <c r="BC915" s="23">
        <v>0</v>
      </c>
      <c r="BD915" s="35"/>
      <c r="BE915" s="14">
        <v>0</v>
      </c>
      <c r="BF915" s="12">
        <v>0</v>
      </c>
      <c r="BG915" s="14">
        <v>0</v>
      </c>
      <c r="BH915" s="14">
        <v>0</v>
      </c>
      <c r="BI915" s="14">
        <v>0</v>
      </c>
      <c r="BJ915" s="14">
        <v>0</v>
      </c>
      <c r="BK915" s="26">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96">
        <v>63023412</v>
      </c>
      <c r="D916" s="31" t="s">
        <v>1000</v>
      </c>
      <c r="E916" s="30">
        <v>1</v>
      </c>
      <c r="F916" s="20">
        <v>80000001</v>
      </c>
      <c r="G916" s="30">
        <v>0</v>
      </c>
      <c r="H916" s="30">
        <v>0</v>
      </c>
      <c r="I916" s="30">
        <v>1</v>
      </c>
      <c r="J916" s="30">
        <v>0</v>
      </c>
      <c r="K916" s="30">
        <v>0</v>
      </c>
      <c r="L916" s="30">
        <v>0</v>
      </c>
      <c r="M916" s="30">
        <v>0</v>
      </c>
      <c r="N916" s="30">
        <v>5</v>
      </c>
      <c r="O916" s="30">
        <v>0</v>
      </c>
      <c r="P916" s="30">
        <v>0</v>
      </c>
      <c r="Q916" s="30">
        <v>0</v>
      </c>
      <c r="R916" s="30">
        <v>0</v>
      </c>
      <c r="S916" s="30">
        <v>0</v>
      </c>
      <c r="T916" s="30">
        <v>1</v>
      </c>
      <c r="U916" s="30">
        <v>2</v>
      </c>
      <c r="V916" s="30">
        <v>0</v>
      </c>
      <c r="W916" s="30">
        <v>0</v>
      </c>
      <c r="X916" s="30"/>
      <c r="Y916" s="30">
        <v>0</v>
      </c>
      <c r="Z916" s="30">
        <v>0</v>
      </c>
      <c r="AA916" s="30">
        <v>0</v>
      </c>
      <c r="AB916" s="30">
        <v>0</v>
      </c>
      <c r="AC916" s="30">
        <v>0</v>
      </c>
      <c r="AD916" s="30">
        <v>0</v>
      </c>
      <c r="AE916" s="30">
        <v>9</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173</v>
      </c>
      <c r="AW916" s="30">
        <v>0</v>
      </c>
      <c r="AX916" s="30">
        <v>0</v>
      </c>
      <c r="AY916" s="30">
        <v>0</v>
      </c>
      <c r="AZ916" s="31" t="s">
        <v>156</v>
      </c>
      <c r="BA916" s="30" t="s">
        <v>332</v>
      </c>
      <c r="BB916" s="30">
        <v>0</v>
      </c>
      <c r="BC916" s="30">
        <v>0</v>
      </c>
      <c r="BD916" s="36" t="s">
        <v>333</v>
      </c>
      <c r="BE916" s="30"/>
      <c r="BF916" s="30">
        <v>0</v>
      </c>
      <c r="BG916" s="30"/>
      <c r="BH916" s="30"/>
      <c r="BI916" s="30"/>
      <c r="BJ916" s="30"/>
      <c r="BK916" s="30">
        <v>0</v>
      </c>
      <c r="BL916" s="30">
        <v>0</v>
      </c>
      <c r="BM916" s="30">
        <v>0</v>
      </c>
      <c r="BN916" s="30">
        <v>0</v>
      </c>
      <c r="BO916" s="30">
        <v>0</v>
      </c>
      <c r="BP916" s="30">
        <v>0</v>
      </c>
      <c r="BQ916" s="30">
        <v>0</v>
      </c>
      <c r="BR916" s="20">
        <v>0</v>
      </c>
      <c r="BS916" s="20"/>
      <c r="BT916" s="20"/>
      <c r="BU916" s="20"/>
      <c r="BV916" s="30">
        <v>0</v>
      </c>
      <c r="BW916" s="30">
        <v>0</v>
      </c>
      <c r="BX916" s="30">
        <v>0</v>
      </c>
    </row>
    <row r="917" spans="3:76" ht="20.25" customHeight="1">
      <c r="C917" s="68">
        <v>63023413</v>
      </c>
      <c r="D917" s="13" t="s">
        <v>1001</v>
      </c>
      <c r="E917" s="14">
        <v>1</v>
      </c>
      <c r="F917" s="20">
        <v>80000001</v>
      </c>
      <c r="G917" s="14">
        <v>0</v>
      </c>
      <c r="H917" s="14">
        <v>0</v>
      </c>
      <c r="I917" s="14">
        <v>1</v>
      </c>
      <c r="J917" s="14">
        <v>0</v>
      </c>
      <c r="K917" s="14">
        <v>0</v>
      </c>
      <c r="L917" s="12">
        <v>0</v>
      </c>
      <c r="M917" s="12">
        <v>0</v>
      </c>
      <c r="N917" s="12">
        <v>2</v>
      </c>
      <c r="O917" s="12">
        <v>10</v>
      </c>
      <c r="P917" s="12">
        <v>0.2</v>
      </c>
      <c r="Q917" s="12">
        <v>0</v>
      </c>
      <c r="R917" s="20">
        <v>0</v>
      </c>
      <c r="S917" s="12">
        <v>0</v>
      </c>
      <c r="T917" s="12">
        <v>1</v>
      </c>
      <c r="U917" s="12">
        <v>2</v>
      </c>
      <c r="V917" s="12">
        <v>0</v>
      </c>
      <c r="W917" s="12">
        <v>2</v>
      </c>
      <c r="X917" s="12"/>
      <c r="Y917" s="12">
        <v>0</v>
      </c>
      <c r="Z917" s="12">
        <v>0</v>
      </c>
      <c r="AA917" s="12">
        <v>0</v>
      </c>
      <c r="AB917" s="12">
        <v>0</v>
      </c>
      <c r="AC917" s="12">
        <v>0</v>
      </c>
      <c r="AD917" s="12">
        <v>0</v>
      </c>
      <c r="AE917" s="12">
        <v>5</v>
      </c>
      <c r="AF917" s="12">
        <v>1</v>
      </c>
      <c r="AG917" s="12">
        <v>3</v>
      </c>
      <c r="AH917" s="20">
        <v>1</v>
      </c>
      <c r="AI917" s="20">
        <v>1</v>
      </c>
      <c r="AJ917" s="20">
        <v>0</v>
      </c>
      <c r="AK917" s="20">
        <v>3</v>
      </c>
      <c r="AL917" s="12">
        <v>0</v>
      </c>
      <c r="AM917" s="12">
        <v>0</v>
      </c>
      <c r="AN917" s="12">
        <v>0</v>
      </c>
      <c r="AO917" s="12">
        <v>0</v>
      </c>
      <c r="AP917" s="12">
        <v>5000</v>
      </c>
      <c r="AQ917" s="12">
        <v>0</v>
      </c>
      <c r="AR917" s="12">
        <v>0</v>
      </c>
      <c r="AS917" s="20">
        <v>0</v>
      </c>
      <c r="AT917" s="12">
        <v>0</v>
      </c>
      <c r="AU917" s="12"/>
      <c r="AV917" s="13" t="s">
        <v>173</v>
      </c>
      <c r="AW917" s="20" t="s">
        <v>174</v>
      </c>
      <c r="AX917" s="14">
        <v>10000007</v>
      </c>
      <c r="AY917" s="14">
        <v>23000080</v>
      </c>
      <c r="AZ917" s="13" t="s">
        <v>156</v>
      </c>
      <c r="BA917" s="15" t="s">
        <v>153</v>
      </c>
      <c r="BB917" s="23">
        <v>0</v>
      </c>
      <c r="BC917" s="23">
        <v>0</v>
      </c>
      <c r="BD917" s="34" t="s">
        <v>1002</v>
      </c>
      <c r="BE917" s="14">
        <v>0</v>
      </c>
      <c r="BF917" s="12">
        <v>0</v>
      </c>
      <c r="BG917" s="12"/>
      <c r="BH917" s="12"/>
      <c r="BI917" s="12"/>
      <c r="BJ917" s="14"/>
      <c r="BK917" s="26">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68">
        <v>63023414</v>
      </c>
      <c r="D918" s="13" t="s">
        <v>1003</v>
      </c>
      <c r="E918" s="14">
        <v>1</v>
      </c>
      <c r="F918" s="20">
        <v>80000001</v>
      </c>
      <c r="G918" s="20">
        <v>0</v>
      </c>
      <c r="H918" s="20">
        <v>0</v>
      </c>
      <c r="I918" s="14">
        <v>1</v>
      </c>
      <c r="J918" s="14">
        <v>0</v>
      </c>
      <c r="K918" s="20">
        <v>0</v>
      </c>
      <c r="L918" s="20">
        <v>0</v>
      </c>
      <c r="M918" s="20">
        <v>0</v>
      </c>
      <c r="N918" s="20">
        <v>2</v>
      </c>
      <c r="O918" s="20">
        <v>10</v>
      </c>
      <c r="P918" s="20">
        <v>0.2</v>
      </c>
      <c r="Q918" s="20">
        <v>0</v>
      </c>
      <c r="R918" s="20">
        <v>0</v>
      </c>
      <c r="S918" s="20">
        <v>0</v>
      </c>
      <c r="T918" s="12">
        <v>1</v>
      </c>
      <c r="U918" s="20">
        <v>2</v>
      </c>
      <c r="V918" s="20">
        <v>0</v>
      </c>
      <c r="W918" s="20">
        <v>0</v>
      </c>
      <c r="X918" s="20"/>
      <c r="Y918" s="20">
        <v>0</v>
      </c>
      <c r="Z918" s="20">
        <v>0</v>
      </c>
      <c r="AA918" s="20">
        <v>0</v>
      </c>
      <c r="AB918" s="20">
        <v>0</v>
      </c>
      <c r="AC918" s="14">
        <v>0</v>
      </c>
      <c r="AD918" s="20">
        <v>0</v>
      </c>
      <c r="AE918" s="20">
        <v>10</v>
      </c>
      <c r="AF918" s="20">
        <v>0</v>
      </c>
      <c r="AG918" s="20">
        <v>0</v>
      </c>
      <c r="AH918" s="20">
        <v>7</v>
      </c>
      <c r="AI918" s="20">
        <v>0</v>
      </c>
      <c r="AJ918" s="20">
        <v>0</v>
      </c>
      <c r="AK918" s="20">
        <v>6</v>
      </c>
      <c r="AL918" s="20">
        <v>0</v>
      </c>
      <c r="AM918" s="20">
        <v>0</v>
      </c>
      <c r="AN918" s="20">
        <v>0</v>
      </c>
      <c r="AO918" s="20">
        <v>0</v>
      </c>
      <c r="AP918" s="20">
        <v>1000</v>
      </c>
      <c r="AQ918" s="20">
        <v>0</v>
      </c>
      <c r="AR918" s="20">
        <v>0</v>
      </c>
      <c r="AS918" s="20">
        <v>0</v>
      </c>
      <c r="AT918" s="226" t="s">
        <v>1004</v>
      </c>
      <c r="AU918" s="20"/>
      <c r="AV918" s="13" t="s">
        <v>173</v>
      </c>
      <c r="AW918" s="20" t="s">
        <v>174</v>
      </c>
      <c r="AX918" s="20" t="s">
        <v>153</v>
      </c>
      <c r="AY918" s="20">
        <v>0</v>
      </c>
      <c r="AZ918" s="40" t="s">
        <v>156</v>
      </c>
      <c r="BA918" s="20">
        <v>0</v>
      </c>
      <c r="BB918" s="23">
        <v>0</v>
      </c>
      <c r="BC918" s="23">
        <v>0</v>
      </c>
      <c r="BD918" s="34" t="s">
        <v>1005</v>
      </c>
      <c r="BE918" s="20">
        <v>0</v>
      </c>
      <c r="BF918" s="12">
        <v>0</v>
      </c>
      <c r="BG918" s="12"/>
      <c r="BH918" s="12"/>
      <c r="BI918" s="12"/>
      <c r="BJ918" s="14"/>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68">
        <v>63023415</v>
      </c>
      <c r="D919" s="47" t="s">
        <v>394</v>
      </c>
      <c r="E919" s="12">
        <v>1</v>
      </c>
      <c r="F919" s="20">
        <v>80000001</v>
      </c>
      <c r="G919" s="46">
        <v>0</v>
      </c>
      <c r="H919" s="46">
        <v>0</v>
      </c>
      <c r="I919" s="14">
        <v>1</v>
      </c>
      <c r="J919" s="14">
        <v>0</v>
      </c>
      <c r="K919" s="14">
        <v>0</v>
      </c>
      <c r="L919" s="46">
        <v>0</v>
      </c>
      <c r="M919" s="46">
        <v>0</v>
      </c>
      <c r="N919" s="46">
        <v>2</v>
      </c>
      <c r="O919" s="12">
        <v>10</v>
      </c>
      <c r="P919" s="12">
        <v>0.1</v>
      </c>
      <c r="Q919" s="46">
        <v>0</v>
      </c>
      <c r="R919" s="20">
        <v>0</v>
      </c>
      <c r="S919" s="46">
        <v>0</v>
      </c>
      <c r="T919" s="12">
        <v>1</v>
      </c>
      <c r="U919" s="46">
        <v>2</v>
      </c>
      <c r="V919" s="46">
        <v>0</v>
      </c>
      <c r="W919" s="46">
        <v>3</v>
      </c>
      <c r="X919" s="12"/>
      <c r="Y919" s="12">
        <v>0</v>
      </c>
      <c r="Z919" s="46">
        <v>0</v>
      </c>
      <c r="AA919" s="46">
        <v>0</v>
      </c>
      <c r="AB919" s="46">
        <v>0</v>
      </c>
      <c r="AC919" s="46">
        <v>0</v>
      </c>
      <c r="AD919" s="46">
        <v>0</v>
      </c>
      <c r="AE919" s="46">
        <v>10</v>
      </c>
      <c r="AF919" s="46">
        <v>2</v>
      </c>
      <c r="AG919" s="46" t="s">
        <v>1006</v>
      </c>
      <c r="AH919" s="52">
        <v>0</v>
      </c>
      <c r="AI919" s="20">
        <v>0</v>
      </c>
      <c r="AJ919" s="20">
        <v>0</v>
      </c>
      <c r="AK919" s="52">
        <v>1.5</v>
      </c>
      <c r="AL919" s="46">
        <v>0</v>
      </c>
      <c r="AM919" s="46">
        <v>0</v>
      </c>
      <c r="AN919" s="46">
        <v>0</v>
      </c>
      <c r="AO919" s="46">
        <v>0</v>
      </c>
      <c r="AP919" s="46">
        <v>3000</v>
      </c>
      <c r="AQ919" s="46">
        <v>0</v>
      </c>
      <c r="AR919" s="46">
        <v>0</v>
      </c>
      <c r="AS919" s="20">
        <v>0</v>
      </c>
      <c r="AT919" s="46" t="s">
        <v>153</v>
      </c>
      <c r="AU919" s="46"/>
      <c r="AV919" s="47" t="s">
        <v>154</v>
      </c>
      <c r="AW919" s="12">
        <v>0</v>
      </c>
      <c r="AX919" s="48">
        <v>10000007</v>
      </c>
      <c r="AY919" s="14">
        <v>23000010</v>
      </c>
      <c r="AZ919" s="47" t="s">
        <v>156</v>
      </c>
      <c r="BA919" s="46">
        <v>0</v>
      </c>
      <c r="BB919" s="83">
        <v>0</v>
      </c>
      <c r="BC919" s="23">
        <v>1</v>
      </c>
      <c r="BD919" s="54" t="s">
        <v>1007</v>
      </c>
      <c r="BE919" s="46">
        <v>0</v>
      </c>
      <c r="BF919" s="12">
        <v>0</v>
      </c>
      <c r="BG919" s="46">
        <v>0</v>
      </c>
      <c r="BH919" s="46">
        <v>0</v>
      </c>
      <c r="BI919" s="46">
        <v>0</v>
      </c>
      <c r="BJ919" s="46">
        <v>0</v>
      </c>
      <c r="BK919" s="12">
        <v>0</v>
      </c>
      <c r="BL919" s="20">
        <v>0</v>
      </c>
      <c r="BM919" s="20">
        <v>0</v>
      </c>
      <c r="BN919" s="20">
        <v>0</v>
      </c>
      <c r="BO919" s="20">
        <v>0</v>
      </c>
      <c r="BP919" s="20">
        <v>0</v>
      </c>
      <c r="BQ919" s="20">
        <v>0</v>
      </c>
      <c r="BR919" s="20">
        <v>0</v>
      </c>
      <c r="BS919" s="20"/>
      <c r="BT919" s="20"/>
      <c r="BU919" s="20"/>
      <c r="BV919" s="20">
        <v>0</v>
      </c>
      <c r="BW919" s="20">
        <v>0</v>
      </c>
      <c r="BX919" s="20">
        <v>0</v>
      </c>
    </row>
    <row r="920" spans="3:76" ht="20.100000000000001" customHeight="1">
      <c r="C920" s="68">
        <v>63023416</v>
      </c>
      <c r="D920" s="13" t="s">
        <v>856</v>
      </c>
      <c r="E920" s="12">
        <v>1</v>
      </c>
      <c r="F920" s="20">
        <v>80000001</v>
      </c>
      <c r="G920" s="14">
        <v>0</v>
      </c>
      <c r="H920" s="14">
        <v>0</v>
      </c>
      <c r="I920" s="14">
        <v>1</v>
      </c>
      <c r="J920" s="14">
        <v>0</v>
      </c>
      <c r="K920" s="14">
        <v>0</v>
      </c>
      <c r="L920" s="12">
        <v>0</v>
      </c>
      <c r="M920" s="12">
        <v>0</v>
      </c>
      <c r="N920" s="12">
        <v>5</v>
      </c>
      <c r="O920" s="12">
        <v>0</v>
      </c>
      <c r="P920" s="12">
        <v>0</v>
      </c>
      <c r="Q920" s="12">
        <v>0</v>
      </c>
      <c r="R920" s="20">
        <v>0</v>
      </c>
      <c r="S920" s="12">
        <v>0</v>
      </c>
      <c r="T920" s="12">
        <v>1</v>
      </c>
      <c r="U920" s="12">
        <v>2</v>
      </c>
      <c r="V920" s="12">
        <v>0</v>
      </c>
      <c r="W920" s="12">
        <v>0</v>
      </c>
      <c r="X920" s="12"/>
      <c r="Y920" s="12">
        <v>0</v>
      </c>
      <c r="Z920" s="12">
        <v>0</v>
      </c>
      <c r="AA920" s="12">
        <v>0</v>
      </c>
      <c r="AB920" s="12">
        <v>0</v>
      </c>
      <c r="AC920" s="12">
        <v>0</v>
      </c>
      <c r="AD920" s="12">
        <v>0</v>
      </c>
      <c r="AE920" s="12">
        <v>9</v>
      </c>
      <c r="AF920" s="12">
        <v>2</v>
      </c>
      <c r="AG920" s="12" t="s">
        <v>152</v>
      </c>
      <c r="AH920" s="20">
        <v>2</v>
      </c>
      <c r="AI920" s="20">
        <v>2</v>
      </c>
      <c r="AJ920" s="20">
        <v>0</v>
      </c>
      <c r="AK920" s="20">
        <v>1.5</v>
      </c>
      <c r="AL920" s="12">
        <v>0</v>
      </c>
      <c r="AM920" s="12">
        <v>0</v>
      </c>
      <c r="AN920" s="12">
        <v>0</v>
      </c>
      <c r="AO920" s="12">
        <v>0</v>
      </c>
      <c r="AP920" s="12">
        <v>3000</v>
      </c>
      <c r="AQ920" s="12">
        <v>0</v>
      </c>
      <c r="AR920" s="12">
        <v>0</v>
      </c>
      <c r="AS920" s="20">
        <v>0</v>
      </c>
      <c r="AT920" s="12" t="s">
        <v>153</v>
      </c>
      <c r="AU920" s="12"/>
      <c r="AV920" s="13" t="s">
        <v>173</v>
      </c>
      <c r="AW920" s="12">
        <v>0</v>
      </c>
      <c r="AX920" s="14">
        <v>0</v>
      </c>
      <c r="AY920" s="14">
        <v>0</v>
      </c>
      <c r="AZ920" s="13" t="s">
        <v>156</v>
      </c>
      <c r="BA920" s="12" t="s">
        <v>913</v>
      </c>
      <c r="BB920" s="23">
        <v>0</v>
      </c>
      <c r="BC920" s="23">
        <v>0</v>
      </c>
      <c r="BD920" s="34" t="s">
        <v>914</v>
      </c>
      <c r="BE920" s="12"/>
      <c r="BF920" s="12">
        <v>0</v>
      </c>
      <c r="BG920" s="12"/>
      <c r="BH920" s="12"/>
      <c r="BI920" s="12"/>
      <c r="BJ920" s="14"/>
      <c r="BK920" s="12">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63023417</v>
      </c>
      <c r="D921" s="13" t="s">
        <v>856</v>
      </c>
      <c r="E921" s="12">
        <v>1</v>
      </c>
      <c r="F921" s="20">
        <v>80000001</v>
      </c>
      <c r="G921" s="14">
        <v>0</v>
      </c>
      <c r="H921" s="14">
        <v>0</v>
      </c>
      <c r="I921" s="14">
        <v>1</v>
      </c>
      <c r="J921" s="14">
        <v>0</v>
      </c>
      <c r="K921" s="14">
        <v>0</v>
      </c>
      <c r="L921" s="12">
        <v>0</v>
      </c>
      <c r="M921" s="12">
        <v>0</v>
      </c>
      <c r="N921" s="12">
        <v>5</v>
      </c>
      <c r="O921" s="12">
        <v>0</v>
      </c>
      <c r="P921" s="12">
        <v>0</v>
      </c>
      <c r="Q921" s="12">
        <v>0</v>
      </c>
      <c r="R921" s="20">
        <v>0</v>
      </c>
      <c r="S921" s="12">
        <v>0</v>
      </c>
      <c r="T921" s="12">
        <v>1</v>
      </c>
      <c r="U921" s="12">
        <v>2</v>
      </c>
      <c r="V921" s="12">
        <v>0</v>
      </c>
      <c r="W921" s="12">
        <v>0</v>
      </c>
      <c r="X921" s="12"/>
      <c r="Y921" s="12">
        <v>0</v>
      </c>
      <c r="Z921" s="12">
        <v>0</v>
      </c>
      <c r="AA921" s="12">
        <v>0</v>
      </c>
      <c r="AB921" s="12">
        <v>0</v>
      </c>
      <c r="AC921" s="12">
        <v>0</v>
      </c>
      <c r="AD921" s="12">
        <v>0</v>
      </c>
      <c r="AE921" s="12">
        <v>9</v>
      </c>
      <c r="AF921" s="12">
        <v>2</v>
      </c>
      <c r="AG921" s="12" t="s">
        <v>152</v>
      </c>
      <c r="AH921" s="20">
        <v>2</v>
      </c>
      <c r="AI921" s="20">
        <v>2</v>
      </c>
      <c r="AJ921" s="20">
        <v>0</v>
      </c>
      <c r="AK921" s="20">
        <v>1.5</v>
      </c>
      <c r="AL921" s="12">
        <v>0</v>
      </c>
      <c r="AM921" s="12">
        <v>0</v>
      </c>
      <c r="AN921" s="12">
        <v>0</v>
      </c>
      <c r="AO921" s="12">
        <v>0</v>
      </c>
      <c r="AP921" s="12">
        <v>3000</v>
      </c>
      <c r="AQ921" s="12">
        <v>0</v>
      </c>
      <c r="AR921" s="12">
        <v>0</v>
      </c>
      <c r="AS921" s="20">
        <v>0</v>
      </c>
      <c r="AT921" s="12" t="s">
        <v>153</v>
      </c>
      <c r="AU921" s="12"/>
      <c r="AV921" s="13" t="s">
        <v>173</v>
      </c>
      <c r="AW921" s="12">
        <v>0</v>
      </c>
      <c r="AX921" s="14">
        <v>0</v>
      </c>
      <c r="AY921" s="14">
        <v>0</v>
      </c>
      <c r="AZ921" s="13" t="s">
        <v>156</v>
      </c>
      <c r="BA921" s="12" t="s">
        <v>1008</v>
      </c>
      <c r="BB921" s="23">
        <v>0</v>
      </c>
      <c r="BC921" s="23">
        <v>0</v>
      </c>
      <c r="BD921" s="34" t="s">
        <v>1009</v>
      </c>
      <c r="BE921" s="12"/>
      <c r="BF921" s="12">
        <v>0</v>
      </c>
      <c r="BG921" s="12"/>
      <c r="BH921" s="12"/>
      <c r="BI921" s="12"/>
      <c r="BJ921" s="14"/>
      <c r="BK921" s="12">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4">
        <v>60031111</v>
      </c>
      <c r="D922" s="40" t="s">
        <v>1010</v>
      </c>
      <c r="E922" s="14">
        <v>1</v>
      </c>
      <c r="F922" s="20">
        <v>80000001</v>
      </c>
      <c r="G922" s="14">
        <v>0</v>
      </c>
      <c r="H922" s="14">
        <v>0</v>
      </c>
      <c r="I922" s="14">
        <v>60</v>
      </c>
      <c r="J922" s="14">
        <v>0</v>
      </c>
      <c r="K922" s="14">
        <v>0</v>
      </c>
      <c r="L922" s="12">
        <v>0</v>
      </c>
      <c r="M922" s="12">
        <v>0</v>
      </c>
      <c r="N922" s="46">
        <v>1</v>
      </c>
      <c r="O922" s="12">
        <v>0</v>
      </c>
      <c r="P922" s="12">
        <v>1</v>
      </c>
      <c r="Q922" s="12">
        <v>0</v>
      </c>
      <c r="R922" s="20">
        <v>0</v>
      </c>
      <c r="S922" s="12">
        <v>0</v>
      </c>
      <c r="T922" s="12">
        <v>1</v>
      </c>
      <c r="U922" s="12">
        <v>2</v>
      </c>
      <c r="V922" s="12">
        <v>0</v>
      </c>
      <c r="W922" s="12">
        <v>3</v>
      </c>
      <c r="X922" s="12"/>
      <c r="Y922" s="12">
        <v>0</v>
      </c>
      <c r="Z922" s="12">
        <v>1</v>
      </c>
      <c r="AA922" s="12">
        <v>0</v>
      </c>
      <c r="AB922" s="12">
        <v>0</v>
      </c>
      <c r="AC922" s="12">
        <v>0</v>
      </c>
      <c r="AD922" s="12">
        <v>0</v>
      </c>
      <c r="AE922" s="12">
        <v>20</v>
      </c>
      <c r="AF922" s="12">
        <v>1</v>
      </c>
      <c r="AG922" s="12">
        <v>3</v>
      </c>
      <c r="AH922" s="20">
        <v>0</v>
      </c>
      <c r="AI922" s="20">
        <v>2</v>
      </c>
      <c r="AJ922" s="20">
        <v>0</v>
      </c>
      <c r="AK922" s="20">
        <v>2</v>
      </c>
      <c r="AL922" s="12">
        <v>0</v>
      </c>
      <c r="AM922" s="12">
        <v>0</v>
      </c>
      <c r="AN922" s="12">
        <v>0</v>
      </c>
      <c r="AO922" s="12">
        <v>2</v>
      </c>
      <c r="AP922" s="12">
        <v>10000</v>
      </c>
      <c r="AQ922" s="12">
        <v>0.5</v>
      </c>
      <c r="AR922" s="12">
        <v>10</v>
      </c>
      <c r="AS922" s="20">
        <v>0</v>
      </c>
      <c r="AT922" s="12" t="s">
        <v>153</v>
      </c>
      <c r="AU922" s="12"/>
      <c r="AV922" s="15" t="s">
        <v>1011</v>
      </c>
      <c r="AW922" s="12" t="s">
        <v>159</v>
      </c>
      <c r="AX922" s="14">
        <v>10000007</v>
      </c>
      <c r="AY922" s="14">
        <v>22001001</v>
      </c>
      <c r="AZ922" s="15" t="s">
        <v>181</v>
      </c>
      <c r="BA922" s="23" t="s">
        <v>1012</v>
      </c>
      <c r="BB922" s="23">
        <v>0</v>
      </c>
      <c r="BC922" s="23">
        <v>1</v>
      </c>
      <c r="BD922" s="34" t="s">
        <v>1013</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4">
        <v>60031121</v>
      </c>
      <c r="D923" s="40" t="s">
        <v>1014</v>
      </c>
      <c r="E923" s="12">
        <v>1</v>
      </c>
      <c r="F923" s="20">
        <v>80000001</v>
      </c>
      <c r="G923" s="12">
        <v>0</v>
      </c>
      <c r="H923" s="12">
        <v>0</v>
      </c>
      <c r="I923" s="14">
        <v>60</v>
      </c>
      <c r="J923" s="12">
        <v>0</v>
      </c>
      <c r="K923" s="12">
        <v>0</v>
      </c>
      <c r="L923" s="14">
        <v>0</v>
      </c>
      <c r="M923" s="14">
        <v>0</v>
      </c>
      <c r="N923" s="14">
        <v>1</v>
      </c>
      <c r="O923" s="14">
        <v>0</v>
      </c>
      <c r="P923" s="14">
        <v>0</v>
      </c>
      <c r="Q923" s="14">
        <v>0</v>
      </c>
      <c r="R923" s="20">
        <v>0</v>
      </c>
      <c r="S923" s="23">
        <v>0</v>
      </c>
      <c r="T923" s="12">
        <v>1</v>
      </c>
      <c r="U923" s="14">
        <v>2</v>
      </c>
      <c r="V923" s="14">
        <v>0</v>
      </c>
      <c r="W923" s="14">
        <v>1.5</v>
      </c>
      <c r="X923" s="14"/>
      <c r="Y923" s="14">
        <v>0</v>
      </c>
      <c r="Z923" s="14">
        <v>0</v>
      </c>
      <c r="AA923" s="14">
        <v>0</v>
      </c>
      <c r="AB923" s="14">
        <v>0</v>
      </c>
      <c r="AC923" s="14">
        <v>0</v>
      </c>
      <c r="AD923" s="14">
        <v>0</v>
      </c>
      <c r="AE923" s="12">
        <v>20</v>
      </c>
      <c r="AF923" s="14">
        <v>1</v>
      </c>
      <c r="AG923" s="14">
        <v>5</v>
      </c>
      <c r="AH923" s="20">
        <v>2</v>
      </c>
      <c r="AI923" s="20">
        <v>1</v>
      </c>
      <c r="AJ923" s="20">
        <v>0</v>
      </c>
      <c r="AK923" s="20">
        <v>6</v>
      </c>
      <c r="AL923" s="14">
        <v>0</v>
      </c>
      <c r="AM923" s="14">
        <v>0</v>
      </c>
      <c r="AN923" s="14">
        <v>0</v>
      </c>
      <c r="AO923" s="14">
        <v>0.25</v>
      </c>
      <c r="AP923" s="14">
        <v>8000</v>
      </c>
      <c r="AQ923" s="14">
        <v>0.25</v>
      </c>
      <c r="AR923" s="14">
        <v>0</v>
      </c>
      <c r="AS923" s="20">
        <v>0</v>
      </c>
      <c r="AT923" s="14">
        <v>83000004</v>
      </c>
      <c r="AU923" s="14"/>
      <c r="AV923" s="15" t="s">
        <v>173</v>
      </c>
      <c r="AW923" s="14" t="s">
        <v>182</v>
      </c>
      <c r="AX923" s="14">
        <v>10002001</v>
      </c>
      <c r="AY923" s="14">
        <v>22001002</v>
      </c>
      <c r="AZ923" s="15" t="s">
        <v>183</v>
      </c>
      <c r="BA923" s="15" t="s">
        <v>240</v>
      </c>
      <c r="BB923" s="23">
        <v>0</v>
      </c>
      <c r="BC923" s="23">
        <v>1</v>
      </c>
      <c r="BD923" s="33" t="s">
        <v>1015</v>
      </c>
      <c r="BE923" s="14">
        <v>0</v>
      </c>
      <c r="BF923" s="12">
        <v>0</v>
      </c>
      <c r="BG923" s="14">
        <v>0</v>
      </c>
      <c r="BH923" s="14">
        <v>0</v>
      </c>
      <c r="BI923" s="14">
        <v>0</v>
      </c>
      <c r="BJ923" s="14">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4">
        <v>60031131</v>
      </c>
      <c r="D924" s="40" t="s">
        <v>1016</v>
      </c>
      <c r="E924" s="12">
        <v>1</v>
      </c>
      <c r="F924" s="20">
        <v>80000001</v>
      </c>
      <c r="G924" s="14">
        <v>0</v>
      </c>
      <c r="H924" s="14">
        <v>0</v>
      </c>
      <c r="I924" s="14">
        <v>60</v>
      </c>
      <c r="J924" s="14">
        <v>0</v>
      </c>
      <c r="K924" s="12">
        <v>0</v>
      </c>
      <c r="L924" s="20">
        <v>0</v>
      </c>
      <c r="M924" s="20">
        <v>0</v>
      </c>
      <c r="N924" s="20">
        <v>1</v>
      </c>
      <c r="O924" s="20">
        <v>0</v>
      </c>
      <c r="P924" s="20">
        <v>0</v>
      </c>
      <c r="Q924" s="20">
        <v>0</v>
      </c>
      <c r="R924" s="20">
        <v>0</v>
      </c>
      <c r="S924" s="20">
        <v>0</v>
      </c>
      <c r="T924" s="12">
        <v>1</v>
      </c>
      <c r="U924" s="20">
        <v>2</v>
      </c>
      <c r="V924" s="20">
        <v>0</v>
      </c>
      <c r="W924" s="14">
        <v>2</v>
      </c>
      <c r="X924" s="14"/>
      <c r="Y924" s="14">
        <v>0</v>
      </c>
      <c r="Z924" s="20">
        <v>0</v>
      </c>
      <c r="AA924" s="20">
        <v>0</v>
      </c>
      <c r="AB924" s="20">
        <v>0</v>
      </c>
      <c r="AC924" s="20">
        <v>0</v>
      </c>
      <c r="AD924" s="20">
        <v>0</v>
      </c>
      <c r="AE924" s="12">
        <v>20</v>
      </c>
      <c r="AF924" s="20">
        <v>0</v>
      </c>
      <c r="AG924" s="20">
        <v>0</v>
      </c>
      <c r="AH924" s="20">
        <v>0</v>
      </c>
      <c r="AI924" s="20">
        <v>0</v>
      </c>
      <c r="AJ924" s="20">
        <v>0</v>
      </c>
      <c r="AK924" s="20">
        <v>3</v>
      </c>
      <c r="AL924" s="20">
        <v>0</v>
      </c>
      <c r="AM924" s="20">
        <v>0</v>
      </c>
      <c r="AN924" s="20">
        <v>0</v>
      </c>
      <c r="AO924" s="20">
        <v>0.25</v>
      </c>
      <c r="AP924" s="20">
        <v>1000</v>
      </c>
      <c r="AQ924" s="20">
        <v>0</v>
      </c>
      <c r="AR924" s="20">
        <v>0</v>
      </c>
      <c r="AS924" s="20">
        <v>0</v>
      </c>
      <c r="AT924" s="224" t="s">
        <v>1017</v>
      </c>
      <c r="AU924" s="14"/>
      <c r="AV924" s="40" t="s">
        <v>173</v>
      </c>
      <c r="AW924" s="14" t="s">
        <v>182</v>
      </c>
      <c r="AX924" s="20" t="s">
        <v>153</v>
      </c>
      <c r="AY924" s="224" t="s">
        <v>1018</v>
      </c>
      <c r="AZ924" s="40" t="s">
        <v>156</v>
      </c>
      <c r="BA924" s="20">
        <v>0</v>
      </c>
      <c r="BB924" s="23">
        <v>0</v>
      </c>
      <c r="BC924" s="23">
        <v>1</v>
      </c>
      <c r="BD924" s="33" t="s">
        <v>1019</v>
      </c>
      <c r="BE924" s="20">
        <v>0</v>
      </c>
      <c r="BF924" s="12">
        <v>0</v>
      </c>
      <c r="BG924" s="20">
        <v>0</v>
      </c>
      <c r="BH924" s="20">
        <v>0</v>
      </c>
      <c r="BI924" s="20">
        <v>0</v>
      </c>
      <c r="BJ924" s="20">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14">
        <v>60031132</v>
      </c>
      <c r="D925" s="40" t="s">
        <v>1020</v>
      </c>
      <c r="E925" s="12">
        <v>1</v>
      </c>
      <c r="F925" s="20">
        <v>80000001</v>
      </c>
      <c r="G925" s="14">
        <v>0</v>
      </c>
      <c r="H925" s="14">
        <v>0</v>
      </c>
      <c r="I925" s="14">
        <v>60</v>
      </c>
      <c r="J925" s="14">
        <v>0</v>
      </c>
      <c r="K925" s="12">
        <v>0</v>
      </c>
      <c r="L925" s="14">
        <v>0</v>
      </c>
      <c r="M925" s="14">
        <v>0</v>
      </c>
      <c r="N925" s="14">
        <v>2</v>
      </c>
      <c r="O925" s="14">
        <v>1</v>
      </c>
      <c r="P925" s="14">
        <v>1</v>
      </c>
      <c r="Q925" s="14">
        <v>0</v>
      </c>
      <c r="R925" s="20">
        <v>0</v>
      </c>
      <c r="S925" s="23">
        <v>0</v>
      </c>
      <c r="T925" s="12">
        <v>1</v>
      </c>
      <c r="U925" s="14">
        <v>2</v>
      </c>
      <c r="V925" s="14">
        <v>0</v>
      </c>
      <c r="W925" s="14">
        <v>2</v>
      </c>
      <c r="X925" s="14"/>
      <c r="Y925" s="14">
        <v>0</v>
      </c>
      <c r="Z925" s="14">
        <v>0</v>
      </c>
      <c r="AA925" s="14">
        <v>0</v>
      </c>
      <c r="AB925" s="14">
        <v>0</v>
      </c>
      <c r="AC925" s="14">
        <v>1</v>
      </c>
      <c r="AD925" s="14">
        <v>0</v>
      </c>
      <c r="AE925" s="12">
        <v>0</v>
      </c>
      <c r="AF925" s="14">
        <v>1</v>
      </c>
      <c r="AG925" s="14">
        <v>3</v>
      </c>
      <c r="AH925" s="20">
        <v>1</v>
      </c>
      <c r="AI925" s="20">
        <v>1</v>
      </c>
      <c r="AJ925" s="20">
        <v>0</v>
      </c>
      <c r="AK925" s="20">
        <v>6</v>
      </c>
      <c r="AL925" s="14">
        <v>0</v>
      </c>
      <c r="AM925" s="14">
        <v>0</v>
      </c>
      <c r="AN925" s="14">
        <v>0</v>
      </c>
      <c r="AO925" s="14">
        <v>0</v>
      </c>
      <c r="AP925" s="14">
        <v>1000</v>
      </c>
      <c r="AQ925" s="14">
        <v>0</v>
      </c>
      <c r="AR925" s="14">
        <v>0</v>
      </c>
      <c r="AS925" s="20">
        <v>0</v>
      </c>
      <c r="AT925" s="14">
        <v>0</v>
      </c>
      <c r="AU925" s="14"/>
      <c r="AV925" s="15" t="s">
        <v>153</v>
      </c>
      <c r="AW925" s="14" t="s">
        <v>872</v>
      </c>
      <c r="AX925" s="14">
        <v>10003002</v>
      </c>
      <c r="AY925" s="20">
        <v>22001003</v>
      </c>
      <c r="AZ925" s="15" t="s">
        <v>156</v>
      </c>
      <c r="BA925" s="15">
        <v>0</v>
      </c>
      <c r="BB925" s="23">
        <v>0</v>
      </c>
      <c r="BC925" s="23">
        <v>1</v>
      </c>
      <c r="BD925" s="33"/>
      <c r="BE925" s="14">
        <v>0</v>
      </c>
      <c r="BF925" s="12">
        <v>0</v>
      </c>
      <c r="BG925" s="14">
        <v>0</v>
      </c>
      <c r="BH925" s="14">
        <v>0</v>
      </c>
      <c r="BI925" s="14">
        <v>0</v>
      </c>
      <c r="BJ925" s="14">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60031141</v>
      </c>
      <c r="D926" s="40" t="s">
        <v>1021</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1.8</v>
      </c>
      <c r="X926" s="14"/>
      <c r="Y926" s="14">
        <v>0</v>
      </c>
      <c r="Z926" s="14">
        <v>0</v>
      </c>
      <c r="AA926" s="14">
        <v>0</v>
      </c>
      <c r="AB926" s="14">
        <v>0</v>
      </c>
      <c r="AC926" s="14">
        <v>0</v>
      </c>
      <c r="AD926" s="14">
        <v>0</v>
      </c>
      <c r="AE926" s="12">
        <v>20</v>
      </c>
      <c r="AF926" s="14">
        <v>1</v>
      </c>
      <c r="AG926" s="14">
        <v>3</v>
      </c>
      <c r="AH926" s="20">
        <v>2</v>
      </c>
      <c r="AI926" s="20">
        <v>1</v>
      </c>
      <c r="AJ926" s="20">
        <v>0</v>
      </c>
      <c r="AK926" s="20">
        <v>6</v>
      </c>
      <c r="AL926" s="14">
        <v>0</v>
      </c>
      <c r="AM926" s="14">
        <v>0</v>
      </c>
      <c r="AN926" s="14">
        <v>0</v>
      </c>
      <c r="AO926" s="14">
        <v>0.25</v>
      </c>
      <c r="AP926" s="14">
        <v>20000</v>
      </c>
      <c r="AQ926" s="14">
        <v>0.25</v>
      </c>
      <c r="AR926" s="14">
        <v>2</v>
      </c>
      <c r="AS926" s="20">
        <v>0</v>
      </c>
      <c r="AT926" s="14">
        <v>0</v>
      </c>
      <c r="AU926" s="14"/>
      <c r="AV926" s="15" t="s">
        <v>173</v>
      </c>
      <c r="AW926" s="14" t="s">
        <v>182</v>
      </c>
      <c r="AX926" s="14">
        <v>10002001</v>
      </c>
      <c r="AY926" s="14">
        <v>22001004</v>
      </c>
      <c r="AZ926" s="15" t="s">
        <v>1022</v>
      </c>
      <c r="BA926" s="15" t="s">
        <v>226</v>
      </c>
      <c r="BB926" s="23">
        <v>0</v>
      </c>
      <c r="BC926" s="23">
        <v>1</v>
      </c>
      <c r="BD926" s="33" t="s">
        <v>1023</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60031151</v>
      </c>
      <c r="D927" s="40" t="s">
        <v>1024</v>
      </c>
      <c r="E927" s="12">
        <v>1</v>
      </c>
      <c r="F927" s="20">
        <v>80000001</v>
      </c>
      <c r="G927" s="12">
        <v>0</v>
      </c>
      <c r="H927" s="12">
        <v>0</v>
      </c>
      <c r="I927" s="14">
        <v>60</v>
      </c>
      <c r="J927" s="12">
        <v>0</v>
      </c>
      <c r="K927" s="12">
        <v>0</v>
      </c>
      <c r="L927" s="12">
        <v>0</v>
      </c>
      <c r="M927" s="12">
        <v>0</v>
      </c>
      <c r="N927" s="12">
        <v>1</v>
      </c>
      <c r="O927" s="12">
        <v>0</v>
      </c>
      <c r="P927" s="12">
        <v>0</v>
      </c>
      <c r="Q927" s="12">
        <v>0</v>
      </c>
      <c r="R927" s="20">
        <v>0</v>
      </c>
      <c r="S927" s="12">
        <v>0</v>
      </c>
      <c r="T927" s="12">
        <v>1</v>
      </c>
      <c r="U927" s="12">
        <v>2</v>
      </c>
      <c r="V927" s="12">
        <v>0</v>
      </c>
      <c r="W927" s="12">
        <v>1.5</v>
      </c>
      <c r="X927" s="14"/>
      <c r="Y927" s="14">
        <v>0</v>
      </c>
      <c r="Z927" s="12">
        <v>1</v>
      </c>
      <c r="AA927" s="12">
        <v>0</v>
      </c>
      <c r="AB927" s="12">
        <v>0</v>
      </c>
      <c r="AC927" s="12">
        <v>0</v>
      </c>
      <c r="AD927" s="12">
        <v>0</v>
      </c>
      <c r="AE927" s="12">
        <v>20</v>
      </c>
      <c r="AF927" s="12">
        <v>1</v>
      </c>
      <c r="AG927" s="46">
        <v>4</v>
      </c>
      <c r="AH927" s="20">
        <v>2</v>
      </c>
      <c r="AI927" s="20">
        <v>1</v>
      </c>
      <c r="AJ927" s="20">
        <v>0</v>
      </c>
      <c r="AK927" s="20">
        <v>6</v>
      </c>
      <c r="AL927" s="12">
        <v>0</v>
      </c>
      <c r="AM927" s="12">
        <v>0</v>
      </c>
      <c r="AN927" s="12">
        <v>0</v>
      </c>
      <c r="AO927" s="12">
        <v>0.5</v>
      </c>
      <c r="AP927" s="12">
        <v>8000</v>
      </c>
      <c r="AQ927" s="12">
        <v>0.2</v>
      </c>
      <c r="AR927" s="12">
        <v>0</v>
      </c>
      <c r="AS927" s="20">
        <v>0</v>
      </c>
      <c r="AT927" s="14">
        <v>90001025</v>
      </c>
      <c r="AU927" s="14"/>
      <c r="AV927" s="13" t="s">
        <v>158</v>
      </c>
      <c r="AW927" s="14" t="s">
        <v>180</v>
      </c>
      <c r="AX927" s="14">
        <v>10000007</v>
      </c>
      <c r="AY927" s="14">
        <v>22001005</v>
      </c>
      <c r="AZ927" s="13" t="s">
        <v>782</v>
      </c>
      <c r="BA927" s="12">
        <v>0</v>
      </c>
      <c r="BB927" s="23">
        <v>0</v>
      </c>
      <c r="BC927" s="23">
        <v>1</v>
      </c>
      <c r="BD927" s="33" t="s">
        <v>1025</v>
      </c>
      <c r="BE927" s="12">
        <v>0</v>
      </c>
      <c r="BF927" s="12">
        <v>0</v>
      </c>
      <c r="BG927" s="12">
        <v>0</v>
      </c>
      <c r="BH927" s="12">
        <v>0</v>
      </c>
      <c r="BI927" s="12">
        <v>0</v>
      </c>
      <c r="BJ927" s="12">
        <v>0</v>
      </c>
      <c r="BK927" s="26">
        <v>0</v>
      </c>
      <c r="BL927" s="20">
        <v>0</v>
      </c>
      <c r="BM927" s="20">
        <v>0</v>
      </c>
      <c r="BN927" s="20">
        <v>1000</v>
      </c>
      <c r="BO927" s="20">
        <v>1</v>
      </c>
      <c r="BP927" s="20">
        <v>600</v>
      </c>
      <c r="BQ927" s="20">
        <v>600</v>
      </c>
      <c r="BR927" s="20">
        <v>0</v>
      </c>
      <c r="BS927" s="20"/>
      <c r="BT927" s="20"/>
      <c r="BU927" s="20"/>
      <c r="BV927" s="20">
        <v>1000</v>
      </c>
      <c r="BW927" s="20">
        <v>1</v>
      </c>
      <c r="BX927" s="20">
        <v>1</v>
      </c>
    </row>
    <row r="928" spans="3:76" ht="20.100000000000001" customHeight="1">
      <c r="C928" s="14">
        <v>60031161</v>
      </c>
      <c r="D928" s="40" t="s">
        <v>1026</v>
      </c>
      <c r="E928" s="12">
        <v>1</v>
      </c>
      <c r="F928" s="20">
        <v>80000001</v>
      </c>
      <c r="G928" s="14">
        <v>0</v>
      </c>
      <c r="H928" s="14">
        <v>0</v>
      </c>
      <c r="I928" s="14">
        <v>60</v>
      </c>
      <c r="J928" s="12">
        <v>0</v>
      </c>
      <c r="K928" s="12">
        <v>0</v>
      </c>
      <c r="L928" s="14">
        <v>0</v>
      </c>
      <c r="M928" s="14">
        <v>0</v>
      </c>
      <c r="N928" s="14">
        <v>1</v>
      </c>
      <c r="O928" s="14">
        <v>0</v>
      </c>
      <c r="P928" s="14">
        <v>0</v>
      </c>
      <c r="Q928" s="14">
        <v>0</v>
      </c>
      <c r="R928" s="20">
        <v>0</v>
      </c>
      <c r="S928" s="23">
        <v>0</v>
      </c>
      <c r="T928" s="12">
        <v>1</v>
      </c>
      <c r="U928" s="14">
        <v>2</v>
      </c>
      <c r="V928" s="14">
        <v>0</v>
      </c>
      <c r="W928" s="14">
        <v>3</v>
      </c>
      <c r="X928" s="14"/>
      <c r="Y928" s="14">
        <v>0</v>
      </c>
      <c r="Z928" s="14">
        <v>0</v>
      </c>
      <c r="AA928" s="14">
        <v>0</v>
      </c>
      <c r="AB928" s="14">
        <v>0</v>
      </c>
      <c r="AC928" s="14">
        <v>0</v>
      </c>
      <c r="AD928" s="14">
        <v>0</v>
      </c>
      <c r="AE928" s="12">
        <v>20</v>
      </c>
      <c r="AF928" s="14">
        <v>1</v>
      </c>
      <c r="AG928" s="14">
        <v>8</v>
      </c>
      <c r="AH928" s="20">
        <v>2</v>
      </c>
      <c r="AI928" s="20">
        <v>0</v>
      </c>
      <c r="AJ928" s="20">
        <v>1</v>
      </c>
      <c r="AK928" s="20">
        <v>0</v>
      </c>
      <c r="AL928" s="14">
        <v>0</v>
      </c>
      <c r="AM928" s="14">
        <v>0</v>
      </c>
      <c r="AN928" s="14">
        <v>0</v>
      </c>
      <c r="AO928" s="14">
        <v>0.5</v>
      </c>
      <c r="AP928" s="14">
        <v>12000</v>
      </c>
      <c r="AQ928" s="14">
        <v>0</v>
      </c>
      <c r="AR928" s="14">
        <v>0</v>
      </c>
      <c r="AS928" s="20">
        <v>0</v>
      </c>
      <c r="AT928" s="224" t="s">
        <v>1027</v>
      </c>
      <c r="AU928" s="14"/>
      <c r="AV928" s="15" t="s">
        <v>179</v>
      </c>
      <c r="AW928" s="14" t="s">
        <v>182</v>
      </c>
      <c r="AX928" s="14">
        <v>10002001</v>
      </c>
      <c r="AY928" s="14">
        <v>22001006</v>
      </c>
      <c r="AZ928" s="15" t="s">
        <v>1028</v>
      </c>
      <c r="BA928" s="23" t="s">
        <v>1029</v>
      </c>
      <c r="BB928" s="23">
        <v>0</v>
      </c>
      <c r="BC928" s="23">
        <v>1</v>
      </c>
      <c r="BD928" s="33" t="s">
        <v>1030</v>
      </c>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14">
        <v>60031162</v>
      </c>
      <c r="D929" s="97" t="s">
        <v>1031</v>
      </c>
      <c r="E929" s="98">
        <v>1</v>
      </c>
      <c r="F929" s="20">
        <v>80000001</v>
      </c>
      <c r="G929" s="98">
        <v>0</v>
      </c>
      <c r="H929" s="98">
        <v>0</v>
      </c>
      <c r="I929" s="98">
        <v>60</v>
      </c>
      <c r="J929" s="98">
        <v>0</v>
      </c>
      <c r="K929" s="98">
        <v>0</v>
      </c>
      <c r="L929" s="101">
        <v>0</v>
      </c>
      <c r="M929" s="101">
        <v>0</v>
      </c>
      <c r="N929" s="101">
        <v>1</v>
      </c>
      <c r="O929" s="101">
        <v>0</v>
      </c>
      <c r="P929" s="101">
        <v>1</v>
      </c>
      <c r="Q929" s="101">
        <v>0</v>
      </c>
      <c r="R929" s="102">
        <v>0</v>
      </c>
      <c r="S929" s="101">
        <v>0</v>
      </c>
      <c r="T929" s="101">
        <v>1</v>
      </c>
      <c r="U929" s="101">
        <v>2</v>
      </c>
      <c r="V929" s="101">
        <v>0</v>
      </c>
      <c r="W929" s="101">
        <v>3</v>
      </c>
      <c r="X929" s="101"/>
      <c r="Y929" s="101">
        <v>0</v>
      </c>
      <c r="Z929" s="101">
        <v>1</v>
      </c>
      <c r="AA929" s="101">
        <v>0</v>
      </c>
      <c r="AB929" s="101">
        <v>0</v>
      </c>
      <c r="AC929" s="101">
        <v>0</v>
      </c>
      <c r="AD929" s="101">
        <v>0</v>
      </c>
      <c r="AE929" s="12">
        <v>0</v>
      </c>
      <c r="AF929" s="101">
        <v>1</v>
      </c>
      <c r="AG929" s="101">
        <v>3</v>
      </c>
      <c r="AH929" s="102">
        <v>7</v>
      </c>
      <c r="AI929" s="102">
        <v>1</v>
      </c>
      <c r="AJ929" s="102">
        <v>0</v>
      </c>
      <c r="AK929" s="102">
        <v>6</v>
      </c>
      <c r="AL929" s="101">
        <v>0</v>
      </c>
      <c r="AM929" s="101">
        <v>0</v>
      </c>
      <c r="AN929" s="101">
        <v>0</v>
      </c>
      <c r="AO929" s="101">
        <v>0</v>
      </c>
      <c r="AP929" s="101">
        <v>5000</v>
      </c>
      <c r="AQ929" s="101">
        <v>2.5</v>
      </c>
      <c r="AR929" s="101">
        <v>0</v>
      </c>
      <c r="AS929" s="102">
        <v>0</v>
      </c>
      <c r="AT929" s="101">
        <v>80001030</v>
      </c>
      <c r="AU929" s="101"/>
      <c r="AV929" s="103"/>
      <c r="AW929" s="101" t="s">
        <v>159</v>
      </c>
      <c r="AX929" s="98">
        <v>10000007</v>
      </c>
      <c r="AY929" s="98">
        <v>70204001</v>
      </c>
      <c r="AZ929" s="97" t="s">
        <v>156</v>
      </c>
      <c r="BA929" s="101">
        <v>0</v>
      </c>
      <c r="BB929" s="104">
        <v>0</v>
      </c>
      <c r="BC929" s="23">
        <v>1</v>
      </c>
      <c r="BD929" s="105" t="s">
        <v>1032</v>
      </c>
      <c r="BE929" s="101">
        <v>0</v>
      </c>
      <c r="BF929" s="101">
        <v>0</v>
      </c>
      <c r="BG929" s="101">
        <v>0</v>
      </c>
      <c r="BH929" s="101">
        <v>0</v>
      </c>
      <c r="BI929" s="101">
        <v>0</v>
      </c>
      <c r="BJ929" s="101">
        <v>0</v>
      </c>
      <c r="BK929" s="107">
        <v>0</v>
      </c>
      <c r="BL929" s="102">
        <v>1</v>
      </c>
      <c r="BM929" s="102">
        <v>0</v>
      </c>
      <c r="BN929" s="102">
        <v>0</v>
      </c>
      <c r="BO929" s="102">
        <v>0</v>
      </c>
      <c r="BP929" s="102">
        <v>0</v>
      </c>
      <c r="BQ929" s="102">
        <v>0</v>
      </c>
      <c r="BR929" s="20">
        <v>0</v>
      </c>
      <c r="BS929" s="20"/>
      <c r="BT929" s="20"/>
      <c r="BU929" s="20"/>
      <c r="BV929" s="102">
        <v>0</v>
      </c>
      <c r="BW929" s="102">
        <v>0</v>
      </c>
      <c r="BX929" s="102">
        <v>0</v>
      </c>
    </row>
    <row r="930" spans="3:76" ht="20.100000000000001" customHeight="1">
      <c r="C930" s="71">
        <v>60031171</v>
      </c>
      <c r="D930" s="81" t="s">
        <v>1033</v>
      </c>
      <c r="E930" s="68">
        <v>1</v>
      </c>
      <c r="F930" s="20">
        <v>80000001</v>
      </c>
      <c r="G930" s="71">
        <v>0</v>
      </c>
      <c r="H930" s="71">
        <v>0</v>
      </c>
      <c r="I930" s="68">
        <v>60</v>
      </c>
      <c r="J930" s="68">
        <v>0</v>
      </c>
      <c r="K930" s="68">
        <v>0</v>
      </c>
      <c r="L930" s="71">
        <v>0</v>
      </c>
      <c r="M930" s="71">
        <v>0</v>
      </c>
      <c r="N930" s="71">
        <v>1</v>
      </c>
      <c r="O930" s="71">
        <v>0</v>
      </c>
      <c r="P930" s="71">
        <v>0</v>
      </c>
      <c r="Q930" s="71">
        <v>0</v>
      </c>
      <c r="R930" s="70">
        <v>0</v>
      </c>
      <c r="S930" s="72">
        <v>0</v>
      </c>
      <c r="T930" s="68">
        <v>1</v>
      </c>
      <c r="U930" s="71">
        <v>2</v>
      </c>
      <c r="V930" s="71">
        <v>0</v>
      </c>
      <c r="W930" s="71">
        <v>1.5</v>
      </c>
      <c r="X930" s="71"/>
      <c r="Y930" s="71">
        <v>5000</v>
      </c>
      <c r="Z930" s="71">
        <v>0</v>
      </c>
      <c r="AA930" s="71">
        <v>0</v>
      </c>
      <c r="AB930" s="71">
        <v>0</v>
      </c>
      <c r="AC930" s="71">
        <v>0</v>
      </c>
      <c r="AD930" s="71">
        <v>0</v>
      </c>
      <c r="AE930" s="71">
        <v>30</v>
      </c>
      <c r="AF930" s="71">
        <v>1</v>
      </c>
      <c r="AG930" s="71">
        <v>3</v>
      </c>
      <c r="AH930" s="70">
        <v>2</v>
      </c>
      <c r="AI930" s="70">
        <v>1</v>
      </c>
      <c r="AJ930" s="70">
        <v>0</v>
      </c>
      <c r="AK930" s="70">
        <v>6</v>
      </c>
      <c r="AL930" s="71">
        <v>0</v>
      </c>
      <c r="AM930" s="71">
        <v>0</v>
      </c>
      <c r="AN930" s="71">
        <v>0</v>
      </c>
      <c r="AO930" s="71">
        <v>0.5</v>
      </c>
      <c r="AP930" s="71">
        <v>10000</v>
      </c>
      <c r="AQ930" s="71">
        <v>0.5</v>
      </c>
      <c r="AR930" s="71">
        <v>0</v>
      </c>
      <c r="AS930" s="70">
        <v>0</v>
      </c>
      <c r="AT930" s="71">
        <v>0</v>
      </c>
      <c r="AU930" s="71"/>
      <c r="AV930" s="81" t="s">
        <v>158</v>
      </c>
      <c r="AW930" s="71" t="s">
        <v>182</v>
      </c>
      <c r="AX930" s="71">
        <v>10002001</v>
      </c>
      <c r="AY930" s="71">
        <v>21201090</v>
      </c>
      <c r="AZ930" s="81" t="s">
        <v>183</v>
      </c>
      <c r="BA930" s="81" t="s">
        <v>226</v>
      </c>
      <c r="BB930" s="72">
        <v>0</v>
      </c>
      <c r="BC930" s="72">
        <v>0</v>
      </c>
      <c r="BD930" s="88" t="str">
        <f>"在目标区域立即释放法术,在此范围内的目标每秒造成"&amp;W930*100&amp;"%攻击伤害+"&amp;Y930&amp;"点固定伤害,持续10秒"</f>
        <v>在目标区域立即释放法术,在此范围内的目标每秒造成150%攻击伤害+5000点固定伤害,持续10秒</v>
      </c>
      <c r="BE930" s="71">
        <v>0</v>
      </c>
      <c r="BF930" s="68">
        <v>0</v>
      </c>
      <c r="BG930" s="71">
        <v>0</v>
      </c>
      <c r="BH930" s="71">
        <v>0</v>
      </c>
      <c r="BI930" s="71">
        <v>0</v>
      </c>
      <c r="BJ930" s="71">
        <v>0</v>
      </c>
      <c r="BK930" s="74">
        <v>0</v>
      </c>
      <c r="BL930" s="70">
        <v>0</v>
      </c>
      <c r="BM930" s="70">
        <v>0</v>
      </c>
      <c r="BN930" s="70">
        <v>0</v>
      </c>
      <c r="BO930" s="70">
        <v>0</v>
      </c>
      <c r="BP930" s="70">
        <v>0</v>
      </c>
      <c r="BQ930" s="70">
        <v>0</v>
      </c>
      <c r="BR930" s="20">
        <v>0</v>
      </c>
      <c r="BS930" s="20"/>
      <c r="BT930" s="20"/>
      <c r="BU930" s="20"/>
      <c r="BV930" s="70">
        <v>0</v>
      </c>
      <c r="BW930" s="70">
        <v>0</v>
      </c>
      <c r="BX930" s="70">
        <v>0</v>
      </c>
    </row>
    <row r="931" spans="3:76" ht="19.5" customHeight="1">
      <c r="C931" s="71">
        <v>60031181</v>
      </c>
      <c r="D931" s="80" t="s">
        <v>1034</v>
      </c>
      <c r="E931" s="71">
        <v>1</v>
      </c>
      <c r="F931" s="20">
        <v>80000001</v>
      </c>
      <c r="G931" s="71">
        <v>0</v>
      </c>
      <c r="H931" s="71">
        <v>0</v>
      </c>
      <c r="I931" s="68">
        <v>60</v>
      </c>
      <c r="J931" s="71">
        <v>0</v>
      </c>
      <c r="K931" s="71">
        <v>0</v>
      </c>
      <c r="L931" s="68">
        <v>0</v>
      </c>
      <c r="M931" s="68">
        <v>0</v>
      </c>
      <c r="N931" s="68">
        <v>1</v>
      </c>
      <c r="O931" s="68">
        <v>0</v>
      </c>
      <c r="P931" s="68">
        <v>1</v>
      </c>
      <c r="Q931" s="68">
        <v>0</v>
      </c>
      <c r="R931" s="70">
        <v>0</v>
      </c>
      <c r="S931" s="68">
        <v>0</v>
      </c>
      <c r="T931" s="68">
        <v>1</v>
      </c>
      <c r="U931" s="68">
        <v>2</v>
      </c>
      <c r="V931" s="68">
        <v>0</v>
      </c>
      <c r="W931" s="68">
        <v>3</v>
      </c>
      <c r="X931" s="68"/>
      <c r="Y931" s="68">
        <v>5000</v>
      </c>
      <c r="Z931" s="68">
        <v>1</v>
      </c>
      <c r="AA931" s="68">
        <v>0</v>
      </c>
      <c r="AB931" s="68">
        <v>0</v>
      </c>
      <c r="AC931" s="68">
        <v>0</v>
      </c>
      <c r="AD931" s="68">
        <v>0</v>
      </c>
      <c r="AE931" s="68">
        <v>30</v>
      </c>
      <c r="AF931" s="68">
        <v>1</v>
      </c>
      <c r="AG931" s="68">
        <v>3</v>
      </c>
      <c r="AH931" s="70">
        <v>0</v>
      </c>
      <c r="AI931" s="70">
        <v>2</v>
      </c>
      <c r="AJ931" s="70">
        <v>0</v>
      </c>
      <c r="AK931" s="70">
        <v>2</v>
      </c>
      <c r="AL931" s="68">
        <v>0</v>
      </c>
      <c r="AM931" s="68">
        <v>0</v>
      </c>
      <c r="AN931" s="68">
        <v>0</v>
      </c>
      <c r="AO931" s="68">
        <v>2</v>
      </c>
      <c r="AP931" s="68">
        <v>10000</v>
      </c>
      <c r="AQ931" s="68">
        <v>0.5</v>
      </c>
      <c r="AR931" s="68">
        <v>10</v>
      </c>
      <c r="AS931" s="70">
        <v>0</v>
      </c>
      <c r="AT931" s="68" t="s">
        <v>153</v>
      </c>
      <c r="AU931" s="68"/>
      <c r="AV931" s="81" t="s">
        <v>158</v>
      </c>
      <c r="AW931" s="68" t="s">
        <v>159</v>
      </c>
      <c r="AX931" s="71">
        <v>10000007</v>
      </c>
      <c r="AY931" s="71">
        <v>21202090</v>
      </c>
      <c r="AZ931" s="81" t="s">
        <v>181</v>
      </c>
      <c r="BA931" s="70" t="s">
        <v>1035</v>
      </c>
      <c r="BB931" s="72">
        <v>0</v>
      </c>
      <c r="BC931" s="72" t="s">
        <v>1036</v>
      </c>
      <c r="BD931" s="86" t="s">
        <v>1037</v>
      </c>
      <c r="BE931" s="68">
        <v>0</v>
      </c>
      <c r="BF931" s="68">
        <v>0</v>
      </c>
      <c r="BG931" s="68">
        <v>0</v>
      </c>
      <c r="BH931" s="68">
        <v>0</v>
      </c>
      <c r="BI931" s="68">
        <v>0</v>
      </c>
      <c r="BJ931" s="68">
        <v>0</v>
      </c>
      <c r="BK931" s="74">
        <v>0</v>
      </c>
      <c r="BL931" s="70">
        <v>0</v>
      </c>
      <c r="BM931" s="70">
        <v>0</v>
      </c>
      <c r="BN931" s="70">
        <v>0</v>
      </c>
      <c r="BO931" s="70">
        <v>0</v>
      </c>
      <c r="BP931" s="70">
        <v>0</v>
      </c>
      <c r="BQ931" s="70">
        <v>0</v>
      </c>
      <c r="BR931" s="20">
        <v>0</v>
      </c>
      <c r="BS931" s="20"/>
      <c r="BT931" s="20"/>
      <c r="BU931" s="20"/>
      <c r="BV931" s="70">
        <v>0</v>
      </c>
      <c r="BW931" s="70">
        <v>0</v>
      </c>
      <c r="BX931" s="70">
        <v>0</v>
      </c>
    </row>
    <row r="932" spans="3:76" ht="20.100000000000001" customHeight="1">
      <c r="C932" s="71">
        <v>60031191</v>
      </c>
      <c r="D932" s="69" t="s">
        <v>1038</v>
      </c>
      <c r="E932" s="71">
        <v>1</v>
      </c>
      <c r="F932" s="20">
        <v>80000001</v>
      </c>
      <c r="G932" s="71">
        <v>0</v>
      </c>
      <c r="H932" s="71">
        <v>0</v>
      </c>
      <c r="I932" s="68">
        <v>60</v>
      </c>
      <c r="J932" s="71">
        <v>0</v>
      </c>
      <c r="K932" s="71">
        <v>0</v>
      </c>
      <c r="L932" s="68">
        <v>0</v>
      </c>
      <c r="M932" s="68">
        <v>0</v>
      </c>
      <c r="N932" s="68">
        <v>1</v>
      </c>
      <c r="O932" s="68">
        <v>0</v>
      </c>
      <c r="P932" s="68">
        <v>1</v>
      </c>
      <c r="Q932" s="68">
        <v>0</v>
      </c>
      <c r="R932" s="70">
        <v>0</v>
      </c>
      <c r="S932" s="68">
        <v>0</v>
      </c>
      <c r="T932" s="68">
        <v>1</v>
      </c>
      <c r="U932" s="68">
        <v>2</v>
      </c>
      <c r="V932" s="68">
        <v>0</v>
      </c>
      <c r="W932" s="68">
        <v>0</v>
      </c>
      <c r="X932" s="68"/>
      <c r="Y932" s="68">
        <v>0</v>
      </c>
      <c r="Z932" s="68">
        <v>0</v>
      </c>
      <c r="AA932" s="68">
        <v>0</v>
      </c>
      <c r="AB932" s="68">
        <v>0</v>
      </c>
      <c r="AC932" s="68">
        <v>0</v>
      </c>
      <c r="AD932" s="68">
        <v>0</v>
      </c>
      <c r="AE932" s="68">
        <v>30</v>
      </c>
      <c r="AF932" s="68">
        <v>0</v>
      </c>
      <c r="AG932" s="68">
        <v>0</v>
      </c>
      <c r="AH932" s="70">
        <v>2</v>
      </c>
      <c r="AI932" s="70">
        <v>2</v>
      </c>
      <c r="AJ932" s="70">
        <v>0</v>
      </c>
      <c r="AK932" s="70">
        <v>1.5</v>
      </c>
      <c r="AL932" s="68">
        <v>0</v>
      </c>
      <c r="AM932" s="68">
        <v>0</v>
      </c>
      <c r="AN932" s="68">
        <v>0</v>
      </c>
      <c r="AO932" s="68">
        <v>1</v>
      </c>
      <c r="AP932" s="68">
        <v>3000</v>
      </c>
      <c r="AQ932" s="68">
        <v>0.5</v>
      </c>
      <c r="AR932" s="68">
        <v>0</v>
      </c>
      <c r="AS932" s="70">
        <v>0</v>
      </c>
      <c r="AT932" s="68" t="s">
        <v>153</v>
      </c>
      <c r="AU932" s="68"/>
      <c r="AV932" s="69" t="s">
        <v>815</v>
      </c>
      <c r="AW932" s="68" t="s">
        <v>155</v>
      </c>
      <c r="AX932" s="71">
        <v>0</v>
      </c>
      <c r="AY932" s="71">
        <v>21203090</v>
      </c>
      <c r="AZ932" s="69" t="s">
        <v>267</v>
      </c>
      <c r="BA932" s="81" t="s">
        <v>1039</v>
      </c>
      <c r="BB932" s="72">
        <v>0</v>
      </c>
      <c r="BC932" s="72">
        <v>0</v>
      </c>
      <c r="BD932" s="86" t="s">
        <v>1040</v>
      </c>
      <c r="BE932" s="68">
        <v>0</v>
      </c>
      <c r="BF932" s="68">
        <v>0</v>
      </c>
      <c r="BG932" s="68">
        <v>0</v>
      </c>
      <c r="BH932" s="68">
        <v>0</v>
      </c>
      <c r="BI932" s="68">
        <v>0</v>
      </c>
      <c r="BJ932" s="68">
        <v>0</v>
      </c>
      <c r="BK932" s="74">
        <v>0</v>
      </c>
      <c r="BL932" s="70">
        <v>0</v>
      </c>
      <c r="BM932" s="70">
        <v>0</v>
      </c>
      <c r="BN932" s="70">
        <v>0</v>
      </c>
      <c r="BO932" s="70">
        <v>0</v>
      </c>
      <c r="BP932" s="70">
        <v>0</v>
      </c>
      <c r="BQ932" s="70">
        <v>0</v>
      </c>
      <c r="BR932" s="20">
        <v>0</v>
      </c>
      <c r="BS932" s="20"/>
      <c r="BT932" s="20"/>
      <c r="BU932" s="20"/>
      <c r="BV932" s="70">
        <v>0</v>
      </c>
      <c r="BW932" s="70">
        <v>0</v>
      </c>
      <c r="BX932" s="70">
        <v>0</v>
      </c>
    </row>
    <row r="933" spans="3:76" ht="19.5" customHeight="1">
      <c r="C933" s="14">
        <v>61031111</v>
      </c>
      <c r="D933" s="40" t="s">
        <v>1041</v>
      </c>
      <c r="E933" s="14">
        <v>1</v>
      </c>
      <c r="F933" s="20">
        <v>80000001</v>
      </c>
      <c r="G933" s="14">
        <v>0</v>
      </c>
      <c r="H933" s="14">
        <v>0</v>
      </c>
      <c r="I933" s="14">
        <v>60</v>
      </c>
      <c r="J933" s="14">
        <v>0</v>
      </c>
      <c r="K933" s="14">
        <v>0</v>
      </c>
      <c r="L933" s="12">
        <v>0</v>
      </c>
      <c r="M933" s="12">
        <v>0</v>
      </c>
      <c r="N933" s="46">
        <v>1</v>
      </c>
      <c r="O933" s="12">
        <v>0</v>
      </c>
      <c r="P933" s="12">
        <v>1</v>
      </c>
      <c r="Q933" s="12">
        <v>0</v>
      </c>
      <c r="R933" s="20">
        <v>0</v>
      </c>
      <c r="S933" s="12">
        <v>0</v>
      </c>
      <c r="T933" s="12">
        <v>1</v>
      </c>
      <c r="U933" s="12">
        <v>2</v>
      </c>
      <c r="V933" s="12">
        <v>0</v>
      </c>
      <c r="W933" s="12">
        <v>3</v>
      </c>
      <c r="X933" s="12"/>
      <c r="Y933" s="12">
        <v>0</v>
      </c>
      <c r="Z933" s="12">
        <v>1</v>
      </c>
      <c r="AA933" s="12">
        <v>0</v>
      </c>
      <c r="AB933" s="12">
        <v>0</v>
      </c>
      <c r="AC933" s="12">
        <v>0</v>
      </c>
      <c r="AD933" s="12">
        <v>0</v>
      </c>
      <c r="AE933" s="12">
        <v>30</v>
      </c>
      <c r="AF933" s="12">
        <v>1</v>
      </c>
      <c r="AG933" s="12">
        <v>3</v>
      </c>
      <c r="AH933" s="20">
        <v>0</v>
      </c>
      <c r="AI933" s="20">
        <v>2</v>
      </c>
      <c r="AJ933" s="20">
        <v>0</v>
      </c>
      <c r="AK933" s="20">
        <v>2</v>
      </c>
      <c r="AL933" s="12">
        <v>0</v>
      </c>
      <c r="AM933" s="12">
        <v>0</v>
      </c>
      <c r="AN933" s="12">
        <v>0</v>
      </c>
      <c r="AO933" s="12">
        <v>2</v>
      </c>
      <c r="AP933" s="12">
        <v>10000</v>
      </c>
      <c r="AQ933" s="12">
        <v>0.5</v>
      </c>
      <c r="AR933" s="12">
        <v>10</v>
      </c>
      <c r="AS933" s="20">
        <v>0</v>
      </c>
      <c r="AT933" s="12" t="s">
        <v>153</v>
      </c>
      <c r="AU933" s="12"/>
      <c r="AV933" s="15" t="s">
        <v>1011</v>
      </c>
      <c r="AW933" s="12" t="s">
        <v>159</v>
      </c>
      <c r="AX933" s="14">
        <v>10000007</v>
      </c>
      <c r="AY933" s="14">
        <v>22001001</v>
      </c>
      <c r="AZ933" s="15" t="s">
        <v>181</v>
      </c>
      <c r="BA933" s="23" t="s">
        <v>1035</v>
      </c>
      <c r="BB933" s="23">
        <v>0</v>
      </c>
      <c r="BC933" s="23">
        <v>1</v>
      </c>
      <c r="BD933" s="34" t="s">
        <v>1042</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61031121</v>
      </c>
      <c r="D934" s="40" t="s">
        <v>1043</v>
      </c>
      <c r="E934" s="12">
        <v>1</v>
      </c>
      <c r="F934" s="20">
        <v>80000001</v>
      </c>
      <c r="G934" s="12">
        <v>0</v>
      </c>
      <c r="H934" s="12">
        <v>0</v>
      </c>
      <c r="I934" s="14">
        <v>60</v>
      </c>
      <c r="J934" s="12">
        <v>0</v>
      </c>
      <c r="K934" s="12">
        <v>0</v>
      </c>
      <c r="L934" s="14">
        <v>0</v>
      </c>
      <c r="M934" s="14">
        <v>0</v>
      </c>
      <c r="N934" s="14">
        <v>1</v>
      </c>
      <c r="O934" s="14">
        <v>0</v>
      </c>
      <c r="P934" s="14">
        <v>0</v>
      </c>
      <c r="Q934" s="14">
        <v>0</v>
      </c>
      <c r="R934" s="20">
        <v>0</v>
      </c>
      <c r="S934" s="23">
        <v>0</v>
      </c>
      <c r="T934" s="12">
        <v>1</v>
      </c>
      <c r="U934" s="14">
        <v>2</v>
      </c>
      <c r="V934" s="14">
        <v>0</v>
      </c>
      <c r="W934" s="14">
        <v>1.5</v>
      </c>
      <c r="X934" s="14"/>
      <c r="Y934" s="14">
        <v>0</v>
      </c>
      <c r="Z934" s="14">
        <v>0</v>
      </c>
      <c r="AA934" s="14">
        <v>0</v>
      </c>
      <c r="AB934" s="14">
        <v>0</v>
      </c>
      <c r="AC934" s="14">
        <v>0</v>
      </c>
      <c r="AD934" s="14">
        <v>0</v>
      </c>
      <c r="AE934" s="12">
        <v>30</v>
      </c>
      <c r="AF934" s="14">
        <v>1</v>
      </c>
      <c r="AG934" s="14">
        <v>5</v>
      </c>
      <c r="AH934" s="20">
        <v>2</v>
      </c>
      <c r="AI934" s="20">
        <v>1</v>
      </c>
      <c r="AJ934" s="20">
        <v>0</v>
      </c>
      <c r="AK934" s="20">
        <v>6</v>
      </c>
      <c r="AL934" s="14">
        <v>0</v>
      </c>
      <c r="AM934" s="14">
        <v>0</v>
      </c>
      <c r="AN934" s="14">
        <v>0</v>
      </c>
      <c r="AO934" s="14">
        <v>0.25</v>
      </c>
      <c r="AP934" s="14">
        <v>5000</v>
      </c>
      <c r="AQ934" s="14">
        <v>0.25</v>
      </c>
      <c r="AR934" s="14">
        <v>0</v>
      </c>
      <c r="AS934" s="20">
        <v>0</v>
      </c>
      <c r="AT934" s="14">
        <v>0</v>
      </c>
      <c r="AU934" s="14"/>
      <c r="AV934" s="15" t="s">
        <v>173</v>
      </c>
      <c r="AW934" s="14" t="s">
        <v>182</v>
      </c>
      <c r="AX934" s="14">
        <v>10002001</v>
      </c>
      <c r="AY934" s="14">
        <v>22001002</v>
      </c>
      <c r="AZ934" s="15" t="s">
        <v>183</v>
      </c>
      <c r="BA934" s="15" t="s">
        <v>240</v>
      </c>
      <c r="BB934" s="23">
        <v>0</v>
      </c>
      <c r="BC934" s="23">
        <v>1</v>
      </c>
      <c r="BD934" s="33">
        <v>11</v>
      </c>
      <c r="BE934" s="14">
        <v>0</v>
      </c>
      <c r="BF934" s="12">
        <v>0</v>
      </c>
      <c r="BG934" s="14">
        <v>0</v>
      </c>
      <c r="BH934" s="14">
        <v>0</v>
      </c>
      <c r="BI934" s="14">
        <v>0</v>
      </c>
      <c r="BJ934" s="14">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4">
        <v>61031131</v>
      </c>
      <c r="D935" s="40" t="s">
        <v>1044</v>
      </c>
      <c r="E935" s="12">
        <v>1</v>
      </c>
      <c r="F935" s="20">
        <v>80000001</v>
      </c>
      <c r="G935" s="14">
        <v>0</v>
      </c>
      <c r="H935" s="14">
        <v>0</v>
      </c>
      <c r="I935" s="14">
        <v>60</v>
      </c>
      <c r="J935" s="14">
        <v>0</v>
      </c>
      <c r="K935" s="12">
        <v>0</v>
      </c>
      <c r="L935" s="20">
        <v>0</v>
      </c>
      <c r="M935" s="20">
        <v>0</v>
      </c>
      <c r="N935" s="20">
        <v>1</v>
      </c>
      <c r="O935" s="20">
        <v>0</v>
      </c>
      <c r="P935" s="20">
        <v>0</v>
      </c>
      <c r="Q935" s="20">
        <v>0</v>
      </c>
      <c r="R935" s="20">
        <v>0</v>
      </c>
      <c r="S935" s="20">
        <v>0</v>
      </c>
      <c r="T935" s="12">
        <v>1</v>
      </c>
      <c r="U935" s="20">
        <v>2</v>
      </c>
      <c r="V935" s="20">
        <v>0</v>
      </c>
      <c r="W935" s="14">
        <v>2</v>
      </c>
      <c r="X935" s="14"/>
      <c r="Y935" s="14">
        <v>0</v>
      </c>
      <c r="Z935" s="20">
        <v>0</v>
      </c>
      <c r="AA935" s="20">
        <v>0</v>
      </c>
      <c r="AB935" s="20">
        <v>0</v>
      </c>
      <c r="AC935" s="20">
        <v>0</v>
      </c>
      <c r="AD935" s="20">
        <v>0</v>
      </c>
      <c r="AE935" s="12">
        <v>30</v>
      </c>
      <c r="AF935" s="20">
        <v>0</v>
      </c>
      <c r="AG935" s="20">
        <v>0</v>
      </c>
      <c r="AH935" s="20">
        <v>0</v>
      </c>
      <c r="AI935" s="20">
        <v>0</v>
      </c>
      <c r="AJ935" s="20">
        <v>0</v>
      </c>
      <c r="AK935" s="20">
        <v>3</v>
      </c>
      <c r="AL935" s="20">
        <v>0</v>
      </c>
      <c r="AM935" s="20">
        <v>0</v>
      </c>
      <c r="AN935" s="20">
        <v>0</v>
      </c>
      <c r="AO935" s="20">
        <v>0.25</v>
      </c>
      <c r="AP935" s="20">
        <v>1000</v>
      </c>
      <c r="AQ935" s="20">
        <v>0</v>
      </c>
      <c r="AR935" s="20">
        <v>0</v>
      </c>
      <c r="AS935" s="20">
        <v>0</v>
      </c>
      <c r="AT935" s="224" t="s">
        <v>1017</v>
      </c>
      <c r="AU935" s="14"/>
      <c r="AV935" s="40" t="s">
        <v>173</v>
      </c>
      <c r="AW935" s="14" t="s">
        <v>182</v>
      </c>
      <c r="AX935" s="20" t="s">
        <v>153</v>
      </c>
      <c r="AY935" s="224" t="s">
        <v>1018</v>
      </c>
      <c r="AZ935" s="40" t="s">
        <v>156</v>
      </c>
      <c r="BA935" s="20">
        <v>0</v>
      </c>
      <c r="BB935" s="23">
        <v>0</v>
      </c>
      <c r="BC935" s="23">
        <v>1</v>
      </c>
      <c r="BD935" s="33" t="s">
        <v>1019</v>
      </c>
      <c r="BE935" s="20">
        <v>0</v>
      </c>
      <c r="BF935" s="12">
        <v>0</v>
      </c>
      <c r="BG935" s="20">
        <v>0</v>
      </c>
      <c r="BH935" s="20">
        <v>0</v>
      </c>
      <c r="BI935" s="20">
        <v>0</v>
      </c>
      <c r="BJ935" s="20">
        <v>0</v>
      </c>
      <c r="BK935" s="26">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61031141</v>
      </c>
      <c r="D936" s="40" t="s">
        <v>1045</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30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173</v>
      </c>
      <c r="AW936" s="14" t="s">
        <v>182</v>
      </c>
      <c r="AX936" s="14">
        <v>10002001</v>
      </c>
      <c r="AY936" s="14">
        <v>22001004</v>
      </c>
      <c r="AZ936" s="15" t="s">
        <v>1022</v>
      </c>
      <c r="BA936" s="15" t="s">
        <v>226</v>
      </c>
      <c r="BB936" s="23">
        <v>0</v>
      </c>
      <c r="BC936" s="23">
        <v>1</v>
      </c>
      <c r="BD936" s="33" t="s">
        <v>1023</v>
      </c>
      <c r="BE936" s="14">
        <v>0</v>
      </c>
      <c r="BF936" s="12">
        <v>0</v>
      </c>
      <c r="BG936" s="14">
        <v>0</v>
      </c>
      <c r="BH936" s="14">
        <v>0</v>
      </c>
      <c r="BI936" s="14">
        <v>0</v>
      </c>
      <c r="BJ936" s="14">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61031151</v>
      </c>
      <c r="D937" s="40" t="s">
        <v>1046</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30</v>
      </c>
      <c r="AF937" s="12">
        <v>1</v>
      </c>
      <c r="AG937" s="46">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180</v>
      </c>
      <c r="AX937" s="14">
        <v>10000007</v>
      </c>
      <c r="AY937" s="14">
        <v>22001005</v>
      </c>
      <c r="AZ937" s="13" t="s">
        <v>782</v>
      </c>
      <c r="BA937" s="12">
        <v>0</v>
      </c>
      <c r="BB937" s="23">
        <v>0</v>
      </c>
      <c r="BC937" s="23">
        <v>1</v>
      </c>
      <c r="BD937" s="33" t="s">
        <v>1025</v>
      </c>
      <c r="BE937" s="12">
        <v>0</v>
      </c>
      <c r="BF937" s="12">
        <v>0</v>
      </c>
      <c r="BG937" s="12">
        <v>0</v>
      </c>
      <c r="BH937" s="12">
        <v>0</v>
      </c>
      <c r="BI937" s="12">
        <v>0</v>
      </c>
      <c r="BJ937" s="12">
        <v>0</v>
      </c>
      <c r="BK937" s="26">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61031161</v>
      </c>
      <c r="D938" s="40" t="s">
        <v>1047</v>
      </c>
      <c r="E938" s="12"/>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30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4" t="s">
        <v>1027</v>
      </c>
      <c r="AU938" s="14"/>
      <c r="AV938" s="15" t="s">
        <v>179</v>
      </c>
      <c r="AW938" s="14" t="s">
        <v>182</v>
      </c>
      <c r="AX938" s="14">
        <v>10002001</v>
      </c>
      <c r="AY938" s="14">
        <v>22001006</v>
      </c>
      <c r="AZ938" s="15" t="s">
        <v>1028</v>
      </c>
      <c r="BA938" s="23" t="s">
        <v>1029</v>
      </c>
      <c r="BB938" s="23">
        <v>0</v>
      </c>
      <c r="BC938" s="23">
        <v>1</v>
      </c>
      <c r="BD938" s="33" t="s">
        <v>1030</v>
      </c>
      <c r="BE938" s="14">
        <v>0</v>
      </c>
      <c r="BF938" s="12">
        <v>0</v>
      </c>
      <c r="BG938" s="14">
        <v>0</v>
      </c>
      <c r="BH938" s="14">
        <v>0</v>
      </c>
      <c r="BI938" s="14">
        <v>0</v>
      </c>
      <c r="BJ938" s="14">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71">
        <v>61031171</v>
      </c>
      <c r="D939" s="81" t="s">
        <v>1048</v>
      </c>
      <c r="E939" s="68">
        <v>1</v>
      </c>
      <c r="F939" s="20">
        <v>80000001</v>
      </c>
      <c r="G939" s="71">
        <v>0</v>
      </c>
      <c r="H939" s="71">
        <v>0</v>
      </c>
      <c r="I939" s="68">
        <v>42</v>
      </c>
      <c r="J939" s="68">
        <v>2</v>
      </c>
      <c r="K939" s="68">
        <v>0</v>
      </c>
      <c r="L939" s="71">
        <v>0</v>
      </c>
      <c r="M939" s="71">
        <v>0</v>
      </c>
      <c r="N939" s="71">
        <v>1</v>
      </c>
      <c r="O939" s="71">
        <v>0</v>
      </c>
      <c r="P939" s="71">
        <v>0</v>
      </c>
      <c r="Q939" s="71">
        <v>0</v>
      </c>
      <c r="R939" s="70">
        <v>0</v>
      </c>
      <c r="S939" s="72">
        <v>0</v>
      </c>
      <c r="T939" s="68">
        <v>1</v>
      </c>
      <c r="U939" s="71">
        <v>2</v>
      </c>
      <c r="V939" s="71">
        <v>0</v>
      </c>
      <c r="W939" s="71">
        <v>1</v>
      </c>
      <c r="X939" s="71"/>
      <c r="Y939" s="71">
        <v>500</v>
      </c>
      <c r="Z939" s="71">
        <v>0</v>
      </c>
      <c r="AA939" s="71">
        <v>0</v>
      </c>
      <c r="AB939" s="71">
        <v>0</v>
      </c>
      <c r="AC939" s="71">
        <v>0</v>
      </c>
      <c r="AD939" s="71">
        <v>0</v>
      </c>
      <c r="AE939" s="71">
        <v>30</v>
      </c>
      <c r="AF939" s="71">
        <v>1</v>
      </c>
      <c r="AG939" s="71">
        <v>3</v>
      </c>
      <c r="AH939" s="70">
        <v>2</v>
      </c>
      <c r="AI939" s="70">
        <v>0</v>
      </c>
      <c r="AJ939" s="70">
        <v>0</v>
      </c>
      <c r="AK939" s="70">
        <v>1.5</v>
      </c>
      <c r="AL939" s="71">
        <v>0</v>
      </c>
      <c r="AM939" s="71">
        <v>0</v>
      </c>
      <c r="AN939" s="71">
        <v>0</v>
      </c>
      <c r="AO939" s="71">
        <v>0.5</v>
      </c>
      <c r="AP939" s="71">
        <v>20000</v>
      </c>
      <c r="AQ939" s="71">
        <v>0.5</v>
      </c>
      <c r="AR939" s="71">
        <v>0</v>
      </c>
      <c r="AS939" s="70">
        <v>0</v>
      </c>
      <c r="AT939" s="230" t="s">
        <v>1027</v>
      </c>
      <c r="AU939" s="71"/>
      <c r="AV939" s="81" t="s">
        <v>179</v>
      </c>
      <c r="AW939" s="71" t="s">
        <v>182</v>
      </c>
      <c r="AX939" s="71">
        <v>10002001</v>
      </c>
      <c r="AY939" s="71">
        <v>21201090</v>
      </c>
      <c r="AZ939" s="81" t="s">
        <v>183</v>
      </c>
      <c r="BA939" s="81" t="s">
        <v>226</v>
      </c>
      <c r="BB939" s="72">
        <v>0</v>
      </c>
      <c r="BC939" s="72">
        <v>0</v>
      </c>
      <c r="BD939" s="88" t="str">
        <f>"在脚底下立即释放法术,在此范围内的目标每秒造成"&amp;W939*100&amp;"%攻击伤害+"&amp;Y939&amp;"点固定伤害,己方伤害提升20%,目标移动速度降低20%,持续20秒"</f>
        <v>在脚底下立即释放法术,在此范围内的目标每秒造成100%攻击伤害+500点固定伤害,己方伤害提升20%,目标移动速度降低20%,持续20秒</v>
      </c>
      <c r="BE939" s="71">
        <v>0</v>
      </c>
      <c r="BF939" s="68">
        <v>0</v>
      </c>
      <c r="BG939" s="71">
        <v>0</v>
      </c>
      <c r="BH939" s="71">
        <v>0</v>
      </c>
      <c r="BI939" s="71">
        <v>0</v>
      </c>
      <c r="BJ939" s="71">
        <v>0</v>
      </c>
      <c r="BK939" s="74">
        <v>0</v>
      </c>
      <c r="BL939" s="70">
        <v>0</v>
      </c>
      <c r="BM939" s="70">
        <v>0</v>
      </c>
      <c r="BN939" s="70">
        <v>0</v>
      </c>
      <c r="BO939" s="70">
        <v>0</v>
      </c>
      <c r="BP939" s="70">
        <v>0</v>
      </c>
      <c r="BQ939" s="70">
        <v>0</v>
      </c>
      <c r="BR939" s="20">
        <v>0</v>
      </c>
      <c r="BS939" s="20"/>
      <c r="BT939" s="20"/>
      <c r="BU939" s="20"/>
      <c r="BV939" s="70">
        <v>0</v>
      </c>
      <c r="BW939" s="70">
        <v>0</v>
      </c>
      <c r="BX939" s="70">
        <v>0</v>
      </c>
    </row>
    <row r="940" spans="3:76" ht="19.5" customHeight="1">
      <c r="C940" s="71">
        <v>61031181</v>
      </c>
      <c r="D940" s="80" t="s">
        <v>1049</v>
      </c>
      <c r="E940" s="71">
        <v>1</v>
      </c>
      <c r="F940" s="20">
        <v>80000001</v>
      </c>
      <c r="G940" s="71">
        <v>0</v>
      </c>
      <c r="H940" s="71">
        <v>0</v>
      </c>
      <c r="I940" s="71">
        <v>60</v>
      </c>
      <c r="J940" s="71">
        <v>0</v>
      </c>
      <c r="K940" s="71">
        <v>0</v>
      </c>
      <c r="L940" s="68">
        <v>0</v>
      </c>
      <c r="M940" s="68">
        <v>0</v>
      </c>
      <c r="N940" s="68">
        <v>1</v>
      </c>
      <c r="O940" s="68">
        <v>0</v>
      </c>
      <c r="P940" s="68">
        <v>1</v>
      </c>
      <c r="Q940" s="68">
        <v>0</v>
      </c>
      <c r="R940" s="70">
        <v>0</v>
      </c>
      <c r="S940" s="68">
        <v>0</v>
      </c>
      <c r="T940" s="68">
        <v>1</v>
      </c>
      <c r="U940" s="68">
        <v>2</v>
      </c>
      <c r="V940" s="68">
        <v>0</v>
      </c>
      <c r="W940" s="68">
        <v>3</v>
      </c>
      <c r="X940" s="68"/>
      <c r="Y940" s="68">
        <v>0</v>
      </c>
      <c r="Z940" s="68">
        <v>1</v>
      </c>
      <c r="AA940" s="68">
        <v>0</v>
      </c>
      <c r="AB940" s="68">
        <v>0</v>
      </c>
      <c r="AC940" s="68">
        <v>0</v>
      </c>
      <c r="AD940" s="68">
        <v>0</v>
      </c>
      <c r="AE940" s="68">
        <v>30</v>
      </c>
      <c r="AF940" s="68">
        <v>1</v>
      </c>
      <c r="AG940" s="68">
        <v>3</v>
      </c>
      <c r="AH940" s="70">
        <v>0</v>
      </c>
      <c r="AI940" s="70">
        <v>2</v>
      </c>
      <c r="AJ940" s="70">
        <v>0</v>
      </c>
      <c r="AK940" s="70">
        <v>2</v>
      </c>
      <c r="AL940" s="68">
        <v>0</v>
      </c>
      <c r="AM940" s="68">
        <v>0</v>
      </c>
      <c r="AN940" s="68">
        <v>0</v>
      </c>
      <c r="AO940" s="68">
        <v>2</v>
      </c>
      <c r="AP940" s="68">
        <v>10000</v>
      </c>
      <c r="AQ940" s="68">
        <v>0.5</v>
      </c>
      <c r="AR940" s="68">
        <v>20</v>
      </c>
      <c r="AS940" s="70">
        <v>0</v>
      </c>
      <c r="AT940" s="68" t="s">
        <v>153</v>
      </c>
      <c r="AU940" s="68"/>
      <c r="AV940" s="81" t="s">
        <v>1011</v>
      </c>
      <c r="AW940" s="68" t="s">
        <v>159</v>
      </c>
      <c r="AX940" s="71">
        <v>10000007</v>
      </c>
      <c r="AY940" s="71">
        <v>21202090</v>
      </c>
      <c r="AZ940" s="81" t="s">
        <v>181</v>
      </c>
      <c r="BA940" s="72" t="s">
        <v>1035</v>
      </c>
      <c r="BB940" s="72">
        <v>0</v>
      </c>
      <c r="BC940" s="72">
        <v>1</v>
      </c>
      <c r="BD940" s="86" t="s">
        <v>1042</v>
      </c>
      <c r="BE940" s="68">
        <v>0</v>
      </c>
      <c r="BF940" s="68">
        <v>0</v>
      </c>
      <c r="BG940" s="68">
        <v>0</v>
      </c>
      <c r="BH940" s="68">
        <v>0</v>
      </c>
      <c r="BI940" s="68">
        <v>0</v>
      </c>
      <c r="BJ940" s="68">
        <v>0</v>
      </c>
      <c r="BK940" s="74">
        <v>0</v>
      </c>
      <c r="BL940" s="70">
        <v>0</v>
      </c>
      <c r="BM940" s="70">
        <v>0</v>
      </c>
      <c r="BN940" s="70">
        <v>0</v>
      </c>
      <c r="BO940" s="70">
        <v>0</v>
      </c>
      <c r="BP940" s="70">
        <v>0</v>
      </c>
      <c r="BQ940" s="70">
        <v>0</v>
      </c>
      <c r="BR940" s="20">
        <v>0</v>
      </c>
      <c r="BS940" s="20"/>
      <c r="BT940" s="20"/>
      <c r="BU940" s="20"/>
      <c r="BV940" s="70">
        <v>0</v>
      </c>
      <c r="BW940" s="70">
        <v>0</v>
      </c>
      <c r="BX940" s="70">
        <v>0</v>
      </c>
    </row>
    <row r="941" spans="3:76" ht="20.100000000000001" customHeight="1">
      <c r="C941" s="71">
        <v>61031191</v>
      </c>
      <c r="D941" s="69" t="s">
        <v>1050</v>
      </c>
      <c r="E941" s="71">
        <v>1</v>
      </c>
      <c r="F941" s="20">
        <v>80000001</v>
      </c>
      <c r="G941" s="71">
        <v>0</v>
      </c>
      <c r="H941" s="71">
        <v>0</v>
      </c>
      <c r="I941" s="71">
        <v>1</v>
      </c>
      <c r="J941" s="71">
        <v>0</v>
      </c>
      <c r="K941" s="71">
        <v>0</v>
      </c>
      <c r="L941" s="68">
        <v>0</v>
      </c>
      <c r="M941" s="68">
        <v>0</v>
      </c>
      <c r="N941" s="68">
        <v>2</v>
      </c>
      <c r="O941" s="68">
        <v>1</v>
      </c>
      <c r="P941" s="68">
        <v>0.6</v>
      </c>
      <c r="Q941" s="68">
        <v>0</v>
      </c>
      <c r="R941" s="70">
        <v>0</v>
      </c>
      <c r="S941" s="68">
        <v>0</v>
      </c>
      <c r="T941" s="68">
        <v>1</v>
      </c>
      <c r="U941" s="68">
        <v>2</v>
      </c>
      <c r="V941" s="68">
        <v>0</v>
      </c>
      <c r="W941" s="68">
        <v>0</v>
      </c>
      <c r="X941" s="68"/>
      <c r="Y941" s="68">
        <v>0</v>
      </c>
      <c r="Z941" s="68">
        <v>0</v>
      </c>
      <c r="AA941" s="68">
        <v>0</v>
      </c>
      <c r="AB941" s="68">
        <v>0</v>
      </c>
      <c r="AC941" s="68">
        <v>0</v>
      </c>
      <c r="AD941" s="68">
        <v>0</v>
      </c>
      <c r="AE941" s="68">
        <v>20</v>
      </c>
      <c r="AF941" s="68">
        <v>0</v>
      </c>
      <c r="AG941" s="68">
        <v>0</v>
      </c>
      <c r="AH941" s="70">
        <v>2</v>
      </c>
      <c r="AI941" s="70">
        <v>2</v>
      </c>
      <c r="AJ941" s="70">
        <v>0</v>
      </c>
      <c r="AK941" s="70">
        <v>1.5</v>
      </c>
      <c r="AL941" s="68">
        <v>0</v>
      </c>
      <c r="AM941" s="68">
        <v>0</v>
      </c>
      <c r="AN941" s="68">
        <v>0</v>
      </c>
      <c r="AO941" s="68">
        <v>1</v>
      </c>
      <c r="AP941" s="68">
        <v>3000</v>
      </c>
      <c r="AQ941" s="68">
        <v>0.5</v>
      </c>
      <c r="AR941" s="68">
        <v>0</v>
      </c>
      <c r="AS941" s="70">
        <v>0</v>
      </c>
      <c r="AT941" s="68" t="s">
        <v>153</v>
      </c>
      <c r="AU941" s="68"/>
      <c r="AV941" s="81" t="s">
        <v>173</v>
      </c>
      <c r="AW941" s="68" t="s">
        <v>155</v>
      </c>
      <c r="AX941" s="71">
        <v>0</v>
      </c>
      <c r="AY941" s="71">
        <v>21203090</v>
      </c>
      <c r="AZ941" s="69" t="s">
        <v>267</v>
      </c>
      <c r="BA941" s="81" t="s">
        <v>1039</v>
      </c>
      <c r="BB941" s="72">
        <v>0</v>
      </c>
      <c r="BC941" s="72">
        <v>0</v>
      </c>
      <c r="BD941" s="86" t="s">
        <v>553</v>
      </c>
      <c r="BE941" s="68">
        <v>0</v>
      </c>
      <c r="BF941" s="68">
        <v>0</v>
      </c>
      <c r="BG941" s="68">
        <v>0</v>
      </c>
      <c r="BH941" s="68">
        <v>0</v>
      </c>
      <c r="BI941" s="68">
        <v>0</v>
      </c>
      <c r="BJ941" s="68">
        <v>0</v>
      </c>
      <c r="BK941" s="74">
        <v>0</v>
      </c>
      <c r="BL941" s="70">
        <v>0</v>
      </c>
      <c r="BM941" s="70">
        <v>0</v>
      </c>
      <c r="BN941" s="70">
        <v>0</v>
      </c>
      <c r="BO941" s="70">
        <v>0</v>
      </c>
      <c r="BP941" s="70">
        <v>0</v>
      </c>
      <c r="BQ941" s="70">
        <v>0</v>
      </c>
      <c r="BR941" s="20">
        <v>0</v>
      </c>
      <c r="BS941" s="20"/>
      <c r="BT941" s="20"/>
      <c r="BU941" s="20"/>
      <c r="BV941" s="70">
        <v>0</v>
      </c>
      <c r="BW941" s="70">
        <v>0</v>
      </c>
      <c r="BX941" s="70">
        <v>0</v>
      </c>
    </row>
    <row r="942" spans="3:76" ht="20.100000000000001" customHeight="1">
      <c r="C942" s="20">
        <v>62000001</v>
      </c>
      <c r="D942" s="40" t="s">
        <v>1051</v>
      </c>
      <c r="E942" s="20">
        <v>1</v>
      </c>
      <c r="F942" s="20">
        <v>80000001</v>
      </c>
      <c r="G942" s="20">
        <v>0</v>
      </c>
      <c r="H942" s="20">
        <v>0</v>
      </c>
      <c r="I942" s="20">
        <v>1</v>
      </c>
      <c r="J942" s="20">
        <v>0</v>
      </c>
      <c r="K942" s="12">
        <v>0</v>
      </c>
      <c r="L942" s="20">
        <v>0</v>
      </c>
      <c r="M942" s="20">
        <v>0</v>
      </c>
      <c r="N942" s="20">
        <v>1</v>
      </c>
      <c r="O942" s="20">
        <v>0</v>
      </c>
      <c r="P942" s="20">
        <v>0</v>
      </c>
      <c r="Q942" s="20">
        <v>0</v>
      </c>
      <c r="R942" s="20">
        <v>0</v>
      </c>
      <c r="S942" s="20">
        <v>0</v>
      </c>
      <c r="T942" s="20">
        <v>1</v>
      </c>
      <c r="U942" s="20">
        <v>2</v>
      </c>
      <c r="V942" s="20">
        <v>0</v>
      </c>
      <c r="W942" s="20">
        <v>0</v>
      </c>
      <c r="X942" s="20"/>
      <c r="Y942" s="20">
        <v>0</v>
      </c>
      <c r="Z942" s="20">
        <v>0</v>
      </c>
      <c r="AA942" s="20">
        <v>0</v>
      </c>
      <c r="AB942" s="20">
        <v>0</v>
      </c>
      <c r="AC942" s="20">
        <v>1</v>
      </c>
      <c r="AD942" s="20">
        <v>0</v>
      </c>
      <c r="AE942" s="20">
        <v>25</v>
      </c>
      <c r="AF942" s="20">
        <v>0</v>
      </c>
      <c r="AG942" s="20">
        <v>0</v>
      </c>
      <c r="AH942" s="20">
        <v>2</v>
      </c>
      <c r="AI942" s="20">
        <v>1</v>
      </c>
      <c r="AJ942" s="20">
        <v>0</v>
      </c>
      <c r="AK942" s="20">
        <v>0</v>
      </c>
      <c r="AL942" s="20">
        <v>0</v>
      </c>
      <c r="AM942" s="20">
        <v>0</v>
      </c>
      <c r="AN942" s="20">
        <v>0</v>
      </c>
      <c r="AO942" s="20">
        <v>0</v>
      </c>
      <c r="AP942" s="20">
        <v>1000</v>
      </c>
      <c r="AQ942" s="20">
        <v>0</v>
      </c>
      <c r="AR942" s="20">
        <v>0</v>
      </c>
      <c r="AS942" s="20">
        <v>92000003</v>
      </c>
      <c r="AT942" s="20" t="s">
        <v>153</v>
      </c>
      <c r="AU942" s="20"/>
      <c r="AV942" s="40" t="s">
        <v>173</v>
      </c>
      <c r="AW942" s="20" t="s">
        <v>223</v>
      </c>
      <c r="AX942" s="20">
        <v>0</v>
      </c>
      <c r="AY942" s="20">
        <v>40000003</v>
      </c>
      <c r="AZ942" s="40" t="s">
        <v>156</v>
      </c>
      <c r="BA942" s="40" t="s">
        <v>153</v>
      </c>
      <c r="BB942" s="20">
        <v>0</v>
      </c>
      <c r="BC942" s="20">
        <v>0</v>
      </c>
      <c r="BD942" s="42" t="s">
        <v>1052</v>
      </c>
      <c r="BE942" s="20">
        <v>0</v>
      </c>
      <c r="BF942" s="20">
        <v>0</v>
      </c>
      <c r="BG942" s="20">
        <v>0</v>
      </c>
      <c r="BH942" s="20">
        <v>0</v>
      </c>
      <c r="BI942" s="20">
        <v>0</v>
      </c>
      <c r="BJ942" s="20">
        <v>0</v>
      </c>
      <c r="BK942" s="44">
        <v>0</v>
      </c>
      <c r="BL942" s="20">
        <v>1</v>
      </c>
      <c r="BM942" s="20">
        <v>0</v>
      </c>
      <c r="BN942" s="20">
        <v>0</v>
      </c>
      <c r="BO942" s="20">
        <v>0</v>
      </c>
      <c r="BP942" s="20">
        <v>0</v>
      </c>
      <c r="BQ942" s="20">
        <v>0</v>
      </c>
      <c r="BR942" s="20">
        <v>0</v>
      </c>
      <c r="BS942" s="20"/>
      <c r="BT942" s="20"/>
      <c r="BU942" s="20"/>
      <c r="BV942" s="20">
        <v>0</v>
      </c>
      <c r="BW942" s="20">
        <v>0</v>
      </c>
      <c r="BX942" s="20">
        <v>0</v>
      </c>
    </row>
    <row r="943" spans="3:76" ht="20.100000000000001" customHeight="1">
      <c r="C943" s="20">
        <v>62000002</v>
      </c>
      <c r="D943" s="40" t="s">
        <v>423</v>
      </c>
      <c r="E943" s="20">
        <v>1</v>
      </c>
      <c r="F943" s="20">
        <v>80000001</v>
      </c>
      <c r="G943" s="20">
        <v>0</v>
      </c>
      <c r="H943" s="20">
        <v>0</v>
      </c>
      <c r="I943" s="20">
        <v>1</v>
      </c>
      <c r="J943" s="20">
        <v>0</v>
      </c>
      <c r="K943" s="12">
        <v>0</v>
      </c>
      <c r="L943" s="20">
        <v>0</v>
      </c>
      <c r="M943" s="20">
        <v>0</v>
      </c>
      <c r="N943" s="20">
        <v>1</v>
      </c>
      <c r="O943" s="20">
        <v>0</v>
      </c>
      <c r="P943" s="20">
        <v>0</v>
      </c>
      <c r="Q943" s="20">
        <v>0</v>
      </c>
      <c r="R943" s="20">
        <v>0</v>
      </c>
      <c r="S943" s="20">
        <v>0</v>
      </c>
      <c r="T943" s="20">
        <v>1</v>
      </c>
      <c r="U943" s="20">
        <v>2</v>
      </c>
      <c r="V943" s="20">
        <v>0</v>
      </c>
      <c r="W943" s="20">
        <v>3</v>
      </c>
      <c r="X943" s="20"/>
      <c r="Y943" s="20">
        <v>0</v>
      </c>
      <c r="Z943" s="20">
        <v>0</v>
      </c>
      <c r="AA943" s="20">
        <v>0</v>
      </c>
      <c r="AB943" s="20">
        <v>0</v>
      </c>
      <c r="AC943" s="20">
        <v>0</v>
      </c>
      <c r="AD943" s="20">
        <v>0</v>
      </c>
      <c r="AE943" s="20">
        <v>7</v>
      </c>
      <c r="AF943" s="20">
        <v>0</v>
      </c>
      <c r="AG943" s="20">
        <v>0</v>
      </c>
      <c r="AH943" s="20">
        <v>7</v>
      </c>
      <c r="AI943" s="20">
        <v>0</v>
      </c>
      <c r="AJ943" s="20">
        <v>0</v>
      </c>
      <c r="AK943" s="20">
        <v>6</v>
      </c>
      <c r="AL943" s="20">
        <v>0</v>
      </c>
      <c r="AM943" s="20">
        <v>0</v>
      </c>
      <c r="AN943" s="20">
        <v>0</v>
      </c>
      <c r="AO943" s="20">
        <v>0.5</v>
      </c>
      <c r="AP943" s="20">
        <v>1000</v>
      </c>
      <c r="AQ943" s="20">
        <v>0</v>
      </c>
      <c r="AR943" s="20">
        <v>0</v>
      </c>
      <c r="AS943" s="20">
        <v>0</v>
      </c>
      <c r="AT943" s="20">
        <v>0</v>
      </c>
      <c r="AU943" s="20"/>
      <c r="AV943" s="40" t="s">
        <v>202</v>
      </c>
      <c r="AW943" s="20" t="s">
        <v>174</v>
      </c>
      <c r="AX943" s="20" t="s">
        <v>153</v>
      </c>
      <c r="AY943" s="20" t="s">
        <v>1053</v>
      </c>
      <c r="AZ943" s="40" t="s">
        <v>156</v>
      </c>
      <c r="BA943" s="20">
        <v>0</v>
      </c>
      <c r="BB943" s="20">
        <v>0</v>
      </c>
      <c r="BC943" s="20">
        <v>0</v>
      </c>
      <c r="BD943" s="42" t="s">
        <v>1054</v>
      </c>
      <c r="BE943" s="20">
        <v>0</v>
      </c>
      <c r="BF943" s="20">
        <v>0</v>
      </c>
      <c r="BG943" s="20">
        <v>0</v>
      </c>
      <c r="BH943" s="20">
        <v>0</v>
      </c>
      <c r="BI943" s="20">
        <v>0</v>
      </c>
      <c r="BJ943" s="20">
        <v>0</v>
      </c>
      <c r="BK943" s="44">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52">
        <v>62000003</v>
      </c>
      <c r="D944" s="57" t="s">
        <v>752</v>
      </c>
      <c r="E944" s="52">
        <v>1</v>
      </c>
      <c r="F944" s="20">
        <v>80000001</v>
      </c>
      <c r="G944" s="52">
        <v>0</v>
      </c>
      <c r="H944" s="52">
        <v>0</v>
      </c>
      <c r="I944" s="52">
        <v>1</v>
      </c>
      <c r="J944" s="52">
        <v>0</v>
      </c>
      <c r="K944" s="46">
        <v>0</v>
      </c>
      <c r="L944" s="52">
        <v>0</v>
      </c>
      <c r="M944" s="52">
        <v>0</v>
      </c>
      <c r="N944" s="52">
        <v>2</v>
      </c>
      <c r="O944" s="52">
        <v>1</v>
      </c>
      <c r="P944" s="52">
        <v>0.1</v>
      </c>
      <c r="Q944" s="52">
        <v>0</v>
      </c>
      <c r="R944" s="52">
        <v>0</v>
      </c>
      <c r="S944" s="52">
        <v>0</v>
      </c>
      <c r="T944" s="52">
        <v>1</v>
      </c>
      <c r="U944" s="52">
        <v>2</v>
      </c>
      <c r="V944" s="52">
        <v>0</v>
      </c>
      <c r="W944" s="52">
        <v>2.5</v>
      </c>
      <c r="X944" s="52"/>
      <c r="Y944" s="52">
        <v>0</v>
      </c>
      <c r="Z944" s="52">
        <v>0</v>
      </c>
      <c r="AA944" s="52">
        <v>0</v>
      </c>
      <c r="AB944" s="52">
        <v>0</v>
      </c>
      <c r="AC944" s="52">
        <v>1</v>
      </c>
      <c r="AD944" s="52">
        <v>0</v>
      </c>
      <c r="AE944" s="52">
        <v>9</v>
      </c>
      <c r="AF944" s="52">
        <v>2</v>
      </c>
      <c r="AG944" s="52" t="s">
        <v>152</v>
      </c>
      <c r="AH944" s="52">
        <v>2</v>
      </c>
      <c r="AI944" s="52">
        <v>2</v>
      </c>
      <c r="AJ944" s="20">
        <v>0</v>
      </c>
      <c r="AK944" s="52">
        <v>1.5</v>
      </c>
      <c r="AL944" s="52">
        <v>0</v>
      </c>
      <c r="AM944" s="52">
        <v>0</v>
      </c>
      <c r="AN944" s="52">
        <v>0</v>
      </c>
      <c r="AO944" s="52">
        <v>1</v>
      </c>
      <c r="AP944" s="52">
        <v>3000</v>
      </c>
      <c r="AQ944" s="52">
        <v>0.5</v>
      </c>
      <c r="AR944" s="52">
        <v>0</v>
      </c>
      <c r="AS944" s="52">
        <v>0</v>
      </c>
      <c r="AT944" s="52" t="s">
        <v>153</v>
      </c>
      <c r="AU944" s="52"/>
      <c r="AV944" s="57" t="s">
        <v>154</v>
      </c>
      <c r="AW944" s="52" t="s">
        <v>155</v>
      </c>
      <c r="AX944" s="52">
        <v>10000007</v>
      </c>
      <c r="AY944" s="52">
        <v>21000110</v>
      </c>
      <c r="AZ944" s="57" t="s">
        <v>156</v>
      </c>
      <c r="BA944" s="52">
        <v>0</v>
      </c>
      <c r="BB944" s="52">
        <v>0</v>
      </c>
      <c r="BC944" s="52">
        <v>0</v>
      </c>
      <c r="BD944" s="59" t="s">
        <v>1055</v>
      </c>
      <c r="BE944" s="52">
        <v>0</v>
      </c>
      <c r="BF944" s="52">
        <v>0</v>
      </c>
      <c r="BG944" s="52">
        <v>0</v>
      </c>
      <c r="BH944" s="52">
        <v>0</v>
      </c>
      <c r="BI944" s="52">
        <v>0</v>
      </c>
      <c r="BJ944" s="52">
        <v>0</v>
      </c>
      <c r="BK944" s="108">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20">
        <v>62000004</v>
      </c>
      <c r="D945" s="40" t="s">
        <v>1056</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18</v>
      </c>
      <c r="AF945" s="20">
        <v>0</v>
      </c>
      <c r="AG945" s="20">
        <v>0</v>
      </c>
      <c r="AH945" s="20">
        <v>2</v>
      </c>
      <c r="AI945" s="20">
        <v>0</v>
      </c>
      <c r="AJ945" s="20">
        <v>0</v>
      </c>
      <c r="AK945" s="20">
        <v>0</v>
      </c>
      <c r="AL945" s="20">
        <v>0</v>
      </c>
      <c r="AM945" s="20">
        <v>0</v>
      </c>
      <c r="AN945" s="20">
        <v>0</v>
      </c>
      <c r="AO945" s="20">
        <v>0.5</v>
      </c>
      <c r="AP945" s="20">
        <v>1000</v>
      </c>
      <c r="AQ945" s="20">
        <v>0.5</v>
      </c>
      <c r="AR945" s="20">
        <v>0</v>
      </c>
      <c r="AS945" s="226" t="s">
        <v>1057</v>
      </c>
      <c r="AT945" s="20" t="s">
        <v>153</v>
      </c>
      <c r="AU945" s="20"/>
      <c r="AV945" s="40" t="s">
        <v>173</v>
      </c>
      <c r="AW945" s="20" t="s">
        <v>390</v>
      </c>
      <c r="AX945" s="20">
        <v>0</v>
      </c>
      <c r="AY945" s="20">
        <v>0</v>
      </c>
      <c r="AZ945" s="40" t="s">
        <v>156</v>
      </c>
      <c r="BA945" s="40" t="s">
        <v>153</v>
      </c>
      <c r="BB945" s="20">
        <v>0</v>
      </c>
      <c r="BC945" s="20">
        <v>0</v>
      </c>
      <c r="BD945" s="42" t="s">
        <v>1058</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52">
        <v>62000005</v>
      </c>
      <c r="D946" s="57" t="s">
        <v>1059</v>
      </c>
      <c r="E946" s="52">
        <v>1</v>
      </c>
      <c r="F946" s="20">
        <v>80000001</v>
      </c>
      <c r="G946" s="52">
        <v>0</v>
      </c>
      <c r="H946" s="52">
        <v>0</v>
      </c>
      <c r="I946" s="52">
        <v>1</v>
      </c>
      <c r="J946" s="52">
        <v>0</v>
      </c>
      <c r="K946" s="46">
        <v>0</v>
      </c>
      <c r="L946" s="52">
        <v>0</v>
      </c>
      <c r="M946" s="52">
        <v>0</v>
      </c>
      <c r="N946" s="52">
        <v>2</v>
      </c>
      <c r="O946" s="52">
        <v>3</v>
      </c>
      <c r="P946" s="52">
        <v>0.15</v>
      </c>
      <c r="Q946" s="52">
        <v>0</v>
      </c>
      <c r="R946" s="52">
        <v>0</v>
      </c>
      <c r="S946" s="52">
        <v>0</v>
      </c>
      <c r="T946" s="52">
        <v>1</v>
      </c>
      <c r="U946" s="52">
        <v>2</v>
      </c>
      <c r="V946" s="52">
        <v>0</v>
      </c>
      <c r="W946" s="52">
        <v>0</v>
      </c>
      <c r="X946" s="52"/>
      <c r="Y946" s="52">
        <v>0</v>
      </c>
      <c r="Z946" s="52">
        <v>0</v>
      </c>
      <c r="AA946" s="52">
        <v>0</v>
      </c>
      <c r="AB946" s="52">
        <v>0</v>
      </c>
      <c r="AC946" s="52">
        <v>1</v>
      </c>
      <c r="AD946" s="52">
        <v>0</v>
      </c>
      <c r="AE946" s="52">
        <v>40</v>
      </c>
      <c r="AF946" s="52">
        <v>0</v>
      </c>
      <c r="AG946" s="52">
        <v>0</v>
      </c>
      <c r="AH946" s="52">
        <v>2</v>
      </c>
      <c r="AI946" s="52">
        <v>0</v>
      </c>
      <c r="AJ946" s="20">
        <v>0</v>
      </c>
      <c r="AK946" s="52">
        <v>0</v>
      </c>
      <c r="AL946" s="52">
        <v>0</v>
      </c>
      <c r="AM946" s="52">
        <v>0</v>
      </c>
      <c r="AN946" s="52">
        <v>0</v>
      </c>
      <c r="AO946" s="52">
        <v>0</v>
      </c>
      <c r="AP946" s="52">
        <v>1000</v>
      </c>
      <c r="AQ946" s="52">
        <v>0.5</v>
      </c>
      <c r="AR946" s="52">
        <v>0</v>
      </c>
      <c r="AS946" s="52">
        <v>80001064</v>
      </c>
      <c r="AT946" s="52" t="s">
        <v>153</v>
      </c>
      <c r="AU946" s="52"/>
      <c r="AV946" s="57"/>
      <c r="AW946" s="52" t="s">
        <v>433</v>
      </c>
      <c r="AX946" s="52">
        <v>0</v>
      </c>
      <c r="AY946" s="52">
        <v>0</v>
      </c>
      <c r="AZ946" s="57" t="s">
        <v>156</v>
      </c>
      <c r="BA946" s="57" t="s">
        <v>153</v>
      </c>
      <c r="BB946" s="52">
        <v>0</v>
      </c>
      <c r="BC946" s="52">
        <v>0</v>
      </c>
      <c r="BD946" s="59" t="s">
        <v>1060</v>
      </c>
      <c r="BE946" s="52">
        <v>0</v>
      </c>
      <c r="BF946" s="52">
        <v>0</v>
      </c>
      <c r="BG946" s="52">
        <v>0</v>
      </c>
      <c r="BH946" s="52">
        <v>0</v>
      </c>
      <c r="BI946" s="52">
        <v>0</v>
      </c>
      <c r="BJ946" s="52">
        <v>0</v>
      </c>
      <c r="BK946" s="108">
        <v>0</v>
      </c>
      <c r="BL946" s="20">
        <v>1</v>
      </c>
      <c r="BM946" s="20">
        <v>0</v>
      </c>
      <c r="BN946" s="20">
        <v>0</v>
      </c>
      <c r="BO946" s="20">
        <v>0</v>
      </c>
      <c r="BP946" s="20">
        <v>0</v>
      </c>
      <c r="BQ946" s="20">
        <v>0</v>
      </c>
      <c r="BR946" s="20">
        <v>0</v>
      </c>
      <c r="BS946" s="20"/>
      <c r="BT946" s="20"/>
      <c r="BU946" s="20"/>
      <c r="BV946" s="20">
        <v>0</v>
      </c>
      <c r="BW946" s="20">
        <v>0</v>
      </c>
      <c r="BX946" s="20">
        <v>0</v>
      </c>
    </row>
    <row r="947" spans="3:76" ht="20.100000000000001" customHeight="1">
      <c r="C947" s="20">
        <v>62000006</v>
      </c>
      <c r="D947" s="40" t="s">
        <v>392</v>
      </c>
      <c r="E947" s="20">
        <v>1</v>
      </c>
      <c r="F947" s="20">
        <v>80000001</v>
      </c>
      <c r="G947" s="20">
        <v>0</v>
      </c>
      <c r="H947" s="20">
        <v>0</v>
      </c>
      <c r="I947" s="20">
        <v>1</v>
      </c>
      <c r="J947" s="20">
        <v>0</v>
      </c>
      <c r="K947" s="12">
        <v>0</v>
      </c>
      <c r="L947" s="20">
        <v>0</v>
      </c>
      <c r="M947" s="20">
        <v>0</v>
      </c>
      <c r="N947" s="20">
        <v>1</v>
      </c>
      <c r="O947" s="20">
        <v>0</v>
      </c>
      <c r="P947" s="20">
        <v>0</v>
      </c>
      <c r="Q947" s="20">
        <v>0</v>
      </c>
      <c r="R947" s="20">
        <v>0</v>
      </c>
      <c r="S947" s="20">
        <v>0</v>
      </c>
      <c r="T947" s="20">
        <v>1</v>
      </c>
      <c r="U947" s="20">
        <v>2</v>
      </c>
      <c r="V947" s="20">
        <v>0</v>
      </c>
      <c r="W947" s="20">
        <v>3</v>
      </c>
      <c r="X947" s="20"/>
      <c r="Y947" s="20">
        <v>0</v>
      </c>
      <c r="Z947" s="20">
        <v>0</v>
      </c>
      <c r="AA947" s="20">
        <v>0</v>
      </c>
      <c r="AB947" s="20">
        <v>0</v>
      </c>
      <c r="AC947" s="20">
        <v>0</v>
      </c>
      <c r="AD947" s="20">
        <v>0</v>
      </c>
      <c r="AE947" s="20">
        <v>7</v>
      </c>
      <c r="AF947" s="20">
        <v>0</v>
      </c>
      <c r="AG947" s="20">
        <v>0</v>
      </c>
      <c r="AH947" s="20">
        <v>7</v>
      </c>
      <c r="AI947" s="20">
        <v>0</v>
      </c>
      <c r="AJ947" s="20">
        <v>0</v>
      </c>
      <c r="AK947" s="20">
        <v>6</v>
      </c>
      <c r="AL947" s="20">
        <v>0</v>
      </c>
      <c r="AM947" s="20">
        <v>0</v>
      </c>
      <c r="AN947" s="20">
        <v>0</v>
      </c>
      <c r="AO947" s="20">
        <v>0.5</v>
      </c>
      <c r="AP947" s="20">
        <v>1000</v>
      </c>
      <c r="AQ947" s="20">
        <v>0</v>
      </c>
      <c r="AR947" s="20">
        <v>0</v>
      </c>
      <c r="AS947" s="20">
        <v>0</v>
      </c>
      <c r="AT947" s="20" t="s">
        <v>153</v>
      </c>
      <c r="AU947" s="20"/>
      <c r="AV947" s="40" t="s">
        <v>202</v>
      </c>
      <c r="AW947" s="20" t="s">
        <v>174</v>
      </c>
      <c r="AX947" s="20" t="s">
        <v>153</v>
      </c>
      <c r="AY947" s="20" t="s">
        <v>1053</v>
      </c>
      <c r="AZ947" s="40" t="s">
        <v>156</v>
      </c>
      <c r="BA947" s="20">
        <v>0</v>
      </c>
      <c r="BB947" s="20" t="s">
        <v>1061</v>
      </c>
      <c r="BC947" s="20">
        <v>0</v>
      </c>
      <c r="BD947" s="42" t="s">
        <v>1062</v>
      </c>
      <c r="BE947" s="20">
        <v>0</v>
      </c>
      <c r="BF947" s="20">
        <v>0</v>
      </c>
      <c r="BG947" s="20">
        <v>0</v>
      </c>
      <c r="BH947" s="20">
        <v>0</v>
      </c>
      <c r="BI947" s="20">
        <v>0</v>
      </c>
      <c r="BJ947" s="20">
        <v>0</v>
      </c>
      <c r="BK947" s="44">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99">
        <v>62000007</v>
      </c>
      <c r="D948" s="100" t="s">
        <v>1051</v>
      </c>
      <c r="E948" s="99">
        <v>1</v>
      </c>
      <c r="F948" s="20">
        <v>80000001</v>
      </c>
      <c r="G948" s="99">
        <v>0</v>
      </c>
      <c r="H948" s="99">
        <v>0</v>
      </c>
      <c r="I948" s="99">
        <v>1</v>
      </c>
      <c r="J948" s="99">
        <v>0</v>
      </c>
      <c r="K948" s="99">
        <v>0</v>
      </c>
      <c r="L948" s="99">
        <v>0</v>
      </c>
      <c r="M948" s="99">
        <v>0</v>
      </c>
      <c r="N948" s="99">
        <v>2</v>
      </c>
      <c r="O948" s="99">
        <v>1</v>
      </c>
      <c r="P948" s="99">
        <v>0.2</v>
      </c>
      <c r="Q948" s="99">
        <v>0</v>
      </c>
      <c r="R948" s="99">
        <v>0</v>
      </c>
      <c r="S948" s="99">
        <v>0</v>
      </c>
      <c r="T948" s="99">
        <v>1</v>
      </c>
      <c r="U948" s="99">
        <v>2</v>
      </c>
      <c r="V948" s="99">
        <v>0</v>
      </c>
      <c r="W948" s="99">
        <v>0</v>
      </c>
      <c r="X948" s="99"/>
      <c r="Y948" s="99">
        <v>0</v>
      </c>
      <c r="Z948" s="99">
        <v>0</v>
      </c>
      <c r="AA948" s="99">
        <v>0</v>
      </c>
      <c r="AB948" s="99">
        <v>0</v>
      </c>
      <c r="AC948" s="99">
        <v>1</v>
      </c>
      <c r="AD948" s="99">
        <v>0</v>
      </c>
      <c r="AE948" s="99">
        <v>1</v>
      </c>
      <c r="AF948" s="99">
        <v>0</v>
      </c>
      <c r="AG948" s="99">
        <v>0</v>
      </c>
      <c r="AH948" s="99">
        <v>2</v>
      </c>
      <c r="AI948" s="99">
        <v>0</v>
      </c>
      <c r="AJ948" s="99">
        <v>0</v>
      </c>
      <c r="AK948" s="99">
        <v>0</v>
      </c>
      <c r="AL948" s="99">
        <v>0</v>
      </c>
      <c r="AM948" s="99">
        <v>0</v>
      </c>
      <c r="AN948" s="99">
        <v>0</v>
      </c>
      <c r="AO948" s="99">
        <v>0</v>
      </c>
      <c r="AP948" s="99">
        <v>1000</v>
      </c>
      <c r="AQ948" s="99">
        <v>0</v>
      </c>
      <c r="AR948" s="99">
        <v>0</v>
      </c>
      <c r="AS948" s="99">
        <v>92000005</v>
      </c>
      <c r="AT948" s="99" t="s">
        <v>153</v>
      </c>
      <c r="AU948" s="99"/>
      <c r="AV948" s="100" t="s">
        <v>173</v>
      </c>
      <c r="AW948" s="99" t="s">
        <v>223</v>
      </c>
      <c r="AX948" s="99">
        <v>0</v>
      </c>
      <c r="AY948" s="99">
        <v>40000003</v>
      </c>
      <c r="AZ948" s="100" t="s">
        <v>156</v>
      </c>
      <c r="BA948" s="99" t="s">
        <v>153</v>
      </c>
      <c r="BB948" s="99">
        <v>0</v>
      </c>
      <c r="BC948" s="99">
        <v>0</v>
      </c>
      <c r="BD948" s="106" t="s">
        <v>1063</v>
      </c>
      <c r="BE948" s="99">
        <v>0</v>
      </c>
      <c r="BF948" s="99">
        <v>0</v>
      </c>
      <c r="BG948" s="99">
        <v>0</v>
      </c>
      <c r="BH948" s="99">
        <v>0</v>
      </c>
      <c r="BI948" s="99">
        <v>0</v>
      </c>
      <c r="BJ948" s="99">
        <v>0</v>
      </c>
      <c r="BK948" s="109">
        <v>0</v>
      </c>
      <c r="BL948" s="99">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62000008</v>
      </c>
      <c r="D949" s="57" t="s">
        <v>262</v>
      </c>
      <c r="E949" s="52">
        <v>1</v>
      </c>
      <c r="F949" s="20">
        <v>80000001</v>
      </c>
      <c r="G949" s="52">
        <v>0</v>
      </c>
      <c r="H949" s="52">
        <v>0</v>
      </c>
      <c r="I949" s="52">
        <v>1</v>
      </c>
      <c r="J949" s="52">
        <v>0</v>
      </c>
      <c r="K949" s="46">
        <v>0</v>
      </c>
      <c r="L949" s="52">
        <v>0</v>
      </c>
      <c r="M949" s="52">
        <v>0</v>
      </c>
      <c r="N949" s="52">
        <v>2</v>
      </c>
      <c r="O949" s="52">
        <v>2</v>
      </c>
      <c r="P949" s="52">
        <v>0.3</v>
      </c>
      <c r="Q949" s="52">
        <v>0</v>
      </c>
      <c r="R949" s="52">
        <v>0</v>
      </c>
      <c r="S949" s="52">
        <v>0</v>
      </c>
      <c r="T949" s="52">
        <v>1</v>
      </c>
      <c r="U949" s="52">
        <v>2</v>
      </c>
      <c r="V949" s="52">
        <v>0</v>
      </c>
      <c r="W949" s="52">
        <v>0</v>
      </c>
      <c r="X949" s="52"/>
      <c r="Y949" s="52">
        <v>0</v>
      </c>
      <c r="Z949" s="52">
        <v>0</v>
      </c>
      <c r="AA949" s="52">
        <v>0</v>
      </c>
      <c r="AB949" s="52">
        <v>0</v>
      </c>
      <c r="AC949" s="52">
        <v>1</v>
      </c>
      <c r="AD949" s="52">
        <v>0</v>
      </c>
      <c r="AE949" s="52">
        <v>30</v>
      </c>
      <c r="AF949" s="52">
        <v>0</v>
      </c>
      <c r="AG949" s="52">
        <v>0</v>
      </c>
      <c r="AH949" s="52">
        <v>2</v>
      </c>
      <c r="AI949" s="52">
        <v>0</v>
      </c>
      <c r="AJ949" s="20">
        <v>0</v>
      </c>
      <c r="AK949" s="52">
        <v>0</v>
      </c>
      <c r="AL949" s="52">
        <v>0</v>
      </c>
      <c r="AM949" s="52">
        <v>0</v>
      </c>
      <c r="AN949" s="52">
        <v>0</v>
      </c>
      <c r="AO949" s="52">
        <v>0</v>
      </c>
      <c r="AP949" s="52">
        <v>1000</v>
      </c>
      <c r="AQ949" s="52">
        <v>0.5</v>
      </c>
      <c r="AR949" s="52">
        <v>0</v>
      </c>
      <c r="AS949" s="231" t="s">
        <v>1064</v>
      </c>
      <c r="AT949" s="52" t="s">
        <v>153</v>
      </c>
      <c r="AU949" s="52"/>
      <c r="AV949" s="57" t="s">
        <v>173</v>
      </c>
      <c r="AW949" s="52" t="s">
        <v>223</v>
      </c>
      <c r="AX949" s="52">
        <v>0</v>
      </c>
      <c r="AY949" s="48">
        <v>21030020</v>
      </c>
      <c r="AZ949" s="57" t="s">
        <v>156</v>
      </c>
      <c r="BA949" s="57" t="s">
        <v>153</v>
      </c>
      <c r="BB949" s="52">
        <v>0</v>
      </c>
      <c r="BC949" s="52">
        <v>0</v>
      </c>
      <c r="BD949" s="59" t="s">
        <v>1065</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62000009</v>
      </c>
      <c r="D950" s="40" t="s">
        <v>1066</v>
      </c>
      <c r="E950" s="20">
        <v>1</v>
      </c>
      <c r="F950" s="20">
        <v>80000001</v>
      </c>
      <c r="G950" s="20">
        <v>0</v>
      </c>
      <c r="H950" s="20">
        <v>0</v>
      </c>
      <c r="I950" s="20">
        <v>1</v>
      </c>
      <c r="J950" s="20">
        <v>0</v>
      </c>
      <c r="K950" s="12">
        <v>0</v>
      </c>
      <c r="L950" s="20">
        <v>0</v>
      </c>
      <c r="M950" s="20">
        <v>0</v>
      </c>
      <c r="N950" s="20">
        <v>2</v>
      </c>
      <c r="O950" s="20">
        <v>2</v>
      </c>
      <c r="P950" s="20">
        <v>0.15</v>
      </c>
      <c r="Q950" s="20">
        <v>0</v>
      </c>
      <c r="R950" s="20">
        <v>0</v>
      </c>
      <c r="S950" s="20">
        <v>0</v>
      </c>
      <c r="T950" s="20">
        <v>1</v>
      </c>
      <c r="U950" s="20">
        <v>2</v>
      </c>
      <c r="V950" s="20">
        <v>0</v>
      </c>
      <c r="W950" s="20">
        <v>0</v>
      </c>
      <c r="X950" s="20"/>
      <c r="Y950" s="20">
        <v>0</v>
      </c>
      <c r="Z950" s="20">
        <v>0</v>
      </c>
      <c r="AA950" s="20">
        <v>0</v>
      </c>
      <c r="AB950" s="20">
        <v>0</v>
      </c>
      <c r="AC950" s="20">
        <v>0</v>
      </c>
      <c r="AD950" s="20">
        <v>0</v>
      </c>
      <c r="AE950" s="20">
        <v>90</v>
      </c>
      <c r="AF950" s="20">
        <v>0</v>
      </c>
      <c r="AG950" s="20">
        <v>0</v>
      </c>
      <c r="AH950" s="20">
        <v>2</v>
      </c>
      <c r="AI950" s="20">
        <v>0</v>
      </c>
      <c r="AJ950" s="20">
        <v>0</v>
      </c>
      <c r="AK950" s="20">
        <v>0</v>
      </c>
      <c r="AL950" s="20">
        <v>0</v>
      </c>
      <c r="AM950" s="20">
        <v>0</v>
      </c>
      <c r="AN950" s="20">
        <v>0</v>
      </c>
      <c r="AO950" s="20">
        <v>0</v>
      </c>
      <c r="AP950" s="20">
        <v>1000</v>
      </c>
      <c r="AQ950" s="20">
        <v>0</v>
      </c>
      <c r="AR950" s="20">
        <v>0</v>
      </c>
      <c r="AS950" s="226" t="s">
        <v>1067</v>
      </c>
      <c r="AT950" s="20" t="s">
        <v>153</v>
      </c>
      <c r="AU950" s="20"/>
      <c r="AV950" s="40" t="s">
        <v>173</v>
      </c>
      <c r="AW950" s="20" t="s">
        <v>433</v>
      </c>
      <c r="AX950" s="20">
        <v>0</v>
      </c>
      <c r="AY950" s="20">
        <v>22000040</v>
      </c>
      <c r="AZ950" s="40" t="s">
        <v>156</v>
      </c>
      <c r="BA950" s="40" t="s">
        <v>153</v>
      </c>
      <c r="BB950" s="20">
        <v>0</v>
      </c>
      <c r="BC950" s="20">
        <v>0</v>
      </c>
      <c r="BD950" s="42" t="s">
        <v>1068</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20">
        <v>62000010</v>
      </c>
      <c r="D951" s="40" t="s">
        <v>1069</v>
      </c>
      <c r="E951" s="20">
        <v>1</v>
      </c>
      <c r="F951" s="20">
        <v>80000001</v>
      </c>
      <c r="G951" s="20">
        <v>0</v>
      </c>
      <c r="H951" s="20">
        <v>0</v>
      </c>
      <c r="I951" s="20">
        <v>1</v>
      </c>
      <c r="J951" s="20">
        <v>0</v>
      </c>
      <c r="K951" s="12">
        <v>0</v>
      </c>
      <c r="L951" s="20">
        <v>0</v>
      </c>
      <c r="M951" s="20">
        <v>0</v>
      </c>
      <c r="N951" s="20">
        <v>1</v>
      </c>
      <c r="O951" s="20">
        <v>0</v>
      </c>
      <c r="P951" s="20">
        <v>0</v>
      </c>
      <c r="Q951" s="20">
        <v>0</v>
      </c>
      <c r="R951" s="20">
        <v>0</v>
      </c>
      <c r="S951" s="20">
        <v>0</v>
      </c>
      <c r="T951" s="20">
        <v>1</v>
      </c>
      <c r="U951" s="20">
        <v>2</v>
      </c>
      <c r="V951" s="20">
        <v>0</v>
      </c>
      <c r="W951" s="20">
        <v>1.2</v>
      </c>
      <c r="X951" s="20"/>
      <c r="Y951" s="20">
        <v>0</v>
      </c>
      <c r="Z951" s="20">
        <v>0</v>
      </c>
      <c r="AA951" s="20">
        <v>0</v>
      </c>
      <c r="AB951" s="20">
        <v>0</v>
      </c>
      <c r="AC951" s="20">
        <v>0</v>
      </c>
      <c r="AD951" s="20">
        <v>0</v>
      </c>
      <c r="AE951" s="20">
        <v>24</v>
      </c>
      <c r="AF951" s="20">
        <v>1</v>
      </c>
      <c r="AG951" s="20">
        <v>3</v>
      </c>
      <c r="AH951" s="20">
        <v>2</v>
      </c>
      <c r="AI951" s="20">
        <v>1</v>
      </c>
      <c r="AJ951" s="20">
        <v>0</v>
      </c>
      <c r="AK951" s="20">
        <v>4</v>
      </c>
      <c r="AL951" s="20">
        <v>0</v>
      </c>
      <c r="AM951" s="20">
        <v>0</v>
      </c>
      <c r="AN951" s="20">
        <v>0</v>
      </c>
      <c r="AO951" s="20">
        <v>0.5</v>
      </c>
      <c r="AP951" s="20">
        <v>6000</v>
      </c>
      <c r="AQ951" s="20">
        <v>0.5</v>
      </c>
      <c r="AR951" s="20">
        <v>0</v>
      </c>
      <c r="AS951" s="20">
        <v>0</v>
      </c>
      <c r="AT951" s="20" t="s">
        <v>153</v>
      </c>
      <c r="AU951" s="20"/>
      <c r="AV951" s="40" t="s">
        <v>802</v>
      </c>
      <c r="AW951" s="20" t="s">
        <v>155</v>
      </c>
      <c r="AX951" s="20">
        <v>10001006</v>
      </c>
      <c r="AY951" s="20">
        <v>22000020</v>
      </c>
      <c r="AZ951" s="40" t="s">
        <v>183</v>
      </c>
      <c r="BA951" s="40" t="s">
        <v>226</v>
      </c>
      <c r="BB951" s="20">
        <v>0</v>
      </c>
      <c r="BC951" s="20">
        <v>0</v>
      </c>
      <c r="BD951" s="42" t="s">
        <v>1070</v>
      </c>
      <c r="BE951" s="20">
        <v>0</v>
      </c>
      <c r="BF951" s="20">
        <v>0</v>
      </c>
      <c r="BG951" s="20">
        <v>0</v>
      </c>
      <c r="BH951" s="20">
        <v>0</v>
      </c>
      <c r="BI951" s="20">
        <v>0</v>
      </c>
      <c r="BJ951" s="20">
        <v>0</v>
      </c>
      <c r="BK951" s="44">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20">
        <v>62000011</v>
      </c>
      <c r="D952" s="40" t="s">
        <v>1071</v>
      </c>
      <c r="E952" s="20">
        <v>1</v>
      </c>
      <c r="F952" s="20">
        <v>80000001</v>
      </c>
      <c r="G952" s="20">
        <v>0</v>
      </c>
      <c r="H952" s="20">
        <v>0</v>
      </c>
      <c r="I952" s="20">
        <v>1</v>
      </c>
      <c r="J952" s="20">
        <v>0</v>
      </c>
      <c r="K952" s="12">
        <v>0</v>
      </c>
      <c r="L952" s="20">
        <v>0</v>
      </c>
      <c r="M952" s="20">
        <v>0</v>
      </c>
      <c r="N952" s="20">
        <v>2</v>
      </c>
      <c r="O952" s="20">
        <v>5</v>
      </c>
      <c r="P952" s="20">
        <v>1</v>
      </c>
      <c r="Q952" s="20">
        <v>0</v>
      </c>
      <c r="R952" s="20">
        <v>0</v>
      </c>
      <c r="S952" s="20">
        <v>0</v>
      </c>
      <c r="T952" s="20">
        <v>1</v>
      </c>
      <c r="U952" s="20">
        <v>2</v>
      </c>
      <c r="V952" s="20">
        <v>0</v>
      </c>
      <c r="W952" s="20">
        <v>1</v>
      </c>
      <c r="X952" s="20"/>
      <c r="Y952" s="20">
        <v>0</v>
      </c>
      <c r="Z952" s="20">
        <v>0</v>
      </c>
      <c r="AA952" s="20">
        <v>0</v>
      </c>
      <c r="AB952" s="20">
        <v>0</v>
      </c>
      <c r="AC952" s="20">
        <v>1</v>
      </c>
      <c r="AD952" s="20">
        <v>0</v>
      </c>
      <c r="AE952" s="20">
        <v>1</v>
      </c>
      <c r="AF952" s="20">
        <v>0</v>
      </c>
      <c r="AG952" s="20">
        <v>0</v>
      </c>
      <c r="AH952" s="20">
        <v>7</v>
      </c>
      <c r="AI952" s="20">
        <v>0</v>
      </c>
      <c r="AJ952" s="20">
        <v>0</v>
      </c>
      <c r="AK952" s="20">
        <v>3</v>
      </c>
      <c r="AL952" s="20">
        <v>0</v>
      </c>
      <c r="AM952" s="20">
        <v>0</v>
      </c>
      <c r="AN952" s="20">
        <v>0</v>
      </c>
      <c r="AO952" s="20">
        <v>0</v>
      </c>
      <c r="AP952" s="20">
        <v>3000</v>
      </c>
      <c r="AQ952" s="20">
        <v>0.5</v>
      </c>
      <c r="AR952" s="20">
        <v>0</v>
      </c>
      <c r="AS952" s="20">
        <v>0</v>
      </c>
      <c r="AT952" s="20">
        <v>0</v>
      </c>
      <c r="AU952" s="20"/>
      <c r="AV952" s="40" t="s">
        <v>173</v>
      </c>
      <c r="AW952" s="20">
        <v>0</v>
      </c>
      <c r="AX952" s="20">
        <v>0</v>
      </c>
      <c r="AY952" s="20">
        <v>0</v>
      </c>
      <c r="AZ952" s="40" t="s">
        <v>156</v>
      </c>
      <c r="BA952" s="40">
        <v>0</v>
      </c>
      <c r="BB952" s="20">
        <v>0</v>
      </c>
      <c r="BC952" s="20">
        <v>0</v>
      </c>
      <c r="BD952" s="42" t="s">
        <v>1072</v>
      </c>
      <c r="BE952" s="20">
        <v>0</v>
      </c>
      <c r="BF952" s="20">
        <v>0</v>
      </c>
      <c r="BG952" s="20">
        <v>0</v>
      </c>
      <c r="BH952" s="20">
        <v>0</v>
      </c>
      <c r="BI952" s="20">
        <v>0</v>
      </c>
      <c r="BJ952" s="20">
        <v>0</v>
      </c>
      <c r="BK952" s="44">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62000012</v>
      </c>
      <c r="D953" s="40" t="s">
        <v>1073</v>
      </c>
      <c r="E953" s="20">
        <v>1</v>
      </c>
      <c r="F953" s="20">
        <v>80000001</v>
      </c>
      <c r="G953" s="20">
        <v>0</v>
      </c>
      <c r="H953" s="20">
        <v>0</v>
      </c>
      <c r="I953" s="20">
        <v>1</v>
      </c>
      <c r="J953" s="20">
        <v>0</v>
      </c>
      <c r="K953" s="12">
        <v>0</v>
      </c>
      <c r="L953" s="20">
        <v>0</v>
      </c>
      <c r="M953" s="20">
        <v>0</v>
      </c>
      <c r="N953" s="20">
        <v>2</v>
      </c>
      <c r="O953" s="20">
        <v>3</v>
      </c>
      <c r="P953" s="20">
        <v>0.2</v>
      </c>
      <c r="Q953" s="20">
        <v>0</v>
      </c>
      <c r="R953" s="20">
        <v>0</v>
      </c>
      <c r="S953" s="20">
        <v>0</v>
      </c>
      <c r="T953" s="20">
        <v>1</v>
      </c>
      <c r="U953" s="20">
        <v>2</v>
      </c>
      <c r="V953" s="20">
        <v>0</v>
      </c>
      <c r="W953" s="20">
        <v>0</v>
      </c>
      <c r="X953" s="20"/>
      <c r="Y953" s="20">
        <v>0</v>
      </c>
      <c r="Z953" s="20">
        <v>0</v>
      </c>
      <c r="AA953" s="20">
        <v>0</v>
      </c>
      <c r="AB953" s="20">
        <v>0</v>
      </c>
      <c r="AC953" s="20">
        <v>1</v>
      </c>
      <c r="AD953" s="20">
        <v>0</v>
      </c>
      <c r="AE953" s="20">
        <v>10</v>
      </c>
      <c r="AF953" s="20">
        <v>0</v>
      </c>
      <c r="AG953" s="20">
        <v>0</v>
      </c>
      <c r="AH953" s="20">
        <v>7</v>
      </c>
      <c r="AI953" s="20">
        <v>0</v>
      </c>
      <c r="AJ953" s="20">
        <v>0</v>
      </c>
      <c r="AK953" s="20">
        <v>3</v>
      </c>
      <c r="AL953" s="20">
        <v>0</v>
      </c>
      <c r="AM953" s="20">
        <v>0</v>
      </c>
      <c r="AN953" s="20">
        <v>0</v>
      </c>
      <c r="AO953" s="20">
        <v>0</v>
      </c>
      <c r="AP953" s="20">
        <v>3000</v>
      </c>
      <c r="AQ953" s="20">
        <v>0.5</v>
      </c>
      <c r="AR953" s="20">
        <v>0</v>
      </c>
      <c r="AS953" s="20">
        <v>0</v>
      </c>
      <c r="AT953" s="20">
        <v>90000008</v>
      </c>
      <c r="AU953" s="20"/>
      <c r="AV953" s="40" t="s">
        <v>173</v>
      </c>
      <c r="AW953" s="20">
        <v>0</v>
      </c>
      <c r="AX953" s="20">
        <v>0</v>
      </c>
      <c r="AY953" s="20">
        <v>0</v>
      </c>
      <c r="AZ953" s="40" t="s">
        <v>156</v>
      </c>
      <c r="BA953" s="40">
        <v>0</v>
      </c>
      <c r="BB953" s="20">
        <v>0</v>
      </c>
      <c r="BC953" s="20">
        <v>0</v>
      </c>
      <c r="BD953" s="42" t="s">
        <v>1074</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62000031</v>
      </c>
      <c r="D954" s="40" t="s">
        <v>1075</v>
      </c>
      <c r="E954" s="20">
        <v>1</v>
      </c>
      <c r="F954" s="20">
        <v>80000001</v>
      </c>
      <c r="G954" s="20">
        <v>0</v>
      </c>
      <c r="H954" s="20">
        <v>0</v>
      </c>
      <c r="I954" s="20">
        <v>1</v>
      </c>
      <c r="J954" s="20">
        <v>0</v>
      </c>
      <c r="K954" s="12">
        <v>0</v>
      </c>
      <c r="L954" s="20">
        <v>0</v>
      </c>
      <c r="M954" s="20">
        <v>0</v>
      </c>
      <c r="N954" s="20">
        <v>2</v>
      </c>
      <c r="O954" s="20">
        <v>10</v>
      </c>
      <c r="P954" s="20">
        <v>0.05</v>
      </c>
      <c r="Q954" s="20">
        <v>0</v>
      </c>
      <c r="R954" s="20">
        <v>0</v>
      </c>
      <c r="S954" s="20">
        <v>0</v>
      </c>
      <c r="T954" s="20">
        <v>1</v>
      </c>
      <c r="U954" s="20">
        <v>2</v>
      </c>
      <c r="V954" s="20">
        <v>0</v>
      </c>
      <c r="W954" s="20">
        <v>0</v>
      </c>
      <c r="X954" s="20"/>
      <c r="Y954" s="20">
        <v>0</v>
      </c>
      <c r="Z954" s="20">
        <v>0</v>
      </c>
      <c r="AA954" s="20">
        <v>0</v>
      </c>
      <c r="AB954" s="20">
        <v>0</v>
      </c>
      <c r="AC954" s="20">
        <v>1</v>
      </c>
      <c r="AD954" s="20">
        <v>0</v>
      </c>
      <c r="AE954" s="20">
        <v>1</v>
      </c>
      <c r="AF954" s="20">
        <v>0</v>
      </c>
      <c r="AG954" s="20">
        <v>0</v>
      </c>
      <c r="AH954" s="20">
        <v>2</v>
      </c>
      <c r="AI954" s="20">
        <v>0</v>
      </c>
      <c r="AJ954" s="20">
        <v>0</v>
      </c>
      <c r="AK954" s="20">
        <v>0</v>
      </c>
      <c r="AL954" s="20">
        <v>0</v>
      </c>
      <c r="AM954" s="20">
        <v>0</v>
      </c>
      <c r="AN954" s="20">
        <v>0</v>
      </c>
      <c r="AO954" s="20">
        <v>0</v>
      </c>
      <c r="AP954" s="20">
        <v>1000</v>
      </c>
      <c r="AQ954" s="20">
        <v>0</v>
      </c>
      <c r="AR954" s="20">
        <v>0</v>
      </c>
      <c r="AS954" s="20">
        <v>92000021</v>
      </c>
      <c r="AT954" s="20" t="s">
        <v>153</v>
      </c>
      <c r="AU954" s="20"/>
      <c r="AV954" s="40" t="s">
        <v>173</v>
      </c>
      <c r="AW954" s="20" t="s">
        <v>223</v>
      </c>
      <c r="AX954" s="20">
        <v>0</v>
      </c>
      <c r="AY954" s="20">
        <v>40000003</v>
      </c>
      <c r="AZ954" s="40" t="s">
        <v>156</v>
      </c>
      <c r="BA954" s="40" t="s">
        <v>153</v>
      </c>
      <c r="BB954" s="20">
        <v>0</v>
      </c>
      <c r="BC954" s="20">
        <v>0</v>
      </c>
      <c r="BD954" s="42" t="s">
        <v>1076</v>
      </c>
      <c r="BE954" s="20">
        <v>0</v>
      </c>
      <c r="BF954" s="20">
        <v>0</v>
      </c>
      <c r="BG954" s="20">
        <v>0</v>
      </c>
      <c r="BH954" s="20">
        <v>0</v>
      </c>
      <c r="BI954" s="20">
        <v>0</v>
      </c>
      <c r="BJ954" s="20">
        <v>0</v>
      </c>
      <c r="BK954" s="44">
        <v>0</v>
      </c>
      <c r="BL954" s="20">
        <v>1</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62000032</v>
      </c>
      <c r="D955" s="40" t="s">
        <v>1077</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20</v>
      </c>
      <c r="AF955" s="20">
        <v>0</v>
      </c>
      <c r="AG955" s="20">
        <v>20</v>
      </c>
      <c r="AH955" s="20">
        <v>2</v>
      </c>
      <c r="AI955" s="20">
        <v>0</v>
      </c>
      <c r="AJ955" s="20">
        <v>0</v>
      </c>
      <c r="AK955" s="20">
        <v>0</v>
      </c>
      <c r="AL955" s="20">
        <v>0</v>
      </c>
      <c r="AM955" s="20">
        <v>0</v>
      </c>
      <c r="AN955" s="20">
        <v>0</v>
      </c>
      <c r="AO955" s="20">
        <v>0</v>
      </c>
      <c r="AP955" s="20">
        <v>1000</v>
      </c>
      <c r="AQ955" s="20">
        <v>0</v>
      </c>
      <c r="AR955" s="20">
        <v>0</v>
      </c>
      <c r="AS955" s="20">
        <v>92000022</v>
      </c>
      <c r="AT955" s="20">
        <v>92000032</v>
      </c>
      <c r="AU955" s="20"/>
      <c r="AV955" s="40" t="s">
        <v>173</v>
      </c>
      <c r="AW955" s="20" t="s">
        <v>223</v>
      </c>
      <c r="AX955" s="20">
        <v>0</v>
      </c>
      <c r="AY955" s="20">
        <v>40000003</v>
      </c>
      <c r="AZ955" s="40" t="s">
        <v>156</v>
      </c>
      <c r="BA955" s="40" t="s">
        <v>153</v>
      </c>
      <c r="BB955" s="20">
        <v>0</v>
      </c>
      <c r="BC955" s="20">
        <v>0</v>
      </c>
      <c r="BD955" s="42" t="s">
        <v>1078</v>
      </c>
      <c r="BE955" s="20">
        <v>0</v>
      </c>
      <c r="BF955" s="20">
        <v>0</v>
      </c>
      <c r="BG955" s="20">
        <v>0</v>
      </c>
      <c r="BH955" s="20">
        <v>0</v>
      </c>
      <c r="BI955" s="20">
        <v>0</v>
      </c>
      <c r="BJ955" s="20">
        <v>0</v>
      </c>
      <c r="BK955" s="44">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8">
        <v>62000033</v>
      </c>
      <c r="D956" s="39" t="s">
        <v>1079</v>
      </c>
      <c r="E956" s="28">
        <v>1</v>
      </c>
      <c r="F956" s="20">
        <v>80000001</v>
      </c>
      <c r="G956" s="28">
        <v>0</v>
      </c>
      <c r="H956" s="28">
        <v>0</v>
      </c>
      <c r="I956" s="28">
        <v>1</v>
      </c>
      <c r="J956" s="28">
        <v>0</v>
      </c>
      <c r="K956" s="28">
        <v>0</v>
      </c>
      <c r="L956" s="28">
        <v>0</v>
      </c>
      <c r="M956" s="28">
        <v>0</v>
      </c>
      <c r="N956" s="28">
        <v>2</v>
      </c>
      <c r="O956" s="28">
        <v>1</v>
      </c>
      <c r="P956" s="28">
        <v>0.05</v>
      </c>
      <c r="Q956" s="28">
        <v>0</v>
      </c>
      <c r="R956" s="28">
        <v>0</v>
      </c>
      <c r="S956" s="28">
        <v>0</v>
      </c>
      <c r="T956" s="28">
        <v>1</v>
      </c>
      <c r="U956" s="28">
        <v>2</v>
      </c>
      <c r="V956" s="28">
        <v>0</v>
      </c>
      <c r="W956" s="28">
        <v>0</v>
      </c>
      <c r="X956" s="28"/>
      <c r="Y956" s="28">
        <v>0</v>
      </c>
      <c r="Z956" s="28">
        <v>0</v>
      </c>
      <c r="AA956" s="28">
        <v>0</v>
      </c>
      <c r="AB956" s="28">
        <v>0</v>
      </c>
      <c r="AC956" s="28">
        <v>1</v>
      </c>
      <c r="AD956" s="28">
        <v>0</v>
      </c>
      <c r="AE956" s="28">
        <v>1</v>
      </c>
      <c r="AF956" s="28">
        <v>0</v>
      </c>
      <c r="AG956" s="28">
        <v>0</v>
      </c>
      <c r="AH956" s="28">
        <v>7</v>
      </c>
      <c r="AI956" s="28">
        <v>0</v>
      </c>
      <c r="AJ956" s="28">
        <v>0</v>
      </c>
      <c r="AK956" s="28">
        <v>0</v>
      </c>
      <c r="AL956" s="28">
        <v>0</v>
      </c>
      <c r="AM956" s="28">
        <v>0</v>
      </c>
      <c r="AN956" s="28">
        <v>0</v>
      </c>
      <c r="AO956" s="28">
        <v>0</v>
      </c>
      <c r="AP956" s="28">
        <v>1000</v>
      </c>
      <c r="AQ956" s="28">
        <v>0</v>
      </c>
      <c r="AR956" s="28">
        <v>0</v>
      </c>
      <c r="AS956" s="28">
        <v>0</v>
      </c>
      <c r="AT956" s="28">
        <v>92000033</v>
      </c>
      <c r="AU956" s="28"/>
      <c r="AV956" s="39" t="s">
        <v>173</v>
      </c>
      <c r="AW956" s="28" t="s">
        <v>223</v>
      </c>
      <c r="AX956" s="28">
        <v>0</v>
      </c>
      <c r="AY956" s="28">
        <v>40000003</v>
      </c>
      <c r="AZ956" s="39" t="s">
        <v>156</v>
      </c>
      <c r="BA956" s="39" t="s">
        <v>153</v>
      </c>
      <c r="BB956" s="28">
        <v>0</v>
      </c>
      <c r="BC956" s="28">
        <v>0</v>
      </c>
      <c r="BD956" s="41" t="s">
        <v>1080</v>
      </c>
      <c r="BE956" s="28">
        <v>0</v>
      </c>
      <c r="BF956" s="28">
        <v>0</v>
      </c>
      <c r="BG956" s="28">
        <v>0</v>
      </c>
      <c r="BH956" s="28">
        <v>0</v>
      </c>
      <c r="BI956" s="28">
        <v>0</v>
      </c>
      <c r="BJ956" s="28">
        <v>0</v>
      </c>
      <c r="BK956" s="43">
        <v>0</v>
      </c>
      <c r="BL956" s="28">
        <v>1</v>
      </c>
      <c r="BM956" s="28">
        <v>0</v>
      </c>
      <c r="BN956" s="28">
        <v>0</v>
      </c>
      <c r="BO956" s="28">
        <v>0</v>
      </c>
      <c r="BP956" s="28">
        <v>0</v>
      </c>
      <c r="BQ956" s="28">
        <v>0</v>
      </c>
      <c r="BR956" s="20">
        <v>0</v>
      </c>
      <c r="BS956" s="20"/>
      <c r="BT956" s="20"/>
      <c r="BU956" s="20"/>
      <c r="BV956" s="28">
        <v>0</v>
      </c>
      <c r="BW956" s="28">
        <v>0</v>
      </c>
      <c r="BX956" s="28">
        <v>0</v>
      </c>
    </row>
    <row r="957" spans="3:76" ht="19.5" customHeight="1">
      <c r="C957" s="28">
        <v>62000034</v>
      </c>
      <c r="D957" s="39" t="s">
        <v>1081</v>
      </c>
      <c r="E957" s="14">
        <v>1</v>
      </c>
      <c r="F957" s="20">
        <v>80000001</v>
      </c>
      <c r="G957" s="14">
        <v>0</v>
      </c>
      <c r="H957" s="14">
        <v>0</v>
      </c>
      <c r="I957" s="14">
        <v>1</v>
      </c>
      <c r="J957" s="14">
        <v>0</v>
      </c>
      <c r="K957" s="14">
        <v>0</v>
      </c>
      <c r="L957" s="12">
        <v>0</v>
      </c>
      <c r="M957" s="12">
        <v>0</v>
      </c>
      <c r="N957" s="12">
        <v>2</v>
      </c>
      <c r="O957" s="12">
        <v>1</v>
      </c>
      <c r="P957" s="12">
        <v>1</v>
      </c>
      <c r="Q957" s="12">
        <v>0</v>
      </c>
      <c r="R957" s="20">
        <v>0</v>
      </c>
      <c r="S957" s="12">
        <v>0</v>
      </c>
      <c r="T957" s="12">
        <v>1</v>
      </c>
      <c r="U957" s="12">
        <v>2</v>
      </c>
      <c r="V957" s="12">
        <v>0</v>
      </c>
      <c r="W957" s="12">
        <v>2.5</v>
      </c>
      <c r="X957" s="12"/>
      <c r="Y957" s="12">
        <v>0</v>
      </c>
      <c r="Z957" s="12">
        <v>0</v>
      </c>
      <c r="AA957" s="12">
        <v>0</v>
      </c>
      <c r="AB957" s="12">
        <v>0</v>
      </c>
      <c r="AC957" s="12">
        <v>0</v>
      </c>
      <c r="AD957" s="12">
        <v>0</v>
      </c>
      <c r="AE957" s="12">
        <v>1</v>
      </c>
      <c r="AF957" s="12">
        <v>1</v>
      </c>
      <c r="AG957" s="12">
        <v>3</v>
      </c>
      <c r="AH957" s="20">
        <v>1</v>
      </c>
      <c r="AI957" s="20">
        <v>0</v>
      </c>
      <c r="AJ957" s="20">
        <v>0</v>
      </c>
      <c r="AK957" s="20">
        <v>0</v>
      </c>
      <c r="AL957" s="12">
        <v>0</v>
      </c>
      <c r="AM957" s="12">
        <v>0</v>
      </c>
      <c r="AN957" s="12">
        <v>0</v>
      </c>
      <c r="AO957" s="12">
        <v>0</v>
      </c>
      <c r="AP957" s="12">
        <v>5000</v>
      </c>
      <c r="AQ957" s="12">
        <v>0</v>
      </c>
      <c r="AR957" s="12">
        <v>0</v>
      </c>
      <c r="AS957" s="20">
        <v>0</v>
      </c>
      <c r="AT957" s="12">
        <v>0</v>
      </c>
      <c r="AU957" s="12"/>
      <c r="AV957" s="15" t="s">
        <v>202</v>
      </c>
      <c r="AW957" s="12" t="s">
        <v>159</v>
      </c>
      <c r="AX957" s="14">
        <v>10000007</v>
      </c>
      <c r="AY957" s="14">
        <v>70403005</v>
      </c>
      <c r="AZ957" s="13" t="s">
        <v>156</v>
      </c>
      <c r="BA957" s="12">
        <v>0</v>
      </c>
      <c r="BB957" s="23">
        <v>0</v>
      </c>
      <c r="BC957" s="23">
        <v>0</v>
      </c>
      <c r="BD957" s="34" t="s">
        <v>1082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62000035</v>
      </c>
      <c r="D958" s="40" t="s">
        <v>1083</v>
      </c>
      <c r="E958" s="20">
        <v>1</v>
      </c>
      <c r="F958" s="20">
        <v>80000001</v>
      </c>
      <c r="G958" s="20">
        <v>0</v>
      </c>
      <c r="H958" s="20">
        <v>0</v>
      </c>
      <c r="I958" s="20">
        <v>1</v>
      </c>
      <c r="J958" s="20">
        <v>0</v>
      </c>
      <c r="K958" s="12">
        <v>0</v>
      </c>
      <c r="L958" s="20">
        <v>0</v>
      </c>
      <c r="M958" s="20">
        <v>0</v>
      </c>
      <c r="N958" s="20">
        <v>2</v>
      </c>
      <c r="O958" s="20">
        <v>1</v>
      </c>
      <c r="P958" s="20">
        <v>1</v>
      </c>
      <c r="Q958" s="20">
        <v>0</v>
      </c>
      <c r="R958" s="20">
        <v>0</v>
      </c>
      <c r="S958" s="20">
        <v>0</v>
      </c>
      <c r="T958" s="20">
        <v>1</v>
      </c>
      <c r="U958" s="20">
        <v>2</v>
      </c>
      <c r="V958" s="20">
        <v>0</v>
      </c>
      <c r="W958" s="20">
        <v>0</v>
      </c>
      <c r="X958" s="20"/>
      <c r="Y958" s="20">
        <v>0</v>
      </c>
      <c r="Z958" s="20">
        <v>0</v>
      </c>
      <c r="AA958" s="20">
        <v>0</v>
      </c>
      <c r="AB958" s="20">
        <v>0</v>
      </c>
      <c r="AC958" s="20">
        <v>1</v>
      </c>
      <c r="AD958" s="20">
        <v>0</v>
      </c>
      <c r="AE958" s="20">
        <v>1</v>
      </c>
      <c r="AF958" s="20">
        <v>1</v>
      </c>
      <c r="AG958" s="20">
        <v>2</v>
      </c>
      <c r="AH958" s="20">
        <v>7</v>
      </c>
      <c r="AI958" s="20">
        <v>0</v>
      </c>
      <c r="AJ958" s="20">
        <v>0</v>
      </c>
      <c r="AK958" s="20">
        <v>0</v>
      </c>
      <c r="AL958" s="20">
        <v>0</v>
      </c>
      <c r="AM958" s="20">
        <v>0</v>
      </c>
      <c r="AN958" s="20">
        <v>0</v>
      </c>
      <c r="AO958" s="20">
        <v>0</v>
      </c>
      <c r="AP958" s="20">
        <v>1000</v>
      </c>
      <c r="AQ958" s="20">
        <v>0</v>
      </c>
      <c r="AR958" s="20">
        <v>0</v>
      </c>
      <c r="AS958" s="20">
        <v>0</v>
      </c>
      <c r="AT958" s="20">
        <v>92000023</v>
      </c>
      <c r="AU958" s="20"/>
      <c r="AV958" s="40" t="s">
        <v>173</v>
      </c>
      <c r="AW958" s="20" t="s">
        <v>223</v>
      </c>
      <c r="AX958" s="20">
        <v>0</v>
      </c>
      <c r="AY958" s="20">
        <v>0</v>
      </c>
      <c r="AZ958" s="40" t="s">
        <v>156</v>
      </c>
      <c r="BA958" s="40" t="s">
        <v>153</v>
      </c>
      <c r="BB958" s="20">
        <v>0</v>
      </c>
      <c r="BC958" s="20">
        <v>0</v>
      </c>
      <c r="BD958" s="42" t="s">
        <v>1084</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0">
        <v>62000036</v>
      </c>
      <c r="D959" s="40" t="s">
        <v>1085</v>
      </c>
      <c r="E959" s="20">
        <v>1</v>
      </c>
      <c r="F959" s="20">
        <v>80000001</v>
      </c>
      <c r="G959" s="20">
        <v>0</v>
      </c>
      <c r="H959" s="20">
        <v>0</v>
      </c>
      <c r="I959" s="20">
        <v>1</v>
      </c>
      <c r="J959" s="20">
        <v>0</v>
      </c>
      <c r="K959" s="12">
        <v>0</v>
      </c>
      <c r="L959" s="20">
        <v>0</v>
      </c>
      <c r="M959" s="20">
        <v>0</v>
      </c>
      <c r="N959" s="20">
        <v>2</v>
      </c>
      <c r="O959" s="20">
        <v>1</v>
      </c>
      <c r="P959" s="20">
        <v>0.05</v>
      </c>
      <c r="Q959" s="20">
        <v>0</v>
      </c>
      <c r="R959" s="20">
        <v>0</v>
      </c>
      <c r="S959" s="20">
        <v>0</v>
      </c>
      <c r="T959" s="20">
        <v>1</v>
      </c>
      <c r="U959" s="20">
        <v>2</v>
      </c>
      <c r="V959" s="20">
        <v>0</v>
      </c>
      <c r="W959" s="20">
        <v>0</v>
      </c>
      <c r="X959" s="20"/>
      <c r="Y959" s="20">
        <v>0</v>
      </c>
      <c r="Z959" s="20">
        <v>0</v>
      </c>
      <c r="AA959" s="20">
        <v>0</v>
      </c>
      <c r="AB959" s="20">
        <v>0</v>
      </c>
      <c r="AC959" s="20">
        <v>1</v>
      </c>
      <c r="AD959" s="20">
        <v>0</v>
      </c>
      <c r="AE959" s="20">
        <v>1</v>
      </c>
      <c r="AF959" s="20">
        <v>0</v>
      </c>
      <c r="AG959" s="20">
        <v>0</v>
      </c>
      <c r="AH959" s="20">
        <v>2</v>
      </c>
      <c r="AI959" s="20">
        <v>0</v>
      </c>
      <c r="AJ959" s="20">
        <v>0</v>
      </c>
      <c r="AK959" s="20">
        <v>0</v>
      </c>
      <c r="AL959" s="20">
        <v>0</v>
      </c>
      <c r="AM959" s="20">
        <v>0</v>
      </c>
      <c r="AN959" s="20">
        <v>0</v>
      </c>
      <c r="AO959" s="20">
        <v>0</v>
      </c>
      <c r="AP959" s="20">
        <v>1000</v>
      </c>
      <c r="AQ959" s="20">
        <v>0</v>
      </c>
      <c r="AR959" s="20">
        <v>0</v>
      </c>
      <c r="AS959" s="20">
        <v>92000024</v>
      </c>
      <c r="AT959" s="20" t="s">
        <v>153</v>
      </c>
      <c r="AU959" s="20"/>
      <c r="AV959" s="40" t="s">
        <v>173</v>
      </c>
      <c r="AW959" s="20" t="s">
        <v>223</v>
      </c>
      <c r="AX959" s="20">
        <v>0</v>
      </c>
      <c r="AY959" s="20">
        <v>40000003</v>
      </c>
      <c r="AZ959" s="40" t="s">
        <v>156</v>
      </c>
      <c r="BA959" s="40" t="s">
        <v>153</v>
      </c>
      <c r="BB959" s="20">
        <v>0</v>
      </c>
      <c r="BC959" s="20">
        <v>0</v>
      </c>
      <c r="BD959" s="42" t="s">
        <v>1086</v>
      </c>
      <c r="BE959" s="20">
        <v>0</v>
      </c>
      <c r="BF959" s="20">
        <v>0</v>
      </c>
      <c r="BG959" s="20">
        <v>0</v>
      </c>
      <c r="BH959" s="20">
        <v>0</v>
      </c>
      <c r="BI959" s="20">
        <v>0</v>
      </c>
      <c r="BJ959" s="20">
        <v>0</v>
      </c>
      <c r="BK959" s="44">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8">
        <v>62000037</v>
      </c>
      <c r="D960" s="39" t="s">
        <v>1087</v>
      </c>
      <c r="E960" s="28">
        <v>1</v>
      </c>
      <c r="F960" s="20">
        <v>80000001</v>
      </c>
      <c r="G960" s="28">
        <v>0</v>
      </c>
      <c r="H960" s="28">
        <v>0</v>
      </c>
      <c r="I960" s="28">
        <v>1</v>
      </c>
      <c r="J960" s="28">
        <v>0</v>
      </c>
      <c r="K960" s="28">
        <v>0</v>
      </c>
      <c r="L960" s="28">
        <v>0</v>
      </c>
      <c r="M960" s="28">
        <v>0</v>
      </c>
      <c r="N960" s="28">
        <v>2</v>
      </c>
      <c r="O960" s="28">
        <v>1</v>
      </c>
      <c r="P960" s="28">
        <v>0.1</v>
      </c>
      <c r="Q960" s="28">
        <v>0</v>
      </c>
      <c r="R960" s="28">
        <v>0</v>
      </c>
      <c r="S960" s="28">
        <v>0</v>
      </c>
      <c r="T960" s="28">
        <v>1</v>
      </c>
      <c r="U960" s="28">
        <v>2</v>
      </c>
      <c r="V960" s="28">
        <v>0</v>
      </c>
      <c r="W960" s="28">
        <v>0</v>
      </c>
      <c r="X960" s="28"/>
      <c r="Y960" s="28">
        <v>0</v>
      </c>
      <c r="Z960" s="28">
        <v>0</v>
      </c>
      <c r="AA960" s="28">
        <v>0</v>
      </c>
      <c r="AB960" s="28">
        <v>0</v>
      </c>
      <c r="AC960" s="28">
        <v>1</v>
      </c>
      <c r="AD960" s="28">
        <v>0</v>
      </c>
      <c r="AE960" s="28">
        <v>1</v>
      </c>
      <c r="AF960" s="28">
        <v>0</v>
      </c>
      <c r="AG960" s="28">
        <v>0</v>
      </c>
      <c r="AH960" s="28">
        <v>2</v>
      </c>
      <c r="AI960" s="28">
        <v>0</v>
      </c>
      <c r="AJ960" s="28">
        <v>0</v>
      </c>
      <c r="AK960" s="28">
        <v>0</v>
      </c>
      <c r="AL960" s="28">
        <v>0</v>
      </c>
      <c r="AM960" s="28">
        <v>0</v>
      </c>
      <c r="AN960" s="28">
        <v>0</v>
      </c>
      <c r="AO960" s="28">
        <v>0</v>
      </c>
      <c r="AP960" s="28">
        <v>1000</v>
      </c>
      <c r="AQ960" s="28">
        <v>0</v>
      </c>
      <c r="AR960" s="28">
        <v>0</v>
      </c>
      <c r="AS960" s="28">
        <v>92000031</v>
      </c>
      <c r="AT960" s="28" t="s">
        <v>153</v>
      </c>
      <c r="AU960" s="28"/>
      <c r="AV960" s="39" t="s">
        <v>173</v>
      </c>
      <c r="AW960" s="28" t="s">
        <v>223</v>
      </c>
      <c r="AX960" s="28">
        <v>0</v>
      </c>
      <c r="AY960" s="28">
        <v>40000003</v>
      </c>
      <c r="AZ960" s="39" t="s">
        <v>156</v>
      </c>
      <c r="BA960" s="39" t="s">
        <v>153</v>
      </c>
      <c r="BB960" s="28">
        <v>0</v>
      </c>
      <c r="BC960" s="28">
        <v>0</v>
      </c>
      <c r="BD960" s="41" t="s">
        <v>1088</v>
      </c>
      <c r="BE960" s="28">
        <v>0</v>
      </c>
      <c r="BF960" s="28">
        <v>0</v>
      </c>
      <c r="BG960" s="28">
        <v>0</v>
      </c>
      <c r="BH960" s="28">
        <v>0</v>
      </c>
      <c r="BI960" s="28">
        <v>0</v>
      </c>
      <c r="BJ960" s="28">
        <v>0</v>
      </c>
      <c r="BK960" s="43">
        <v>0</v>
      </c>
      <c r="BL960" s="28">
        <v>1</v>
      </c>
      <c r="BM960" s="28">
        <v>0</v>
      </c>
      <c r="BN960" s="28">
        <v>0</v>
      </c>
      <c r="BO960" s="28">
        <v>0</v>
      </c>
      <c r="BP960" s="28">
        <v>0</v>
      </c>
      <c r="BQ960" s="28">
        <v>0</v>
      </c>
      <c r="BR960" s="20">
        <v>0</v>
      </c>
      <c r="BS960" s="20"/>
      <c r="BT960" s="20"/>
      <c r="BU960" s="20"/>
      <c r="BV960" s="28">
        <v>0</v>
      </c>
      <c r="BW960" s="28">
        <v>0</v>
      </c>
      <c r="BX960" s="28">
        <v>0</v>
      </c>
    </row>
    <row r="961" spans="3:76" ht="20.100000000000001" customHeight="1">
      <c r="C961" s="20">
        <v>62000038</v>
      </c>
      <c r="D961" s="40" t="s">
        <v>1089</v>
      </c>
      <c r="E961" s="20">
        <v>1</v>
      </c>
      <c r="F961" s="20">
        <v>80000001</v>
      </c>
      <c r="G961" s="20">
        <v>0</v>
      </c>
      <c r="H961" s="20">
        <v>0</v>
      </c>
      <c r="I961" s="20">
        <v>1</v>
      </c>
      <c r="J961" s="20">
        <v>0</v>
      </c>
      <c r="K961" s="12">
        <v>0</v>
      </c>
      <c r="L961" s="20">
        <v>0</v>
      </c>
      <c r="M961" s="20">
        <v>0</v>
      </c>
      <c r="N961" s="20">
        <v>2</v>
      </c>
      <c r="O961" s="20">
        <v>1</v>
      </c>
      <c r="P961" s="20">
        <v>0.1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0</v>
      </c>
      <c r="AG961" s="20">
        <v>0</v>
      </c>
      <c r="AH961" s="20">
        <v>7</v>
      </c>
      <c r="AI961" s="20">
        <v>0</v>
      </c>
      <c r="AJ961" s="20">
        <v>0</v>
      </c>
      <c r="AK961" s="20">
        <v>0</v>
      </c>
      <c r="AL961" s="20">
        <v>0</v>
      </c>
      <c r="AM961" s="20">
        <v>0</v>
      </c>
      <c r="AN961" s="20">
        <v>0</v>
      </c>
      <c r="AO961" s="20">
        <v>0</v>
      </c>
      <c r="AP961" s="20">
        <v>1000</v>
      </c>
      <c r="AQ961" s="20">
        <v>0</v>
      </c>
      <c r="AR961" s="20">
        <v>0</v>
      </c>
      <c r="AS961" s="20">
        <v>0</v>
      </c>
      <c r="AT961" s="226" t="s">
        <v>1090</v>
      </c>
      <c r="AU961" s="20"/>
      <c r="AV961" s="40" t="s">
        <v>173</v>
      </c>
      <c r="AW961" s="20" t="s">
        <v>223</v>
      </c>
      <c r="AX961" s="20">
        <v>0</v>
      </c>
      <c r="AY961" s="20">
        <v>0</v>
      </c>
      <c r="AZ961" s="40" t="s">
        <v>156</v>
      </c>
      <c r="BA961" s="40" t="s">
        <v>153</v>
      </c>
      <c r="BB961" s="20">
        <v>0</v>
      </c>
      <c r="BC961" s="20">
        <v>0</v>
      </c>
      <c r="BD961" s="42" t="s">
        <v>1091</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62000039</v>
      </c>
      <c r="D962" s="13" t="s">
        <v>1092</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1</v>
      </c>
      <c r="AP962" s="12">
        <v>3000</v>
      </c>
      <c r="AQ962" s="12">
        <v>0.5</v>
      </c>
      <c r="AR962" s="12">
        <v>0</v>
      </c>
      <c r="AS962" s="20">
        <v>0</v>
      </c>
      <c r="AT962" s="12" t="s">
        <v>153</v>
      </c>
      <c r="AU962" s="12"/>
      <c r="AV962" s="13" t="s">
        <v>173</v>
      </c>
      <c r="AW962" s="12">
        <v>0</v>
      </c>
      <c r="AX962" s="14">
        <v>0</v>
      </c>
      <c r="AY962" s="14">
        <v>0</v>
      </c>
      <c r="AZ962" s="13" t="s">
        <v>156</v>
      </c>
      <c r="BA962" s="12" t="s">
        <v>1093</v>
      </c>
      <c r="BB962" s="23">
        <v>0</v>
      </c>
      <c r="BC962" s="23">
        <v>1</v>
      </c>
      <c r="BD962" s="34" t="s">
        <v>1094</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28">
        <v>62000040</v>
      </c>
      <c r="D963" s="39" t="s">
        <v>1095</v>
      </c>
      <c r="E963" s="14">
        <v>1</v>
      </c>
      <c r="F963" s="20">
        <v>80000001</v>
      </c>
      <c r="G963" s="14">
        <v>0</v>
      </c>
      <c r="H963" s="14">
        <v>0</v>
      </c>
      <c r="I963" s="14">
        <v>1</v>
      </c>
      <c r="J963" s="14">
        <v>0</v>
      </c>
      <c r="K963" s="14">
        <v>0</v>
      </c>
      <c r="L963" s="12">
        <v>0</v>
      </c>
      <c r="M963" s="12">
        <v>0</v>
      </c>
      <c r="N963" s="12">
        <v>2</v>
      </c>
      <c r="O963" s="12">
        <v>1</v>
      </c>
      <c r="P963" s="12">
        <v>1</v>
      </c>
      <c r="Q963" s="12">
        <v>0</v>
      </c>
      <c r="R963" s="20">
        <v>0</v>
      </c>
      <c r="S963" s="12">
        <v>0</v>
      </c>
      <c r="T963" s="12">
        <v>1</v>
      </c>
      <c r="U963" s="12">
        <v>2</v>
      </c>
      <c r="V963" s="12">
        <v>0</v>
      </c>
      <c r="W963" s="12">
        <v>1</v>
      </c>
      <c r="X963" s="12"/>
      <c r="Y963" s="12">
        <v>0</v>
      </c>
      <c r="Z963" s="12">
        <v>0</v>
      </c>
      <c r="AA963" s="12">
        <v>0</v>
      </c>
      <c r="AB963" s="12">
        <v>0</v>
      </c>
      <c r="AC963" s="12">
        <v>0</v>
      </c>
      <c r="AD963" s="12">
        <v>0</v>
      </c>
      <c r="AE963" s="12">
        <v>1</v>
      </c>
      <c r="AF963" s="12">
        <v>1</v>
      </c>
      <c r="AG963" s="12">
        <v>2</v>
      </c>
      <c r="AH963" s="20">
        <v>1</v>
      </c>
      <c r="AI963" s="20">
        <v>0</v>
      </c>
      <c r="AJ963" s="20">
        <v>0</v>
      </c>
      <c r="AK963" s="20">
        <v>0</v>
      </c>
      <c r="AL963" s="12">
        <v>0</v>
      </c>
      <c r="AM963" s="12">
        <v>0</v>
      </c>
      <c r="AN963" s="12">
        <v>0</v>
      </c>
      <c r="AO963" s="12">
        <v>0</v>
      </c>
      <c r="AP963" s="12">
        <v>5000</v>
      </c>
      <c r="AQ963" s="12">
        <v>0</v>
      </c>
      <c r="AR963" s="12">
        <v>0</v>
      </c>
      <c r="AS963" s="20">
        <v>0</v>
      </c>
      <c r="AT963" s="12">
        <v>0</v>
      </c>
      <c r="AU963" s="12"/>
      <c r="AV963" s="15" t="s">
        <v>202</v>
      </c>
      <c r="AW963" s="12" t="s">
        <v>159</v>
      </c>
      <c r="AX963" s="14">
        <v>10000007</v>
      </c>
      <c r="AY963" s="14">
        <v>70403006</v>
      </c>
      <c r="AZ963" s="13" t="s">
        <v>156</v>
      </c>
      <c r="BA963" s="12">
        <v>0</v>
      </c>
      <c r="BB963" s="23">
        <v>0</v>
      </c>
      <c r="BC963" s="23">
        <v>0</v>
      </c>
      <c r="BD963" s="34" t="s">
        <v>1096</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19.5" customHeight="1">
      <c r="C964" s="28">
        <v>62000041</v>
      </c>
      <c r="D964" s="39" t="s">
        <v>1097</v>
      </c>
      <c r="E964" s="14">
        <v>1</v>
      </c>
      <c r="F964" s="20">
        <v>80000001</v>
      </c>
      <c r="G964" s="14">
        <v>0</v>
      </c>
      <c r="H964" s="14">
        <v>0</v>
      </c>
      <c r="I964" s="14">
        <v>1</v>
      </c>
      <c r="J964" s="14">
        <v>0</v>
      </c>
      <c r="K964" s="14">
        <v>0</v>
      </c>
      <c r="L964" s="12">
        <v>0</v>
      </c>
      <c r="M964" s="12">
        <v>0</v>
      </c>
      <c r="N964" s="12">
        <v>2</v>
      </c>
      <c r="O964" s="12">
        <v>1</v>
      </c>
      <c r="P964" s="12">
        <v>1</v>
      </c>
      <c r="Q964" s="12">
        <v>0</v>
      </c>
      <c r="R964" s="20">
        <v>0</v>
      </c>
      <c r="S964" s="12">
        <v>0</v>
      </c>
      <c r="T964" s="12">
        <v>1</v>
      </c>
      <c r="U964" s="12">
        <v>2</v>
      </c>
      <c r="V964" s="12">
        <v>0</v>
      </c>
      <c r="W964" s="12">
        <v>2.5</v>
      </c>
      <c r="X964" s="12"/>
      <c r="Y964" s="12">
        <v>0</v>
      </c>
      <c r="Z964" s="12">
        <v>0</v>
      </c>
      <c r="AA964" s="12">
        <v>0</v>
      </c>
      <c r="AB964" s="12">
        <v>0</v>
      </c>
      <c r="AC964" s="12">
        <v>0</v>
      </c>
      <c r="AD964" s="12">
        <v>0</v>
      </c>
      <c r="AE964" s="12">
        <v>1</v>
      </c>
      <c r="AF964" s="12">
        <v>1</v>
      </c>
      <c r="AG964" s="12">
        <v>2</v>
      </c>
      <c r="AH964" s="20">
        <v>1</v>
      </c>
      <c r="AI964" s="20">
        <v>0</v>
      </c>
      <c r="AJ964" s="20">
        <v>0</v>
      </c>
      <c r="AK964" s="20">
        <v>0</v>
      </c>
      <c r="AL964" s="12">
        <v>0</v>
      </c>
      <c r="AM964" s="12">
        <v>0</v>
      </c>
      <c r="AN964" s="12">
        <v>0</v>
      </c>
      <c r="AO964" s="12">
        <v>0</v>
      </c>
      <c r="AP964" s="12">
        <v>5000</v>
      </c>
      <c r="AQ964" s="12">
        <v>0</v>
      </c>
      <c r="AR964" s="12">
        <v>0</v>
      </c>
      <c r="AS964" s="20">
        <v>0</v>
      </c>
      <c r="AT964" s="12">
        <v>92000036</v>
      </c>
      <c r="AU964" s="12"/>
      <c r="AV964" s="15" t="s">
        <v>202</v>
      </c>
      <c r="AW964" s="12" t="s">
        <v>159</v>
      </c>
      <c r="AX964" s="14">
        <v>10000007</v>
      </c>
      <c r="AY964" s="14">
        <v>70403006</v>
      </c>
      <c r="AZ964" s="13" t="s">
        <v>156</v>
      </c>
      <c r="BA964" s="12">
        <v>0</v>
      </c>
      <c r="BB964" s="23">
        <v>0</v>
      </c>
      <c r="BC964" s="23">
        <v>0</v>
      </c>
      <c r="BD964" s="34" t="s">
        <v>1096</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8">
        <v>62000042</v>
      </c>
      <c r="D965" s="13" t="s">
        <v>1098</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0</v>
      </c>
      <c r="AP965" s="12">
        <v>3000</v>
      </c>
      <c r="AQ965" s="12">
        <v>0.5</v>
      </c>
      <c r="AR965" s="12">
        <v>0</v>
      </c>
      <c r="AS965" s="20">
        <v>0</v>
      </c>
      <c r="AT965" s="12" t="s">
        <v>153</v>
      </c>
      <c r="AU965" s="12"/>
      <c r="AV965" s="13" t="s">
        <v>173</v>
      </c>
      <c r="AW965" s="12">
        <v>0</v>
      </c>
      <c r="AX965" s="14">
        <v>0</v>
      </c>
      <c r="AY965" s="14">
        <v>0</v>
      </c>
      <c r="AZ965" s="13" t="s">
        <v>156</v>
      </c>
      <c r="BA965" s="12" t="s">
        <v>1099</v>
      </c>
      <c r="BB965" s="23">
        <v>0</v>
      </c>
      <c r="BC965" s="23">
        <v>0</v>
      </c>
      <c r="BD965" s="34" t="s">
        <v>1100</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20.25" customHeight="1">
      <c r="C966" s="14">
        <v>62000101</v>
      </c>
      <c r="D966" s="15" t="s">
        <v>1101</v>
      </c>
      <c r="E966" s="14">
        <v>1</v>
      </c>
      <c r="F966" s="20">
        <v>80000001</v>
      </c>
      <c r="G966" s="14">
        <v>0</v>
      </c>
      <c r="H966" s="14">
        <v>0</v>
      </c>
      <c r="I966" s="14">
        <v>1</v>
      </c>
      <c r="J966" s="14">
        <v>0</v>
      </c>
      <c r="K966" s="12">
        <v>0</v>
      </c>
      <c r="L966" s="14">
        <v>0</v>
      </c>
      <c r="M966" s="14">
        <v>0</v>
      </c>
      <c r="N966" s="14">
        <v>1</v>
      </c>
      <c r="O966" s="14">
        <v>0</v>
      </c>
      <c r="P966" s="14">
        <v>0</v>
      </c>
      <c r="Q966" s="14">
        <v>0</v>
      </c>
      <c r="R966" s="20">
        <v>0</v>
      </c>
      <c r="S966" s="23">
        <v>0</v>
      </c>
      <c r="T966" s="12">
        <v>1</v>
      </c>
      <c r="U966" s="14">
        <v>1</v>
      </c>
      <c r="V966" s="14">
        <v>0</v>
      </c>
      <c r="W966" s="14">
        <v>3</v>
      </c>
      <c r="X966" s="14"/>
      <c r="Y966" s="14">
        <v>0</v>
      </c>
      <c r="Z966" s="14">
        <v>0</v>
      </c>
      <c r="AA966" s="14">
        <v>0</v>
      </c>
      <c r="AB966" s="14">
        <v>0</v>
      </c>
      <c r="AC966" s="14">
        <v>0</v>
      </c>
      <c r="AD966" s="14">
        <v>0</v>
      </c>
      <c r="AE966" s="14">
        <v>12</v>
      </c>
      <c r="AF966" s="14">
        <v>0</v>
      </c>
      <c r="AG966" s="14">
        <v>3</v>
      </c>
      <c r="AH966" s="20">
        <v>7</v>
      </c>
      <c r="AI966" s="20">
        <v>0</v>
      </c>
      <c r="AJ966" s="20">
        <v>0</v>
      </c>
      <c r="AK966" s="20">
        <v>10</v>
      </c>
      <c r="AL966" s="14">
        <v>0</v>
      </c>
      <c r="AM966" s="14">
        <v>0</v>
      </c>
      <c r="AN966" s="14">
        <v>0</v>
      </c>
      <c r="AO966" s="14">
        <v>0</v>
      </c>
      <c r="AP966" s="14">
        <v>3000</v>
      </c>
      <c r="AQ966" s="14">
        <v>0.5</v>
      </c>
      <c r="AR966" s="14">
        <v>20</v>
      </c>
      <c r="AS966" s="20">
        <v>0</v>
      </c>
      <c r="AT966" s="14" t="s">
        <v>153</v>
      </c>
      <c r="AU966" s="14"/>
      <c r="AV966" s="13" t="s">
        <v>742</v>
      </c>
      <c r="AW966" s="14" t="s">
        <v>174</v>
      </c>
      <c r="AX966" s="14">
        <v>10000011</v>
      </c>
      <c r="AY966" s="14">
        <v>20001010</v>
      </c>
      <c r="AZ966" s="15" t="s">
        <v>195</v>
      </c>
      <c r="BA966" s="15" t="s">
        <v>153</v>
      </c>
      <c r="BB966" s="23">
        <v>0</v>
      </c>
      <c r="BC966" s="23">
        <v>0</v>
      </c>
      <c r="BD966" s="34" t="s">
        <v>1102</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25" customHeight="1">
      <c r="C967" s="48">
        <v>62000102</v>
      </c>
      <c r="D967" s="53" t="s">
        <v>834</v>
      </c>
      <c r="E967" s="48">
        <v>1</v>
      </c>
      <c r="F967" s="20">
        <v>80000001</v>
      </c>
      <c r="G967" s="48">
        <v>0</v>
      </c>
      <c r="H967" s="48">
        <v>0</v>
      </c>
      <c r="I967" s="48">
        <v>1</v>
      </c>
      <c r="J967" s="48">
        <v>0</v>
      </c>
      <c r="K967" s="46">
        <v>0</v>
      </c>
      <c r="L967" s="48">
        <v>0</v>
      </c>
      <c r="M967" s="48">
        <v>0</v>
      </c>
      <c r="N967" s="48">
        <v>2</v>
      </c>
      <c r="O967" s="48">
        <v>1</v>
      </c>
      <c r="P967" s="48">
        <v>0.05</v>
      </c>
      <c r="Q967" s="48">
        <v>0</v>
      </c>
      <c r="R967" s="52">
        <v>0</v>
      </c>
      <c r="S967" s="83">
        <v>0</v>
      </c>
      <c r="T967" s="46">
        <v>1</v>
      </c>
      <c r="U967" s="48">
        <v>2</v>
      </c>
      <c r="V967" s="48">
        <v>0</v>
      </c>
      <c r="W967" s="48">
        <v>1.8</v>
      </c>
      <c r="X967" s="48"/>
      <c r="Y967" s="48">
        <v>700</v>
      </c>
      <c r="Z967" s="48">
        <v>0</v>
      </c>
      <c r="AA967" s="48">
        <v>0</v>
      </c>
      <c r="AB967" s="48">
        <v>0</v>
      </c>
      <c r="AC967" s="48">
        <v>1</v>
      </c>
      <c r="AD967" s="48">
        <v>0</v>
      </c>
      <c r="AE967" s="48">
        <v>10</v>
      </c>
      <c r="AF967" s="48">
        <v>1</v>
      </c>
      <c r="AG967" s="48">
        <v>1</v>
      </c>
      <c r="AH967" s="52">
        <v>2</v>
      </c>
      <c r="AI967" s="52">
        <v>2</v>
      </c>
      <c r="AJ967" s="20">
        <v>0</v>
      </c>
      <c r="AK967" s="52">
        <v>4</v>
      </c>
      <c r="AL967" s="48">
        <v>0</v>
      </c>
      <c r="AM967" s="48">
        <v>0</v>
      </c>
      <c r="AN967" s="48">
        <v>0</v>
      </c>
      <c r="AO967" s="48">
        <v>0.5</v>
      </c>
      <c r="AP967" s="48">
        <v>30000</v>
      </c>
      <c r="AQ967" s="48">
        <v>0.5</v>
      </c>
      <c r="AR967" s="48">
        <v>10</v>
      </c>
      <c r="AS967" s="52">
        <v>0</v>
      </c>
      <c r="AT967" s="48">
        <v>92002001</v>
      </c>
      <c r="AU967" s="48"/>
      <c r="AV967" s="47" t="s">
        <v>173</v>
      </c>
      <c r="AW967" s="48" t="s">
        <v>155</v>
      </c>
      <c r="AX967" s="48">
        <v>10003002</v>
      </c>
      <c r="AY967" s="48">
        <v>21100020</v>
      </c>
      <c r="AZ967" s="53" t="s">
        <v>181</v>
      </c>
      <c r="BA967" s="53">
        <v>0</v>
      </c>
      <c r="BB967" s="83">
        <v>0</v>
      </c>
      <c r="BC967" s="83">
        <v>0</v>
      </c>
      <c r="BD967" s="54" t="str">
        <f t="shared" ref="BD967" si="130">"立即对目标范围内的怪物造成"&amp;W967*100&amp;"%攻击伤害+"&amp;Y967&amp;"点固定伤害"&amp;",并使目标移动速度降低50%,持续3秒"</f>
        <v>立即对目标范围内的怪物造成180%攻击伤害+700点固定伤害,并使目标移动速度降低50%,持续3秒</v>
      </c>
      <c r="BE967" s="48">
        <v>0</v>
      </c>
      <c r="BF967" s="46">
        <v>0</v>
      </c>
      <c r="BG967" s="48">
        <v>0</v>
      </c>
      <c r="BH967" s="48">
        <v>0</v>
      </c>
      <c r="BI967" s="48">
        <v>0</v>
      </c>
      <c r="BJ967" s="48">
        <v>0</v>
      </c>
      <c r="BK967" s="91">
        <v>0</v>
      </c>
      <c r="BL967" s="20">
        <v>0</v>
      </c>
      <c r="BM967" s="20">
        <v>0</v>
      </c>
      <c r="BN967" s="20">
        <v>0</v>
      </c>
      <c r="BO967" s="20">
        <v>0</v>
      </c>
      <c r="BP967" s="20">
        <v>0</v>
      </c>
      <c r="BQ967" s="20">
        <v>0</v>
      </c>
      <c r="BR967" s="20">
        <v>0</v>
      </c>
      <c r="BS967" s="20"/>
      <c r="BT967" s="20"/>
      <c r="BU967" s="20"/>
      <c r="BV967" s="20">
        <v>0</v>
      </c>
      <c r="BW967" s="20">
        <v>0</v>
      </c>
      <c r="BX967" s="20">
        <v>0</v>
      </c>
    </row>
    <row r="968" spans="3:76" ht="20.25" customHeight="1">
      <c r="C968" s="14">
        <v>62000103</v>
      </c>
      <c r="D968" s="15" t="s">
        <v>1103</v>
      </c>
      <c r="E968" s="14">
        <v>1</v>
      </c>
      <c r="F968" s="20">
        <v>80000001</v>
      </c>
      <c r="G968" s="14">
        <v>0</v>
      </c>
      <c r="H968" s="14">
        <v>0</v>
      </c>
      <c r="I968" s="14">
        <v>1</v>
      </c>
      <c r="J968" s="14">
        <v>0</v>
      </c>
      <c r="K968" s="12">
        <v>0</v>
      </c>
      <c r="L968" s="14">
        <v>0</v>
      </c>
      <c r="M968" s="14">
        <v>0</v>
      </c>
      <c r="N968" s="14">
        <v>1</v>
      </c>
      <c r="O968" s="14">
        <v>0</v>
      </c>
      <c r="P968" s="14">
        <v>0</v>
      </c>
      <c r="Q968" s="14">
        <v>0</v>
      </c>
      <c r="R968" s="20">
        <v>0</v>
      </c>
      <c r="S968" s="23">
        <v>0</v>
      </c>
      <c r="T968" s="12">
        <v>1</v>
      </c>
      <c r="U968" s="14">
        <v>2</v>
      </c>
      <c r="V968" s="14">
        <v>0</v>
      </c>
      <c r="W968" s="14">
        <v>3.25</v>
      </c>
      <c r="X968" s="14"/>
      <c r="Y968" s="14">
        <v>0</v>
      </c>
      <c r="Z968" s="14">
        <v>0</v>
      </c>
      <c r="AA968" s="14">
        <v>0</v>
      </c>
      <c r="AB968" s="14">
        <v>0</v>
      </c>
      <c r="AC968" s="14">
        <v>0</v>
      </c>
      <c r="AD968" s="14">
        <v>0</v>
      </c>
      <c r="AE968" s="14">
        <v>20</v>
      </c>
      <c r="AF968" s="14">
        <v>1</v>
      </c>
      <c r="AG968" s="14">
        <v>4</v>
      </c>
      <c r="AH968" s="20">
        <v>2</v>
      </c>
      <c r="AI968" s="20">
        <v>1</v>
      </c>
      <c r="AJ968" s="20">
        <v>0</v>
      </c>
      <c r="AK968" s="20">
        <v>6</v>
      </c>
      <c r="AL968" s="14">
        <v>0</v>
      </c>
      <c r="AM968" s="14">
        <v>0.5</v>
      </c>
      <c r="AN968" s="14">
        <v>0</v>
      </c>
      <c r="AO968" s="14">
        <v>0.5</v>
      </c>
      <c r="AP968" s="14">
        <v>30000</v>
      </c>
      <c r="AQ968" s="14">
        <v>0</v>
      </c>
      <c r="AR968" s="14">
        <v>0</v>
      </c>
      <c r="AS968" s="20">
        <v>0</v>
      </c>
      <c r="AT968" s="14">
        <v>93000205</v>
      </c>
      <c r="AU968" s="14"/>
      <c r="AV968" s="13" t="s">
        <v>173</v>
      </c>
      <c r="AW968" s="14" t="s">
        <v>155</v>
      </c>
      <c r="AX968" s="14">
        <v>10003002</v>
      </c>
      <c r="AY968" s="14">
        <v>20001020</v>
      </c>
      <c r="AZ968" s="15" t="s">
        <v>156</v>
      </c>
      <c r="BA968" s="15">
        <v>0</v>
      </c>
      <c r="BB968" s="23">
        <v>0</v>
      </c>
      <c r="BC968" s="23">
        <v>0</v>
      </c>
      <c r="BD968" s="34" t="s">
        <v>1104</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48">
        <v>62000104</v>
      </c>
      <c r="D969" s="53" t="s">
        <v>756</v>
      </c>
      <c r="E969" s="48">
        <v>1</v>
      </c>
      <c r="F969" s="20">
        <v>80000001</v>
      </c>
      <c r="G969" s="48">
        <v>0</v>
      </c>
      <c r="H969" s="48">
        <v>0</v>
      </c>
      <c r="I969" s="48">
        <v>1</v>
      </c>
      <c r="J969" s="48">
        <v>0</v>
      </c>
      <c r="K969" s="46">
        <v>0</v>
      </c>
      <c r="L969" s="48">
        <v>0</v>
      </c>
      <c r="M969" s="48">
        <v>0</v>
      </c>
      <c r="N969" s="48">
        <v>2</v>
      </c>
      <c r="O969" s="48">
        <v>3</v>
      </c>
      <c r="P969" s="48">
        <v>0.15</v>
      </c>
      <c r="Q969" s="48">
        <v>0</v>
      </c>
      <c r="R969" s="52">
        <v>0</v>
      </c>
      <c r="S969" s="83">
        <v>0</v>
      </c>
      <c r="T969" s="46">
        <v>1</v>
      </c>
      <c r="U969" s="48">
        <v>2</v>
      </c>
      <c r="V969" s="48">
        <v>0</v>
      </c>
      <c r="W969" s="48">
        <v>1.8</v>
      </c>
      <c r="X969" s="48"/>
      <c r="Y969" s="48">
        <v>700</v>
      </c>
      <c r="Z969" s="48">
        <v>0</v>
      </c>
      <c r="AA969" s="48">
        <v>0</v>
      </c>
      <c r="AB969" s="48">
        <v>0</v>
      </c>
      <c r="AC969" s="48">
        <v>1</v>
      </c>
      <c r="AD969" s="48">
        <v>0</v>
      </c>
      <c r="AE969" s="48">
        <v>15</v>
      </c>
      <c r="AF969" s="48">
        <v>1</v>
      </c>
      <c r="AG969" s="48">
        <v>3.5</v>
      </c>
      <c r="AH969" s="52">
        <v>0</v>
      </c>
      <c r="AI969" s="52">
        <v>0</v>
      </c>
      <c r="AJ969" s="20">
        <v>0</v>
      </c>
      <c r="AK969" s="52">
        <v>4</v>
      </c>
      <c r="AL969" s="48">
        <v>0</v>
      </c>
      <c r="AM969" s="48">
        <v>0</v>
      </c>
      <c r="AN969" s="48">
        <v>0</v>
      </c>
      <c r="AO969" s="48">
        <v>0</v>
      </c>
      <c r="AP969" s="48">
        <v>3000</v>
      </c>
      <c r="AQ969" s="48">
        <v>0</v>
      </c>
      <c r="AR969" s="48">
        <v>0</v>
      </c>
      <c r="AS969" s="52">
        <v>0</v>
      </c>
      <c r="AT969" s="48">
        <v>92005001</v>
      </c>
      <c r="AU969" s="48"/>
      <c r="AV969" s="47" t="s">
        <v>173</v>
      </c>
      <c r="AW969" s="48" t="s">
        <v>159</v>
      </c>
      <c r="AX969" s="48">
        <v>10000009</v>
      </c>
      <c r="AY969" s="48">
        <v>21100050</v>
      </c>
      <c r="AZ969" s="53" t="s">
        <v>156</v>
      </c>
      <c r="BA969" s="53">
        <v>0</v>
      </c>
      <c r="BB969" s="83">
        <v>0</v>
      </c>
      <c r="BC969" s="83">
        <v>0</v>
      </c>
      <c r="BD969" s="116" t="str">
        <f>"受到伤害有一定概率立即对自身范围内的怪物造成"&amp;W969*100&amp;"%攻击伤害+"&amp;Y969&amp;",并击退周围附近敌方目标"</f>
        <v>受到伤害有一定概率立即对自身范围内的怪物造成180%攻击伤害+700,并击退周围附近敌方目标</v>
      </c>
      <c r="BE969" s="48">
        <v>0</v>
      </c>
      <c r="BF969" s="46">
        <v>0</v>
      </c>
      <c r="BG969" s="48">
        <v>0</v>
      </c>
      <c r="BH969" s="48">
        <v>0</v>
      </c>
      <c r="BI969" s="48">
        <v>0</v>
      </c>
      <c r="BJ969" s="48">
        <v>0</v>
      </c>
      <c r="BK969" s="91">
        <v>0</v>
      </c>
      <c r="BL969" s="20">
        <v>1</v>
      </c>
      <c r="BM969" s="20">
        <v>0</v>
      </c>
      <c r="BN969" s="20">
        <v>0</v>
      </c>
      <c r="BO969" s="20">
        <v>0</v>
      </c>
      <c r="BP969" s="20">
        <v>0</v>
      </c>
      <c r="BQ969" s="20">
        <v>0</v>
      </c>
      <c r="BR969" s="20">
        <v>0</v>
      </c>
      <c r="BS969" s="20"/>
      <c r="BT969" s="20"/>
      <c r="BU969" s="20"/>
      <c r="BV969" s="20">
        <v>0</v>
      </c>
      <c r="BW969" s="20">
        <v>0</v>
      </c>
      <c r="BX969" s="20">
        <v>0</v>
      </c>
    </row>
    <row r="970" spans="3:76" ht="20.25" customHeight="1">
      <c r="C970" s="48">
        <v>62000105</v>
      </c>
      <c r="D970" s="53" t="s">
        <v>1105</v>
      </c>
      <c r="E970" s="48">
        <v>1</v>
      </c>
      <c r="F970" s="20">
        <v>80000001</v>
      </c>
      <c r="G970" s="48">
        <v>0</v>
      </c>
      <c r="H970" s="48">
        <v>0</v>
      </c>
      <c r="I970" s="48">
        <v>1</v>
      </c>
      <c r="J970" s="48">
        <v>0</v>
      </c>
      <c r="K970" s="46">
        <v>0</v>
      </c>
      <c r="L970" s="48">
        <v>0</v>
      </c>
      <c r="M970" s="48">
        <v>0</v>
      </c>
      <c r="N970" s="48">
        <v>2</v>
      </c>
      <c r="O970" s="48">
        <v>1</v>
      </c>
      <c r="P970" s="48">
        <v>0.1</v>
      </c>
      <c r="Q970" s="48">
        <v>0</v>
      </c>
      <c r="R970" s="52">
        <v>0</v>
      </c>
      <c r="S970" s="83">
        <v>0</v>
      </c>
      <c r="T970" s="46">
        <v>1</v>
      </c>
      <c r="U970" s="48">
        <v>2</v>
      </c>
      <c r="V970" s="48">
        <v>0</v>
      </c>
      <c r="W970" s="48">
        <v>0</v>
      </c>
      <c r="X970" s="48"/>
      <c r="Y970" s="48">
        <v>0</v>
      </c>
      <c r="Z970" s="48">
        <v>0</v>
      </c>
      <c r="AA970" s="48">
        <v>0</v>
      </c>
      <c r="AB970" s="48">
        <v>0</v>
      </c>
      <c r="AC970" s="48">
        <v>1</v>
      </c>
      <c r="AD970" s="48">
        <v>0</v>
      </c>
      <c r="AE970" s="48">
        <v>12</v>
      </c>
      <c r="AF970" s="48">
        <v>0</v>
      </c>
      <c r="AG970" s="48">
        <v>0</v>
      </c>
      <c r="AH970" s="52">
        <v>2</v>
      </c>
      <c r="AI970" s="52">
        <v>1</v>
      </c>
      <c r="AJ970" s="20">
        <v>0</v>
      </c>
      <c r="AK970" s="52">
        <v>0</v>
      </c>
      <c r="AL970" s="48">
        <v>0</v>
      </c>
      <c r="AM970" s="48">
        <v>0</v>
      </c>
      <c r="AN970" s="48">
        <v>0</v>
      </c>
      <c r="AO970" s="48">
        <v>0</v>
      </c>
      <c r="AP970" s="48">
        <v>1000</v>
      </c>
      <c r="AQ970" s="48">
        <v>0</v>
      </c>
      <c r="AR970" s="48">
        <v>0</v>
      </c>
      <c r="AS970" s="52">
        <v>92000009</v>
      </c>
      <c r="AT970" s="48" t="s">
        <v>153</v>
      </c>
      <c r="AU970" s="48"/>
      <c r="AV970" s="47" t="s">
        <v>173</v>
      </c>
      <c r="AW970" s="48" t="s">
        <v>223</v>
      </c>
      <c r="AX970" s="48">
        <v>0</v>
      </c>
      <c r="AY970" s="48">
        <v>0</v>
      </c>
      <c r="AZ970" s="53" t="s">
        <v>156</v>
      </c>
      <c r="BA970" s="53" t="s">
        <v>153</v>
      </c>
      <c r="BB970" s="83">
        <v>0</v>
      </c>
      <c r="BC970" s="83">
        <v>0</v>
      </c>
      <c r="BD970" s="54" t="s">
        <v>1106</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48">
        <v>62000106</v>
      </c>
      <c r="D971" s="53" t="s">
        <v>1107</v>
      </c>
      <c r="E971" s="48">
        <v>1</v>
      </c>
      <c r="F971" s="20">
        <v>80000001</v>
      </c>
      <c r="G971" s="48">
        <v>0</v>
      </c>
      <c r="H971" s="48">
        <v>0</v>
      </c>
      <c r="I971" s="48">
        <v>1</v>
      </c>
      <c r="J971" s="48">
        <v>0</v>
      </c>
      <c r="K971" s="46">
        <v>0</v>
      </c>
      <c r="L971" s="48">
        <v>0</v>
      </c>
      <c r="M971" s="48">
        <v>0</v>
      </c>
      <c r="N971" s="48">
        <v>2</v>
      </c>
      <c r="O971" s="48">
        <v>2</v>
      </c>
      <c r="P971" s="48">
        <v>0.3</v>
      </c>
      <c r="Q971" s="48">
        <v>0</v>
      </c>
      <c r="R971" s="52">
        <v>0</v>
      </c>
      <c r="S971" s="83">
        <v>0</v>
      </c>
      <c r="T971" s="46">
        <v>1</v>
      </c>
      <c r="U971" s="48">
        <v>2</v>
      </c>
      <c r="V971" s="48">
        <v>0</v>
      </c>
      <c r="W971" s="48">
        <v>0</v>
      </c>
      <c r="X971" s="48"/>
      <c r="Y971" s="48">
        <v>0</v>
      </c>
      <c r="Z971" s="48">
        <v>0</v>
      </c>
      <c r="AA971" s="48">
        <v>0</v>
      </c>
      <c r="AB971" s="48">
        <v>0</v>
      </c>
      <c r="AC971" s="48">
        <v>1</v>
      </c>
      <c r="AD971" s="48">
        <v>0</v>
      </c>
      <c r="AE971" s="48">
        <v>45</v>
      </c>
      <c r="AF971" s="48">
        <v>0</v>
      </c>
      <c r="AG971" s="48">
        <v>0</v>
      </c>
      <c r="AH971" s="52">
        <v>2</v>
      </c>
      <c r="AI971" s="52">
        <v>1</v>
      </c>
      <c r="AJ971" s="20">
        <v>0</v>
      </c>
      <c r="AK971" s="52">
        <v>0</v>
      </c>
      <c r="AL971" s="48">
        <v>0</v>
      </c>
      <c r="AM971" s="48">
        <v>0</v>
      </c>
      <c r="AN971" s="48">
        <v>0</v>
      </c>
      <c r="AO971" s="48">
        <v>0</v>
      </c>
      <c r="AP971" s="48">
        <v>1000</v>
      </c>
      <c r="AQ971" s="48">
        <v>0</v>
      </c>
      <c r="AR971" s="48">
        <v>0</v>
      </c>
      <c r="AS971" s="52">
        <v>92000010</v>
      </c>
      <c r="AT971" s="48" t="s">
        <v>153</v>
      </c>
      <c r="AU971" s="48"/>
      <c r="AV971" s="47" t="s">
        <v>173</v>
      </c>
      <c r="AW971" s="48" t="s">
        <v>223</v>
      </c>
      <c r="AX971" s="48">
        <v>0</v>
      </c>
      <c r="AY971" s="48">
        <v>0</v>
      </c>
      <c r="AZ971" s="53" t="s">
        <v>156</v>
      </c>
      <c r="BA971" s="53" t="s">
        <v>153</v>
      </c>
      <c r="BB971" s="83">
        <v>0</v>
      </c>
      <c r="BC971" s="83">
        <v>0</v>
      </c>
      <c r="BD971" s="117" t="s">
        <v>1108</v>
      </c>
      <c r="BE971" s="48">
        <v>0</v>
      </c>
      <c r="BF971" s="46">
        <v>0</v>
      </c>
      <c r="BG971" s="48">
        <v>0</v>
      </c>
      <c r="BH971" s="48">
        <v>0</v>
      </c>
      <c r="BI971" s="48">
        <v>0</v>
      </c>
      <c r="BJ971" s="48">
        <v>0</v>
      </c>
      <c r="BK971" s="91">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14">
        <v>62000107</v>
      </c>
      <c r="D972" s="15" t="s">
        <v>471</v>
      </c>
      <c r="E972" s="14">
        <v>1</v>
      </c>
      <c r="F972" s="20">
        <v>80000001</v>
      </c>
      <c r="G972" s="14">
        <v>0</v>
      </c>
      <c r="H972" s="14">
        <v>0</v>
      </c>
      <c r="I972" s="14">
        <v>1</v>
      </c>
      <c r="J972" s="14">
        <v>0</v>
      </c>
      <c r="K972" s="12">
        <v>0</v>
      </c>
      <c r="L972" s="14">
        <v>0</v>
      </c>
      <c r="M972" s="14">
        <v>0</v>
      </c>
      <c r="N972" s="14">
        <v>1</v>
      </c>
      <c r="O972" s="14">
        <v>0</v>
      </c>
      <c r="P972" s="14">
        <v>0</v>
      </c>
      <c r="Q972" s="14">
        <v>0</v>
      </c>
      <c r="R972" s="20">
        <v>0</v>
      </c>
      <c r="S972" s="23">
        <v>0</v>
      </c>
      <c r="T972" s="12">
        <v>1</v>
      </c>
      <c r="U972" s="14">
        <v>2</v>
      </c>
      <c r="V972" s="14">
        <v>0</v>
      </c>
      <c r="W972" s="14">
        <v>2.5</v>
      </c>
      <c r="X972" s="14"/>
      <c r="Y972" s="14">
        <v>0</v>
      </c>
      <c r="Z972" s="14">
        <v>0</v>
      </c>
      <c r="AA972" s="14">
        <v>0</v>
      </c>
      <c r="AB972" s="14">
        <v>0</v>
      </c>
      <c r="AC972" s="14">
        <v>0</v>
      </c>
      <c r="AD972" s="14">
        <v>0</v>
      </c>
      <c r="AE972" s="14">
        <v>18</v>
      </c>
      <c r="AF972" s="14">
        <v>1</v>
      </c>
      <c r="AG972" s="14">
        <v>3.5</v>
      </c>
      <c r="AH972" s="20">
        <v>0</v>
      </c>
      <c r="AI972" s="20">
        <v>0</v>
      </c>
      <c r="AJ972" s="20">
        <v>0</v>
      </c>
      <c r="AK972" s="20">
        <v>4</v>
      </c>
      <c r="AL972" s="14">
        <v>0</v>
      </c>
      <c r="AM972" s="14">
        <v>0</v>
      </c>
      <c r="AN972" s="14">
        <v>0</v>
      </c>
      <c r="AO972" s="14">
        <v>0.5</v>
      </c>
      <c r="AP972" s="14">
        <v>3000</v>
      </c>
      <c r="AQ972" s="14">
        <v>0</v>
      </c>
      <c r="AR972" s="14">
        <v>0</v>
      </c>
      <c r="AS972" s="20">
        <v>92000018</v>
      </c>
      <c r="AT972" s="14" t="s">
        <v>1109</v>
      </c>
      <c r="AU972" s="14"/>
      <c r="AV972" s="13" t="s">
        <v>173</v>
      </c>
      <c r="AW972" s="14" t="s">
        <v>159</v>
      </c>
      <c r="AX972" s="14">
        <v>10000009</v>
      </c>
      <c r="AY972" s="14">
        <v>20001030</v>
      </c>
      <c r="AZ972" s="15" t="s">
        <v>156</v>
      </c>
      <c r="BA972" s="15">
        <v>0</v>
      </c>
      <c r="BB972" s="23">
        <v>0</v>
      </c>
      <c r="BC972" s="23">
        <v>0</v>
      </c>
      <c r="BD972" s="34" t="s">
        <v>1110</v>
      </c>
      <c r="BE972" s="14">
        <v>0</v>
      </c>
      <c r="BF972" s="12">
        <v>0</v>
      </c>
      <c r="BG972" s="14">
        <v>0</v>
      </c>
      <c r="BH972" s="14">
        <v>0</v>
      </c>
      <c r="BI972" s="14">
        <v>0</v>
      </c>
      <c r="BJ972" s="14">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25" customHeight="1">
      <c r="C973" s="110">
        <v>62000108</v>
      </c>
      <c r="D973" s="111" t="s">
        <v>1111</v>
      </c>
      <c r="E973" s="110">
        <v>1</v>
      </c>
      <c r="F973" s="20">
        <v>80000001</v>
      </c>
      <c r="G973" s="110">
        <v>0</v>
      </c>
      <c r="H973" s="110">
        <v>0</v>
      </c>
      <c r="I973" s="110">
        <v>1</v>
      </c>
      <c r="J973" s="110">
        <v>0</v>
      </c>
      <c r="K973" s="112">
        <v>0</v>
      </c>
      <c r="L973" s="110">
        <v>0</v>
      </c>
      <c r="M973" s="110">
        <v>0</v>
      </c>
      <c r="N973" s="110">
        <v>2</v>
      </c>
      <c r="O973" s="110">
        <v>4</v>
      </c>
      <c r="P973" s="110">
        <v>1</v>
      </c>
      <c r="Q973" s="110">
        <v>0</v>
      </c>
      <c r="R973" s="113">
        <v>0</v>
      </c>
      <c r="S973" s="114">
        <v>0</v>
      </c>
      <c r="T973" s="112">
        <v>1</v>
      </c>
      <c r="U973" s="110">
        <v>2</v>
      </c>
      <c r="V973" s="110">
        <v>0</v>
      </c>
      <c r="W973" s="110">
        <v>0</v>
      </c>
      <c r="X973" s="110"/>
      <c r="Y973" s="110">
        <v>0</v>
      </c>
      <c r="Z973" s="110">
        <v>0</v>
      </c>
      <c r="AA973" s="110">
        <v>0</v>
      </c>
      <c r="AB973" s="110">
        <v>0</v>
      </c>
      <c r="AC973" s="110">
        <v>1</v>
      </c>
      <c r="AD973" s="110">
        <v>0</v>
      </c>
      <c r="AE973" s="110">
        <v>1</v>
      </c>
      <c r="AF973" s="110">
        <v>0</v>
      </c>
      <c r="AG973" s="110">
        <v>0</v>
      </c>
      <c r="AH973" s="113">
        <v>8</v>
      </c>
      <c r="AI973" s="113">
        <v>0</v>
      </c>
      <c r="AJ973" s="113">
        <v>0</v>
      </c>
      <c r="AK973" s="113">
        <v>0</v>
      </c>
      <c r="AL973" s="110">
        <v>0</v>
      </c>
      <c r="AM973" s="110">
        <v>0</v>
      </c>
      <c r="AN973" s="110">
        <v>0</v>
      </c>
      <c r="AO973" s="110">
        <v>0</v>
      </c>
      <c r="AP973" s="110">
        <v>1000</v>
      </c>
      <c r="AQ973" s="110">
        <v>0</v>
      </c>
      <c r="AR973" s="110">
        <v>0</v>
      </c>
      <c r="AS973" s="113">
        <v>92000005</v>
      </c>
      <c r="AT973" s="110" t="s">
        <v>153</v>
      </c>
      <c r="AU973" s="110"/>
      <c r="AV973" s="115" t="s">
        <v>173</v>
      </c>
      <c r="AW973" s="110" t="s">
        <v>223</v>
      </c>
      <c r="AX973" s="110">
        <v>0</v>
      </c>
      <c r="AY973" s="110">
        <v>40000003</v>
      </c>
      <c r="AZ973" s="111" t="s">
        <v>156</v>
      </c>
      <c r="BA973" s="111" t="s">
        <v>153</v>
      </c>
      <c r="BB973" s="114">
        <v>0</v>
      </c>
      <c r="BC973" s="114">
        <v>0</v>
      </c>
      <c r="BD973" s="118" t="s">
        <v>1112</v>
      </c>
      <c r="BE973" s="110">
        <v>0</v>
      </c>
      <c r="BF973" s="112">
        <v>0</v>
      </c>
      <c r="BG973" s="110">
        <v>0</v>
      </c>
      <c r="BH973" s="110">
        <v>0</v>
      </c>
      <c r="BI973" s="110">
        <v>0</v>
      </c>
      <c r="BJ973" s="110">
        <v>0</v>
      </c>
      <c r="BK973" s="121">
        <v>0</v>
      </c>
      <c r="BL973" s="113">
        <v>1</v>
      </c>
      <c r="BM973" s="20">
        <v>0</v>
      </c>
      <c r="BN973" s="20">
        <v>0</v>
      </c>
      <c r="BO973" s="20">
        <v>0</v>
      </c>
      <c r="BP973" s="20">
        <v>0</v>
      </c>
      <c r="BQ973" s="20">
        <v>0</v>
      </c>
      <c r="BR973" s="20">
        <v>0</v>
      </c>
      <c r="BS973" s="20"/>
      <c r="BT973" s="20"/>
      <c r="BU973" s="20"/>
      <c r="BV973" s="20">
        <v>0</v>
      </c>
      <c r="BW973" s="20">
        <v>0</v>
      </c>
      <c r="BX973" s="20">
        <v>0</v>
      </c>
    </row>
    <row r="974" spans="3:76" ht="19.5" customHeight="1">
      <c r="C974" s="14">
        <v>62000109</v>
      </c>
      <c r="D974" s="15" t="s">
        <v>1113</v>
      </c>
      <c r="E974" s="12">
        <v>1</v>
      </c>
      <c r="F974" s="20">
        <v>80000001</v>
      </c>
      <c r="G974" s="14">
        <v>0</v>
      </c>
      <c r="H974" s="14">
        <v>0</v>
      </c>
      <c r="I974" s="14">
        <v>1</v>
      </c>
      <c r="J974" s="14">
        <v>0</v>
      </c>
      <c r="K974" s="12">
        <v>0</v>
      </c>
      <c r="L974" s="14">
        <v>0</v>
      </c>
      <c r="M974" s="14">
        <v>0</v>
      </c>
      <c r="N974" s="14">
        <v>1</v>
      </c>
      <c r="O974" s="14">
        <v>0</v>
      </c>
      <c r="P974" s="14">
        <v>0</v>
      </c>
      <c r="Q974" s="14">
        <v>0</v>
      </c>
      <c r="R974" s="20">
        <v>0</v>
      </c>
      <c r="S974" s="23">
        <v>0</v>
      </c>
      <c r="T974" s="12">
        <v>1</v>
      </c>
      <c r="U974" s="14">
        <v>2</v>
      </c>
      <c r="V974" s="14">
        <v>0</v>
      </c>
      <c r="W974" s="14">
        <v>3.5</v>
      </c>
      <c r="X974" s="14"/>
      <c r="Y974" s="14">
        <v>2500</v>
      </c>
      <c r="Z974" s="14">
        <v>0</v>
      </c>
      <c r="AA974" s="14">
        <v>0</v>
      </c>
      <c r="AB974" s="14">
        <v>0</v>
      </c>
      <c r="AC974" s="14">
        <v>0</v>
      </c>
      <c r="AD974" s="14">
        <v>0</v>
      </c>
      <c r="AE974" s="14">
        <v>12</v>
      </c>
      <c r="AF974" s="14">
        <v>1</v>
      </c>
      <c r="AG974" s="14">
        <v>3</v>
      </c>
      <c r="AH974" s="20">
        <v>2</v>
      </c>
      <c r="AI974" s="20">
        <v>2</v>
      </c>
      <c r="AJ974" s="20">
        <v>0</v>
      </c>
      <c r="AK974" s="20">
        <v>4</v>
      </c>
      <c r="AL974" s="14">
        <v>0</v>
      </c>
      <c r="AM974" s="14">
        <v>0</v>
      </c>
      <c r="AN974" s="14">
        <v>0</v>
      </c>
      <c r="AO974" s="14">
        <v>0.2</v>
      </c>
      <c r="AP974" s="14">
        <v>3000</v>
      </c>
      <c r="AQ974" s="14">
        <v>0.2</v>
      </c>
      <c r="AR974" s="14">
        <v>10</v>
      </c>
      <c r="AS974" s="20">
        <v>0</v>
      </c>
      <c r="AT974" s="14">
        <v>92000013</v>
      </c>
      <c r="AU974" s="14"/>
      <c r="AV974" s="15" t="s">
        <v>173</v>
      </c>
      <c r="AW974" s="14" t="s">
        <v>155</v>
      </c>
      <c r="AX974" s="14">
        <v>10003002</v>
      </c>
      <c r="AY974" s="14">
        <v>20001040</v>
      </c>
      <c r="AZ974" s="15" t="s">
        <v>181</v>
      </c>
      <c r="BA974" s="15">
        <v>0</v>
      </c>
      <c r="BB974" s="23">
        <v>0</v>
      </c>
      <c r="BC974" s="23">
        <v>0</v>
      </c>
      <c r="BD974" s="33" t="s">
        <v>1114</v>
      </c>
      <c r="BE974" s="14">
        <v>0</v>
      </c>
      <c r="BF974" s="12">
        <v>0</v>
      </c>
      <c r="BG974" s="14">
        <v>0</v>
      </c>
      <c r="BH974" s="14">
        <v>0</v>
      </c>
      <c r="BI974" s="14">
        <v>0</v>
      </c>
      <c r="BJ974" s="14">
        <v>0</v>
      </c>
      <c r="BK974" s="26">
        <v>0</v>
      </c>
      <c r="BL974" s="20">
        <v>0</v>
      </c>
      <c r="BM974" s="20">
        <v>0</v>
      </c>
      <c r="BN974" s="20">
        <v>0</v>
      </c>
      <c r="BO974" s="20">
        <v>0</v>
      </c>
      <c r="BP974" s="20">
        <v>0</v>
      </c>
      <c r="BQ974" s="20">
        <v>0</v>
      </c>
      <c r="BR974" s="20">
        <v>0</v>
      </c>
      <c r="BS974" s="20"/>
      <c r="BT974" s="20"/>
      <c r="BU974" s="20"/>
      <c r="BV974" s="20">
        <v>0</v>
      </c>
      <c r="BW974" s="20">
        <v>0</v>
      </c>
      <c r="BX974" s="20">
        <v>0</v>
      </c>
    </row>
    <row r="975" spans="3:76" ht="19.5" customHeight="1">
      <c r="C975" s="48">
        <v>63001001</v>
      </c>
      <c r="D975" s="53" t="s">
        <v>1115</v>
      </c>
      <c r="E975" s="46">
        <v>1</v>
      </c>
      <c r="F975" s="20">
        <v>80000001</v>
      </c>
      <c r="G975" s="48">
        <v>0</v>
      </c>
      <c r="H975" s="48">
        <v>0</v>
      </c>
      <c r="I975" s="48">
        <v>1</v>
      </c>
      <c r="J975" s="48">
        <v>0</v>
      </c>
      <c r="K975" s="46">
        <v>0</v>
      </c>
      <c r="L975" s="48">
        <v>0</v>
      </c>
      <c r="M975" s="48">
        <v>0</v>
      </c>
      <c r="N975" s="48">
        <v>2</v>
      </c>
      <c r="O975" s="48">
        <v>12</v>
      </c>
      <c r="P975" s="48">
        <v>1</v>
      </c>
      <c r="Q975" s="48">
        <v>0</v>
      </c>
      <c r="R975" s="52">
        <v>0</v>
      </c>
      <c r="S975" s="83">
        <v>0</v>
      </c>
      <c r="T975" s="46">
        <v>1</v>
      </c>
      <c r="U975" s="48">
        <v>2</v>
      </c>
      <c r="V975" s="48">
        <v>0</v>
      </c>
      <c r="W975" s="48">
        <v>0</v>
      </c>
      <c r="X975" s="48"/>
      <c r="Y975" s="48">
        <v>0</v>
      </c>
      <c r="Z975" s="48">
        <v>0</v>
      </c>
      <c r="AA975" s="48">
        <v>0</v>
      </c>
      <c r="AB975" s="48">
        <v>0</v>
      </c>
      <c r="AC975" s="48">
        <v>1</v>
      </c>
      <c r="AD975" s="48">
        <v>0</v>
      </c>
      <c r="AE975" s="48">
        <v>60</v>
      </c>
      <c r="AF975" s="48">
        <v>1</v>
      </c>
      <c r="AG975" s="48" t="s">
        <v>534</v>
      </c>
      <c r="AH975" s="52">
        <v>0</v>
      </c>
      <c r="AI975" s="52">
        <v>0</v>
      </c>
      <c r="AJ975" s="20">
        <v>0</v>
      </c>
      <c r="AK975" s="52">
        <v>0</v>
      </c>
      <c r="AL975" s="48">
        <v>0</v>
      </c>
      <c r="AM975" s="48">
        <v>0</v>
      </c>
      <c r="AN975" s="48">
        <v>0</v>
      </c>
      <c r="AO975" s="48">
        <v>0</v>
      </c>
      <c r="AP975" s="48">
        <v>50000</v>
      </c>
      <c r="AQ975" s="48">
        <v>0</v>
      </c>
      <c r="AR975" s="48">
        <v>0</v>
      </c>
      <c r="AS975" s="52">
        <v>0</v>
      </c>
      <c r="AT975" s="48">
        <v>90501001</v>
      </c>
      <c r="AU975" s="48"/>
      <c r="AV975" s="53" t="s">
        <v>153</v>
      </c>
      <c r="AW975" s="48">
        <v>0</v>
      </c>
      <c r="AX975" s="48">
        <v>0</v>
      </c>
      <c r="AY975" s="48">
        <v>0</v>
      </c>
      <c r="AZ975" s="13" t="s">
        <v>1116</v>
      </c>
      <c r="BA975" s="53">
        <v>0</v>
      </c>
      <c r="BB975" s="83">
        <v>0</v>
      </c>
      <c r="BC975" s="83">
        <v>0</v>
      </c>
      <c r="BD975" s="87" t="s">
        <v>1117</v>
      </c>
      <c r="BE975" s="48">
        <v>0</v>
      </c>
      <c r="BF975" s="46">
        <v>0</v>
      </c>
      <c r="BG975" s="48">
        <v>0</v>
      </c>
      <c r="BH975" s="48">
        <v>0</v>
      </c>
      <c r="BI975" s="48">
        <v>0</v>
      </c>
      <c r="BJ975" s="48">
        <v>0</v>
      </c>
      <c r="BK975" s="91">
        <v>0</v>
      </c>
      <c r="BL975" s="20">
        <v>1</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2">
        <v>63001002</v>
      </c>
      <c r="D976" s="13" t="s">
        <v>1118</v>
      </c>
      <c r="E976" s="12">
        <v>1</v>
      </c>
      <c r="F976" s="20">
        <v>80000001</v>
      </c>
      <c r="G976" s="14">
        <v>0</v>
      </c>
      <c r="H976" s="14">
        <v>0</v>
      </c>
      <c r="I976" s="14">
        <v>1</v>
      </c>
      <c r="J976" s="14">
        <v>0</v>
      </c>
      <c r="K976" s="12">
        <v>0</v>
      </c>
      <c r="L976" s="12">
        <v>0</v>
      </c>
      <c r="M976" s="12">
        <v>0</v>
      </c>
      <c r="N976" s="12">
        <v>8</v>
      </c>
      <c r="O976" s="12">
        <v>0</v>
      </c>
      <c r="P976" s="12">
        <v>0</v>
      </c>
      <c r="Q976" s="12">
        <v>0</v>
      </c>
      <c r="R976" s="20">
        <v>0</v>
      </c>
      <c r="S976" s="12">
        <v>0</v>
      </c>
      <c r="T976" s="12">
        <v>1</v>
      </c>
      <c r="U976" s="12">
        <v>2</v>
      </c>
      <c r="V976" s="12">
        <v>0</v>
      </c>
      <c r="W976" s="14">
        <v>0</v>
      </c>
      <c r="X976" s="14"/>
      <c r="Y976" s="14">
        <v>0</v>
      </c>
      <c r="Z976" s="12">
        <v>0</v>
      </c>
      <c r="AA976" s="12">
        <v>0</v>
      </c>
      <c r="AB976" s="12">
        <v>0</v>
      </c>
      <c r="AC976" s="12">
        <v>1</v>
      </c>
      <c r="AD976" s="12">
        <v>0</v>
      </c>
      <c r="AE976" s="12">
        <v>0</v>
      </c>
      <c r="AF976" s="12">
        <v>2</v>
      </c>
      <c r="AG976" s="12" t="s">
        <v>152</v>
      </c>
      <c r="AH976" s="20">
        <v>2</v>
      </c>
      <c r="AI976" s="20">
        <v>2</v>
      </c>
      <c r="AJ976" s="20">
        <v>0</v>
      </c>
      <c r="AK976" s="20">
        <v>1.5</v>
      </c>
      <c r="AL976" s="12">
        <v>0</v>
      </c>
      <c r="AM976" s="12">
        <v>0</v>
      </c>
      <c r="AN976" s="12">
        <v>0</v>
      </c>
      <c r="AO976" s="12">
        <v>0</v>
      </c>
      <c r="AP976" s="12">
        <v>3000</v>
      </c>
      <c r="AQ976" s="12">
        <v>0</v>
      </c>
      <c r="AR976" s="12">
        <v>0</v>
      </c>
      <c r="AS976" s="20">
        <v>0</v>
      </c>
      <c r="AT976" s="12" t="s">
        <v>153</v>
      </c>
      <c r="AU976" s="12"/>
      <c r="AV976" s="13" t="s">
        <v>153</v>
      </c>
      <c r="AW976" s="12">
        <v>0</v>
      </c>
      <c r="AX976" s="14">
        <v>0</v>
      </c>
      <c r="AY976" s="14">
        <v>0</v>
      </c>
      <c r="AZ976" s="13" t="s">
        <v>156</v>
      </c>
      <c r="BA976" s="12" t="s">
        <v>284</v>
      </c>
      <c r="BB976" s="23">
        <v>0</v>
      </c>
      <c r="BC976" s="23">
        <v>0</v>
      </c>
      <c r="BD976" s="34" t="s">
        <v>285</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2">
        <v>63001003</v>
      </c>
      <c r="D977" s="13" t="s">
        <v>1119</v>
      </c>
      <c r="E977" s="12">
        <v>1</v>
      </c>
      <c r="F977" s="20">
        <v>80000001</v>
      </c>
      <c r="G977" s="12">
        <v>0</v>
      </c>
      <c r="H977" s="12">
        <v>0</v>
      </c>
      <c r="I977" s="14">
        <v>1</v>
      </c>
      <c r="J977" s="14">
        <v>0</v>
      </c>
      <c r="K977" s="12">
        <v>0</v>
      </c>
      <c r="L977" s="12">
        <v>0</v>
      </c>
      <c r="M977" s="12">
        <v>0</v>
      </c>
      <c r="N977" s="12">
        <v>2</v>
      </c>
      <c r="O977" s="12">
        <v>0</v>
      </c>
      <c r="P977" s="12">
        <v>0</v>
      </c>
      <c r="Q977" s="12">
        <v>0</v>
      </c>
      <c r="R977" s="20">
        <v>0</v>
      </c>
      <c r="S977" s="12">
        <v>0</v>
      </c>
      <c r="T977" s="12">
        <v>1</v>
      </c>
      <c r="U977" s="12">
        <v>0</v>
      </c>
      <c r="V977" s="12">
        <v>0</v>
      </c>
      <c r="W977" s="14">
        <v>0</v>
      </c>
      <c r="X977" s="14"/>
      <c r="Y977" s="14">
        <v>0</v>
      </c>
      <c r="Z977" s="12">
        <v>0</v>
      </c>
      <c r="AA977" s="12">
        <v>0</v>
      </c>
      <c r="AB977" s="12">
        <v>0</v>
      </c>
      <c r="AC977" s="12">
        <v>1</v>
      </c>
      <c r="AD977" s="12">
        <v>0</v>
      </c>
      <c r="AE977" s="12">
        <v>0</v>
      </c>
      <c r="AF977" s="12">
        <v>0</v>
      </c>
      <c r="AG977" s="12" t="s">
        <v>153</v>
      </c>
      <c r="AH977" s="20">
        <v>0</v>
      </c>
      <c r="AI977" s="20">
        <v>0</v>
      </c>
      <c r="AJ977" s="20">
        <v>0</v>
      </c>
      <c r="AK977" s="20">
        <v>0</v>
      </c>
      <c r="AL977" s="12">
        <v>0</v>
      </c>
      <c r="AM977" s="12">
        <v>0</v>
      </c>
      <c r="AN977" s="12">
        <v>0</v>
      </c>
      <c r="AO977" s="12">
        <v>0</v>
      </c>
      <c r="AP977" s="12">
        <v>0</v>
      </c>
      <c r="AQ977" s="12">
        <v>0</v>
      </c>
      <c r="AR977" s="12">
        <v>0</v>
      </c>
      <c r="AS977" s="20">
        <v>0</v>
      </c>
      <c r="AT977" s="12" t="s">
        <v>153</v>
      </c>
      <c r="AU977" s="12"/>
      <c r="AV977" s="13" t="s">
        <v>153</v>
      </c>
      <c r="AW977" s="12">
        <v>0</v>
      </c>
      <c r="AX977" s="14">
        <v>0</v>
      </c>
      <c r="AY977" s="14">
        <v>0</v>
      </c>
      <c r="AZ977" s="13" t="s">
        <v>153</v>
      </c>
      <c r="BA977" s="12">
        <v>0</v>
      </c>
      <c r="BB977" s="23"/>
      <c r="BC977" s="23">
        <v>0</v>
      </c>
      <c r="BD977" s="34" t="s">
        <v>1120</v>
      </c>
      <c r="BE977" s="12">
        <v>0</v>
      </c>
      <c r="BF977" s="12">
        <v>0</v>
      </c>
      <c r="BG977" s="12">
        <v>0</v>
      </c>
      <c r="BH977" s="12">
        <v>0</v>
      </c>
      <c r="BI977" s="12">
        <v>0</v>
      </c>
      <c r="BJ977" s="12">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12">
        <v>63001004</v>
      </c>
      <c r="D978" s="39" t="s">
        <v>1121</v>
      </c>
      <c r="E978" s="28">
        <v>1</v>
      </c>
      <c r="F978" s="20">
        <v>80000001</v>
      </c>
      <c r="G978" s="28">
        <v>0</v>
      </c>
      <c r="H978" s="28">
        <v>0</v>
      </c>
      <c r="I978" s="14">
        <v>1</v>
      </c>
      <c r="J978" s="14">
        <v>0</v>
      </c>
      <c r="K978" s="12">
        <v>0</v>
      </c>
      <c r="L978" s="28">
        <v>0</v>
      </c>
      <c r="M978" s="28">
        <v>0</v>
      </c>
      <c r="N978" s="28">
        <v>2</v>
      </c>
      <c r="O978" s="28">
        <v>17</v>
      </c>
      <c r="P978" s="28">
        <v>0.1</v>
      </c>
      <c r="Q978" s="28">
        <v>0</v>
      </c>
      <c r="R978" s="20">
        <v>0</v>
      </c>
      <c r="S978" s="28">
        <v>0</v>
      </c>
      <c r="T978" s="28">
        <v>1</v>
      </c>
      <c r="U978" s="28">
        <v>2</v>
      </c>
      <c r="V978" s="28">
        <v>0</v>
      </c>
      <c r="W978" s="28">
        <v>0</v>
      </c>
      <c r="X978" s="28"/>
      <c r="Y978" s="28">
        <v>0</v>
      </c>
      <c r="Z978" s="28">
        <v>0</v>
      </c>
      <c r="AA978" s="28">
        <v>0</v>
      </c>
      <c r="AB978" s="28">
        <v>0</v>
      </c>
      <c r="AC978" s="12">
        <v>1</v>
      </c>
      <c r="AD978" s="28">
        <v>0</v>
      </c>
      <c r="AE978" s="28">
        <v>15</v>
      </c>
      <c r="AF978" s="28">
        <v>2</v>
      </c>
      <c r="AG978" s="28" t="s">
        <v>152</v>
      </c>
      <c r="AH978" s="28">
        <v>2</v>
      </c>
      <c r="AI978" s="28">
        <v>3</v>
      </c>
      <c r="AJ978" s="20">
        <v>0</v>
      </c>
      <c r="AK978" s="28">
        <v>1.5</v>
      </c>
      <c r="AL978" s="28">
        <v>0</v>
      </c>
      <c r="AM978" s="28">
        <v>0</v>
      </c>
      <c r="AN978" s="28">
        <v>0</v>
      </c>
      <c r="AO978" s="28">
        <v>0</v>
      </c>
      <c r="AP978" s="28">
        <v>3000</v>
      </c>
      <c r="AQ978" s="28">
        <v>0.5</v>
      </c>
      <c r="AR978" s="28">
        <v>0</v>
      </c>
      <c r="AS978" s="28">
        <v>0</v>
      </c>
      <c r="AT978" s="28">
        <v>0</v>
      </c>
      <c r="AU978" s="28"/>
      <c r="AV978" s="39" t="s">
        <v>153</v>
      </c>
      <c r="AW978" s="28">
        <v>0</v>
      </c>
      <c r="AX978" s="28">
        <v>0</v>
      </c>
      <c r="AY978" s="28">
        <v>0</v>
      </c>
      <c r="AZ978" s="39" t="s">
        <v>156</v>
      </c>
      <c r="BA978" s="39">
        <v>0</v>
      </c>
      <c r="BB978" s="28">
        <v>0</v>
      </c>
      <c r="BC978" s="28">
        <v>0</v>
      </c>
      <c r="BD978" s="119" t="str">
        <f>"普通攻击和释放技能都有10%概率向目标施放元素法球技能"</f>
        <v>普通攻击和释放技能都有10%概率向目标施放元素法球技能</v>
      </c>
      <c r="BE978" s="28">
        <v>0</v>
      </c>
      <c r="BF978" s="12">
        <v>0</v>
      </c>
      <c r="BG978" s="28">
        <v>0</v>
      </c>
      <c r="BH978" s="28">
        <v>0</v>
      </c>
      <c r="BI978" s="28">
        <v>0</v>
      </c>
      <c r="BJ978" s="28">
        <v>0</v>
      </c>
      <c r="BK978" s="232" t="s">
        <v>1122</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30">
        <v>63001005</v>
      </c>
      <c r="D979" s="31" t="s">
        <v>1123</v>
      </c>
      <c r="E979" s="30">
        <v>1</v>
      </c>
      <c r="F979" s="20">
        <v>80000001</v>
      </c>
      <c r="G979" s="30">
        <v>0</v>
      </c>
      <c r="H979" s="30">
        <v>0</v>
      </c>
      <c r="I979" s="30">
        <v>1</v>
      </c>
      <c r="J979" s="30">
        <v>0</v>
      </c>
      <c r="K979" s="30">
        <v>0</v>
      </c>
      <c r="L979" s="30">
        <v>0</v>
      </c>
      <c r="M979" s="30">
        <v>0</v>
      </c>
      <c r="N979" s="30">
        <v>8</v>
      </c>
      <c r="O979" s="30">
        <v>0</v>
      </c>
      <c r="P979" s="30">
        <v>0</v>
      </c>
      <c r="Q979" s="30">
        <v>0</v>
      </c>
      <c r="R979" s="30">
        <v>0</v>
      </c>
      <c r="S979" s="30">
        <v>0</v>
      </c>
      <c r="T979" s="30">
        <v>1</v>
      </c>
      <c r="U979" s="30">
        <v>2</v>
      </c>
      <c r="V979" s="30">
        <v>0</v>
      </c>
      <c r="W979" s="30">
        <v>0</v>
      </c>
      <c r="X979" s="30"/>
      <c r="Y979" s="30">
        <v>0</v>
      </c>
      <c r="Z979" s="30">
        <v>0</v>
      </c>
      <c r="AA979" s="30">
        <v>0</v>
      </c>
      <c r="AB979" s="30">
        <v>0</v>
      </c>
      <c r="AC979" s="30">
        <v>1</v>
      </c>
      <c r="AD979" s="30">
        <v>0</v>
      </c>
      <c r="AE979" s="30">
        <v>0</v>
      </c>
      <c r="AF979" s="30">
        <v>2</v>
      </c>
      <c r="AG979" s="30" t="s">
        <v>152</v>
      </c>
      <c r="AH979" s="30">
        <v>2</v>
      </c>
      <c r="AI979" s="30">
        <v>2</v>
      </c>
      <c r="AJ979" s="30">
        <v>0</v>
      </c>
      <c r="AK979" s="30">
        <v>1.5</v>
      </c>
      <c r="AL979" s="30">
        <v>0</v>
      </c>
      <c r="AM979" s="30">
        <v>0</v>
      </c>
      <c r="AN979" s="30">
        <v>0</v>
      </c>
      <c r="AO979" s="30">
        <v>0</v>
      </c>
      <c r="AP979" s="30">
        <v>3000</v>
      </c>
      <c r="AQ979" s="30">
        <v>0</v>
      </c>
      <c r="AR979" s="30">
        <v>0</v>
      </c>
      <c r="AS979" s="30">
        <v>0</v>
      </c>
      <c r="AT979" s="30" t="s">
        <v>153</v>
      </c>
      <c r="AU979" s="30"/>
      <c r="AV979" s="31" t="s">
        <v>153</v>
      </c>
      <c r="AW979" s="30">
        <v>0</v>
      </c>
      <c r="AX979" s="30">
        <v>0</v>
      </c>
      <c r="AY979" s="30">
        <v>0</v>
      </c>
      <c r="AZ979" s="31" t="s">
        <v>156</v>
      </c>
      <c r="BA979" s="30" t="s">
        <v>1124</v>
      </c>
      <c r="BB979" s="30">
        <v>0</v>
      </c>
      <c r="BC979" s="30">
        <v>0</v>
      </c>
      <c r="BD979" s="36" t="s">
        <v>1125</v>
      </c>
      <c r="BE979" s="30">
        <v>0</v>
      </c>
      <c r="BF979" s="30">
        <v>0</v>
      </c>
      <c r="BG979" s="30">
        <v>0</v>
      </c>
      <c r="BH979" s="30">
        <v>0</v>
      </c>
      <c r="BI979" s="30">
        <v>0</v>
      </c>
      <c r="BJ979" s="30">
        <v>0</v>
      </c>
      <c r="BK979" s="32">
        <v>0</v>
      </c>
      <c r="BL979" s="30">
        <v>0</v>
      </c>
      <c r="BM979" s="30">
        <v>0</v>
      </c>
      <c r="BN979" s="30">
        <v>0</v>
      </c>
      <c r="BO979" s="30">
        <v>0</v>
      </c>
      <c r="BP979" s="30">
        <v>0</v>
      </c>
      <c r="BQ979" s="30">
        <v>0</v>
      </c>
      <c r="BR979" s="20">
        <v>0</v>
      </c>
      <c r="BS979" s="20"/>
      <c r="BT979" s="20"/>
      <c r="BU979" s="20"/>
      <c r="BV979" s="30">
        <v>0</v>
      </c>
      <c r="BW979" s="30">
        <v>0</v>
      </c>
      <c r="BX979" s="30">
        <v>0</v>
      </c>
    </row>
    <row r="980" spans="3:76" ht="20.100000000000001" customHeight="1">
      <c r="C980" s="12">
        <v>63002001</v>
      </c>
      <c r="D980" s="13" t="s">
        <v>1126</v>
      </c>
      <c r="E980" s="12">
        <v>1</v>
      </c>
      <c r="F980" s="20">
        <v>80000001</v>
      </c>
      <c r="G980" s="12">
        <v>0</v>
      </c>
      <c r="H980" s="12">
        <v>0</v>
      </c>
      <c r="I980" s="14">
        <v>1</v>
      </c>
      <c r="J980" s="14">
        <v>0</v>
      </c>
      <c r="K980" s="12">
        <v>0</v>
      </c>
      <c r="L980" s="12">
        <v>0</v>
      </c>
      <c r="M980" s="12">
        <v>0</v>
      </c>
      <c r="N980" s="12">
        <v>2</v>
      </c>
      <c r="O980" s="12">
        <v>12</v>
      </c>
      <c r="P980" s="12">
        <v>1</v>
      </c>
      <c r="Q980" s="12">
        <v>0</v>
      </c>
      <c r="R980" s="20">
        <v>0</v>
      </c>
      <c r="S980" s="12">
        <v>0</v>
      </c>
      <c r="T980" s="12">
        <v>1</v>
      </c>
      <c r="U980" s="12">
        <v>2</v>
      </c>
      <c r="V980" s="12">
        <v>0</v>
      </c>
      <c r="W980" s="14">
        <v>0</v>
      </c>
      <c r="X980" s="14"/>
      <c r="Y980" s="14">
        <v>0</v>
      </c>
      <c r="Z980" s="12">
        <v>0</v>
      </c>
      <c r="AA980" s="12">
        <v>0</v>
      </c>
      <c r="AB980" s="12">
        <v>0</v>
      </c>
      <c r="AC980" s="12">
        <v>1</v>
      </c>
      <c r="AD980" s="12">
        <v>0</v>
      </c>
      <c r="AE980" s="12">
        <v>60</v>
      </c>
      <c r="AF980" s="12">
        <v>1</v>
      </c>
      <c r="AG980" s="12" t="s">
        <v>534</v>
      </c>
      <c r="AH980" s="20">
        <v>0</v>
      </c>
      <c r="AI980" s="20">
        <v>0</v>
      </c>
      <c r="AJ980" s="20">
        <v>0</v>
      </c>
      <c r="AK980" s="20">
        <v>0</v>
      </c>
      <c r="AL980" s="12">
        <v>0</v>
      </c>
      <c r="AM980" s="12">
        <v>0</v>
      </c>
      <c r="AN980" s="12">
        <v>0</v>
      </c>
      <c r="AO980" s="12">
        <v>0</v>
      </c>
      <c r="AP980" s="12">
        <v>50000</v>
      </c>
      <c r="AQ980" s="12">
        <v>0</v>
      </c>
      <c r="AR980" s="12">
        <v>0</v>
      </c>
      <c r="AS980" s="20">
        <v>0</v>
      </c>
      <c r="AT980" s="12">
        <v>90502001</v>
      </c>
      <c r="AU980" s="12"/>
      <c r="AV980" s="13" t="s">
        <v>153</v>
      </c>
      <c r="AW980" s="12">
        <v>0</v>
      </c>
      <c r="AX980" s="14">
        <v>0</v>
      </c>
      <c r="AY980" s="14">
        <v>0</v>
      </c>
      <c r="AZ980" s="13" t="s">
        <v>1116</v>
      </c>
      <c r="BA980" s="12">
        <v>0</v>
      </c>
      <c r="BB980" s="23">
        <v>0</v>
      </c>
      <c r="BC980" s="23">
        <v>0</v>
      </c>
      <c r="BD980" s="34" t="s">
        <v>1127</v>
      </c>
      <c r="BE980" s="12">
        <v>0</v>
      </c>
      <c r="BF980" s="12">
        <v>0</v>
      </c>
      <c r="BG980" s="12">
        <v>0</v>
      </c>
      <c r="BH980" s="12">
        <v>0</v>
      </c>
      <c r="BI980" s="12">
        <v>0</v>
      </c>
      <c r="BJ980" s="12">
        <v>0</v>
      </c>
      <c r="BK980" s="2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2">
        <v>63002002</v>
      </c>
      <c r="D981" s="13" t="s">
        <v>1119</v>
      </c>
      <c r="E981" s="12">
        <v>1</v>
      </c>
      <c r="F981" s="20">
        <v>80000001</v>
      </c>
      <c r="G981" s="12">
        <v>0</v>
      </c>
      <c r="H981" s="12">
        <v>0</v>
      </c>
      <c r="I981" s="14">
        <v>1</v>
      </c>
      <c r="J981" s="14">
        <v>0</v>
      </c>
      <c r="K981" s="12">
        <v>0</v>
      </c>
      <c r="L981" s="12">
        <v>0</v>
      </c>
      <c r="M981" s="12">
        <v>0</v>
      </c>
      <c r="N981" s="12">
        <v>2</v>
      </c>
      <c r="O981" s="12">
        <v>0</v>
      </c>
      <c r="P981" s="12">
        <v>0</v>
      </c>
      <c r="Q981" s="12">
        <v>0</v>
      </c>
      <c r="R981" s="20">
        <v>0</v>
      </c>
      <c r="S981" s="12">
        <v>0</v>
      </c>
      <c r="T981" s="12">
        <v>1</v>
      </c>
      <c r="U981" s="12">
        <v>0</v>
      </c>
      <c r="V981" s="12">
        <v>0</v>
      </c>
      <c r="W981" s="14">
        <v>0</v>
      </c>
      <c r="X981" s="14"/>
      <c r="Y981" s="14">
        <v>0</v>
      </c>
      <c r="Z981" s="12">
        <v>0</v>
      </c>
      <c r="AA981" s="12">
        <v>0</v>
      </c>
      <c r="AB981" s="12">
        <v>0</v>
      </c>
      <c r="AC981" s="12">
        <v>1</v>
      </c>
      <c r="AD981" s="12">
        <v>0</v>
      </c>
      <c r="AE981" s="12">
        <v>0</v>
      </c>
      <c r="AF981" s="12">
        <v>0</v>
      </c>
      <c r="AG981" s="12" t="s">
        <v>153</v>
      </c>
      <c r="AH981" s="20">
        <v>0</v>
      </c>
      <c r="AI981" s="20">
        <v>0</v>
      </c>
      <c r="AJ981" s="20">
        <v>0</v>
      </c>
      <c r="AK981" s="20">
        <v>0</v>
      </c>
      <c r="AL981" s="12">
        <v>0</v>
      </c>
      <c r="AM981" s="12">
        <v>0</v>
      </c>
      <c r="AN981" s="12">
        <v>0</v>
      </c>
      <c r="AO981" s="12">
        <v>0</v>
      </c>
      <c r="AP981" s="12">
        <v>0</v>
      </c>
      <c r="AQ981" s="12">
        <v>0</v>
      </c>
      <c r="AR981" s="12">
        <v>0</v>
      </c>
      <c r="AS981" s="20">
        <v>0</v>
      </c>
      <c r="AT981" s="12" t="s">
        <v>153</v>
      </c>
      <c r="AU981" s="12"/>
      <c r="AV981" s="13" t="s">
        <v>153</v>
      </c>
      <c r="AW981" s="12">
        <v>0</v>
      </c>
      <c r="AX981" s="14">
        <v>0</v>
      </c>
      <c r="AY981" s="14">
        <v>0</v>
      </c>
      <c r="AZ981" s="13" t="s">
        <v>153</v>
      </c>
      <c r="BA981" s="12">
        <v>0</v>
      </c>
      <c r="BB981" s="23"/>
      <c r="BC981" s="23">
        <v>0</v>
      </c>
      <c r="BD981" s="34" t="s">
        <v>1120</v>
      </c>
      <c r="BE981" s="12">
        <v>0</v>
      </c>
      <c r="BF981" s="12">
        <v>0</v>
      </c>
      <c r="BG981" s="12">
        <v>0</v>
      </c>
      <c r="BH981" s="12">
        <v>0</v>
      </c>
      <c r="BI981" s="12">
        <v>0</v>
      </c>
      <c r="BJ981" s="12">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2">
        <v>63002003</v>
      </c>
      <c r="D982" s="13" t="s">
        <v>1128</v>
      </c>
      <c r="E982" s="12">
        <v>1</v>
      </c>
      <c r="F982" s="20">
        <v>80000001</v>
      </c>
      <c r="G982" s="12">
        <v>0</v>
      </c>
      <c r="H982" s="12">
        <v>0</v>
      </c>
      <c r="I982" s="14">
        <v>1</v>
      </c>
      <c r="J982" s="14">
        <v>0</v>
      </c>
      <c r="K982" s="12">
        <v>0</v>
      </c>
      <c r="L982" s="12">
        <v>0</v>
      </c>
      <c r="M982" s="12">
        <v>0</v>
      </c>
      <c r="N982" s="12">
        <v>8</v>
      </c>
      <c r="O982" s="12">
        <v>8</v>
      </c>
      <c r="P982" s="12">
        <v>1</v>
      </c>
      <c r="Q982" s="12">
        <v>0</v>
      </c>
      <c r="R982" s="20">
        <v>0</v>
      </c>
      <c r="S982" s="12">
        <v>0</v>
      </c>
      <c r="T982" s="12">
        <v>1</v>
      </c>
      <c r="U982" s="12">
        <v>0</v>
      </c>
      <c r="V982" s="12">
        <v>0</v>
      </c>
      <c r="W982" s="14">
        <v>0</v>
      </c>
      <c r="X982" s="14"/>
      <c r="Y982" s="14">
        <v>0</v>
      </c>
      <c r="Z982" s="12">
        <v>0</v>
      </c>
      <c r="AA982" s="12">
        <v>0</v>
      </c>
      <c r="AB982" s="12">
        <v>0</v>
      </c>
      <c r="AC982" s="12">
        <v>1</v>
      </c>
      <c r="AD982" s="12">
        <v>0</v>
      </c>
      <c r="AE982" s="12">
        <v>0</v>
      </c>
      <c r="AF982" s="12">
        <v>0</v>
      </c>
      <c r="AG982" s="12" t="s">
        <v>153</v>
      </c>
      <c r="AH982" s="20">
        <v>0</v>
      </c>
      <c r="AI982" s="20">
        <v>0</v>
      </c>
      <c r="AJ982" s="20">
        <v>0</v>
      </c>
      <c r="AK982" s="20">
        <v>0</v>
      </c>
      <c r="AL982" s="12">
        <v>0</v>
      </c>
      <c r="AM982" s="12">
        <v>0</v>
      </c>
      <c r="AN982" s="12">
        <v>0</v>
      </c>
      <c r="AO982" s="12">
        <v>0</v>
      </c>
      <c r="AP982" s="12">
        <v>0</v>
      </c>
      <c r="AQ982" s="12">
        <v>0</v>
      </c>
      <c r="AR982" s="12">
        <v>0</v>
      </c>
      <c r="AS982" s="20">
        <v>0</v>
      </c>
      <c r="AT982" s="12" t="s">
        <v>153</v>
      </c>
      <c r="AU982" s="12"/>
      <c r="AV982" s="13" t="s">
        <v>153</v>
      </c>
      <c r="AW982" s="12">
        <v>0</v>
      </c>
      <c r="AX982" s="14">
        <v>0</v>
      </c>
      <c r="AY982" s="14">
        <v>0</v>
      </c>
      <c r="AZ982" s="13" t="s">
        <v>153</v>
      </c>
      <c r="BA982" s="12" t="s">
        <v>1129</v>
      </c>
      <c r="BB982" s="23"/>
      <c r="BC982" s="23">
        <v>0</v>
      </c>
      <c r="BD982" s="34" t="s">
        <v>1130</v>
      </c>
      <c r="BE982" s="12">
        <v>0</v>
      </c>
      <c r="BF982" s="12">
        <v>0</v>
      </c>
      <c r="BG982" s="12">
        <v>0</v>
      </c>
      <c r="BH982" s="12">
        <v>0</v>
      </c>
      <c r="BI982" s="12">
        <v>0</v>
      </c>
      <c r="BJ982" s="12">
        <v>0</v>
      </c>
      <c r="BK982" s="26">
        <v>0</v>
      </c>
      <c r="BL982" s="20">
        <v>0</v>
      </c>
      <c r="BM982" s="20">
        <v>0</v>
      </c>
      <c r="BN982" s="20">
        <v>0</v>
      </c>
      <c r="BO982" s="20">
        <v>0</v>
      </c>
      <c r="BP982" s="20">
        <v>0</v>
      </c>
      <c r="BQ982" s="20">
        <v>0</v>
      </c>
      <c r="BR982" s="20">
        <v>0</v>
      </c>
      <c r="BS982" s="20"/>
      <c r="BT982" s="20"/>
      <c r="BU982" s="20"/>
      <c r="BV982" s="20">
        <v>0</v>
      </c>
      <c r="BW982" s="20">
        <v>0</v>
      </c>
      <c r="BX982" s="20">
        <v>0</v>
      </c>
    </row>
    <row r="983" spans="3:76" ht="19.5" customHeight="1">
      <c r="C983" s="28">
        <v>63002004</v>
      </c>
      <c r="D983" s="39" t="s">
        <v>1131</v>
      </c>
      <c r="E983" s="12">
        <v>1</v>
      </c>
      <c r="F983" s="20">
        <v>80000001</v>
      </c>
      <c r="G983" s="14">
        <v>0</v>
      </c>
      <c r="H983" s="14">
        <v>0</v>
      </c>
      <c r="I983" s="12">
        <v>1</v>
      </c>
      <c r="J983" s="14">
        <v>0</v>
      </c>
      <c r="K983" s="12">
        <v>0</v>
      </c>
      <c r="L983" s="14">
        <v>0</v>
      </c>
      <c r="M983" s="14">
        <v>0</v>
      </c>
      <c r="N983" s="14">
        <v>2</v>
      </c>
      <c r="O983" s="14">
        <v>1</v>
      </c>
      <c r="P983" s="14">
        <v>0.2</v>
      </c>
      <c r="Q983" s="14">
        <v>0</v>
      </c>
      <c r="R983" s="20">
        <v>0</v>
      </c>
      <c r="S983" s="23">
        <v>0</v>
      </c>
      <c r="T983" s="12">
        <v>1</v>
      </c>
      <c r="U983" s="14">
        <v>2</v>
      </c>
      <c r="V983" s="14">
        <v>0</v>
      </c>
      <c r="W983" s="14">
        <v>3</v>
      </c>
      <c r="X983" s="14"/>
      <c r="Y983" s="14">
        <v>0</v>
      </c>
      <c r="Z983" s="14">
        <v>0</v>
      </c>
      <c r="AA983" s="14">
        <v>0</v>
      </c>
      <c r="AB983" s="14">
        <v>0</v>
      </c>
      <c r="AC983" s="14">
        <v>1</v>
      </c>
      <c r="AD983" s="14">
        <v>0</v>
      </c>
      <c r="AE983" s="14">
        <v>5</v>
      </c>
      <c r="AF983" s="14">
        <v>1</v>
      </c>
      <c r="AG983" s="14">
        <v>3.5</v>
      </c>
      <c r="AH983" s="20">
        <v>1</v>
      </c>
      <c r="AI983" s="20">
        <v>1</v>
      </c>
      <c r="AJ983" s="20">
        <v>0</v>
      </c>
      <c r="AK983" s="20">
        <v>6</v>
      </c>
      <c r="AL983" s="14">
        <v>0</v>
      </c>
      <c r="AM983" s="14">
        <v>0</v>
      </c>
      <c r="AN983" s="14">
        <v>0</v>
      </c>
      <c r="AO983" s="14">
        <v>0.25</v>
      </c>
      <c r="AP983" s="14">
        <v>3000</v>
      </c>
      <c r="AQ983" s="14">
        <v>2</v>
      </c>
      <c r="AR983" s="14">
        <v>0</v>
      </c>
      <c r="AS983" s="20">
        <v>0</v>
      </c>
      <c r="AT983" s="226" t="s">
        <v>1132</v>
      </c>
      <c r="AU983" s="20"/>
      <c r="AV983" s="15" t="s">
        <v>173</v>
      </c>
      <c r="AW983" s="14" t="s">
        <v>266</v>
      </c>
      <c r="AX983" s="14">
        <v>10003002</v>
      </c>
      <c r="AY983" s="14">
        <v>21020101</v>
      </c>
      <c r="AZ983" s="15" t="s">
        <v>156</v>
      </c>
      <c r="BA983" s="15">
        <v>0</v>
      </c>
      <c r="BB983" s="23">
        <v>0</v>
      </c>
      <c r="BC983" s="23">
        <v>0</v>
      </c>
      <c r="BD983" s="33" t="str">
        <f>"每次攻击有20%概率释放驭剑之击对目标范围内的怪物造成"&amp;W983*100&amp;"%攻击伤害,并使目标眩晕2秒"</f>
        <v>每次攻击有20%概率释放驭剑之击对目标范围内的怪物造成300%攻击伤害,并使目标眩晕2秒</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63002005</v>
      </c>
      <c r="D984" s="13" t="s">
        <v>1133</v>
      </c>
      <c r="E984" s="12">
        <v>1</v>
      </c>
      <c r="F984" s="20">
        <v>80000001</v>
      </c>
      <c r="G984" s="12">
        <v>0</v>
      </c>
      <c r="H984" s="12">
        <v>0</v>
      </c>
      <c r="I984" s="12">
        <v>1</v>
      </c>
      <c r="J984" s="12">
        <v>0</v>
      </c>
      <c r="K984" s="12">
        <v>0</v>
      </c>
      <c r="L984" s="12">
        <v>0</v>
      </c>
      <c r="M984" s="12">
        <v>0</v>
      </c>
      <c r="N984" s="12">
        <v>2</v>
      </c>
      <c r="O984" s="12">
        <v>1</v>
      </c>
      <c r="P984" s="12">
        <v>0.3</v>
      </c>
      <c r="Q984" s="12">
        <v>0</v>
      </c>
      <c r="R984" s="20">
        <v>0</v>
      </c>
      <c r="S984" s="12">
        <v>0</v>
      </c>
      <c r="T984" s="12">
        <v>1</v>
      </c>
      <c r="U984" s="12">
        <v>1</v>
      </c>
      <c r="V984" s="12">
        <v>0</v>
      </c>
      <c r="W984" s="12">
        <v>2</v>
      </c>
      <c r="X984" s="12"/>
      <c r="Y984" s="12">
        <v>500</v>
      </c>
      <c r="Z984" s="12">
        <v>0</v>
      </c>
      <c r="AA984" s="12">
        <v>0</v>
      </c>
      <c r="AB984" s="12">
        <v>0</v>
      </c>
      <c r="AC984" s="12">
        <v>1</v>
      </c>
      <c r="AD984" s="12">
        <v>0</v>
      </c>
      <c r="AE984" s="12">
        <v>3</v>
      </c>
      <c r="AF984" s="12">
        <v>2</v>
      </c>
      <c r="AG984" s="12" t="s">
        <v>772</v>
      </c>
      <c r="AH984" s="20">
        <v>2</v>
      </c>
      <c r="AI984" s="20">
        <v>0</v>
      </c>
      <c r="AJ984" s="20">
        <v>0</v>
      </c>
      <c r="AK984" s="20">
        <v>1.5</v>
      </c>
      <c r="AL984" s="12">
        <v>0</v>
      </c>
      <c r="AM984" s="12">
        <v>0</v>
      </c>
      <c r="AN984" s="12">
        <v>0</v>
      </c>
      <c r="AO984" s="12">
        <v>0</v>
      </c>
      <c r="AP984" s="12">
        <v>3000</v>
      </c>
      <c r="AQ984" s="12">
        <v>0</v>
      </c>
      <c r="AR984" s="12">
        <v>0</v>
      </c>
      <c r="AS984" s="20">
        <v>0</v>
      </c>
      <c r="AT984" s="12">
        <v>0</v>
      </c>
      <c r="AU984" s="12"/>
      <c r="AV984" s="13" t="s">
        <v>154</v>
      </c>
      <c r="AW984" s="12" t="s">
        <v>773</v>
      </c>
      <c r="AX984" s="14">
        <v>10001007</v>
      </c>
      <c r="AY984" s="14">
        <v>21000010</v>
      </c>
      <c r="AZ984" s="13" t="s">
        <v>156</v>
      </c>
      <c r="BA984" s="12">
        <v>0</v>
      </c>
      <c r="BB984" s="23">
        <v>0</v>
      </c>
      <c r="BC984" s="23">
        <v>0</v>
      </c>
      <c r="BD984" s="24" t="str">
        <f>"每次攻击有30%概率立即对目标范围内的怪物造成"&amp;W984*100&amp;"%攻击伤害+"&amp;Y984&amp;"点固定伤害"</f>
        <v>每次攻击有30%概率立即对目标范围内的怪物造成200%攻击伤害+500点固定伤害</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63003001</v>
      </c>
      <c r="D985" s="13" t="s">
        <v>1134</v>
      </c>
      <c r="E985" s="12">
        <v>1</v>
      </c>
      <c r="F985" s="20">
        <v>80000001</v>
      </c>
      <c r="G985" s="12">
        <v>0</v>
      </c>
      <c r="H985" s="12">
        <v>0</v>
      </c>
      <c r="I985" s="14">
        <v>1</v>
      </c>
      <c r="J985" s="14">
        <v>0</v>
      </c>
      <c r="K985" s="12">
        <v>0</v>
      </c>
      <c r="L985" s="12">
        <v>0</v>
      </c>
      <c r="M985" s="12">
        <v>0</v>
      </c>
      <c r="N985" s="12">
        <v>2</v>
      </c>
      <c r="O985" s="12">
        <v>12</v>
      </c>
      <c r="P985" s="12">
        <v>1</v>
      </c>
      <c r="Q985" s="12">
        <v>0</v>
      </c>
      <c r="R985" s="20">
        <v>0</v>
      </c>
      <c r="S985" s="12">
        <v>0</v>
      </c>
      <c r="T985" s="12">
        <v>1</v>
      </c>
      <c r="U985" s="12">
        <v>2</v>
      </c>
      <c r="V985" s="12">
        <v>0</v>
      </c>
      <c r="W985" s="14">
        <v>0</v>
      </c>
      <c r="X985" s="14"/>
      <c r="Y985" s="14">
        <v>0</v>
      </c>
      <c r="Z985" s="12">
        <v>0</v>
      </c>
      <c r="AA985" s="12">
        <v>0</v>
      </c>
      <c r="AB985" s="12">
        <v>0</v>
      </c>
      <c r="AC985" s="12">
        <v>1</v>
      </c>
      <c r="AD985" s="12">
        <v>0</v>
      </c>
      <c r="AE985" s="12">
        <v>60</v>
      </c>
      <c r="AF985" s="12">
        <v>1</v>
      </c>
      <c r="AG985" s="12">
        <v>10</v>
      </c>
      <c r="AH985" s="20">
        <v>0</v>
      </c>
      <c r="AI985" s="20">
        <v>0</v>
      </c>
      <c r="AJ985" s="20">
        <v>0</v>
      </c>
      <c r="AK985" s="20">
        <v>0</v>
      </c>
      <c r="AL985" s="12">
        <v>0</v>
      </c>
      <c r="AM985" s="12">
        <v>0</v>
      </c>
      <c r="AN985" s="12">
        <v>0</v>
      </c>
      <c r="AO985" s="12">
        <v>0</v>
      </c>
      <c r="AP985" s="12">
        <v>50000</v>
      </c>
      <c r="AQ985" s="12">
        <v>0</v>
      </c>
      <c r="AR985" s="12">
        <v>0</v>
      </c>
      <c r="AS985" s="20">
        <v>90503001</v>
      </c>
      <c r="AT985" s="12">
        <v>90503001</v>
      </c>
      <c r="AU985" s="12"/>
      <c r="AV985" s="13" t="s">
        <v>153</v>
      </c>
      <c r="AW985" s="12">
        <v>0</v>
      </c>
      <c r="AX985" s="14">
        <v>0</v>
      </c>
      <c r="AY985" s="14">
        <v>0</v>
      </c>
      <c r="AZ985" s="13" t="s">
        <v>1116</v>
      </c>
      <c r="BA985" s="12">
        <v>0</v>
      </c>
      <c r="BB985" s="23">
        <v>0</v>
      </c>
      <c r="BC985" s="23">
        <v>0</v>
      </c>
      <c r="BD985" s="34" t="s">
        <v>1135</v>
      </c>
      <c r="BE985" s="12">
        <v>0</v>
      </c>
      <c r="BF985" s="12">
        <v>0</v>
      </c>
      <c r="BG985" s="12">
        <v>0</v>
      </c>
      <c r="BH985" s="12">
        <v>0</v>
      </c>
      <c r="BI985" s="12">
        <v>0</v>
      </c>
      <c r="BJ985" s="12">
        <v>0</v>
      </c>
      <c r="BK985" s="26">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63003002</v>
      </c>
      <c r="D986" s="13" t="s">
        <v>1136</v>
      </c>
      <c r="E986" s="12">
        <v>1</v>
      </c>
      <c r="F986" s="20">
        <v>80000001</v>
      </c>
      <c r="G986" s="12">
        <v>0</v>
      </c>
      <c r="H986" s="12">
        <v>0</v>
      </c>
      <c r="I986" s="14">
        <v>1</v>
      </c>
      <c r="J986" s="14">
        <v>0</v>
      </c>
      <c r="K986" s="12">
        <v>0</v>
      </c>
      <c r="L986" s="12">
        <v>0</v>
      </c>
      <c r="M986" s="12">
        <v>0</v>
      </c>
      <c r="N986" s="12">
        <v>2</v>
      </c>
      <c r="O986" s="12">
        <v>0</v>
      </c>
      <c r="P986" s="12">
        <v>0</v>
      </c>
      <c r="Q986" s="12">
        <v>0</v>
      </c>
      <c r="R986" s="20">
        <v>0</v>
      </c>
      <c r="S986" s="12">
        <v>0</v>
      </c>
      <c r="T986" s="12">
        <v>1</v>
      </c>
      <c r="U986" s="12">
        <v>0</v>
      </c>
      <c r="V986" s="12">
        <v>0</v>
      </c>
      <c r="W986" s="14">
        <v>0</v>
      </c>
      <c r="X986" s="14"/>
      <c r="Y986" s="14">
        <v>0</v>
      </c>
      <c r="Z986" s="12">
        <v>0</v>
      </c>
      <c r="AA986" s="12">
        <v>0</v>
      </c>
      <c r="AB986" s="12">
        <v>0</v>
      </c>
      <c r="AC986" s="12">
        <v>1</v>
      </c>
      <c r="AD986" s="12">
        <v>0</v>
      </c>
      <c r="AE986" s="12">
        <v>0</v>
      </c>
      <c r="AF986" s="12">
        <v>0</v>
      </c>
      <c r="AG986" s="12" t="s">
        <v>153</v>
      </c>
      <c r="AH986" s="20">
        <v>0</v>
      </c>
      <c r="AI986" s="20">
        <v>0</v>
      </c>
      <c r="AJ986" s="20">
        <v>0</v>
      </c>
      <c r="AK986" s="20">
        <v>0</v>
      </c>
      <c r="AL986" s="12">
        <v>0</v>
      </c>
      <c r="AM986" s="12">
        <v>0</v>
      </c>
      <c r="AN986" s="12">
        <v>0</v>
      </c>
      <c r="AO986" s="12">
        <v>0</v>
      </c>
      <c r="AP986" s="12">
        <v>0</v>
      </c>
      <c r="AQ986" s="12">
        <v>0</v>
      </c>
      <c r="AR986" s="12">
        <v>0</v>
      </c>
      <c r="AS986" s="20">
        <v>0</v>
      </c>
      <c r="AT986" s="12" t="s">
        <v>153</v>
      </c>
      <c r="AU986" s="12"/>
      <c r="AV986" s="13" t="s">
        <v>153</v>
      </c>
      <c r="AW986" s="12">
        <v>0</v>
      </c>
      <c r="AX986" s="14">
        <v>0</v>
      </c>
      <c r="AY986" s="14">
        <v>0</v>
      </c>
      <c r="AZ986" s="13" t="s">
        <v>153</v>
      </c>
      <c r="BA986" s="12">
        <v>0</v>
      </c>
      <c r="BB986" s="23"/>
      <c r="BC986" s="23">
        <v>0</v>
      </c>
      <c r="BD986" s="34" t="s">
        <v>1137</v>
      </c>
      <c r="BE986" s="12">
        <v>0</v>
      </c>
      <c r="BF986" s="12">
        <v>0</v>
      </c>
      <c r="BG986" s="12">
        <v>0</v>
      </c>
      <c r="BH986" s="12">
        <v>0</v>
      </c>
      <c r="BI986" s="12">
        <v>0</v>
      </c>
      <c r="BJ986" s="12">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63003003</v>
      </c>
      <c r="D987" s="13" t="s">
        <v>1138</v>
      </c>
      <c r="E987" s="12">
        <v>1</v>
      </c>
      <c r="F987" s="20">
        <v>80000001</v>
      </c>
      <c r="G987" s="12">
        <v>0</v>
      </c>
      <c r="H987" s="12">
        <v>0</v>
      </c>
      <c r="I987" s="14">
        <v>1</v>
      </c>
      <c r="J987" s="14">
        <v>0</v>
      </c>
      <c r="K987" s="12">
        <v>0</v>
      </c>
      <c r="L987" s="12">
        <v>0</v>
      </c>
      <c r="M987" s="12">
        <v>0</v>
      </c>
      <c r="N987" s="12">
        <v>8</v>
      </c>
      <c r="O987" s="12">
        <v>8</v>
      </c>
      <c r="P987" s="12">
        <v>2</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t="s">
        <v>1139</v>
      </c>
      <c r="BB987" s="23"/>
      <c r="BC987" s="23">
        <v>0</v>
      </c>
      <c r="BD987" s="34" t="s">
        <v>1140</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63003004</v>
      </c>
      <c r="D988" s="39" t="s">
        <v>1141</v>
      </c>
      <c r="E988" s="28">
        <v>1</v>
      </c>
      <c r="F988" s="20">
        <v>80000001</v>
      </c>
      <c r="G988" s="28">
        <v>0</v>
      </c>
      <c r="H988" s="28">
        <v>0</v>
      </c>
      <c r="I988" s="14">
        <v>1</v>
      </c>
      <c r="J988" s="14">
        <v>0</v>
      </c>
      <c r="K988" s="12">
        <v>0</v>
      </c>
      <c r="L988" s="28">
        <v>0</v>
      </c>
      <c r="M988" s="28">
        <v>0</v>
      </c>
      <c r="N988" s="28">
        <v>2</v>
      </c>
      <c r="O988" s="28">
        <v>5</v>
      </c>
      <c r="P988" s="28">
        <v>0.2</v>
      </c>
      <c r="Q988" s="28">
        <v>0</v>
      </c>
      <c r="R988" s="20">
        <v>0</v>
      </c>
      <c r="S988" s="28">
        <v>0</v>
      </c>
      <c r="T988" s="28">
        <v>1</v>
      </c>
      <c r="U988" s="28">
        <v>2</v>
      </c>
      <c r="V988" s="28">
        <v>0</v>
      </c>
      <c r="W988" s="28">
        <v>0</v>
      </c>
      <c r="X988" s="28"/>
      <c r="Y988" s="28">
        <v>0</v>
      </c>
      <c r="Z988" s="28">
        <v>0</v>
      </c>
      <c r="AA988" s="28">
        <v>0</v>
      </c>
      <c r="AB988" s="28">
        <v>0</v>
      </c>
      <c r="AC988" s="12">
        <v>1</v>
      </c>
      <c r="AD988" s="28">
        <v>0</v>
      </c>
      <c r="AE988" s="28">
        <v>6</v>
      </c>
      <c r="AF988" s="28">
        <v>1</v>
      </c>
      <c r="AG988" s="28">
        <v>1</v>
      </c>
      <c r="AH988" s="28">
        <v>2</v>
      </c>
      <c r="AI988" s="28">
        <v>0</v>
      </c>
      <c r="AJ988" s="20">
        <v>0</v>
      </c>
      <c r="AK988" s="28">
        <v>2</v>
      </c>
      <c r="AL988" s="28">
        <v>0</v>
      </c>
      <c r="AM988" s="28">
        <v>0</v>
      </c>
      <c r="AN988" s="28">
        <v>0</v>
      </c>
      <c r="AO988" s="12">
        <v>0</v>
      </c>
      <c r="AP988" s="28">
        <v>10000</v>
      </c>
      <c r="AQ988" s="28">
        <v>0.5</v>
      </c>
      <c r="AR988" s="28">
        <v>0</v>
      </c>
      <c r="AS988" s="28">
        <v>0</v>
      </c>
      <c r="AT988" s="28" t="s">
        <v>153</v>
      </c>
      <c r="AU988" s="28"/>
      <c r="AV988" s="39" t="s">
        <v>173</v>
      </c>
      <c r="AW988" s="28">
        <v>0</v>
      </c>
      <c r="AX988" s="28">
        <v>0</v>
      </c>
      <c r="AY988" s="28">
        <v>0</v>
      </c>
      <c r="AZ988" s="39" t="s">
        <v>156</v>
      </c>
      <c r="BA988" s="39" t="s">
        <v>153</v>
      </c>
      <c r="BB988" s="28">
        <v>0</v>
      </c>
      <c r="BC988" s="28">
        <v>0</v>
      </c>
      <c r="BD988" s="119" t="s">
        <v>1142</v>
      </c>
      <c r="BE988" s="28">
        <v>0</v>
      </c>
      <c r="BF988" s="12">
        <v>0</v>
      </c>
      <c r="BG988" s="28">
        <v>0</v>
      </c>
      <c r="BH988" s="28">
        <v>0</v>
      </c>
      <c r="BI988" s="28">
        <v>0</v>
      </c>
      <c r="BJ988" s="28">
        <v>0</v>
      </c>
      <c r="BK988" s="233" t="s">
        <v>1143</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63003005</v>
      </c>
      <c r="D989" s="13" t="s">
        <v>1144</v>
      </c>
      <c r="E989" s="12">
        <v>1</v>
      </c>
      <c r="F989" s="20">
        <v>80000001</v>
      </c>
      <c r="G989" s="12">
        <v>0</v>
      </c>
      <c r="H989" s="12">
        <v>0</v>
      </c>
      <c r="I989" s="14">
        <v>1</v>
      </c>
      <c r="J989" s="14">
        <v>0</v>
      </c>
      <c r="K989" s="12">
        <v>0</v>
      </c>
      <c r="L989" s="12">
        <v>0</v>
      </c>
      <c r="M989" s="12">
        <v>0</v>
      </c>
      <c r="N989" s="12">
        <v>8</v>
      </c>
      <c r="O989" s="12">
        <v>8</v>
      </c>
      <c r="P989" s="12">
        <v>3</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1</v>
      </c>
      <c r="BD989" s="34" t="s">
        <v>1145</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63101001</v>
      </c>
      <c r="D990" s="13" t="s">
        <v>1146</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v>10</v>
      </c>
      <c r="AH990" s="20">
        <v>0</v>
      </c>
      <c r="AI990" s="20">
        <v>0</v>
      </c>
      <c r="AJ990" s="20">
        <v>0</v>
      </c>
      <c r="AK990" s="20">
        <v>0</v>
      </c>
      <c r="AL990" s="12">
        <v>0</v>
      </c>
      <c r="AM990" s="12">
        <v>0</v>
      </c>
      <c r="AN990" s="12">
        <v>0</v>
      </c>
      <c r="AO990" s="12">
        <v>0</v>
      </c>
      <c r="AP990" s="12">
        <v>50000</v>
      </c>
      <c r="AQ990" s="12">
        <v>0</v>
      </c>
      <c r="AR990" s="12">
        <v>0</v>
      </c>
      <c r="AS990" s="20">
        <v>0</v>
      </c>
      <c r="AT990" s="12">
        <v>90511003</v>
      </c>
      <c r="AU990" s="12"/>
      <c r="AV990" s="13" t="s">
        <v>153</v>
      </c>
      <c r="AW990" s="12">
        <v>0</v>
      </c>
      <c r="AX990" s="14">
        <v>0</v>
      </c>
      <c r="AY990" s="14">
        <v>0</v>
      </c>
      <c r="AZ990" s="13" t="s">
        <v>1116</v>
      </c>
      <c r="BA990" s="12">
        <v>0</v>
      </c>
      <c r="BB990" s="23">
        <v>0</v>
      </c>
      <c r="BC990" s="23">
        <v>0</v>
      </c>
      <c r="BD990" s="34" t="s">
        <v>1147</v>
      </c>
      <c r="BE990" s="12">
        <v>0</v>
      </c>
      <c r="BF990" s="12">
        <v>0</v>
      </c>
      <c r="BG990" s="12">
        <v>0</v>
      </c>
      <c r="BH990" s="12">
        <v>0</v>
      </c>
      <c r="BI990" s="12">
        <v>0</v>
      </c>
      <c r="BJ990" s="12">
        <v>0</v>
      </c>
      <c r="BK990" s="26">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63101002</v>
      </c>
      <c r="D991" s="13" t="s">
        <v>1148</v>
      </c>
      <c r="E991" s="12">
        <v>1</v>
      </c>
      <c r="F991" s="20">
        <v>80000001</v>
      </c>
      <c r="G991" s="12">
        <v>0</v>
      </c>
      <c r="H991" s="12">
        <v>0</v>
      </c>
      <c r="I991" s="14">
        <v>1</v>
      </c>
      <c r="J991" s="14">
        <v>0</v>
      </c>
      <c r="K991" s="12">
        <v>0</v>
      </c>
      <c r="L991" s="12">
        <v>0</v>
      </c>
      <c r="M991" s="12">
        <v>0</v>
      </c>
      <c r="N991" s="12">
        <v>8</v>
      </c>
      <c r="O991" s="12">
        <v>8</v>
      </c>
      <c r="P991" s="12">
        <v>3</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t="s">
        <v>1149</v>
      </c>
      <c r="BB991" s="23"/>
      <c r="BC991" s="23">
        <v>0</v>
      </c>
      <c r="BD991" s="34" t="s">
        <v>1150</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63101003</v>
      </c>
      <c r="D992" s="13" t="s">
        <v>1151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4" t="s">
        <v>1152</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63101004</v>
      </c>
      <c r="D993" s="39" t="s">
        <v>1153</v>
      </c>
      <c r="E993" s="28">
        <v>1</v>
      </c>
      <c r="F993" s="20">
        <v>80000001</v>
      </c>
      <c r="G993" s="28">
        <v>0</v>
      </c>
      <c r="H993" s="28">
        <v>0</v>
      </c>
      <c r="I993" s="14">
        <v>1</v>
      </c>
      <c r="J993" s="14">
        <v>0</v>
      </c>
      <c r="K993" s="12">
        <v>0</v>
      </c>
      <c r="L993" s="28">
        <v>0</v>
      </c>
      <c r="M993" s="28">
        <v>0</v>
      </c>
      <c r="N993" s="28">
        <v>2</v>
      </c>
      <c r="O993" s="28">
        <v>1</v>
      </c>
      <c r="P993" s="28">
        <v>0.05</v>
      </c>
      <c r="Q993" s="28">
        <v>0</v>
      </c>
      <c r="R993" s="20">
        <v>0</v>
      </c>
      <c r="S993" s="28">
        <v>0</v>
      </c>
      <c r="T993" s="28">
        <v>1</v>
      </c>
      <c r="U993" s="28">
        <v>2</v>
      </c>
      <c r="V993" s="28">
        <v>0</v>
      </c>
      <c r="W993" s="28">
        <v>0</v>
      </c>
      <c r="X993" s="28"/>
      <c r="Y993" s="28">
        <v>0</v>
      </c>
      <c r="Z993" s="28">
        <v>0</v>
      </c>
      <c r="AA993" s="28">
        <v>0</v>
      </c>
      <c r="AB993" s="28">
        <v>0</v>
      </c>
      <c r="AC993" s="12">
        <v>1</v>
      </c>
      <c r="AD993" s="28">
        <v>0</v>
      </c>
      <c r="AE993" s="28">
        <v>15</v>
      </c>
      <c r="AF993" s="28">
        <v>1</v>
      </c>
      <c r="AG993" s="28">
        <v>1</v>
      </c>
      <c r="AH993" s="28">
        <v>2</v>
      </c>
      <c r="AI993" s="28">
        <v>0</v>
      </c>
      <c r="AJ993" s="20">
        <v>0</v>
      </c>
      <c r="AK993" s="28">
        <v>2</v>
      </c>
      <c r="AL993" s="28">
        <v>0</v>
      </c>
      <c r="AM993" s="28">
        <v>0</v>
      </c>
      <c r="AN993" s="28">
        <v>0</v>
      </c>
      <c r="AO993" s="12">
        <v>0</v>
      </c>
      <c r="AP993" s="28">
        <v>10000</v>
      </c>
      <c r="AQ993" s="28">
        <v>0.5</v>
      </c>
      <c r="AR993" s="28">
        <v>0</v>
      </c>
      <c r="AS993" s="28">
        <v>0</v>
      </c>
      <c r="AT993" s="28" t="s">
        <v>153</v>
      </c>
      <c r="AU993" s="28"/>
      <c r="AV993" s="39"/>
      <c r="AW993" s="28">
        <v>0</v>
      </c>
      <c r="AX993" s="28">
        <v>0</v>
      </c>
      <c r="AY993" s="28">
        <v>0</v>
      </c>
      <c r="AZ993" s="39" t="s">
        <v>156</v>
      </c>
      <c r="BA993" s="39" t="s">
        <v>153</v>
      </c>
      <c r="BB993" s="28">
        <v>0</v>
      </c>
      <c r="BC993" s="28">
        <v>0</v>
      </c>
      <c r="BD993" s="119" t="s">
        <v>1154</v>
      </c>
      <c r="BE993" s="28">
        <v>0</v>
      </c>
      <c r="BF993" s="12">
        <v>0</v>
      </c>
      <c r="BG993" s="28">
        <v>0</v>
      </c>
      <c r="BH993" s="28">
        <v>0</v>
      </c>
      <c r="BI993" s="28">
        <v>0</v>
      </c>
      <c r="BJ993" s="28">
        <v>0</v>
      </c>
      <c r="BK993" s="233" t="s">
        <v>1155</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63102001</v>
      </c>
      <c r="D994" s="13" t="s">
        <v>1156</v>
      </c>
      <c r="E994" s="12">
        <v>1</v>
      </c>
      <c r="F994" s="20">
        <v>80000001</v>
      </c>
      <c r="G994" s="12">
        <v>0</v>
      </c>
      <c r="H994" s="12">
        <v>0</v>
      </c>
      <c r="I994" s="14">
        <v>1</v>
      </c>
      <c r="J994" s="14">
        <v>0</v>
      </c>
      <c r="K994" s="12">
        <v>0</v>
      </c>
      <c r="L994" s="12">
        <v>0</v>
      </c>
      <c r="M994" s="12">
        <v>0</v>
      </c>
      <c r="N994" s="12">
        <v>2</v>
      </c>
      <c r="O994" s="12">
        <v>12</v>
      </c>
      <c r="P994" s="12">
        <v>1</v>
      </c>
      <c r="Q994" s="12">
        <v>0</v>
      </c>
      <c r="R994" s="20">
        <v>0</v>
      </c>
      <c r="S994" s="12">
        <v>0</v>
      </c>
      <c r="T994" s="12">
        <v>1</v>
      </c>
      <c r="U994" s="12">
        <v>2</v>
      </c>
      <c r="V994" s="12">
        <v>0</v>
      </c>
      <c r="W994" s="14">
        <v>0</v>
      </c>
      <c r="X994" s="14"/>
      <c r="Y994" s="14">
        <v>0</v>
      </c>
      <c r="Z994" s="12">
        <v>0</v>
      </c>
      <c r="AA994" s="12">
        <v>0</v>
      </c>
      <c r="AB994" s="12">
        <v>0</v>
      </c>
      <c r="AC994" s="12">
        <v>1</v>
      </c>
      <c r="AD994" s="12">
        <v>0</v>
      </c>
      <c r="AE994" s="12">
        <v>60</v>
      </c>
      <c r="AF994" s="12">
        <v>1</v>
      </c>
      <c r="AG994" s="12">
        <v>10</v>
      </c>
      <c r="AH994" s="20">
        <v>0</v>
      </c>
      <c r="AI994" s="20">
        <v>0</v>
      </c>
      <c r="AJ994" s="20">
        <v>0</v>
      </c>
      <c r="AK994" s="20">
        <v>0</v>
      </c>
      <c r="AL994" s="12">
        <v>0</v>
      </c>
      <c r="AM994" s="12">
        <v>0</v>
      </c>
      <c r="AN994" s="12">
        <v>0</v>
      </c>
      <c r="AO994" s="12">
        <v>0</v>
      </c>
      <c r="AP994" s="12">
        <v>50000</v>
      </c>
      <c r="AQ994" s="12">
        <v>0</v>
      </c>
      <c r="AR994" s="12">
        <v>0</v>
      </c>
      <c r="AS994" s="20">
        <v>0</v>
      </c>
      <c r="AT994" s="12">
        <v>90512001</v>
      </c>
      <c r="AU994" s="12"/>
      <c r="AV994" s="13" t="s">
        <v>153</v>
      </c>
      <c r="AW994" s="12">
        <v>0</v>
      </c>
      <c r="AX994" s="14">
        <v>0</v>
      </c>
      <c r="AY994" s="14">
        <v>0</v>
      </c>
      <c r="AZ994" s="13" t="s">
        <v>1116</v>
      </c>
      <c r="BA994" s="12">
        <v>0</v>
      </c>
      <c r="BB994" s="23">
        <v>0</v>
      </c>
      <c r="BC994" s="23">
        <v>0</v>
      </c>
      <c r="BD994" s="34" t="s">
        <v>1157</v>
      </c>
      <c r="BE994" s="12">
        <v>0</v>
      </c>
      <c r="BF994" s="12">
        <v>0</v>
      </c>
      <c r="BG994" s="12">
        <v>0</v>
      </c>
      <c r="BH994" s="12">
        <v>0</v>
      </c>
      <c r="BI994" s="12">
        <v>0</v>
      </c>
      <c r="BJ994" s="12">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63102002</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63102003</v>
      </c>
      <c r="D996" s="13" t="s">
        <v>1158</v>
      </c>
      <c r="E996" s="12">
        <v>1</v>
      </c>
      <c r="F996" s="20">
        <v>80000001</v>
      </c>
      <c r="G996" s="12">
        <v>0</v>
      </c>
      <c r="H996" s="12">
        <v>0</v>
      </c>
      <c r="I996" s="14">
        <v>1</v>
      </c>
      <c r="J996" s="14">
        <v>0</v>
      </c>
      <c r="K996" s="12">
        <v>0</v>
      </c>
      <c r="L996" s="12">
        <v>0</v>
      </c>
      <c r="M996" s="12">
        <v>0</v>
      </c>
      <c r="N996" s="12">
        <v>8</v>
      </c>
      <c r="O996" s="12">
        <v>8</v>
      </c>
      <c r="P996" s="12">
        <v>4</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t="s">
        <v>1159</v>
      </c>
      <c r="BB996" s="23"/>
      <c r="BC996" s="23">
        <v>0</v>
      </c>
      <c r="BD996" s="34" t="s">
        <v>1160</v>
      </c>
      <c r="BE996" s="12">
        <v>0</v>
      </c>
      <c r="BF996" s="12">
        <v>0</v>
      </c>
      <c r="BG996" s="12">
        <v>0</v>
      </c>
      <c r="BH996" s="12">
        <v>0</v>
      </c>
      <c r="BI996" s="12">
        <v>0</v>
      </c>
      <c r="BJ996" s="12">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63102004</v>
      </c>
      <c r="D997" s="39" t="s">
        <v>1161</v>
      </c>
      <c r="E997" s="28">
        <v>1</v>
      </c>
      <c r="F997" s="20">
        <v>80000001</v>
      </c>
      <c r="G997" s="28">
        <v>0</v>
      </c>
      <c r="H997" s="28">
        <v>0</v>
      </c>
      <c r="I997" s="14">
        <v>1</v>
      </c>
      <c r="J997" s="14">
        <v>0</v>
      </c>
      <c r="K997" s="12">
        <v>0</v>
      </c>
      <c r="L997" s="28">
        <v>0</v>
      </c>
      <c r="M997" s="28">
        <v>0</v>
      </c>
      <c r="N997" s="28">
        <v>2</v>
      </c>
      <c r="O997" s="28">
        <v>4</v>
      </c>
      <c r="P997" s="28">
        <v>0.3</v>
      </c>
      <c r="Q997" s="28">
        <v>0</v>
      </c>
      <c r="R997" s="20">
        <v>0</v>
      </c>
      <c r="S997" s="28">
        <v>0</v>
      </c>
      <c r="T997" s="28">
        <v>1</v>
      </c>
      <c r="U997" s="28">
        <v>2</v>
      </c>
      <c r="V997" s="28">
        <v>0</v>
      </c>
      <c r="W997" s="28">
        <v>0</v>
      </c>
      <c r="X997" s="28"/>
      <c r="Y997" s="28">
        <v>0</v>
      </c>
      <c r="Z997" s="28">
        <v>0</v>
      </c>
      <c r="AA997" s="28">
        <v>0</v>
      </c>
      <c r="AB997" s="28">
        <v>0</v>
      </c>
      <c r="AC997" s="12">
        <v>1</v>
      </c>
      <c r="AD997" s="28">
        <v>0</v>
      </c>
      <c r="AE997" s="28">
        <v>3</v>
      </c>
      <c r="AF997" s="28">
        <v>1</v>
      </c>
      <c r="AG997" s="28">
        <v>1</v>
      </c>
      <c r="AH997" s="28">
        <v>2</v>
      </c>
      <c r="AI997" s="28">
        <v>0</v>
      </c>
      <c r="AJ997" s="20">
        <v>0</v>
      </c>
      <c r="AK997" s="28">
        <v>2</v>
      </c>
      <c r="AL997" s="28">
        <v>0</v>
      </c>
      <c r="AM997" s="28">
        <v>0</v>
      </c>
      <c r="AN997" s="28">
        <v>0</v>
      </c>
      <c r="AO997" s="12">
        <v>0</v>
      </c>
      <c r="AP997" s="28">
        <v>1000</v>
      </c>
      <c r="AQ997" s="28">
        <v>0.5</v>
      </c>
      <c r="AR997" s="28">
        <v>0</v>
      </c>
      <c r="AS997" s="28">
        <v>0</v>
      </c>
      <c r="AT997" s="28" t="s">
        <v>153</v>
      </c>
      <c r="AU997" s="28"/>
      <c r="AV997" s="39" t="s">
        <v>173</v>
      </c>
      <c r="AW997" s="28">
        <v>0</v>
      </c>
      <c r="AX997" s="28">
        <v>0</v>
      </c>
      <c r="AY997" s="28">
        <v>0</v>
      </c>
      <c r="AZ997" s="39" t="s">
        <v>156</v>
      </c>
      <c r="BA997" s="39" t="s">
        <v>153</v>
      </c>
      <c r="BB997" s="28">
        <v>0</v>
      </c>
      <c r="BC997" s="28">
        <v>0</v>
      </c>
      <c r="BD997" s="119" t="s">
        <v>1162</v>
      </c>
      <c r="BE997" s="28">
        <v>0</v>
      </c>
      <c r="BF997" s="12">
        <v>0</v>
      </c>
      <c r="BG997" s="28">
        <v>0</v>
      </c>
      <c r="BH997" s="28">
        <v>0</v>
      </c>
      <c r="BI997" s="28">
        <v>0</v>
      </c>
      <c r="BJ997" s="28">
        <v>0</v>
      </c>
      <c r="BK997" s="233" t="s">
        <v>1163</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63103001</v>
      </c>
      <c r="D998" s="13" t="s">
        <v>1164</v>
      </c>
      <c r="E998" s="28">
        <v>1</v>
      </c>
      <c r="F998" s="20">
        <v>80000001</v>
      </c>
      <c r="G998" s="28">
        <v>0</v>
      </c>
      <c r="H998" s="28">
        <v>0</v>
      </c>
      <c r="I998" s="28">
        <v>1</v>
      </c>
      <c r="J998" s="28">
        <v>0</v>
      </c>
      <c r="K998" s="28">
        <v>0</v>
      </c>
      <c r="L998" s="28">
        <v>0</v>
      </c>
      <c r="M998" s="28">
        <v>0</v>
      </c>
      <c r="N998" s="28">
        <v>2</v>
      </c>
      <c r="O998" s="28">
        <v>10</v>
      </c>
      <c r="P998" s="28">
        <v>1</v>
      </c>
      <c r="Q998" s="28">
        <v>0</v>
      </c>
      <c r="R998" s="28">
        <v>0</v>
      </c>
      <c r="S998" s="28">
        <v>0</v>
      </c>
      <c r="T998" s="28">
        <v>1</v>
      </c>
      <c r="U998" s="28">
        <v>2</v>
      </c>
      <c r="V998" s="28">
        <v>0</v>
      </c>
      <c r="W998" s="28">
        <v>0</v>
      </c>
      <c r="X998" s="28"/>
      <c r="Y998" s="28">
        <v>0</v>
      </c>
      <c r="Z998" s="28">
        <v>0</v>
      </c>
      <c r="AA998" s="28">
        <v>0</v>
      </c>
      <c r="AB998" s="28">
        <v>0</v>
      </c>
      <c r="AC998" s="12">
        <v>1</v>
      </c>
      <c r="AD998" s="28">
        <v>0</v>
      </c>
      <c r="AE998" s="28">
        <v>30</v>
      </c>
      <c r="AF998" s="28">
        <v>0</v>
      </c>
      <c r="AG998" s="28">
        <v>0</v>
      </c>
      <c r="AH998" s="28">
        <v>7</v>
      </c>
      <c r="AI998" s="28">
        <v>0</v>
      </c>
      <c r="AJ998" s="28">
        <v>0</v>
      </c>
      <c r="AK998" s="28">
        <v>3</v>
      </c>
      <c r="AL998" s="28">
        <v>0</v>
      </c>
      <c r="AM998" s="28">
        <v>0</v>
      </c>
      <c r="AN998" s="28">
        <v>0</v>
      </c>
      <c r="AO998" s="28">
        <v>0</v>
      </c>
      <c r="AP998" s="28">
        <v>2000</v>
      </c>
      <c r="AQ998" s="28">
        <v>0</v>
      </c>
      <c r="AR998" s="28">
        <v>0</v>
      </c>
      <c r="AS998" s="28">
        <v>0</v>
      </c>
      <c r="AT998" s="28">
        <v>90513001</v>
      </c>
      <c r="AU998" s="28"/>
      <c r="AV998" s="39" t="s">
        <v>153</v>
      </c>
      <c r="AW998" s="28">
        <v>0</v>
      </c>
      <c r="AX998" s="28">
        <v>0</v>
      </c>
      <c r="AY998" s="28">
        <v>0</v>
      </c>
      <c r="AZ998" s="39" t="s">
        <v>156</v>
      </c>
      <c r="BA998" s="39">
        <v>0</v>
      </c>
      <c r="BB998" s="28">
        <v>0</v>
      </c>
      <c r="BC998" s="28">
        <v>0</v>
      </c>
      <c r="BD998" s="34" t="s">
        <v>1165</v>
      </c>
      <c r="BE998" s="28">
        <v>0</v>
      </c>
      <c r="BF998" s="28">
        <v>0</v>
      </c>
      <c r="BG998" s="28">
        <v>0</v>
      </c>
      <c r="BH998" s="28">
        <v>0</v>
      </c>
      <c r="BI998" s="28">
        <v>0</v>
      </c>
      <c r="BJ998" s="28">
        <v>0</v>
      </c>
      <c r="BK998" s="43">
        <v>0</v>
      </c>
      <c r="BL998" s="28">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63103002</v>
      </c>
      <c r="D999" s="13" t="s">
        <v>1136</v>
      </c>
      <c r="E999" s="12">
        <v>1</v>
      </c>
      <c r="F999" s="20">
        <v>80000001</v>
      </c>
      <c r="G999" s="12">
        <v>0</v>
      </c>
      <c r="H999" s="12">
        <v>0</v>
      </c>
      <c r="I999" s="14">
        <v>1</v>
      </c>
      <c r="J999" s="14">
        <v>0</v>
      </c>
      <c r="K999" s="12">
        <v>0</v>
      </c>
      <c r="L999" s="12">
        <v>0</v>
      </c>
      <c r="M999" s="12">
        <v>0</v>
      </c>
      <c r="N999" s="12">
        <v>2</v>
      </c>
      <c r="O999" s="12">
        <v>0</v>
      </c>
      <c r="P999" s="12">
        <v>0</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v>0</v>
      </c>
      <c r="BC999" s="23">
        <v>0</v>
      </c>
      <c r="BD999" s="34" t="s">
        <v>1137</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63103003</v>
      </c>
      <c r="D1000" s="13" t="s">
        <v>1166</v>
      </c>
      <c r="E1000" s="12">
        <v>1</v>
      </c>
      <c r="F1000" s="20">
        <v>80000001</v>
      </c>
      <c r="G1000" s="12">
        <v>0</v>
      </c>
      <c r="H1000" s="12">
        <v>0</v>
      </c>
      <c r="I1000" s="14">
        <v>1</v>
      </c>
      <c r="J1000" s="14">
        <v>0</v>
      </c>
      <c r="K1000" s="12">
        <v>0</v>
      </c>
      <c r="L1000" s="12">
        <v>0</v>
      </c>
      <c r="M1000" s="12">
        <v>0</v>
      </c>
      <c r="N1000" s="12">
        <v>8</v>
      </c>
      <c r="O1000" s="12">
        <v>0</v>
      </c>
      <c r="P1000" s="12">
        <v>0</v>
      </c>
      <c r="Q1000" s="12">
        <v>0</v>
      </c>
      <c r="R1000" s="20">
        <v>0</v>
      </c>
      <c r="S1000" s="12">
        <v>0</v>
      </c>
      <c r="T1000" s="12">
        <v>1</v>
      </c>
      <c r="U1000" s="12">
        <v>0</v>
      </c>
      <c r="V1000" s="12">
        <v>0</v>
      </c>
      <c r="W1000" s="14">
        <v>0</v>
      </c>
      <c r="X1000" s="14"/>
      <c r="Y1000" s="14">
        <v>0</v>
      </c>
      <c r="Z1000" s="12">
        <v>0</v>
      </c>
      <c r="AA1000" s="12">
        <v>0</v>
      </c>
      <c r="AB1000" s="12">
        <v>0</v>
      </c>
      <c r="AC1000" s="12">
        <v>1</v>
      </c>
      <c r="AD1000" s="12">
        <v>0</v>
      </c>
      <c r="AE1000" s="12">
        <v>0</v>
      </c>
      <c r="AF1000" s="12">
        <v>0</v>
      </c>
      <c r="AG1000" s="12" t="s">
        <v>153</v>
      </c>
      <c r="AH1000" s="20">
        <v>0</v>
      </c>
      <c r="AI1000" s="20">
        <v>0</v>
      </c>
      <c r="AJ1000" s="20">
        <v>0</v>
      </c>
      <c r="AK1000" s="20">
        <v>0</v>
      </c>
      <c r="AL1000" s="12">
        <v>0</v>
      </c>
      <c r="AM1000" s="12">
        <v>0</v>
      </c>
      <c r="AN1000" s="12">
        <v>0</v>
      </c>
      <c r="AO1000" s="12">
        <v>0</v>
      </c>
      <c r="AP1000" s="12">
        <v>0</v>
      </c>
      <c r="AQ1000" s="12">
        <v>0</v>
      </c>
      <c r="AR1000" s="12">
        <v>0</v>
      </c>
      <c r="AS1000" s="20">
        <v>0</v>
      </c>
      <c r="AT1000" s="12" t="s">
        <v>153</v>
      </c>
      <c r="AU1000" s="12"/>
      <c r="AV1000" s="13" t="s">
        <v>153</v>
      </c>
      <c r="AW1000" s="12">
        <v>0</v>
      </c>
      <c r="AX1000" s="14">
        <v>0</v>
      </c>
      <c r="AY1000" s="14">
        <v>0</v>
      </c>
      <c r="AZ1000" s="13" t="s">
        <v>153</v>
      </c>
      <c r="BA1000" s="12" t="s">
        <v>1167</v>
      </c>
      <c r="BB1000" s="23">
        <v>0</v>
      </c>
      <c r="BC1000" s="23">
        <v>0</v>
      </c>
      <c r="BD1000" s="34" t="s">
        <v>1168</v>
      </c>
      <c r="BE1000" s="12">
        <v>0</v>
      </c>
      <c r="BF1000" s="12">
        <v>0</v>
      </c>
      <c r="BG1000" s="12">
        <v>0</v>
      </c>
      <c r="BH1000" s="12">
        <v>0</v>
      </c>
      <c r="BI1000" s="12">
        <v>0</v>
      </c>
      <c r="BJ1000" s="12">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63103004</v>
      </c>
      <c r="D1001" s="39" t="s">
        <v>1169</v>
      </c>
      <c r="E1001" s="28">
        <v>1</v>
      </c>
      <c r="F1001" s="20">
        <v>80000001</v>
      </c>
      <c r="G1001" s="28">
        <v>0</v>
      </c>
      <c r="H1001" s="28">
        <v>0</v>
      </c>
      <c r="I1001" s="14">
        <v>1</v>
      </c>
      <c r="J1001" s="14">
        <v>0</v>
      </c>
      <c r="K1001" s="12">
        <v>0</v>
      </c>
      <c r="L1001" s="28">
        <v>0</v>
      </c>
      <c r="M1001" s="28">
        <v>0</v>
      </c>
      <c r="N1001" s="28">
        <v>2</v>
      </c>
      <c r="O1001" s="28">
        <v>10</v>
      </c>
      <c r="P1001" s="28">
        <v>0.1</v>
      </c>
      <c r="Q1001" s="28">
        <v>0</v>
      </c>
      <c r="R1001" s="20">
        <v>0</v>
      </c>
      <c r="S1001" s="28">
        <v>0</v>
      </c>
      <c r="T1001" s="28">
        <v>1</v>
      </c>
      <c r="U1001" s="28">
        <v>2</v>
      </c>
      <c r="V1001" s="28">
        <v>0</v>
      </c>
      <c r="W1001" s="28">
        <v>0</v>
      </c>
      <c r="X1001" s="28"/>
      <c r="Y1001" s="28">
        <v>0</v>
      </c>
      <c r="Z1001" s="28">
        <v>0</v>
      </c>
      <c r="AA1001" s="28">
        <v>0</v>
      </c>
      <c r="AB1001" s="28">
        <v>0</v>
      </c>
      <c r="AC1001" s="12">
        <v>1</v>
      </c>
      <c r="AD1001" s="28">
        <v>0</v>
      </c>
      <c r="AE1001" s="28">
        <v>15</v>
      </c>
      <c r="AF1001" s="28">
        <v>1</v>
      </c>
      <c r="AG1001" s="28">
        <v>1</v>
      </c>
      <c r="AH1001" s="28">
        <v>2</v>
      </c>
      <c r="AI1001" s="28">
        <v>0</v>
      </c>
      <c r="AJ1001" s="20">
        <v>0</v>
      </c>
      <c r="AK1001" s="28">
        <v>2</v>
      </c>
      <c r="AL1001" s="28">
        <v>0</v>
      </c>
      <c r="AM1001" s="28">
        <v>0</v>
      </c>
      <c r="AN1001" s="28">
        <v>0</v>
      </c>
      <c r="AO1001" s="12">
        <v>0</v>
      </c>
      <c r="AP1001" s="28">
        <v>10000</v>
      </c>
      <c r="AQ1001" s="28">
        <v>0</v>
      </c>
      <c r="AR1001" s="28">
        <v>0</v>
      </c>
      <c r="AS1001" s="28">
        <v>0</v>
      </c>
      <c r="AT1001" s="28" t="s">
        <v>153</v>
      </c>
      <c r="AU1001" s="28"/>
      <c r="AV1001" s="39" t="s">
        <v>173</v>
      </c>
      <c r="AW1001" s="28">
        <v>0</v>
      </c>
      <c r="AX1001" s="28">
        <v>0</v>
      </c>
      <c r="AY1001" s="28">
        <v>0</v>
      </c>
      <c r="AZ1001" s="39" t="s">
        <v>156</v>
      </c>
      <c r="BA1001" s="39" t="s">
        <v>153</v>
      </c>
      <c r="BB1001" s="28">
        <v>0</v>
      </c>
      <c r="BC1001" s="28">
        <v>0</v>
      </c>
      <c r="BD1001" s="119" t="s">
        <v>1170</v>
      </c>
      <c r="BE1001" s="28">
        <v>0</v>
      </c>
      <c r="BF1001" s="12">
        <v>0</v>
      </c>
      <c r="BG1001" s="28">
        <v>0</v>
      </c>
      <c r="BH1001" s="28">
        <v>0</v>
      </c>
      <c r="BI1001" s="28">
        <v>0</v>
      </c>
      <c r="BJ1001" s="28">
        <v>0</v>
      </c>
      <c r="BK1001" s="233" t="s">
        <v>1171</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63103098</v>
      </c>
      <c r="D1002" s="31" t="s">
        <v>1172</v>
      </c>
      <c r="E1002" s="30">
        <v>1</v>
      </c>
      <c r="F1002" s="20">
        <v>80000001</v>
      </c>
      <c r="G1002" s="30">
        <v>0</v>
      </c>
      <c r="H1002" s="30">
        <v>0</v>
      </c>
      <c r="I1002" s="30">
        <v>1</v>
      </c>
      <c r="J1002" s="30">
        <v>0</v>
      </c>
      <c r="K1002" s="30">
        <v>0</v>
      </c>
      <c r="L1002" s="30">
        <v>0</v>
      </c>
      <c r="M1002" s="30">
        <v>0</v>
      </c>
      <c r="N1002" s="30">
        <v>2</v>
      </c>
      <c r="O1002" s="30">
        <v>3</v>
      </c>
      <c r="P1002" s="30">
        <v>0.1</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15</v>
      </c>
      <c r="AF1002" s="30">
        <v>1</v>
      </c>
      <c r="AG1002" s="30">
        <v>1</v>
      </c>
      <c r="AH1002" s="30">
        <v>2</v>
      </c>
      <c r="AI1002" s="30">
        <v>0</v>
      </c>
      <c r="AJ1002" s="30">
        <v>0</v>
      </c>
      <c r="AK1002" s="30">
        <v>2</v>
      </c>
      <c r="AL1002" s="30">
        <v>0</v>
      </c>
      <c r="AM1002" s="30">
        <v>0</v>
      </c>
      <c r="AN1002" s="30">
        <v>0</v>
      </c>
      <c r="AO1002" s="30">
        <v>0</v>
      </c>
      <c r="AP1002" s="30">
        <v>10000</v>
      </c>
      <c r="AQ1002" s="30">
        <v>0</v>
      </c>
      <c r="AR1002" s="30">
        <v>0</v>
      </c>
      <c r="AS1002" s="30">
        <v>0</v>
      </c>
      <c r="AT1002" s="30" t="s">
        <v>153</v>
      </c>
      <c r="AU1002" s="30"/>
      <c r="AV1002" s="31" t="s">
        <v>173</v>
      </c>
      <c r="AW1002" s="30">
        <v>0</v>
      </c>
      <c r="AX1002" s="30">
        <v>0</v>
      </c>
      <c r="AY1002" s="30">
        <v>0</v>
      </c>
      <c r="AZ1002" s="31" t="s">
        <v>156</v>
      </c>
      <c r="BA1002" s="31" t="s">
        <v>153</v>
      </c>
      <c r="BB1002" s="30">
        <v>0</v>
      </c>
      <c r="BC1002" s="30">
        <v>0</v>
      </c>
      <c r="BD1002" s="78" t="s">
        <v>1173</v>
      </c>
      <c r="BE1002" s="30">
        <v>0</v>
      </c>
      <c r="BF1002" s="30">
        <v>0</v>
      </c>
      <c r="BG1002" s="30">
        <v>0</v>
      </c>
      <c r="BH1002" s="30">
        <v>0</v>
      </c>
      <c r="BI1002" s="30">
        <v>0</v>
      </c>
      <c r="BJ1002" s="30">
        <v>0</v>
      </c>
      <c r="BK1002" s="234" t="s">
        <v>1174</v>
      </c>
      <c r="BL1002" s="30">
        <v>1</v>
      </c>
      <c r="BM1002" s="30">
        <v>0</v>
      </c>
      <c r="BN1002" s="30">
        <v>0</v>
      </c>
      <c r="BO1002" s="30">
        <v>0</v>
      </c>
      <c r="BP1002" s="30">
        <v>0</v>
      </c>
      <c r="BQ1002" s="30">
        <v>0</v>
      </c>
      <c r="BR1002" s="20">
        <v>0</v>
      </c>
      <c r="BS1002" s="20"/>
      <c r="BT1002" s="20"/>
      <c r="BU1002" s="20"/>
      <c r="BV1002" s="30">
        <v>0</v>
      </c>
      <c r="BW1002" s="30">
        <v>0</v>
      </c>
      <c r="BX1002" s="30">
        <v>0</v>
      </c>
    </row>
    <row r="1003" spans="3:76" ht="20.100000000000001" customHeight="1">
      <c r="C1003" s="30">
        <v>63103099</v>
      </c>
      <c r="D1003" s="31" t="s">
        <v>1175</v>
      </c>
      <c r="E1003" s="30">
        <v>1</v>
      </c>
      <c r="F1003" s="20">
        <v>80000001</v>
      </c>
      <c r="G1003" s="30">
        <v>0</v>
      </c>
      <c r="H1003" s="30">
        <v>0</v>
      </c>
      <c r="I1003" s="30">
        <v>1</v>
      </c>
      <c r="J1003" s="30">
        <v>0</v>
      </c>
      <c r="K1003" s="30">
        <v>0</v>
      </c>
      <c r="L1003" s="30">
        <v>0</v>
      </c>
      <c r="M1003" s="30">
        <v>0</v>
      </c>
      <c r="N1003" s="30">
        <v>2</v>
      </c>
      <c r="O1003" s="30">
        <v>2</v>
      </c>
      <c r="P1003" s="30">
        <v>1</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60</v>
      </c>
      <c r="AF1003" s="30">
        <v>1</v>
      </c>
      <c r="AG1003" s="30">
        <v>10</v>
      </c>
      <c r="AH1003" s="30">
        <v>0</v>
      </c>
      <c r="AI1003" s="30">
        <v>0</v>
      </c>
      <c r="AJ1003" s="30">
        <v>0</v>
      </c>
      <c r="AK1003" s="30">
        <v>0</v>
      </c>
      <c r="AL1003" s="30">
        <v>0</v>
      </c>
      <c r="AM1003" s="30">
        <v>0</v>
      </c>
      <c r="AN1003" s="30">
        <v>0</v>
      </c>
      <c r="AO1003" s="30">
        <v>0</v>
      </c>
      <c r="AP1003" s="30">
        <v>50000</v>
      </c>
      <c r="AQ1003" s="30">
        <v>0</v>
      </c>
      <c r="AR1003" s="30">
        <v>0</v>
      </c>
      <c r="AS1003" s="30">
        <v>0</v>
      </c>
      <c r="AT1003" s="30">
        <v>90513001</v>
      </c>
      <c r="AU1003" s="30"/>
      <c r="AV1003" s="31" t="s">
        <v>153</v>
      </c>
      <c r="AW1003" s="30">
        <v>0</v>
      </c>
      <c r="AX1003" s="30">
        <v>0</v>
      </c>
      <c r="AY1003" s="30">
        <v>0</v>
      </c>
      <c r="AZ1003" s="31" t="s">
        <v>1176</v>
      </c>
      <c r="BA1003" s="30">
        <v>0</v>
      </c>
      <c r="BB1003" s="30">
        <v>0</v>
      </c>
      <c r="BC1003" s="30">
        <v>0</v>
      </c>
      <c r="BD1003" s="36" t="s">
        <v>1177</v>
      </c>
      <c r="BE1003" s="30">
        <v>0</v>
      </c>
      <c r="BF1003" s="30">
        <v>0</v>
      </c>
      <c r="BG1003" s="30">
        <v>0</v>
      </c>
      <c r="BH1003" s="30">
        <v>0</v>
      </c>
      <c r="BI1003" s="30">
        <v>0</v>
      </c>
      <c r="BJ1003" s="30">
        <v>0</v>
      </c>
      <c r="BK1003" s="32">
        <v>0</v>
      </c>
      <c r="BL1003" s="30">
        <v>1</v>
      </c>
      <c r="BM1003" s="30">
        <v>0</v>
      </c>
      <c r="BN1003" s="30">
        <v>0</v>
      </c>
      <c r="BO1003" s="30">
        <v>0</v>
      </c>
      <c r="BP1003" s="30">
        <v>0</v>
      </c>
      <c r="BQ1003" s="30">
        <v>0</v>
      </c>
      <c r="BR1003" s="20">
        <v>0</v>
      </c>
      <c r="BS1003" s="20"/>
      <c r="BT1003" s="20"/>
      <c r="BU1003" s="20"/>
      <c r="BV1003" s="30">
        <v>0</v>
      </c>
      <c r="BW1003" s="30">
        <v>0</v>
      </c>
      <c r="BX1003" s="30">
        <v>0</v>
      </c>
    </row>
    <row r="1004" spans="3:76" ht="20.100000000000001" customHeight="1">
      <c r="C1004" s="46">
        <v>63200101</v>
      </c>
      <c r="D1004" s="47" t="s">
        <v>1178</v>
      </c>
      <c r="E1004" s="46">
        <v>1</v>
      </c>
      <c r="F1004" s="20">
        <v>80000001</v>
      </c>
      <c r="G1004" s="46">
        <v>0</v>
      </c>
      <c r="H1004" s="46">
        <v>0</v>
      </c>
      <c r="I1004" s="48">
        <v>1</v>
      </c>
      <c r="J1004" s="48">
        <v>0</v>
      </c>
      <c r="K1004" s="46">
        <v>0</v>
      </c>
      <c r="L1004" s="46">
        <v>0</v>
      </c>
      <c r="M1004" s="46">
        <v>0</v>
      </c>
      <c r="N1004" s="46">
        <v>2</v>
      </c>
      <c r="O1004" s="46">
        <v>1</v>
      </c>
      <c r="P1004" s="46">
        <v>0.5</v>
      </c>
      <c r="Q1004" s="46">
        <v>0</v>
      </c>
      <c r="R1004" s="52">
        <v>0</v>
      </c>
      <c r="S1004" s="46">
        <v>0</v>
      </c>
      <c r="T1004" s="46">
        <v>1</v>
      </c>
      <c r="U1004" s="46">
        <v>2</v>
      </c>
      <c r="V1004" s="46">
        <v>0</v>
      </c>
      <c r="W1004" s="48">
        <v>0</v>
      </c>
      <c r="X1004" s="48"/>
      <c r="Y1004" s="48">
        <v>0</v>
      </c>
      <c r="Z1004" s="46">
        <v>0</v>
      </c>
      <c r="AA1004" s="46">
        <v>0</v>
      </c>
      <c r="AB1004" s="46">
        <v>0</v>
      </c>
      <c r="AC1004" s="46">
        <v>0</v>
      </c>
      <c r="AD1004" s="46">
        <v>0</v>
      </c>
      <c r="AE1004" s="46">
        <v>18</v>
      </c>
      <c r="AF1004" s="46">
        <v>0</v>
      </c>
      <c r="AG1004" s="46">
        <v>0</v>
      </c>
      <c r="AH1004" s="52">
        <v>2</v>
      </c>
      <c r="AI1004" s="52">
        <v>0</v>
      </c>
      <c r="AJ1004" s="52">
        <v>0</v>
      </c>
      <c r="AK1004" s="52">
        <v>0</v>
      </c>
      <c r="AL1004" s="46">
        <v>0</v>
      </c>
      <c r="AM1004" s="46">
        <v>0</v>
      </c>
      <c r="AN1004" s="46">
        <v>0</v>
      </c>
      <c r="AO1004" s="46">
        <v>0</v>
      </c>
      <c r="AP1004" s="46">
        <v>1000</v>
      </c>
      <c r="AQ1004" s="46">
        <v>0</v>
      </c>
      <c r="AR1004" s="46">
        <v>0</v>
      </c>
      <c r="AS1004" s="52"/>
      <c r="AT1004" s="46" t="s">
        <v>153</v>
      </c>
      <c r="AU1004" s="46"/>
      <c r="AV1004" s="47" t="s">
        <v>153</v>
      </c>
      <c r="AW1004" s="46" t="s">
        <v>223</v>
      </c>
      <c r="AX1004" s="48">
        <v>0</v>
      </c>
      <c r="AY1004" s="48">
        <v>0</v>
      </c>
      <c r="AZ1004" s="47" t="s">
        <v>156</v>
      </c>
      <c r="BA1004" s="46" t="s">
        <v>153</v>
      </c>
      <c r="BB1004" s="83">
        <v>0</v>
      </c>
      <c r="BC1004" s="83">
        <v>0</v>
      </c>
      <c r="BD1004" s="54" t="s">
        <v>1179</v>
      </c>
      <c r="BE1004" s="46">
        <v>0</v>
      </c>
      <c r="BF1004" s="46">
        <v>0</v>
      </c>
      <c r="BG1004" s="46">
        <v>0</v>
      </c>
      <c r="BH1004" s="46">
        <v>0</v>
      </c>
      <c r="BI1004" s="46">
        <v>0</v>
      </c>
      <c r="BJ1004" s="46">
        <v>0</v>
      </c>
      <c r="BK1004" s="91">
        <v>0</v>
      </c>
      <c r="BL1004" s="52">
        <v>0</v>
      </c>
      <c r="BM1004" s="52">
        <v>0</v>
      </c>
      <c r="BN1004" s="52">
        <v>0</v>
      </c>
      <c r="BO1004" s="52">
        <v>0</v>
      </c>
      <c r="BP1004" s="52">
        <v>0</v>
      </c>
      <c r="BQ1004" s="52">
        <v>0</v>
      </c>
      <c r="BR1004" s="20">
        <v>0</v>
      </c>
      <c r="BS1004" s="20"/>
      <c r="BT1004" s="20"/>
      <c r="BU1004" s="20"/>
      <c r="BV1004" s="52">
        <v>0</v>
      </c>
      <c r="BW1004" s="52">
        <v>0</v>
      </c>
      <c r="BX1004" s="52">
        <v>0</v>
      </c>
    </row>
    <row r="1005" spans="3:76" ht="20.100000000000001" customHeight="1">
      <c r="C1005" s="46">
        <v>63200102</v>
      </c>
      <c r="D1005" s="57" t="s">
        <v>1180</v>
      </c>
      <c r="E1005" s="52">
        <v>1</v>
      </c>
      <c r="F1005" s="20">
        <v>80000001</v>
      </c>
      <c r="G1005" s="52">
        <v>0</v>
      </c>
      <c r="H1005" s="52">
        <v>0</v>
      </c>
      <c r="I1005" s="52">
        <v>1</v>
      </c>
      <c r="J1005" s="52">
        <v>0</v>
      </c>
      <c r="K1005" s="46">
        <v>0</v>
      </c>
      <c r="L1005" s="52">
        <v>0</v>
      </c>
      <c r="M1005" s="52">
        <v>0</v>
      </c>
      <c r="N1005" s="52">
        <v>2</v>
      </c>
      <c r="O1005" s="52">
        <v>15</v>
      </c>
      <c r="P1005" s="52">
        <v>1</v>
      </c>
      <c r="Q1005" s="52">
        <v>0</v>
      </c>
      <c r="R1005" s="52">
        <v>0</v>
      </c>
      <c r="S1005" s="52">
        <v>0</v>
      </c>
      <c r="T1005" s="52">
        <v>1</v>
      </c>
      <c r="U1005" s="52">
        <v>2</v>
      </c>
      <c r="V1005" s="52">
        <v>0</v>
      </c>
      <c r="W1005" s="52">
        <v>0</v>
      </c>
      <c r="X1005" s="52"/>
      <c r="Y1005" s="52">
        <v>0</v>
      </c>
      <c r="Z1005" s="52">
        <v>0</v>
      </c>
      <c r="AA1005" s="52">
        <v>0</v>
      </c>
      <c r="AB1005" s="52">
        <v>0</v>
      </c>
      <c r="AC1005" s="52">
        <v>0</v>
      </c>
      <c r="AD1005" s="52">
        <v>0</v>
      </c>
      <c r="AE1005" s="52">
        <v>25</v>
      </c>
      <c r="AF1005" s="52">
        <v>0</v>
      </c>
      <c r="AG1005" s="52">
        <v>0</v>
      </c>
      <c r="AH1005" s="52">
        <v>2</v>
      </c>
      <c r="AI1005" s="52">
        <v>1</v>
      </c>
      <c r="AJ1005" s="52">
        <v>0</v>
      </c>
      <c r="AK1005" s="52">
        <v>0</v>
      </c>
      <c r="AL1005" s="52">
        <v>0</v>
      </c>
      <c r="AM1005" s="52">
        <v>0</v>
      </c>
      <c r="AN1005" s="52">
        <v>0</v>
      </c>
      <c r="AO1005" s="52">
        <v>0</v>
      </c>
      <c r="AP1005" s="52">
        <v>1000</v>
      </c>
      <c r="AQ1005" s="52">
        <v>0</v>
      </c>
      <c r="AR1005" s="52">
        <v>0</v>
      </c>
      <c r="AS1005" s="231" t="s">
        <v>1181</v>
      </c>
      <c r="AT1005" s="52" t="s">
        <v>153</v>
      </c>
      <c r="AU1005" s="52"/>
      <c r="AV1005" s="57" t="s">
        <v>173</v>
      </c>
      <c r="AW1005" s="52" t="s">
        <v>223</v>
      </c>
      <c r="AX1005" s="52">
        <v>0</v>
      </c>
      <c r="AY1005" s="52">
        <v>40000003</v>
      </c>
      <c r="AZ1005" s="57" t="s">
        <v>156</v>
      </c>
      <c r="BA1005" s="57" t="s">
        <v>153</v>
      </c>
      <c r="BB1005" s="52">
        <v>0</v>
      </c>
      <c r="BC1005" s="52">
        <v>1</v>
      </c>
      <c r="BD1005" s="59" t="s">
        <v>1182</v>
      </c>
      <c r="BE1005" s="52">
        <v>0</v>
      </c>
      <c r="BF1005" s="52">
        <v>0</v>
      </c>
      <c r="BG1005" s="52">
        <v>0</v>
      </c>
      <c r="BH1005" s="52">
        <v>0</v>
      </c>
      <c r="BI1005" s="52">
        <v>0</v>
      </c>
      <c r="BJ1005" s="52">
        <v>0</v>
      </c>
      <c r="BK1005" s="108">
        <v>0</v>
      </c>
      <c r="BL1005" s="52">
        <v>1</v>
      </c>
      <c r="BM1005" s="52">
        <v>0</v>
      </c>
      <c r="BN1005" s="52">
        <v>0</v>
      </c>
      <c r="BO1005" s="52">
        <v>0</v>
      </c>
      <c r="BP1005" s="52">
        <v>0</v>
      </c>
      <c r="BQ1005" s="52">
        <v>0</v>
      </c>
      <c r="BR1005" s="20">
        <v>0</v>
      </c>
      <c r="BS1005" s="20"/>
      <c r="BT1005" s="20"/>
      <c r="BU1005" s="20"/>
      <c r="BV1005" s="52">
        <v>0</v>
      </c>
      <c r="BW1005" s="52">
        <v>0</v>
      </c>
      <c r="BX1005" s="52">
        <v>0</v>
      </c>
    </row>
    <row r="1006" spans="3:76" ht="20.100000000000001" customHeight="1">
      <c r="C1006" s="46">
        <v>63200103</v>
      </c>
      <c r="D1006" s="47" t="s">
        <v>1183</v>
      </c>
      <c r="E1006" s="46">
        <v>1</v>
      </c>
      <c r="F1006" s="20">
        <v>80000001</v>
      </c>
      <c r="G1006" s="46">
        <v>0</v>
      </c>
      <c r="H1006" s="46">
        <v>0</v>
      </c>
      <c r="I1006" s="48">
        <v>1</v>
      </c>
      <c r="J1006" s="48">
        <v>0</v>
      </c>
      <c r="K1006" s="46">
        <v>0</v>
      </c>
      <c r="L1006" s="46">
        <v>0</v>
      </c>
      <c r="M1006" s="46">
        <v>0</v>
      </c>
      <c r="N1006" s="46">
        <v>8</v>
      </c>
      <c r="O1006" s="46">
        <v>8</v>
      </c>
      <c r="P1006" s="46">
        <v>4</v>
      </c>
      <c r="Q1006" s="46">
        <v>0</v>
      </c>
      <c r="R1006" s="52">
        <v>0</v>
      </c>
      <c r="S1006" s="46">
        <v>0</v>
      </c>
      <c r="T1006" s="46">
        <v>1</v>
      </c>
      <c r="U1006" s="46">
        <v>0</v>
      </c>
      <c r="V1006" s="46">
        <v>0</v>
      </c>
      <c r="W1006" s="48">
        <v>0</v>
      </c>
      <c r="X1006" s="48"/>
      <c r="Y1006" s="48">
        <v>0</v>
      </c>
      <c r="Z1006" s="46">
        <v>0</v>
      </c>
      <c r="AA1006" s="46">
        <v>0</v>
      </c>
      <c r="AB1006" s="46">
        <v>0</v>
      </c>
      <c r="AC1006" s="46">
        <v>0</v>
      </c>
      <c r="AD1006" s="46">
        <v>0</v>
      </c>
      <c r="AE1006" s="46">
        <v>0</v>
      </c>
      <c r="AF1006" s="46">
        <v>0</v>
      </c>
      <c r="AG1006" s="46" t="s">
        <v>153</v>
      </c>
      <c r="AH1006" s="52">
        <v>0</v>
      </c>
      <c r="AI1006" s="52">
        <v>0</v>
      </c>
      <c r="AJ1006" s="52">
        <v>0</v>
      </c>
      <c r="AK1006" s="52">
        <v>0</v>
      </c>
      <c r="AL1006" s="46">
        <v>0</v>
      </c>
      <c r="AM1006" s="46">
        <v>0</v>
      </c>
      <c r="AN1006" s="46">
        <v>0</v>
      </c>
      <c r="AO1006" s="46">
        <v>0</v>
      </c>
      <c r="AP1006" s="46">
        <v>0</v>
      </c>
      <c r="AQ1006" s="46">
        <v>0</v>
      </c>
      <c r="AR1006" s="46">
        <v>0</v>
      </c>
      <c r="AS1006" s="52">
        <v>0</v>
      </c>
      <c r="AT1006" s="46" t="s">
        <v>153</v>
      </c>
      <c r="AU1006" s="46"/>
      <c r="AV1006" s="47" t="s">
        <v>153</v>
      </c>
      <c r="AW1006" s="46">
        <v>0</v>
      </c>
      <c r="AX1006" s="48">
        <v>0</v>
      </c>
      <c r="AY1006" s="48">
        <v>0</v>
      </c>
      <c r="AZ1006" s="47" t="s">
        <v>153</v>
      </c>
      <c r="BA1006" s="46" t="s">
        <v>1184</v>
      </c>
      <c r="BB1006" s="83"/>
      <c r="BC1006" s="83">
        <v>1</v>
      </c>
      <c r="BD1006" s="54" t="s">
        <v>1185</v>
      </c>
      <c r="BE1006" s="46">
        <v>0</v>
      </c>
      <c r="BF1006" s="46">
        <v>0</v>
      </c>
      <c r="BG1006" s="46">
        <v>0</v>
      </c>
      <c r="BH1006" s="46">
        <v>0</v>
      </c>
      <c r="BI1006" s="46">
        <v>0</v>
      </c>
      <c r="BJ1006" s="46">
        <v>0</v>
      </c>
      <c r="BK1006" s="91">
        <v>0</v>
      </c>
      <c r="BL1006" s="52">
        <v>0</v>
      </c>
      <c r="BM1006" s="52">
        <v>0</v>
      </c>
      <c r="BN1006" s="52">
        <v>0</v>
      </c>
      <c r="BO1006" s="52">
        <v>0</v>
      </c>
      <c r="BP1006" s="52">
        <v>0</v>
      </c>
      <c r="BQ1006" s="52">
        <v>0</v>
      </c>
      <c r="BR1006" s="20">
        <v>0</v>
      </c>
      <c r="BS1006" s="20"/>
      <c r="BT1006" s="20"/>
      <c r="BU1006" s="20"/>
      <c r="BV1006" s="52">
        <v>0</v>
      </c>
      <c r="BW1006" s="52">
        <v>0</v>
      </c>
      <c r="BX1006" s="52">
        <v>0</v>
      </c>
    </row>
    <row r="1007" spans="3:76" ht="20.100000000000001" customHeight="1">
      <c r="C1007" s="46">
        <v>63200104</v>
      </c>
      <c r="D1007" s="100" t="s">
        <v>1180</v>
      </c>
      <c r="E1007" s="99">
        <v>1</v>
      </c>
      <c r="F1007" s="20">
        <v>80000001</v>
      </c>
      <c r="G1007" s="99">
        <v>0</v>
      </c>
      <c r="H1007" s="99">
        <v>0</v>
      </c>
      <c r="I1007" s="99">
        <v>1</v>
      </c>
      <c r="J1007" s="99">
        <v>0</v>
      </c>
      <c r="K1007" s="99">
        <v>0</v>
      </c>
      <c r="L1007" s="99">
        <v>0</v>
      </c>
      <c r="M1007" s="99">
        <v>0</v>
      </c>
      <c r="N1007" s="99">
        <v>2</v>
      </c>
      <c r="O1007" s="99">
        <v>10</v>
      </c>
      <c r="P1007" s="99">
        <v>0.1</v>
      </c>
      <c r="Q1007" s="99">
        <v>0</v>
      </c>
      <c r="R1007" s="99">
        <v>0</v>
      </c>
      <c r="S1007" s="99">
        <v>0</v>
      </c>
      <c r="T1007" s="99">
        <v>1</v>
      </c>
      <c r="U1007" s="99">
        <v>2</v>
      </c>
      <c r="V1007" s="99">
        <v>0</v>
      </c>
      <c r="W1007" s="99">
        <v>0</v>
      </c>
      <c r="X1007" s="99"/>
      <c r="Y1007" s="99">
        <v>0</v>
      </c>
      <c r="Z1007" s="99">
        <v>0</v>
      </c>
      <c r="AA1007" s="99">
        <v>0</v>
      </c>
      <c r="AB1007" s="99">
        <v>0</v>
      </c>
      <c r="AC1007" s="46">
        <v>0</v>
      </c>
      <c r="AD1007" s="99">
        <v>0</v>
      </c>
      <c r="AE1007" s="99">
        <v>5</v>
      </c>
      <c r="AF1007" s="99">
        <v>0</v>
      </c>
      <c r="AG1007" s="99">
        <v>0</v>
      </c>
      <c r="AH1007" s="99">
        <v>7</v>
      </c>
      <c r="AI1007" s="99">
        <v>0</v>
      </c>
      <c r="AJ1007" s="99">
        <v>0</v>
      </c>
      <c r="AK1007" s="99">
        <v>3</v>
      </c>
      <c r="AL1007" s="99">
        <v>0</v>
      </c>
      <c r="AM1007" s="99">
        <v>0</v>
      </c>
      <c r="AN1007" s="99">
        <v>0</v>
      </c>
      <c r="AO1007" s="99">
        <v>0</v>
      </c>
      <c r="AP1007" s="99">
        <v>3000</v>
      </c>
      <c r="AQ1007" s="99">
        <v>0.5</v>
      </c>
      <c r="AR1007" s="99">
        <v>0</v>
      </c>
      <c r="AS1007" s="99">
        <v>90503112</v>
      </c>
      <c r="AT1007" s="99">
        <v>0</v>
      </c>
      <c r="AU1007" s="99"/>
      <c r="AV1007" s="100" t="s">
        <v>153</v>
      </c>
      <c r="AW1007" s="99">
        <v>0</v>
      </c>
      <c r="AX1007" s="99">
        <v>0</v>
      </c>
      <c r="AY1007" s="99">
        <v>0</v>
      </c>
      <c r="AZ1007" s="100" t="s">
        <v>156</v>
      </c>
      <c r="BA1007" s="100">
        <v>0</v>
      </c>
      <c r="BB1007" s="99">
        <v>0</v>
      </c>
      <c r="BC1007" s="99">
        <v>1</v>
      </c>
      <c r="BD1007" s="120" t="s">
        <v>1186</v>
      </c>
      <c r="BE1007" s="99">
        <v>0</v>
      </c>
      <c r="BF1007" s="99">
        <v>0</v>
      </c>
      <c r="BG1007" s="99">
        <v>0</v>
      </c>
      <c r="BH1007" s="99">
        <v>0</v>
      </c>
      <c r="BI1007" s="99">
        <v>0</v>
      </c>
      <c r="BJ1007" s="99">
        <v>0</v>
      </c>
      <c r="BK1007" s="109">
        <v>0</v>
      </c>
      <c r="BL1007" s="99">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63200201</v>
      </c>
      <c r="D1008" s="47" t="s">
        <v>1187</v>
      </c>
      <c r="E1008" s="46">
        <v>1</v>
      </c>
      <c r="F1008" s="20">
        <v>80000001</v>
      </c>
      <c r="G1008" s="46">
        <v>0</v>
      </c>
      <c r="H1008" s="46">
        <v>0</v>
      </c>
      <c r="I1008" s="48">
        <v>1</v>
      </c>
      <c r="J1008" s="48">
        <v>0</v>
      </c>
      <c r="K1008" s="46">
        <v>0</v>
      </c>
      <c r="L1008" s="46">
        <v>0</v>
      </c>
      <c r="M1008" s="46">
        <v>0</v>
      </c>
      <c r="N1008" s="46">
        <v>2</v>
      </c>
      <c r="O1008" s="46">
        <v>1</v>
      </c>
      <c r="P1008" s="46">
        <v>0.5</v>
      </c>
      <c r="Q1008" s="46">
        <v>0</v>
      </c>
      <c r="R1008" s="52">
        <v>0</v>
      </c>
      <c r="S1008" s="46">
        <v>0</v>
      </c>
      <c r="T1008" s="46">
        <v>1</v>
      </c>
      <c r="U1008" s="46">
        <v>2</v>
      </c>
      <c r="V1008" s="46">
        <v>0</v>
      </c>
      <c r="W1008" s="48">
        <v>0</v>
      </c>
      <c r="X1008" s="48"/>
      <c r="Y1008" s="48">
        <v>0</v>
      </c>
      <c r="Z1008" s="46">
        <v>0</v>
      </c>
      <c r="AA1008" s="46">
        <v>0</v>
      </c>
      <c r="AB1008" s="46">
        <v>0</v>
      </c>
      <c r="AC1008" s="46">
        <v>0</v>
      </c>
      <c r="AD1008" s="46">
        <v>0</v>
      </c>
      <c r="AE1008" s="46">
        <v>18</v>
      </c>
      <c r="AF1008" s="46">
        <v>0</v>
      </c>
      <c r="AG1008" s="46">
        <v>0</v>
      </c>
      <c r="AH1008" s="52">
        <v>2</v>
      </c>
      <c r="AI1008" s="52">
        <v>0</v>
      </c>
      <c r="AJ1008" s="52">
        <v>0</v>
      </c>
      <c r="AK1008" s="52">
        <v>0</v>
      </c>
      <c r="AL1008" s="46">
        <v>0</v>
      </c>
      <c r="AM1008" s="46">
        <v>0</v>
      </c>
      <c r="AN1008" s="46">
        <v>0</v>
      </c>
      <c r="AO1008" s="46">
        <v>0</v>
      </c>
      <c r="AP1008" s="46">
        <v>1000</v>
      </c>
      <c r="AQ1008" s="46">
        <v>0</v>
      </c>
      <c r="AR1008" s="46">
        <v>0</v>
      </c>
      <c r="AS1008" s="52"/>
      <c r="AT1008" s="46" t="s">
        <v>153</v>
      </c>
      <c r="AU1008" s="46"/>
      <c r="AV1008" s="47" t="s">
        <v>153</v>
      </c>
      <c r="AW1008" s="46" t="s">
        <v>223</v>
      </c>
      <c r="AX1008" s="48">
        <v>0</v>
      </c>
      <c r="AY1008" s="48">
        <v>0</v>
      </c>
      <c r="AZ1008" s="47" t="s">
        <v>156</v>
      </c>
      <c r="BA1008" s="46" t="s">
        <v>153</v>
      </c>
      <c r="BB1008" s="83">
        <v>0</v>
      </c>
      <c r="BC1008" s="83">
        <v>0</v>
      </c>
      <c r="BD1008" s="54" t="s">
        <v>1188</v>
      </c>
      <c r="BE1008" s="46">
        <v>0</v>
      </c>
      <c r="BF1008" s="46">
        <v>0</v>
      </c>
      <c r="BG1008" s="46">
        <v>0</v>
      </c>
      <c r="BH1008" s="46">
        <v>0</v>
      </c>
      <c r="BI1008" s="46">
        <v>0</v>
      </c>
      <c r="BJ1008" s="46">
        <v>0</v>
      </c>
      <c r="BK1008" s="91">
        <v>0</v>
      </c>
      <c r="BL1008" s="52">
        <v>0</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63200202</v>
      </c>
      <c r="D1009" s="47" t="s">
        <v>1189</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1190</v>
      </c>
      <c r="BB1009" s="83"/>
      <c r="BC1009" s="83">
        <v>1</v>
      </c>
      <c r="BD1009" s="54" t="s">
        <v>1191</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63200203</v>
      </c>
      <c r="D1010" s="47" t="s">
        <v>1192</v>
      </c>
      <c r="E1010" s="46">
        <v>1</v>
      </c>
      <c r="F1010" s="20">
        <v>80000001</v>
      </c>
      <c r="G1010" s="46">
        <v>0</v>
      </c>
      <c r="H1010" s="46">
        <v>0</v>
      </c>
      <c r="I1010" s="48">
        <v>1</v>
      </c>
      <c r="J1010" s="48">
        <v>0</v>
      </c>
      <c r="K1010" s="46">
        <v>0</v>
      </c>
      <c r="L1010" s="46">
        <v>0</v>
      </c>
      <c r="M1010" s="46">
        <v>0</v>
      </c>
      <c r="N1010" s="46">
        <v>8</v>
      </c>
      <c r="O1010" s="46">
        <v>8</v>
      </c>
      <c r="P1010" s="46">
        <v>4</v>
      </c>
      <c r="Q1010" s="46">
        <v>0</v>
      </c>
      <c r="R1010" s="52">
        <v>0</v>
      </c>
      <c r="S1010" s="46">
        <v>0</v>
      </c>
      <c r="T1010" s="46">
        <v>1</v>
      </c>
      <c r="U1010" s="46">
        <v>0</v>
      </c>
      <c r="V1010" s="46">
        <v>0</v>
      </c>
      <c r="W1010" s="48">
        <v>0</v>
      </c>
      <c r="X1010" s="48"/>
      <c r="Y1010" s="48">
        <v>0</v>
      </c>
      <c r="Z1010" s="46">
        <v>0</v>
      </c>
      <c r="AA1010" s="46">
        <v>0</v>
      </c>
      <c r="AB1010" s="46">
        <v>0</v>
      </c>
      <c r="AC1010" s="46">
        <v>0</v>
      </c>
      <c r="AD1010" s="46">
        <v>0</v>
      </c>
      <c r="AE1010" s="46">
        <v>0</v>
      </c>
      <c r="AF1010" s="46">
        <v>0</v>
      </c>
      <c r="AG1010" s="46" t="s">
        <v>153</v>
      </c>
      <c r="AH1010" s="52">
        <v>0</v>
      </c>
      <c r="AI1010" s="52">
        <v>0</v>
      </c>
      <c r="AJ1010" s="52">
        <v>0</v>
      </c>
      <c r="AK1010" s="52">
        <v>0</v>
      </c>
      <c r="AL1010" s="46">
        <v>0</v>
      </c>
      <c r="AM1010" s="46">
        <v>0</v>
      </c>
      <c r="AN1010" s="46">
        <v>0</v>
      </c>
      <c r="AO1010" s="46">
        <v>0</v>
      </c>
      <c r="AP1010" s="46">
        <v>0</v>
      </c>
      <c r="AQ1010" s="46">
        <v>0</v>
      </c>
      <c r="AR1010" s="46">
        <v>0</v>
      </c>
      <c r="AS1010" s="52">
        <v>0</v>
      </c>
      <c r="AT1010" s="46" t="s">
        <v>153</v>
      </c>
      <c r="AU1010" s="46"/>
      <c r="AV1010" s="47" t="s">
        <v>153</v>
      </c>
      <c r="AW1010" s="46">
        <v>0</v>
      </c>
      <c r="AX1010" s="48">
        <v>0</v>
      </c>
      <c r="AY1010" s="48">
        <v>0</v>
      </c>
      <c r="AZ1010" s="47" t="s">
        <v>153</v>
      </c>
      <c r="BA1010" s="46" t="s">
        <v>509</v>
      </c>
      <c r="BB1010" s="83"/>
      <c r="BC1010" s="83">
        <v>1</v>
      </c>
      <c r="BD1010" s="54" t="s">
        <v>1193</v>
      </c>
      <c r="BE1010" s="46">
        <v>0</v>
      </c>
      <c r="BF1010" s="46">
        <v>0</v>
      </c>
      <c r="BG1010" s="46">
        <v>0</v>
      </c>
      <c r="BH1010" s="46">
        <v>0</v>
      </c>
      <c r="BI1010" s="46">
        <v>0</v>
      </c>
      <c r="BJ1010" s="46">
        <v>0</v>
      </c>
      <c r="BK1010" s="91">
        <v>0</v>
      </c>
      <c r="BL1010" s="52">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63200204</v>
      </c>
      <c r="D1011" s="53" t="s">
        <v>756</v>
      </c>
      <c r="E1011" s="46">
        <v>1</v>
      </c>
      <c r="F1011" s="20">
        <v>80000001</v>
      </c>
      <c r="G1011" s="48">
        <v>0</v>
      </c>
      <c r="H1011" s="48">
        <v>0</v>
      </c>
      <c r="I1011" s="46">
        <v>3</v>
      </c>
      <c r="J1011" s="46">
        <v>2</v>
      </c>
      <c r="K1011" s="46">
        <v>0</v>
      </c>
      <c r="L1011" s="48">
        <v>0</v>
      </c>
      <c r="M1011" s="48">
        <v>0</v>
      </c>
      <c r="N1011" s="48">
        <v>2</v>
      </c>
      <c r="O1011" s="48">
        <v>15</v>
      </c>
      <c r="P1011" s="48">
        <v>1</v>
      </c>
      <c r="Q1011" s="48">
        <v>0</v>
      </c>
      <c r="R1011" s="52">
        <v>0</v>
      </c>
      <c r="S1011" s="83">
        <v>0</v>
      </c>
      <c r="T1011" s="46">
        <v>1</v>
      </c>
      <c r="U1011" s="48">
        <v>2</v>
      </c>
      <c r="V1011" s="48">
        <v>0</v>
      </c>
      <c r="W1011" s="48">
        <v>2</v>
      </c>
      <c r="X1011" s="48"/>
      <c r="Y1011" s="48">
        <v>750</v>
      </c>
      <c r="Z1011" s="48">
        <v>0</v>
      </c>
      <c r="AA1011" s="48">
        <v>0</v>
      </c>
      <c r="AB1011" s="48">
        <v>0</v>
      </c>
      <c r="AC1011" s="48">
        <v>0</v>
      </c>
      <c r="AD1011" s="48">
        <v>0</v>
      </c>
      <c r="AE1011" s="48">
        <v>12</v>
      </c>
      <c r="AF1011" s="48">
        <v>1</v>
      </c>
      <c r="AG1011" s="48">
        <v>3.5</v>
      </c>
      <c r="AH1011" s="52">
        <v>0</v>
      </c>
      <c r="AI1011" s="52">
        <v>0</v>
      </c>
      <c r="AJ1011" s="52">
        <v>0</v>
      </c>
      <c r="AK1011" s="52">
        <v>4</v>
      </c>
      <c r="AL1011" s="48">
        <v>0</v>
      </c>
      <c r="AM1011" s="48">
        <v>0</v>
      </c>
      <c r="AN1011" s="48">
        <v>0</v>
      </c>
      <c r="AO1011" s="48">
        <v>0.25</v>
      </c>
      <c r="AP1011" s="48">
        <v>2000</v>
      </c>
      <c r="AQ1011" s="48">
        <v>0</v>
      </c>
      <c r="AR1011" s="48">
        <v>0</v>
      </c>
      <c r="AS1011" s="52">
        <v>0</v>
      </c>
      <c r="AT1011" s="48">
        <v>90503131</v>
      </c>
      <c r="AU1011" s="48"/>
      <c r="AV1011" s="53" t="s">
        <v>173</v>
      </c>
      <c r="AW1011" s="48" t="s">
        <v>159</v>
      </c>
      <c r="AX1011" s="48">
        <v>10000009</v>
      </c>
      <c r="AY1011" s="48">
        <v>21100050</v>
      </c>
      <c r="AZ1011" s="53" t="s">
        <v>156</v>
      </c>
      <c r="BA1011" s="53">
        <v>0</v>
      </c>
      <c r="BB1011" s="83">
        <v>0</v>
      </c>
      <c r="BC1011" s="83">
        <v>1</v>
      </c>
      <c r="BD1011" s="87" t="s">
        <v>1194</v>
      </c>
      <c r="BE1011" s="48">
        <v>0</v>
      </c>
      <c r="BF1011" s="46">
        <v>0</v>
      </c>
      <c r="BG1011" s="48">
        <v>0</v>
      </c>
      <c r="BH1011" s="48">
        <v>0</v>
      </c>
      <c r="BI1011" s="48">
        <v>0</v>
      </c>
      <c r="BJ1011" s="48">
        <v>0</v>
      </c>
      <c r="BK1011" s="91">
        <v>0</v>
      </c>
      <c r="BL1011" s="52">
        <v>1</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68">
        <v>63200205</v>
      </c>
      <c r="D1012" s="39" t="s">
        <v>1141</v>
      </c>
      <c r="E1012" s="28">
        <v>1</v>
      </c>
      <c r="F1012" s="20">
        <v>80000001</v>
      </c>
      <c r="G1012" s="28">
        <v>0</v>
      </c>
      <c r="H1012" s="28">
        <v>0</v>
      </c>
      <c r="I1012" s="14">
        <v>1</v>
      </c>
      <c r="J1012" s="14">
        <v>0</v>
      </c>
      <c r="K1012" s="12">
        <v>0</v>
      </c>
      <c r="L1012" s="28">
        <v>0</v>
      </c>
      <c r="M1012" s="28">
        <v>0</v>
      </c>
      <c r="N1012" s="28">
        <v>2</v>
      </c>
      <c r="O1012" s="28">
        <v>5</v>
      </c>
      <c r="P1012" s="28">
        <v>0.5</v>
      </c>
      <c r="Q1012" s="28">
        <v>0</v>
      </c>
      <c r="R1012" s="20">
        <v>0</v>
      </c>
      <c r="S1012" s="28">
        <v>0</v>
      </c>
      <c r="T1012" s="28">
        <v>1</v>
      </c>
      <c r="U1012" s="28">
        <v>2</v>
      </c>
      <c r="V1012" s="28">
        <v>0</v>
      </c>
      <c r="W1012" s="28">
        <v>0</v>
      </c>
      <c r="X1012" s="28"/>
      <c r="Y1012" s="28">
        <v>0</v>
      </c>
      <c r="Z1012" s="28">
        <v>0</v>
      </c>
      <c r="AA1012" s="28">
        <v>0</v>
      </c>
      <c r="AB1012" s="28">
        <v>0</v>
      </c>
      <c r="AC1012" s="12">
        <v>0</v>
      </c>
      <c r="AD1012" s="28">
        <v>0</v>
      </c>
      <c r="AE1012" s="28">
        <v>0</v>
      </c>
      <c r="AF1012" s="28">
        <v>0</v>
      </c>
      <c r="AG1012" s="28">
        <v>0</v>
      </c>
      <c r="AH1012" s="28">
        <v>0</v>
      </c>
      <c r="AI1012" s="28">
        <v>0</v>
      </c>
      <c r="AJ1012" s="20">
        <v>0</v>
      </c>
      <c r="AK1012" s="28">
        <v>0</v>
      </c>
      <c r="AL1012" s="28">
        <v>0</v>
      </c>
      <c r="AM1012" s="28">
        <v>0</v>
      </c>
      <c r="AN1012" s="28">
        <v>0</v>
      </c>
      <c r="AO1012" s="12">
        <v>0</v>
      </c>
      <c r="AP1012" s="28">
        <v>1000</v>
      </c>
      <c r="AQ1012" s="28">
        <v>0</v>
      </c>
      <c r="AR1012" s="28">
        <v>0</v>
      </c>
      <c r="AS1012" s="28">
        <v>90503121</v>
      </c>
      <c r="AT1012" s="28" t="s">
        <v>153</v>
      </c>
      <c r="AU1012" s="28"/>
      <c r="AV1012" s="39" t="s">
        <v>153</v>
      </c>
      <c r="AW1012" s="68" t="s">
        <v>223</v>
      </c>
      <c r="AX1012" s="28">
        <v>0</v>
      </c>
      <c r="AY1012" s="28">
        <v>0</v>
      </c>
      <c r="AZ1012" s="39" t="s">
        <v>156</v>
      </c>
      <c r="BA1012" s="39" t="s">
        <v>153</v>
      </c>
      <c r="BB1012" s="28">
        <v>0</v>
      </c>
      <c r="BC1012" s="28">
        <v>1</v>
      </c>
      <c r="BD1012" s="119" t="s">
        <v>1195</v>
      </c>
      <c r="BE1012" s="28">
        <v>0</v>
      </c>
      <c r="BF1012" s="12">
        <v>0</v>
      </c>
      <c r="BG1012" s="28">
        <v>0</v>
      </c>
      <c r="BH1012" s="28">
        <v>0</v>
      </c>
      <c r="BI1012" s="28">
        <v>0</v>
      </c>
      <c r="BJ1012" s="28">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68">
        <v>63201001</v>
      </c>
      <c r="D1013" s="69" t="s">
        <v>1196</v>
      </c>
      <c r="E1013" s="68">
        <v>1</v>
      </c>
      <c r="F1013" s="20">
        <v>80000001</v>
      </c>
      <c r="G1013" s="68">
        <v>0</v>
      </c>
      <c r="H1013" s="68">
        <v>0</v>
      </c>
      <c r="I1013" s="71">
        <v>1</v>
      </c>
      <c r="J1013" s="71">
        <v>0</v>
      </c>
      <c r="K1013" s="68">
        <v>0</v>
      </c>
      <c r="L1013" s="68">
        <v>0</v>
      </c>
      <c r="M1013" s="68">
        <v>0</v>
      </c>
      <c r="N1013" s="68">
        <v>2</v>
      </c>
      <c r="O1013" s="68">
        <v>12</v>
      </c>
      <c r="P1013" s="68">
        <v>1</v>
      </c>
      <c r="Q1013" s="68">
        <v>0</v>
      </c>
      <c r="R1013" s="70">
        <v>0</v>
      </c>
      <c r="S1013" s="68">
        <v>0</v>
      </c>
      <c r="T1013" s="68">
        <v>1</v>
      </c>
      <c r="U1013" s="68">
        <v>2</v>
      </c>
      <c r="V1013" s="68">
        <v>0</v>
      </c>
      <c r="W1013" s="71">
        <v>0</v>
      </c>
      <c r="X1013" s="71"/>
      <c r="Y1013" s="71">
        <v>0</v>
      </c>
      <c r="Z1013" s="68">
        <v>0</v>
      </c>
      <c r="AA1013" s="68">
        <v>0</v>
      </c>
      <c r="AB1013" s="68">
        <v>0</v>
      </c>
      <c r="AC1013" s="68">
        <v>1</v>
      </c>
      <c r="AD1013" s="68">
        <v>0</v>
      </c>
      <c r="AE1013" s="68">
        <v>60</v>
      </c>
      <c r="AF1013" s="68">
        <v>1</v>
      </c>
      <c r="AG1013" s="68">
        <v>10</v>
      </c>
      <c r="AH1013" s="70">
        <v>0</v>
      </c>
      <c r="AI1013" s="70">
        <v>0</v>
      </c>
      <c r="AJ1013" s="70">
        <v>0</v>
      </c>
      <c r="AK1013" s="70">
        <v>0</v>
      </c>
      <c r="AL1013" s="68">
        <v>0</v>
      </c>
      <c r="AM1013" s="68">
        <v>0</v>
      </c>
      <c r="AN1013" s="68">
        <v>0</v>
      </c>
      <c r="AO1013" s="68">
        <v>0</v>
      </c>
      <c r="AP1013" s="68">
        <v>50000</v>
      </c>
      <c r="AQ1013" s="68">
        <v>0</v>
      </c>
      <c r="AR1013" s="68">
        <v>0</v>
      </c>
      <c r="AS1013" s="70">
        <v>90503003</v>
      </c>
      <c r="AT1013" s="68">
        <v>90503003</v>
      </c>
      <c r="AU1013" s="68"/>
      <c r="AV1013" s="69" t="s">
        <v>153</v>
      </c>
      <c r="AW1013" s="68">
        <v>0</v>
      </c>
      <c r="AX1013" s="71">
        <v>0</v>
      </c>
      <c r="AY1013" s="71">
        <v>0</v>
      </c>
      <c r="AZ1013" s="69" t="s">
        <v>1116</v>
      </c>
      <c r="BA1013" s="68">
        <v>0</v>
      </c>
      <c r="BB1013" s="72">
        <v>0</v>
      </c>
      <c r="BC1013" s="72">
        <v>0</v>
      </c>
      <c r="BD1013" s="86" t="s">
        <v>1197</v>
      </c>
      <c r="BE1013" s="68">
        <v>0</v>
      </c>
      <c r="BF1013" s="68">
        <v>0</v>
      </c>
      <c r="BG1013" s="68">
        <v>0</v>
      </c>
      <c r="BH1013" s="68">
        <v>0</v>
      </c>
      <c r="BI1013" s="68">
        <v>0</v>
      </c>
      <c r="BJ1013" s="68">
        <v>0</v>
      </c>
      <c r="BK1013" s="74">
        <v>0</v>
      </c>
      <c r="BL1013" s="70">
        <v>1</v>
      </c>
      <c r="BM1013" s="70">
        <v>0</v>
      </c>
      <c r="BN1013" s="70">
        <v>0</v>
      </c>
      <c r="BO1013" s="70">
        <v>0</v>
      </c>
      <c r="BP1013" s="70">
        <v>0</v>
      </c>
      <c r="BQ1013" s="70">
        <v>0</v>
      </c>
      <c r="BR1013" s="20">
        <v>0</v>
      </c>
      <c r="BS1013" s="20"/>
      <c r="BT1013" s="20"/>
      <c r="BU1013" s="20"/>
      <c r="BV1013" s="70">
        <v>0</v>
      </c>
      <c r="BW1013" s="70">
        <v>0</v>
      </c>
      <c r="BX1013" s="70">
        <v>0</v>
      </c>
    </row>
    <row r="1014" spans="3:76" ht="20.100000000000001" customHeight="1">
      <c r="C1014" s="68">
        <v>63201002</v>
      </c>
      <c r="D1014" s="69" t="s">
        <v>1151</v>
      </c>
      <c r="E1014" s="68">
        <v>1</v>
      </c>
      <c r="F1014" s="20">
        <v>80000001</v>
      </c>
      <c r="G1014" s="68">
        <v>0</v>
      </c>
      <c r="H1014" s="68">
        <v>0</v>
      </c>
      <c r="I1014" s="71">
        <v>1</v>
      </c>
      <c r="J1014" s="71">
        <v>0</v>
      </c>
      <c r="K1014" s="68">
        <v>0</v>
      </c>
      <c r="L1014" s="68">
        <v>0</v>
      </c>
      <c r="M1014" s="68">
        <v>0</v>
      </c>
      <c r="N1014" s="68">
        <v>2</v>
      </c>
      <c r="O1014" s="68">
        <v>0</v>
      </c>
      <c r="P1014" s="68">
        <v>0</v>
      </c>
      <c r="Q1014" s="68">
        <v>0</v>
      </c>
      <c r="R1014" s="70">
        <v>0</v>
      </c>
      <c r="S1014" s="68">
        <v>0</v>
      </c>
      <c r="T1014" s="68">
        <v>1</v>
      </c>
      <c r="U1014" s="68">
        <v>0</v>
      </c>
      <c r="V1014" s="68">
        <v>0</v>
      </c>
      <c r="W1014" s="71">
        <v>0</v>
      </c>
      <c r="X1014" s="71"/>
      <c r="Y1014" s="71">
        <v>0</v>
      </c>
      <c r="Z1014" s="68">
        <v>0</v>
      </c>
      <c r="AA1014" s="68">
        <v>0</v>
      </c>
      <c r="AB1014" s="68">
        <v>0</v>
      </c>
      <c r="AC1014" s="68">
        <v>1</v>
      </c>
      <c r="AD1014" s="68">
        <v>0</v>
      </c>
      <c r="AE1014" s="68">
        <v>0</v>
      </c>
      <c r="AF1014" s="68">
        <v>0</v>
      </c>
      <c r="AG1014" s="68" t="s">
        <v>153</v>
      </c>
      <c r="AH1014" s="70">
        <v>0</v>
      </c>
      <c r="AI1014" s="70">
        <v>0</v>
      </c>
      <c r="AJ1014" s="70">
        <v>0</v>
      </c>
      <c r="AK1014" s="70">
        <v>0</v>
      </c>
      <c r="AL1014" s="68">
        <v>0</v>
      </c>
      <c r="AM1014" s="68">
        <v>0</v>
      </c>
      <c r="AN1014" s="68">
        <v>0</v>
      </c>
      <c r="AO1014" s="68">
        <v>0</v>
      </c>
      <c r="AP1014" s="68">
        <v>0</v>
      </c>
      <c r="AQ1014" s="68">
        <v>0</v>
      </c>
      <c r="AR1014" s="68">
        <v>0</v>
      </c>
      <c r="AS1014" s="70">
        <v>0</v>
      </c>
      <c r="AT1014" s="68" t="s">
        <v>153</v>
      </c>
      <c r="AU1014" s="68"/>
      <c r="AV1014" s="69" t="s">
        <v>153</v>
      </c>
      <c r="AW1014" s="68">
        <v>0</v>
      </c>
      <c r="AX1014" s="71">
        <v>0</v>
      </c>
      <c r="AY1014" s="71">
        <v>0</v>
      </c>
      <c r="AZ1014" s="69" t="s">
        <v>153</v>
      </c>
      <c r="BA1014" s="68">
        <v>0</v>
      </c>
      <c r="BB1014" s="72"/>
      <c r="BC1014" s="72"/>
      <c r="BD1014" s="86" t="s">
        <v>1152</v>
      </c>
      <c r="BE1014" s="68">
        <v>0</v>
      </c>
      <c r="BF1014" s="68">
        <v>0</v>
      </c>
      <c r="BG1014" s="68">
        <v>0</v>
      </c>
      <c r="BH1014" s="68">
        <v>0</v>
      </c>
      <c r="BI1014" s="68">
        <v>0</v>
      </c>
      <c r="BJ1014" s="68">
        <v>0</v>
      </c>
      <c r="BK1014" s="74">
        <v>0</v>
      </c>
      <c r="BL1014" s="70">
        <v>0</v>
      </c>
      <c r="BM1014" s="70">
        <v>0</v>
      </c>
      <c r="BN1014" s="70">
        <v>0</v>
      </c>
      <c r="BO1014" s="70">
        <v>0</v>
      </c>
      <c r="BP1014" s="70">
        <v>0</v>
      </c>
      <c r="BQ1014" s="70">
        <v>0</v>
      </c>
      <c r="BR1014" s="20">
        <v>0</v>
      </c>
      <c r="BS1014" s="20"/>
      <c r="BT1014" s="20"/>
      <c r="BU1014" s="20"/>
      <c r="BV1014" s="70">
        <v>0</v>
      </c>
      <c r="BW1014" s="70">
        <v>0</v>
      </c>
      <c r="BX1014" s="70">
        <v>0</v>
      </c>
    </row>
    <row r="1015" spans="3:76" ht="20.100000000000001" customHeight="1">
      <c r="C1015" s="68">
        <v>63201003</v>
      </c>
      <c r="D1015" s="69" t="s">
        <v>1198</v>
      </c>
      <c r="E1015" s="68">
        <v>1</v>
      </c>
      <c r="F1015" s="20">
        <v>80000001</v>
      </c>
      <c r="G1015" s="68">
        <v>0</v>
      </c>
      <c r="H1015" s="68">
        <v>0</v>
      </c>
      <c r="I1015" s="71">
        <v>1</v>
      </c>
      <c r="J1015" s="71">
        <v>0</v>
      </c>
      <c r="K1015" s="68">
        <v>0</v>
      </c>
      <c r="L1015" s="68">
        <v>0</v>
      </c>
      <c r="M1015" s="68">
        <v>0</v>
      </c>
      <c r="N1015" s="68">
        <v>8</v>
      </c>
      <c r="O1015" s="68">
        <v>8</v>
      </c>
      <c r="P1015" s="68">
        <v>2</v>
      </c>
      <c r="Q1015" s="68">
        <v>0</v>
      </c>
      <c r="R1015" s="70">
        <v>0</v>
      </c>
      <c r="S1015" s="68">
        <v>0</v>
      </c>
      <c r="T1015" s="68">
        <v>1</v>
      </c>
      <c r="U1015" s="68">
        <v>0</v>
      </c>
      <c r="V1015" s="68">
        <v>0</v>
      </c>
      <c r="W1015" s="71">
        <v>0</v>
      </c>
      <c r="X1015" s="71"/>
      <c r="Y1015" s="71">
        <v>0</v>
      </c>
      <c r="Z1015" s="68">
        <v>0</v>
      </c>
      <c r="AA1015" s="68">
        <v>0</v>
      </c>
      <c r="AB1015" s="68">
        <v>0</v>
      </c>
      <c r="AC1015" s="68">
        <v>1</v>
      </c>
      <c r="AD1015" s="68">
        <v>0</v>
      </c>
      <c r="AE1015" s="68">
        <v>0</v>
      </c>
      <c r="AF1015" s="68">
        <v>0</v>
      </c>
      <c r="AG1015" s="68" t="s">
        <v>153</v>
      </c>
      <c r="AH1015" s="70">
        <v>0</v>
      </c>
      <c r="AI1015" s="70">
        <v>0</v>
      </c>
      <c r="AJ1015" s="70">
        <v>0</v>
      </c>
      <c r="AK1015" s="70">
        <v>0</v>
      </c>
      <c r="AL1015" s="68">
        <v>0</v>
      </c>
      <c r="AM1015" s="68">
        <v>0</v>
      </c>
      <c r="AN1015" s="68">
        <v>0</v>
      </c>
      <c r="AO1015" s="68">
        <v>0</v>
      </c>
      <c r="AP1015" s="68">
        <v>0</v>
      </c>
      <c r="AQ1015" s="68">
        <v>0</v>
      </c>
      <c r="AR1015" s="68">
        <v>0</v>
      </c>
      <c r="AS1015" s="70">
        <v>90000006</v>
      </c>
      <c r="AT1015" s="68" t="s">
        <v>153</v>
      </c>
      <c r="AU1015" s="68"/>
      <c r="AV1015" s="69" t="s">
        <v>153</v>
      </c>
      <c r="AW1015" s="68">
        <v>0</v>
      </c>
      <c r="AX1015" s="71">
        <v>0</v>
      </c>
      <c r="AY1015" s="71">
        <v>0</v>
      </c>
      <c r="AZ1015" s="69" t="s">
        <v>153</v>
      </c>
      <c r="BA1015" s="68" t="s">
        <v>1199</v>
      </c>
      <c r="BB1015" s="72"/>
      <c r="BC1015" s="72"/>
      <c r="BD1015" s="86" t="s">
        <v>1200</v>
      </c>
      <c r="BE1015" s="68">
        <v>0</v>
      </c>
      <c r="BF1015" s="68">
        <v>0</v>
      </c>
      <c r="BG1015" s="68">
        <v>0</v>
      </c>
      <c r="BH1015" s="68">
        <v>0</v>
      </c>
      <c r="BI1015" s="68">
        <v>0</v>
      </c>
      <c r="BJ1015" s="68">
        <v>0</v>
      </c>
      <c r="BK1015" s="74">
        <v>0</v>
      </c>
      <c r="BL1015" s="70">
        <v>0</v>
      </c>
      <c r="BM1015" s="70">
        <v>0</v>
      </c>
      <c r="BN1015" s="70">
        <v>0</v>
      </c>
      <c r="BO1015" s="70">
        <v>0</v>
      </c>
      <c r="BP1015" s="70">
        <v>0</v>
      </c>
      <c r="BQ1015" s="70">
        <v>0</v>
      </c>
      <c r="BR1015" s="20">
        <v>0</v>
      </c>
      <c r="BS1015" s="20"/>
      <c r="BT1015" s="20"/>
      <c r="BU1015" s="20"/>
      <c r="BV1015" s="70">
        <v>0</v>
      </c>
      <c r="BW1015" s="70">
        <v>0</v>
      </c>
      <c r="BX1015" s="70">
        <v>0</v>
      </c>
    </row>
    <row r="1016" spans="3:76" ht="20.100000000000001" customHeight="1">
      <c r="C1016" s="68">
        <v>63201004</v>
      </c>
      <c r="D1016" s="92" t="s">
        <v>1201</v>
      </c>
      <c r="E1016" s="48">
        <v>1</v>
      </c>
      <c r="F1016" s="20">
        <v>80000001</v>
      </c>
      <c r="G1016" s="48">
        <v>0</v>
      </c>
      <c r="H1016" s="48">
        <v>0</v>
      </c>
      <c r="I1016" s="48">
        <v>1</v>
      </c>
      <c r="J1016" s="48">
        <v>0</v>
      </c>
      <c r="K1016" s="48">
        <v>0</v>
      </c>
      <c r="L1016" s="46">
        <v>0</v>
      </c>
      <c r="M1016" s="46">
        <v>0</v>
      </c>
      <c r="N1016" s="46">
        <v>2</v>
      </c>
      <c r="O1016" s="46">
        <v>10</v>
      </c>
      <c r="P1016" s="46">
        <v>0.1</v>
      </c>
      <c r="Q1016" s="46">
        <v>0</v>
      </c>
      <c r="R1016" s="52">
        <v>0</v>
      </c>
      <c r="S1016" s="46">
        <v>0</v>
      </c>
      <c r="T1016" s="46">
        <v>1</v>
      </c>
      <c r="U1016" s="46">
        <v>2</v>
      </c>
      <c r="V1016" s="46">
        <v>0</v>
      </c>
      <c r="W1016" s="46">
        <v>0</v>
      </c>
      <c r="X1016" s="46"/>
      <c r="Y1016" s="46">
        <v>0</v>
      </c>
      <c r="Z1016" s="46">
        <v>0</v>
      </c>
      <c r="AA1016" s="46">
        <v>0</v>
      </c>
      <c r="AB1016" s="46">
        <v>0</v>
      </c>
      <c r="AC1016" s="46">
        <v>1</v>
      </c>
      <c r="AD1016" s="46">
        <v>0</v>
      </c>
      <c r="AE1016" s="46">
        <v>3</v>
      </c>
      <c r="AF1016" s="46">
        <v>0</v>
      </c>
      <c r="AG1016" s="46">
        <v>0</v>
      </c>
      <c r="AH1016" s="52">
        <v>1</v>
      </c>
      <c r="AI1016" s="52">
        <v>0</v>
      </c>
      <c r="AJ1016" s="20">
        <v>0</v>
      </c>
      <c r="AK1016" s="52">
        <v>3</v>
      </c>
      <c r="AL1016" s="46">
        <v>0</v>
      </c>
      <c r="AM1016" s="46">
        <v>0</v>
      </c>
      <c r="AN1016" s="46">
        <v>0</v>
      </c>
      <c r="AO1016" s="48">
        <v>0</v>
      </c>
      <c r="AP1016" s="46">
        <v>3000</v>
      </c>
      <c r="AQ1016" s="46">
        <v>0</v>
      </c>
      <c r="AR1016" s="46">
        <v>0</v>
      </c>
      <c r="AS1016" s="52">
        <v>0</v>
      </c>
      <c r="AT1016" s="46" t="s">
        <v>153</v>
      </c>
      <c r="AU1016" s="46"/>
      <c r="AV1016" s="47" t="s">
        <v>173</v>
      </c>
      <c r="AW1016" s="46" t="s">
        <v>180</v>
      </c>
      <c r="AX1016" s="48">
        <v>0</v>
      </c>
      <c r="AY1016" s="48">
        <v>21101051</v>
      </c>
      <c r="AZ1016" s="47" t="s">
        <v>267</v>
      </c>
      <c r="BA1016" s="235" t="s">
        <v>1202</v>
      </c>
      <c r="BB1016" s="83">
        <v>0</v>
      </c>
      <c r="BC1016" s="83">
        <v>0</v>
      </c>
      <c r="BD1016" s="93" t="s">
        <v>1203</v>
      </c>
      <c r="BE1016" s="46">
        <v>0</v>
      </c>
      <c r="BF1016" s="46">
        <v>0</v>
      </c>
      <c r="BG1016" s="46">
        <v>0</v>
      </c>
      <c r="BH1016" s="46">
        <v>0</v>
      </c>
      <c r="BI1016" s="46">
        <v>0</v>
      </c>
      <c r="BJ1016" s="46">
        <v>0</v>
      </c>
      <c r="BK1016" s="91">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68">
        <v>63201005</v>
      </c>
      <c r="D1017" s="92" t="s">
        <v>1201</v>
      </c>
      <c r="E1017" s="82">
        <v>1</v>
      </c>
      <c r="F1017" s="20">
        <v>80000001</v>
      </c>
      <c r="G1017" s="82">
        <v>0</v>
      </c>
      <c r="H1017" s="82">
        <v>0</v>
      </c>
      <c r="I1017" s="71">
        <v>1</v>
      </c>
      <c r="J1017" s="71">
        <v>0</v>
      </c>
      <c r="K1017" s="68">
        <v>0</v>
      </c>
      <c r="L1017" s="82">
        <v>0</v>
      </c>
      <c r="M1017" s="82">
        <v>0</v>
      </c>
      <c r="N1017" s="82">
        <v>2</v>
      </c>
      <c r="O1017" s="82">
        <v>1</v>
      </c>
      <c r="P1017" s="82">
        <v>0.1</v>
      </c>
      <c r="Q1017" s="82">
        <v>0</v>
      </c>
      <c r="R1017" s="70">
        <v>0</v>
      </c>
      <c r="S1017" s="82">
        <v>0</v>
      </c>
      <c r="T1017" s="82">
        <v>1</v>
      </c>
      <c r="U1017" s="82">
        <v>2</v>
      </c>
      <c r="V1017" s="82">
        <v>0</v>
      </c>
      <c r="W1017" s="82">
        <v>0</v>
      </c>
      <c r="X1017" s="82"/>
      <c r="Y1017" s="82">
        <v>0</v>
      </c>
      <c r="Z1017" s="82">
        <v>0</v>
      </c>
      <c r="AA1017" s="82">
        <v>0</v>
      </c>
      <c r="AB1017" s="82">
        <v>0</v>
      </c>
      <c r="AC1017" s="68">
        <v>1</v>
      </c>
      <c r="AD1017" s="82">
        <v>0</v>
      </c>
      <c r="AE1017" s="82">
        <v>15</v>
      </c>
      <c r="AF1017" s="82">
        <v>1</v>
      </c>
      <c r="AG1017" s="82">
        <v>1</v>
      </c>
      <c r="AH1017" s="82">
        <v>2</v>
      </c>
      <c r="AI1017" s="82">
        <v>0</v>
      </c>
      <c r="AJ1017" s="70">
        <v>0</v>
      </c>
      <c r="AK1017" s="82">
        <v>2</v>
      </c>
      <c r="AL1017" s="82">
        <v>0</v>
      </c>
      <c r="AM1017" s="82">
        <v>0</v>
      </c>
      <c r="AN1017" s="82">
        <v>0</v>
      </c>
      <c r="AO1017" s="68">
        <v>0</v>
      </c>
      <c r="AP1017" s="82">
        <v>10000</v>
      </c>
      <c r="AQ1017" s="82">
        <v>0.5</v>
      </c>
      <c r="AR1017" s="82">
        <v>0</v>
      </c>
      <c r="AS1017" s="82">
        <v>0</v>
      </c>
      <c r="AT1017" s="82" t="s">
        <v>153</v>
      </c>
      <c r="AU1017" s="82"/>
      <c r="AV1017" s="92"/>
      <c r="AW1017" s="82">
        <v>0</v>
      </c>
      <c r="AX1017" s="82">
        <v>0</v>
      </c>
      <c r="AY1017" s="82">
        <v>0</v>
      </c>
      <c r="AZ1017" s="92" t="s">
        <v>156</v>
      </c>
      <c r="BA1017" s="92" t="s">
        <v>153</v>
      </c>
      <c r="BB1017" s="82">
        <v>0</v>
      </c>
      <c r="BC1017" s="82">
        <v>0</v>
      </c>
      <c r="BD1017" s="93" t="s">
        <v>1204</v>
      </c>
      <c r="BE1017" s="82">
        <v>0</v>
      </c>
      <c r="BF1017" s="68">
        <v>0</v>
      </c>
      <c r="BG1017" s="82">
        <v>0</v>
      </c>
      <c r="BH1017" s="82">
        <v>0</v>
      </c>
      <c r="BI1017" s="82">
        <v>0</v>
      </c>
      <c r="BJ1017" s="82">
        <v>0</v>
      </c>
      <c r="BK1017" s="236" t="s">
        <v>1205</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63202001</v>
      </c>
      <c r="D1018" s="69" t="s">
        <v>1206</v>
      </c>
      <c r="E1018" s="68">
        <v>1</v>
      </c>
      <c r="F1018" s="20">
        <v>80000001</v>
      </c>
      <c r="G1018" s="68">
        <v>0</v>
      </c>
      <c r="H1018" s="68">
        <v>0</v>
      </c>
      <c r="I1018" s="71">
        <v>1</v>
      </c>
      <c r="J1018" s="71">
        <v>0</v>
      </c>
      <c r="K1018" s="68">
        <v>0</v>
      </c>
      <c r="L1018" s="68">
        <v>0</v>
      </c>
      <c r="M1018" s="68">
        <v>0</v>
      </c>
      <c r="N1018" s="68">
        <v>2</v>
      </c>
      <c r="O1018" s="68">
        <v>12</v>
      </c>
      <c r="P1018" s="68">
        <v>1</v>
      </c>
      <c r="Q1018" s="68">
        <v>0</v>
      </c>
      <c r="R1018" s="70">
        <v>0</v>
      </c>
      <c r="S1018" s="68">
        <v>0</v>
      </c>
      <c r="T1018" s="68">
        <v>1</v>
      </c>
      <c r="U1018" s="68">
        <v>2</v>
      </c>
      <c r="V1018" s="68">
        <v>0</v>
      </c>
      <c r="W1018" s="71">
        <v>0</v>
      </c>
      <c r="X1018" s="71"/>
      <c r="Y1018" s="71">
        <v>0</v>
      </c>
      <c r="Z1018" s="68">
        <v>0</v>
      </c>
      <c r="AA1018" s="68">
        <v>0</v>
      </c>
      <c r="AB1018" s="68">
        <v>0</v>
      </c>
      <c r="AC1018" s="68">
        <v>1</v>
      </c>
      <c r="AD1018" s="68">
        <v>0</v>
      </c>
      <c r="AE1018" s="68">
        <v>60</v>
      </c>
      <c r="AF1018" s="68">
        <v>1</v>
      </c>
      <c r="AG1018" s="68">
        <v>10</v>
      </c>
      <c r="AH1018" s="70">
        <v>0</v>
      </c>
      <c r="AI1018" s="70">
        <v>0</v>
      </c>
      <c r="AJ1018" s="70">
        <v>0</v>
      </c>
      <c r="AK1018" s="70">
        <v>0</v>
      </c>
      <c r="AL1018" s="68">
        <v>0</v>
      </c>
      <c r="AM1018" s="68">
        <v>0</v>
      </c>
      <c r="AN1018" s="68">
        <v>0</v>
      </c>
      <c r="AO1018" s="68">
        <v>0</v>
      </c>
      <c r="AP1018" s="68">
        <v>50000</v>
      </c>
      <c r="AQ1018" s="68">
        <v>0</v>
      </c>
      <c r="AR1018" s="68">
        <v>0</v>
      </c>
      <c r="AS1018" s="70">
        <v>90503004</v>
      </c>
      <c r="AT1018" s="68">
        <v>90503004</v>
      </c>
      <c r="AU1018" s="68"/>
      <c r="AV1018" s="69" t="s">
        <v>153</v>
      </c>
      <c r="AW1018" s="68">
        <v>0</v>
      </c>
      <c r="AX1018" s="71">
        <v>0</v>
      </c>
      <c r="AY1018" s="71">
        <v>0</v>
      </c>
      <c r="AZ1018" s="69" t="s">
        <v>1116</v>
      </c>
      <c r="BA1018" s="68">
        <v>0</v>
      </c>
      <c r="BB1018" s="72">
        <v>0</v>
      </c>
      <c r="BC1018" s="72">
        <v>0</v>
      </c>
      <c r="BD1018" s="86" t="s">
        <v>1207</v>
      </c>
      <c r="BE1018" s="68">
        <v>0</v>
      </c>
      <c r="BF1018" s="68">
        <v>0</v>
      </c>
      <c r="BG1018" s="68">
        <v>0</v>
      </c>
      <c r="BH1018" s="68">
        <v>0</v>
      </c>
      <c r="BI1018" s="68">
        <v>0</v>
      </c>
      <c r="BJ1018" s="68">
        <v>0</v>
      </c>
      <c r="BK1018" s="74">
        <v>0</v>
      </c>
      <c r="BL1018" s="70">
        <v>1</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63202002</v>
      </c>
      <c r="D1019" s="69" t="s">
        <v>1119</v>
      </c>
      <c r="E1019" s="68">
        <v>1</v>
      </c>
      <c r="F1019" s="20">
        <v>80000001</v>
      </c>
      <c r="G1019" s="68">
        <v>0</v>
      </c>
      <c r="H1019" s="68">
        <v>0</v>
      </c>
      <c r="I1019" s="71">
        <v>1</v>
      </c>
      <c r="J1019" s="71">
        <v>0</v>
      </c>
      <c r="K1019" s="68">
        <v>0</v>
      </c>
      <c r="L1019" s="68">
        <v>0</v>
      </c>
      <c r="M1019" s="68">
        <v>0</v>
      </c>
      <c r="N1019" s="68">
        <v>2</v>
      </c>
      <c r="O1019" s="68">
        <v>0</v>
      </c>
      <c r="P1019" s="68">
        <v>0</v>
      </c>
      <c r="Q1019" s="68">
        <v>0</v>
      </c>
      <c r="R1019" s="70">
        <v>0</v>
      </c>
      <c r="S1019" s="68">
        <v>0</v>
      </c>
      <c r="T1019" s="68">
        <v>1</v>
      </c>
      <c r="U1019" s="68">
        <v>0</v>
      </c>
      <c r="V1019" s="68">
        <v>0</v>
      </c>
      <c r="W1019" s="71">
        <v>0</v>
      </c>
      <c r="X1019" s="71"/>
      <c r="Y1019" s="71">
        <v>0</v>
      </c>
      <c r="Z1019" s="68">
        <v>0</v>
      </c>
      <c r="AA1019" s="68">
        <v>0</v>
      </c>
      <c r="AB1019" s="68">
        <v>0</v>
      </c>
      <c r="AC1019" s="68">
        <v>1</v>
      </c>
      <c r="AD1019" s="68">
        <v>0</v>
      </c>
      <c r="AE1019" s="68">
        <v>0</v>
      </c>
      <c r="AF1019" s="68">
        <v>0</v>
      </c>
      <c r="AG1019" s="68" t="s">
        <v>153</v>
      </c>
      <c r="AH1019" s="70">
        <v>0</v>
      </c>
      <c r="AI1019" s="70">
        <v>0</v>
      </c>
      <c r="AJ1019" s="70">
        <v>0</v>
      </c>
      <c r="AK1019" s="70">
        <v>0</v>
      </c>
      <c r="AL1019" s="68">
        <v>0</v>
      </c>
      <c r="AM1019" s="68">
        <v>0</v>
      </c>
      <c r="AN1019" s="68">
        <v>0</v>
      </c>
      <c r="AO1019" s="68">
        <v>0</v>
      </c>
      <c r="AP1019" s="68">
        <v>0</v>
      </c>
      <c r="AQ1019" s="68">
        <v>0</v>
      </c>
      <c r="AR1019" s="68">
        <v>0</v>
      </c>
      <c r="AS1019" s="70">
        <v>0</v>
      </c>
      <c r="AT1019" s="68" t="s">
        <v>153</v>
      </c>
      <c r="AU1019" s="68"/>
      <c r="AV1019" s="69" t="s">
        <v>153</v>
      </c>
      <c r="AW1019" s="68">
        <v>0</v>
      </c>
      <c r="AX1019" s="71">
        <v>0</v>
      </c>
      <c r="AY1019" s="71">
        <v>0</v>
      </c>
      <c r="AZ1019" s="69" t="s">
        <v>153</v>
      </c>
      <c r="BA1019" s="68">
        <v>0</v>
      </c>
      <c r="BB1019" s="72"/>
      <c r="BC1019" s="72"/>
      <c r="BD1019" s="86" t="s">
        <v>1120</v>
      </c>
      <c r="BE1019" s="68">
        <v>0</v>
      </c>
      <c r="BF1019" s="68">
        <v>0</v>
      </c>
      <c r="BG1019" s="68">
        <v>0</v>
      </c>
      <c r="BH1019" s="68">
        <v>0</v>
      </c>
      <c r="BI1019" s="68">
        <v>0</v>
      </c>
      <c r="BJ1019" s="68">
        <v>0</v>
      </c>
      <c r="BK1019" s="74">
        <v>0</v>
      </c>
      <c r="BL1019" s="70">
        <v>0</v>
      </c>
      <c r="BM1019" s="70">
        <v>0</v>
      </c>
      <c r="BN1019" s="70">
        <v>0</v>
      </c>
      <c r="BO1019" s="70">
        <v>0</v>
      </c>
      <c r="BP1019" s="70">
        <v>0</v>
      </c>
      <c r="BQ1019" s="70">
        <v>0</v>
      </c>
      <c r="BR1019" s="20">
        <v>0</v>
      </c>
      <c r="BS1019" s="20"/>
      <c r="BT1019" s="20"/>
      <c r="BU1019" s="20"/>
      <c r="BV1019" s="70">
        <v>0</v>
      </c>
      <c r="BW1019" s="70">
        <v>0</v>
      </c>
      <c r="BX1019" s="70">
        <v>0</v>
      </c>
    </row>
    <row r="1020" spans="3:76" ht="20.100000000000001" customHeight="1">
      <c r="C1020" s="68">
        <v>63202003</v>
      </c>
      <c r="D1020" s="69" t="s">
        <v>1198</v>
      </c>
      <c r="E1020" s="68">
        <v>1</v>
      </c>
      <c r="F1020" s="20">
        <v>80000001</v>
      </c>
      <c r="G1020" s="68">
        <v>0</v>
      </c>
      <c r="H1020" s="68">
        <v>0</v>
      </c>
      <c r="I1020" s="71">
        <v>1</v>
      </c>
      <c r="J1020" s="71">
        <v>0</v>
      </c>
      <c r="K1020" s="68">
        <v>0</v>
      </c>
      <c r="L1020" s="68">
        <v>0</v>
      </c>
      <c r="M1020" s="68">
        <v>0</v>
      </c>
      <c r="N1020" s="68">
        <v>8</v>
      </c>
      <c r="O1020" s="68">
        <v>8</v>
      </c>
      <c r="P1020" s="68">
        <v>2</v>
      </c>
      <c r="Q1020" s="68">
        <v>0</v>
      </c>
      <c r="R1020" s="70">
        <v>0</v>
      </c>
      <c r="S1020" s="68">
        <v>0</v>
      </c>
      <c r="T1020" s="68">
        <v>1</v>
      </c>
      <c r="U1020" s="68">
        <v>0</v>
      </c>
      <c r="V1020" s="68">
        <v>0</v>
      </c>
      <c r="W1020" s="71">
        <v>0</v>
      </c>
      <c r="X1020" s="71"/>
      <c r="Y1020" s="71">
        <v>0</v>
      </c>
      <c r="Z1020" s="68">
        <v>0</v>
      </c>
      <c r="AA1020" s="68">
        <v>0</v>
      </c>
      <c r="AB1020" s="68">
        <v>0</v>
      </c>
      <c r="AC1020" s="68">
        <v>1</v>
      </c>
      <c r="AD1020" s="68">
        <v>0</v>
      </c>
      <c r="AE1020" s="68">
        <v>0</v>
      </c>
      <c r="AF1020" s="68">
        <v>0</v>
      </c>
      <c r="AG1020" s="68" t="s">
        <v>153</v>
      </c>
      <c r="AH1020" s="70">
        <v>0</v>
      </c>
      <c r="AI1020" s="70">
        <v>0</v>
      </c>
      <c r="AJ1020" s="70">
        <v>0</v>
      </c>
      <c r="AK1020" s="70">
        <v>0</v>
      </c>
      <c r="AL1020" s="68">
        <v>0</v>
      </c>
      <c r="AM1020" s="68">
        <v>0</v>
      </c>
      <c r="AN1020" s="68">
        <v>0</v>
      </c>
      <c r="AO1020" s="68">
        <v>0</v>
      </c>
      <c r="AP1020" s="68">
        <v>0</v>
      </c>
      <c r="AQ1020" s="68">
        <v>0</v>
      </c>
      <c r="AR1020" s="68">
        <v>0</v>
      </c>
      <c r="AS1020" s="70">
        <v>90000006</v>
      </c>
      <c r="AT1020" s="68" t="s">
        <v>153</v>
      </c>
      <c r="AU1020" s="68"/>
      <c r="AV1020" s="69" t="s">
        <v>153</v>
      </c>
      <c r="AW1020" s="68">
        <v>0</v>
      </c>
      <c r="AX1020" s="71">
        <v>0</v>
      </c>
      <c r="AY1020" s="71">
        <v>0</v>
      </c>
      <c r="AZ1020" s="69" t="s">
        <v>153</v>
      </c>
      <c r="BA1020" s="68" t="s">
        <v>1208</v>
      </c>
      <c r="BB1020" s="72"/>
      <c r="BC1020" s="72"/>
      <c r="BD1020" s="86" t="s">
        <v>1209</v>
      </c>
      <c r="BE1020" s="68">
        <v>0</v>
      </c>
      <c r="BF1020" s="68">
        <v>0</v>
      </c>
      <c r="BG1020" s="68">
        <v>0</v>
      </c>
      <c r="BH1020" s="68">
        <v>0</v>
      </c>
      <c r="BI1020" s="68">
        <v>0</v>
      </c>
      <c r="BJ1020" s="68">
        <v>0</v>
      </c>
      <c r="BK1020" s="74">
        <v>0</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63202004</v>
      </c>
      <c r="D1021" s="92" t="s">
        <v>1210</v>
      </c>
      <c r="E1021" s="82">
        <v>1</v>
      </c>
      <c r="F1021" s="20">
        <v>80000001</v>
      </c>
      <c r="G1021" s="82">
        <v>0</v>
      </c>
      <c r="H1021" s="82">
        <v>0</v>
      </c>
      <c r="I1021" s="82">
        <v>1</v>
      </c>
      <c r="J1021" s="82">
        <v>0</v>
      </c>
      <c r="K1021" s="82">
        <v>0</v>
      </c>
      <c r="L1021" s="82">
        <v>0</v>
      </c>
      <c r="M1021" s="82">
        <v>0</v>
      </c>
      <c r="N1021" s="82">
        <v>2</v>
      </c>
      <c r="O1021" s="82">
        <v>1</v>
      </c>
      <c r="P1021" s="82">
        <v>0.15</v>
      </c>
      <c r="Q1021" s="82">
        <v>0</v>
      </c>
      <c r="R1021" s="82">
        <v>0</v>
      </c>
      <c r="S1021" s="82">
        <v>0</v>
      </c>
      <c r="T1021" s="82">
        <v>1</v>
      </c>
      <c r="U1021" s="82">
        <v>2</v>
      </c>
      <c r="V1021" s="82">
        <v>0</v>
      </c>
      <c r="W1021" s="82">
        <v>0</v>
      </c>
      <c r="X1021" s="82"/>
      <c r="Y1021" s="82">
        <v>0</v>
      </c>
      <c r="Z1021" s="82">
        <v>0</v>
      </c>
      <c r="AA1021" s="82">
        <v>0</v>
      </c>
      <c r="AB1021" s="82">
        <v>0</v>
      </c>
      <c r="AC1021" s="68">
        <v>1</v>
      </c>
      <c r="AD1021" s="82">
        <v>0</v>
      </c>
      <c r="AE1021" s="82">
        <v>3</v>
      </c>
      <c r="AF1021" s="82">
        <v>0</v>
      </c>
      <c r="AG1021" s="82">
        <v>0</v>
      </c>
      <c r="AH1021" s="82">
        <v>7</v>
      </c>
      <c r="AI1021" s="82">
        <v>0</v>
      </c>
      <c r="AJ1021" s="82">
        <v>0</v>
      </c>
      <c r="AK1021" s="82">
        <v>3</v>
      </c>
      <c r="AL1021" s="82">
        <v>0</v>
      </c>
      <c r="AM1021" s="82">
        <v>0</v>
      </c>
      <c r="AN1021" s="82">
        <v>0</v>
      </c>
      <c r="AO1021" s="82">
        <v>0</v>
      </c>
      <c r="AP1021" s="82">
        <v>3000</v>
      </c>
      <c r="AQ1021" s="82">
        <v>0.5</v>
      </c>
      <c r="AR1021" s="82">
        <v>0</v>
      </c>
      <c r="AS1021" s="237" t="s">
        <v>1211</v>
      </c>
      <c r="AT1021" s="82">
        <v>90000009</v>
      </c>
      <c r="AU1021" s="82"/>
      <c r="AV1021" s="92"/>
      <c r="AW1021" s="82">
        <v>0</v>
      </c>
      <c r="AX1021" s="82">
        <v>0</v>
      </c>
      <c r="AY1021" s="82">
        <v>0</v>
      </c>
      <c r="AZ1021" s="92" t="s">
        <v>156</v>
      </c>
      <c r="BA1021" s="92">
        <v>0</v>
      </c>
      <c r="BB1021" s="82">
        <v>0</v>
      </c>
      <c r="BC1021" s="82">
        <v>0</v>
      </c>
      <c r="BD1021" s="85" t="s">
        <v>1212</v>
      </c>
      <c r="BE1021" s="82">
        <v>0</v>
      </c>
      <c r="BF1021" s="82">
        <v>0</v>
      </c>
      <c r="BG1021" s="82">
        <v>0</v>
      </c>
      <c r="BH1021" s="82">
        <v>0</v>
      </c>
      <c r="BI1021" s="82">
        <v>0</v>
      </c>
      <c r="BJ1021" s="82">
        <v>0</v>
      </c>
      <c r="BK1021" s="95">
        <v>0</v>
      </c>
      <c r="BL1021" s="82">
        <v>0</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63202005</v>
      </c>
      <c r="D1022" s="92" t="s">
        <v>1210</v>
      </c>
      <c r="E1022" s="82">
        <v>1</v>
      </c>
      <c r="F1022" s="20">
        <v>80000001</v>
      </c>
      <c r="G1022" s="82">
        <v>0</v>
      </c>
      <c r="H1022" s="82">
        <v>0</v>
      </c>
      <c r="I1022" s="82">
        <v>1</v>
      </c>
      <c r="J1022" s="82">
        <v>0</v>
      </c>
      <c r="K1022" s="82">
        <v>0</v>
      </c>
      <c r="L1022" s="82">
        <v>0</v>
      </c>
      <c r="M1022" s="82">
        <v>0</v>
      </c>
      <c r="N1022" s="82">
        <v>2</v>
      </c>
      <c r="O1022" s="82">
        <v>1</v>
      </c>
      <c r="P1022" s="82">
        <v>0.2</v>
      </c>
      <c r="Q1022" s="82">
        <v>0</v>
      </c>
      <c r="R1022" s="82">
        <v>0</v>
      </c>
      <c r="S1022" s="82">
        <v>0</v>
      </c>
      <c r="T1022" s="82">
        <v>1</v>
      </c>
      <c r="U1022" s="82">
        <v>2</v>
      </c>
      <c r="V1022" s="82">
        <v>0</v>
      </c>
      <c r="W1022" s="82">
        <v>0</v>
      </c>
      <c r="X1022" s="82"/>
      <c r="Y1022" s="82">
        <v>0</v>
      </c>
      <c r="Z1022" s="82">
        <v>0</v>
      </c>
      <c r="AA1022" s="82">
        <v>0</v>
      </c>
      <c r="AB1022" s="82">
        <v>0</v>
      </c>
      <c r="AC1022" s="68">
        <v>1</v>
      </c>
      <c r="AD1022" s="82">
        <v>0</v>
      </c>
      <c r="AE1022" s="82">
        <v>3</v>
      </c>
      <c r="AF1022" s="82">
        <v>0</v>
      </c>
      <c r="AG1022" s="82">
        <v>0</v>
      </c>
      <c r="AH1022" s="82">
        <v>7</v>
      </c>
      <c r="AI1022" s="82">
        <v>0</v>
      </c>
      <c r="AJ1022" s="82">
        <v>0</v>
      </c>
      <c r="AK1022" s="82">
        <v>3</v>
      </c>
      <c r="AL1022" s="82">
        <v>0</v>
      </c>
      <c r="AM1022" s="82">
        <v>0</v>
      </c>
      <c r="AN1022" s="82">
        <v>0</v>
      </c>
      <c r="AO1022" s="82">
        <v>0</v>
      </c>
      <c r="AP1022" s="82">
        <v>3000</v>
      </c>
      <c r="AQ1022" s="82">
        <v>0.5</v>
      </c>
      <c r="AR1022" s="82">
        <v>0</v>
      </c>
      <c r="AS1022" s="82">
        <v>0</v>
      </c>
      <c r="AT1022" s="82">
        <v>90000015</v>
      </c>
      <c r="AU1022" s="82"/>
      <c r="AV1022" s="92"/>
      <c r="AW1022" s="82">
        <v>0</v>
      </c>
      <c r="AX1022" s="82">
        <v>0</v>
      </c>
      <c r="AY1022" s="82">
        <v>0</v>
      </c>
      <c r="AZ1022" s="92" t="s">
        <v>156</v>
      </c>
      <c r="BA1022" s="92">
        <v>0</v>
      </c>
      <c r="BB1022" s="82">
        <v>0</v>
      </c>
      <c r="BC1022" s="82">
        <v>1</v>
      </c>
      <c r="BD1022" s="93" t="s">
        <v>1213</v>
      </c>
      <c r="BE1022" s="82">
        <v>0</v>
      </c>
      <c r="BF1022" s="82">
        <v>0</v>
      </c>
      <c r="BG1022" s="82">
        <v>0</v>
      </c>
      <c r="BH1022" s="82">
        <v>0</v>
      </c>
      <c r="BI1022" s="82">
        <v>0</v>
      </c>
      <c r="BJ1022" s="82">
        <v>0</v>
      </c>
      <c r="BK1022" s="95">
        <v>0</v>
      </c>
      <c r="BL1022" s="82">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63203001</v>
      </c>
      <c r="D1023" s="69" t="s">
        <v>1214</v>
      </c>
      <c r="E1023" s="68">
        <v>1</v>
      </c>
      <c r="F1023" s="20">
        <v>80000001</v>
      </c>
      <c r="G1023" s="68">
        <v>0</v>
      </c>
      <c r="H1023" s="68">
        <v>0</v>
      </c>
      <c r="I1023" s="71">
        <v>1</v>
      </c>
      <c r="J1023" s="71">
        <v>0</v>
      </c>
      <c r="K1023" s="68">
        <v>0</v>
      </c>
      <c r="L1023" s="68">
        <v>0</v>
      </c>
      <c r="M1023" s="68">
        <v>0</v>
      </c>
      <c r="N1023" s="68">
        <v>2</v>
      </c>
      <c r="O1023" s="68">
        <v>12</v>
      </c>
      <c r="P1023" s="68">
        <v>1</v>
      </c>
      <c r="Q1023" s="68">
        <v>0</v>
      </c>
      <c r="R1023" s="70">
        <v>0</v>
      </c>
      <c r="S1023" s="68">
        <v>0</v>
      </c>
      <c r="T1023" s="68">
        <v>1</v>
      </c>
      <c r="U1023" s="68">
        <v>2</v>
      </c>
      <c r="V1023" s="68">
        <v>0</v>
      </c>
      <c r="W1023" s="71">
        <v>0</v>
      </c>
      <c r="X1023" s="71"/>
      <c r="Y1023" s="71">
        <v>0</v>
      </c>
      <c r="Z1023" s="68">
        <v>0</v>
      </c>
      <c r="AA1023" s="68">
        <v>0</v>
      </c>
      <c r="AB1023" s="68">
        <v>0</v>
      </c>
      <c r="AC1023" s="68">
        <v>1</v>
      </c>
      <c r="AD1023" s="68">
        <v>0</v>
      </c>
      <c r="AE1023" s="68">
        <v>60</v>
      </c>
      <c r="AF1023" s="68">
        <v>1</v>
      </c>
      <c r="AG1023" s="68">
        <v>10</v>
      </c>
      <c r="AH1023" s="70">
        <v>0</v>
      </c>
      <c r="AI1023" s="70">
        <v>0</v>
      </c>
      <c r="AJ1023" s="70">
        <v>0</v>
      </c>
      <c r="AK1023" s="70">
        <v>0</v>
      </c>
      <c r="AL1023" s="68">
        <v>0</v>
      </c>
      <c r="AM1023" s="68">
        <v>0</v>
      </c>
      <c r="AN1023" s="68">
        <v>0</v>
      </c>
      <c r="AO1023" s="68">
        <v>0</v>
      </c>
      <c r="AP1023" s="68">
        <v>50000</v>
      </c>
      <c r="AQ1023" s="68">
        <v>0</v>
      </c>
      <c r="AR1023" s="68">
        <v>0</v>
      </c>
      <c r="AS1023" s="70">
        <v>90503005</v>
      </c>
      <c r="AT1023" s="68">
        <v>90503005</v>
      </c>
      <c r="AU1023" s="68"/>
      <c r="AV1023" s="69" t="s">
        <v>153</v>
      </c>
      <c r="AW1023" s="68">
        <v>0</v>
      </c>
      <c r="AX1023" s="71">
        <v>0</v>
      </c>
      <c r="AY1023" s="71">
        <v>0</v>
      </c>
      <c r="AZ1023" s="69" t="s">
        <v>1116</v>
      </c>
      <c r="BA1023" s="68">
        <v>0</v>
      </c>
      <c r="BB1023" s="72">
        <v>0</v>
      </c>
      <c r="BC1023" s="72">
        <v>0</v>
      </c>
      <c r="BD1023" s="86" t="s">
        <v>1215</v>
      </c>
      <c r="BE1023" s="68">
        <v>0</v>
      </c>
      <c r="BF1023" s="68">
        <v>0</v>
      </c>
      <c r="BG1023" s="68">
        <v>0</v>
      </c>
      <c r="BH1023" s="68">
        <v>0</v>
      </c>
      <c r="BI1023" s="68">
        <v>0</v>
      </c>
      <c r="BJ1023" s="68">
        <v>0</v>
      </c>
      <c r="BK1023" s="74">
        <v>0</v>
      </c>
      <c r="BL1023" s="70">
        <v>1</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63203002</v>
      </c>
      <c r="D1024" s="69" t="s">
        <v>1136</v>
      </c>
      <c r="E1024" s="68">
        <v>1</v>
      </c>
      <c r="F1024" s="20">
        <v>80000001</v>
      </c>
      <c r="G1024" s="68">
        <v>0</v>
      </c>
      <c r="H1024" s="68">
        <v>0</v>
      </c>
      <c r="I1024" s="71">
        <v>1</v>
      </c>
      <c r="J1024" s="71">
        <v>0</v>
      </c>
      <c r="K1024" s="68">
        <v>0</v>
      </c>
      <c r="L1024" s="68">
        <v>0</v>
      </c>
      <c r="M1024" s="68">
        <v>0</v>
      </c>
      <c r="N1024" s="68">
        <v>2</v>
      </c>
      <c r="O1024" s="68">
        <v>0</v>
      </c>
      <c r="P1024" s="68">
        <v>0</v>
      </c>
      <c r="Q1024" s="68">
        <v>0</v>
      </c>
      <c r="R1024" s="70">
        <v>0</v>
      </c>
      <c r="S1024" s="68">
        <v>0</v>
      </c>
      <c r="T1024" s="68">
        <v>1</v>
      </c>
      <c r="U1024" s="68">
        <v>0</v>
      </c>
      <c r="V1024" s="68">
        <v>0</v>
      </c>
      <c r="W1024" s="71">
        <v>0</v>
      </c>
      <c r="X1024" s="71"/>
      <c r="Y1024" s="71">
        <v>0</v>
      </c>
      <c r="Z1024" s="68">
        <v>0</v>
      </c>
      <c r="AA1024" s="68">
        <v>0</v>
      </c>
      <c r="AB1024" s="68">
        <v>0</v>
      </c>
      <c r="AC1024" s="68">
        <v>1</v>
      </c>
      <c r="AD1024" s="68">
        <v>0</v>
      </c>
      <c r="AE1024" s="68">
        <v>0</v>
      </c>
      <c r="AF1024" s="68">
        <v>0</v>
      </c>
      <c r="AG1024" s="68" t="s">
        <v>153</v>
      </c>
      <c r="AH1024" s="70">
        <v>0</v>
      </c>
      <c r="AI1024" s="70">
        <v>0</v>
      </c>
      <c r="AJ1024" s="70">
        <v>0</v>
      </c>
      <c r="AK1024" s="70">
        <v>0</v>
      </c>
      <c r="AL1024" s="68">
        <v>0</v>
      </c>
      <c r="AM1024" s="68">
        <v>0</v>
      </c>
      <c r="AN1024" s="68">
        <v>0</v>
      </c>
      <c r="AO1024" s="68">
        <v>0</v>
      </c>
      <c r="AP1024" s="68">
        <v>0</v>
      </c>
      <c r="AQ1024" s="68">
        <v>0</v>
      </c>
      <c r="AR1024" s="68">
        <v>0</v>
      </c>
      <c r="AS1024" s="70">
        <v>0</v>
      </c>
      <c r="AT1024" s="68" t="s">
        <v>153</v>
      </c>
      <c r="AU1024" s="68"/>
      <c r="AV1024" s="69" t="s">
        <v>153</v>
      </c>
      <c r="AW1024" s="68">
        <v>0</v>
      </c>
      <c r="AX1024" s="71">
        <v>0</v>
      </c>
      <c r="AY1024" s="71">
        <v>0</v>
      </c>
      <c r="AZ1024" s="69" t="s">
        <v>153</v>
      </c>
      <c r="BA1024" s="68">
        <v>0</v>
      </c>
      <c r="BB1024" s="72"/>
      <c r="BC1024" s="72"/>
      <c r="BD1024" s="86" t="s">
        <v>1137</v>
      </c>
      <c r="BE1024" s="68">
        <v>0</v>
      </c>
      <c r="BF1024" s="68">
        <v>0</v>
      </c>
      <c r="BG1024" s="68">
        <v>0</v>
      </c>
      <c r="BH1024" s="68">
        <v>0</v>
      </c>
      <c r="BI1024" s="68">
        <v>0</v>
      </c>
      <c r="BJ1024" s="68">
        <v>0</v>
      </c>
      <c r="BK1024" s="74">
        <v>0</v>
      </c>
      <c r="BL1024" s="70">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63203003</v>
      </c>
      <c r="D1025" s="69" t="s">
        <v>1198</v>
      </c>
      <c r="E1025" s="68">
        <v>1</v>
      </c>
      <c r="F1025" s="20">
        <v>80000001</v>
      </c>
      <c r="G1025" s="68">
        <v>0</v>
      </c>
      <c r="H1025" s="68">
        <v>0</v>
      </c>
      <c r="I1025" s="71">
        <v>1</v>
      </c>
      <c r="J1025" s="71">
        <v>0</v>
      </c>
      <c r="K1025" s="68">
        <v>0</v>
      </c>
      <c r="L1025" s="68">
        <v>0</v>
      </c>
      <c r="M1025" s="68">
        <v>0</v>
      </c>
      <c r="N1025" s="68">
        <v>8</v>
      </c>
      <c r="O1025" s="68">
        <v>8</v>
      </c>
      <c r="P1025" s="68">
        <v>2</v>
      </c>
      <c r="Q1025" s="68">
        <v>0</v>
      </c>
      <c r="R1025" s="70">
        <v>0</v>
      </c>
      <c r="S1025" s="68">
        <v>0</v>
      </c>
      <c r="T1025" s="68">
        <v>1</v>
      </c>
      <c r="U1025" s="68">
        <v>0</v>
      </c>
      <c r="V1025" s="68">
        <v>0</v>
      </c>
      <c r="W1025" s="71">
        <v>0</v>
      </c>
      <c r="X1025" s="71"/>
      <c r="Y1025" s="71">
        <v>0</v>
      </c>
      <c r="Z1025" s="68">
        <v>0</v>
      </c>
      <c r="AA1025" s="68">
        <v>0</v>
      </c>
      <c r="AB1025" s="68">
        <v>0</v>
      </c>
      <c r="AC1025" s="68">
        <v>1</v>
      </c>
      <c r="AD1025" s="68">
        <v>0</v>
      </c>
      <c r="AE1025" s="68">
        <v>0</v>
      </c>
      <c r="AF1025" s="68">
        <v>0</v>
      </c>
      <c r="AG1025" s="68" t="s">
        <v>153</v>
      </c>
      <c r="AH1025" s="70">
        <v>0</v>
      </c>
      <c r="AI1025" s="70">
        <v>0</v>
      </c>
      <c r="AJ1025" s="70">
        <v>0</v>
      </c>
      <c r="AK1025" s="70">
        <v>0</v>
      </c>
      <c r="AL1025" s="68">
        <v>0</v>
      </c>
      <c r="AM1025" s="68">
        <v>0</v>
      </c>
      <c r="AN1025" s="68">
        <v>0</v>
      </c>
      <c r="AO1025" s="68">
        <v>0</v>
      </c>
      <c r="AP1025" s="68">
        <v>0</v>
      </c>
      <c r="AQ1025" s="68">
        <v>0</v>
      </c>
      <c r="AR1025" s="68">
        <v>0</v>
      </c>
      <c r="AS1025" s="70">
        <v>90000006</v>
      </c>
      <c r="AT1025" s="68" t="s">
        <v>153</v>
      </c>
      <c r="AU1025" s="68"/>
      <c r="AV1025" s="69" t="s">
        <v>153</v>
      </c>
      <c r="AW1025" s="68">
        <v>0</v>
      </c>
      <c r="AX1025" s="71">
        <v>0</v>
      </c>
      <c r="AY1025" s="71">
        <v>0</v>
      </c>
      <c r="AZ1025" s="69" t="s">
        <v>153</v>
      </c>
      <c r="BA1025" s="68" t="s">
        <v>1199</v>
      </c>
      <c r="BB1025" s="72"/>
      <c r="BC1025" s="72"/>
      <c r="BD1025" s="86" t="s">
        <v>1200</v>
      </c>
      <c r="BE1025" s="68">
        <v>0</v>
      </c>
      <c r="BF1025" s="68">
        <v>0</v>
      </c>
      <c r="BG1025" s="68">
        <v>0</v>
      </c>
      <c r="BH1025" s="68">
        <v>0</v>
      </c>
      <c r="BI1025" s="68">
        <v>0</v>
      </c>
      <c r="BJ1025" s="68">
        <v>0</v>
      </c>
      <c r="BK1025" s="74">
        <v>0</v>
      </c>
      <c r="BL1025" s="70">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63203004</v>
      </c>
      <c r="D1026" s="92" t="s">
        <v>1216</v>
      </c>
      <c r="E1026" s="12">
        <v>1</v>
      </c>
      <c r="F1026" s="20">
        <v>80000001</v>
      </c>
      <c r="G1026" s="12">
        <v>0</v>
      </c>
      <c r="H1026" s="12">
        <v>0</v>
      </c>
      <c r="I1026" s="14">
        <v>1</v>
      </c>
      <c r="J1026" s="14">
        <v>0</v>
      </c>
      <c r="K1026" s="12">
        <v>0</v>
      </c>
      <c r="L1026" s="12">
        <v>0</v>
      </c>
      <c r="M1026" s="12">
        <v>0</v>
      </c>
      <c r="N1026" s="12">
        <v>8</v>
      </c>
      <c r="O1026" s="12">
        <v>8</v>
      </c>
      <c r="P1026" s="12">
        <v>1</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90000006</v>
      </c>
      <c r="AT1026" s="12" t="s">
        <v>153</v>
      </c>
      <c r="AU1026" s="12"/>
      <c r="AV1026" s="13" t="s">
        <v>153</v>
      </c>
      <c r="AW1026" s="12">
        <v>0</v>
      </c>
      <c r="AX1026" s="14">
        <v>0</v>
      </c>
      <c r="AY1026" s="14">
        <v>0</v>
      </c>
      <c r="AZ1026" s="13" t="s">
        <v>153</v>
      </c>
      <c r="BA1026" s="12" t="s">
        <v>1217</v>
      </c>
      <c r="BB1026" s="23"/>
      <c r="BC1026" s="23"/>
      <c r="BD1026" s="34" t="s">
        <v>1218</v>
      </c>
      <c r="BE1026" s="12">
        <v>0</v>
      </c>
      <c r="BF1026" s="12">
        <v>0</v>
      </c>
      <c r="BG1026" s="12">
        <v>0</v>
      </c>
      <c r="BH1026" s="12">
        <v>0</v>
      </c>
      <c r="BI1026" s="12">
        <v>0</v>
      </c>
      <c r="BJ1026" s="12">
        <v>0</v>
      </c>
      <c r="BK1026" s="26">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64000001</v>
      </c>
      <c r="D1027" s="15" t="s">
        <v>1219</v>
      </c>
      <c r="E1027" s="14">
        <v>1</v>
      </c>
      <c r="F1027" s="20">
        <v>80000001</v>
      </c>
      <c r="G1027" s="14">
        <v>0</v>
      </c>
      <c r="H1027" s="14">
        <v>0</v>
      </c>
      <c r="I1027" s="14">
        <v>1</v>
      </c>
      <c r="J1027" s="14">
        <v>0</v>
      </c>
      <c r="K1027" s="12">
        <v>0</v>
      </c>
      <c r="L1027" s="14">
        <v>0</v>
      </c>
      <c r="M1027" s="14">
        <v>0</v>
      </c>
      <c r="N1027" s="14">
        <v>2</v>
      </c>
      <c r="O1027" s="14">
        <v>1</v>
      </c>
      <c r="P1027" s="14">
        <v>0.5</v>
      </c>
      <c r="Q1027" s="14">
        <v>0</v>
      </c>
      <c r="R1027" s="20">
        <v>0</v>
      </c>
      <c r="S1027" s="23">
        <v>0</v>
      </c>
      <c r="T1027" s="12">
        <v>1</v>
      </c>
      <c r="U1027" s="14">
        <v>2</v>
      </c>
      <c r="V1027" s="14">
        <v>0</v>
      </c>
      <c r="W1027" s="14">
        <v>0</v>
      </c>
      <c r="X1027" s="14"/>
      <c r="Y1027" s="14">
        <v>0</v>
      </c>
      <c r="Z1027" s="14">
        <v>0</v>
      </c>
      <c r="AA1027" s="14">
        <v>0</v>
      </c>
      <c r="AB1027" s="14">
        <v>0</v>
      </c>
      <c r="AC1027" s="12">
        <v>1</v>
      </c>
      <c r="AD1027" s="14">
        <v>0</v>
      </c>
      <c r="AE1027" s="14">
        <v>18</v>
      </c>
      <c r="AF1027" s="14">
        <v>0</v>
      </c>
      <c r="AG1027" s="14">
        <v>0</v>
      </c>
      <c r="AH1027" s="20">
        <v>2</v>
      </c>
      <c r="AI1027" s="20">
        <v>0</v>
      </c>
      <c r="AJ1027" s="20">
        <v>0</v>
      </c>
      <c r="AK1027" s="20">
        <v>0</v>
      </c>
      <c r="AL1027" s="14">
        <v>0</v>
      </c>
      <c r="AM1027" s="14">
        <v>0</v>
      </c>
      <c r="AN1027" s="14">
        <v>0</v>
      </c>
      <c r="AO1027" s="12">
        <v>0</v>
      </c>
      <c r="AP1027" s="14">
        <v>1000</v>
      </c>
      <c r="AQ1027" s="14">
        <v>0</v>
      </c>
      <c r="AR1027" s="14">
        <v>0</v>
      </c>
      <c r="AS1027" s="20">
        <v>90600010</v>
      </c>
      <c r="AT1027" s="14" t="s">
        <v>153</v>
      </c>
      <c r="AU1027" s="14"/>
      <c r="AV1027" s="15" t="s">
        <v>173</v>
      </c>
      <c r="AW1027" s="14" t="s">
        <v>223</v>
      </c>
      <c r="AX1027" s="14">
        <v>0</v>
      </c>
      <c r="AY1027" s="14">
        <v>40000003</v>
      </c>
      <c r="AZ1027" s="15" t="s">
        <v>156</v>
      </c>
      <c r="BA1027" s="15" t="s">
        <v>153</v>
      </c>
      <c r="BB1027" s="23">
        <v>0</v>
      </c>
      <c r="BC1027" s="23">
        <v>0</v>
      </c>
      <c r="BD1027" s="35" t="s">
        <v>1220</v>
      </c>
      <c r="BE1027" s="14">
        <v>0</v>
      </c>
      <c r="BF1027" s="12">
        <v>0</v>
      </c>
      <c r="BG1027" s="14">
        <v>0</v>
      </c>
      <c r="BH1027" s="14">
        <v>0</v>
      </c>
      <c r="BI1027" s="14">
        <v>0</v>
      </c>
      <c r="BJ1027" s="14">
        <v>0</v>
      </c>
      <c r="BK1027" s="26">
        <v>0</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64000002</v>
      </c>
      <c r="D1028" s="15" t="s">
        <v>423</v>
      </c>
      <c r="E1028" s="14">
        <v>1</v>
      </c>
      <c r="F1028" s="20">
        <v>80000001</v>
      </c>
      <c r="G1028" s="14">
        <v>0</v>
      </c>
      <c r="H1028" s="14">
        <v>0</v>
      </c>
      <c r="I1028" s="14">
        <v>1</v>
      </c>
      <c r="J1028" s="14">
        <v>0</v>
      </c>
      <c r="K1028" s="12">
        <v>0</v>
      </c>
      <c r="L1028" s="14">
        <v>0</v>
      </c>
      <c r="M1028" s="14">
        <v>0</v>
      </c>
      <c r="N1028" s="14">
        <v>2</v>
      </c>
      <c r="O1028" s="14">
        <v>2</v>
      </c>
      <c r="P1028" s="14">
        <v>0.6</v>
      </c>
      <c r="Q1028" s="14">
        <v>0</v>
      </c>
      <c r="R1028" s="20">
        <v>0</v>
      </c>
      <c r="S1028" s="23">
        <v>0</v>
      </c>
      <c r="T1028" s="12">
        <v>1</v>
      </c>
      <c r="U1028" s="14">
        <v>2</v>
      </c>
      <c r="V1028" s="14">
        <v>0</v>
      </c>
      <c r="W1028" s="14">
        <v>0</v>
      </c>
      <c r="X1028" s="14"/>
      <c r="Y1028" s="14">
        <v>0</v>
      </c>
      <c r="Z1028" s="14">
        <v>0</v>
      </c>
      <c r="AA1028" s="14">
        <v>0</v>
      </c>
      <c r="AB1028" s="14">
        <v>0</v>
      </c>
      <c r="AC1028" s="12">
        <v>1</v>
      </c>
      <c r="AD1028" s="14">
        <v>0</v>
      </c>
      <c r="AE1028" s="12">
        <v>99999</v>
      </c>
      <c r="AF1028" s="14">
        <v>0</v>
      </c>
      <c r="AG1028" s="14">
        <v>0</v>
      </c>
      <c r="AH1028" s="20">
        <v>2</v>
      </c>
      <c r="AI1028" s="20">
        <v>0</v>
      </c>
      <c r="AJ1028" s="20">
        <v>0</v>
      </c>
      <c r="AK1028" s="20">
        <v>0</v>
      </c>
      <c r="AL1028" s="14">
        <v>0</v>
      </c>
      <c r="AM1028" s="14">
        <v>0</v>
      </c>
      <c r="AN1028" s="14">
        <v>0</v>
      </c>
      <c r="AO1028" s="12">
        <v>0</v>
      </c>
      <c r="AP1028" s="14">
        <v>1000</v>
      </c>
      <c r="AQ1028" s="14">
        <v>0</v>
      </c>
      <c r="AR1028" s="14">
        <v>0</v>
      </c>
      <c r="AS1028" s="20">
        <v>90600020</v>
      </c>
      <c r="AT1028" s="14" t="s">
        <v>153</v>
      </c>
      <c r="AU1028" s="14"/>
      <c r="AV1028" s="15" t="s">
        <v>173</v>
      </c>
      <c r="AW1028" s="14" t="s">
        <v>223</v>
      </c>
      <c r="AX1028" s="14">
        <v>0</v>
      </c>
      <c r="AY1028" s="14">
        <v>0</v>
      </c>
      <c r="AZ1028" s="15" t="s">
        <v>156</v>
      </c>
      <c r="BA1028" s="15" t="s">
        <v>153</v>
      </c>
      <c r="BB1028" s="23">
        <v>0</v>
      </c>
      <c r="BC1028" s="23">
        <v>0</v>
      </c>
      <c r="BD1028" s="35" t="s">
        <v>1221</v>
      </c>
      <c r="BE1028" s="14">
        <v>0</v>
      </c>
      <c r="BF1028" s="12">
        <v>0</v>
      </c>
      <c r="BG1028" s="14">
        <v>0</v>
      </c>
      <c r="BH1028" s="14">
        <v>0</v>
      </c>
      <c r="BI1028" s="14">
        <v>0</v>
      </c>
      <c r="BJ1028" s="14">
        <v>0</v>
      </c>
      <c r="BK1028" s="26">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64000003</v>
      </c>
      <c r="D1029" s="15" t="s">
        <v>1222</v>
      </c>
      <c r="E1029" s="14">
        <v>1</v>
      </c>
      <c r="F1029" s="20">
        <v>80000001</v>
      </c>
      <c r="G1029" s="14">
        <v>0</v>
      </c>
      <c r="H1029" s="14">
        <v>0</v>
      </c>
      <c r="I1029" s="14">
        <v>1</v>
      </c>
      <c r="J1029" s="14">
        <v>0</v>
      </c>
      <c r="K1029" s="12">
        <v>0</v>
      </c>
      <c r="L1029" s="14">
        <v>0</v>
      </c>
      <c r="M1029" s="14">
        <v>0</v>
      </c>
      <c r="N1029" s="14">
        <v>2</v>
      </c>
      <c r="O1029" s="14">
        <v>2</v>
      </c>
      <c r="P1029" s="14">
        <v>0.6</v>
      </c>
      <c r="Q1029" s="14">
        <v>0</v>
      </c>
      <c r="R1029" s="20">
        <v>0</v>
      </c>
      <c r="S1029" s="23">
        <v>0</v>
      </c>
      <c r="T1029" s="12">
        <v>1</v>
      </c>
      <c r="U1029" s="14">
        <v>2</v>
      </c>
      <c r="V1029" s="14">
        <v>0</v>
      </c>
      <c r="W1029" s="14">
        <v>0</v>
      </c>
      <c r="X1029" s="14"/>
      <c r="Y1029" s="14">
        <v>0</v>
      </c>
      <c r="Z1029" s="14">
        <v>0</v>
      </c>
      <c r="AA1029" s="14">
        <v>0</v>
      </c>
      <c r="AB1029" s="14">
        <v>0</v>
      </c>
      <c r="AC1029" s="12">
        <v>1</v>
      </c>
      <c r="AD1029" s="14">
        <v>0</v>
      </c>
      <c r="AE1029" s="12">
        <v>99999</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90600030</v>
      </c>
      <c r="AT1029" s="14" t="s">
        <v>153</v>
      </c>
      <c r="AU1029" s="14"/>
      <c r="AV1029" s="15" t="s">
        <v>173</v>
      </c>
      <c r="AW1029" s="14" t="s">
        <v>223</v>
      </c>
      <c r="AX1029" s="14">
        <v>0</v>
      </c>
      <c r="AY1029" s="14">
        <v>0</v>
      </c>
      <c r="AZ1029" s="15" t="s">
        <v>156</v>
      </c>
      <c r="BA1029" s="15" t="s">
        <v>153</v>
      </c>
      <c r="BB1029" s="23">
        <v>0</v>
      </c>
      <c r="BC1029" s="23">
        <v>0</v>
      </c>
      <c r="BD1029" s="35" t="s">
        <v>1223</v>
      </c>
      <c r="BE1029" s="14">
        <v>0</v>
      </c>
      <c r="BF1029" s="12">
        <v>0</v>
      </c>
      <c r="BG1029" s="14">
        <v>0</v>
      </c>
      <c r="BH1029" s="14">
        <v>0</v>
      </c>
      <c r="BI1029" s="14">
        <v>0</v>
      </c>
      <c r="BJ1029" s="14">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64000004</v>
      </c>
      <c r="D1030" s="15" t="s">
        <v>308</v>
      </c>
      <c r="E1030" s="14">
        <v>1</v>
      </c>
      <c r="F1030" s="20">
        <v>80000001</v>
      </c>
      <c r="G1030" s="14">
        <v>0</v>
      </c>
      <c r="H1030" s="14">
        <v>0</v>
      </c>
      <c r="I1030" s="14">
        <v>1</v>
      </c>
      <c r="J1030" s="14">
        <v>0</v>
      </c>
      <c r="K1030" s="12">
        <v>0</v>
      </c>
      <c r="L1030" s="14">
        <v>0</v>
      </c>
      <c r="M1030" s="14">
        <v>0</v>
      </c>
      <c r="N1030" s="14">
        <v>2</v>
      </c>
      <c r="O1030" s="14">
        <v>2</v>
      </c>
      <c r="P1030" s="14">
        <v>0.6</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2">
        <v>99999</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90600040</v>
      </c>
      <c r="AT1030" s="14" t="s">
        <v>153</v>
      </c>
      <c r="AU1030" s="14"/>
      <c r="AV1030" s="15" t="s">
        <v>173</v>
      </c>
      <c r="AW1030" s="14" t="s">
        <v>223</v>
      </c>
      <c r="AX1030" s="14">
        <v>0</v>
      </c>
      <c r="AY1030" s="14">
        <v>0</v>
      </c>
      <c r="AZ1030" s="15" t="s">
        <v>156</v>
      </c>
      <c r="BA1030" s="15" t="s">
        <v>153</v>
      </c>
      <c r="BB1030" s="23">
        <v>0</v>
      </c>
      <c r="BC1030" s="23">
        <v>0</v>
      </c>
      <c r="BD1030" s="35" t="s">
        <v>1224</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64000005</v>
      </c>
      <c r="D1031" s="15" t="s">
        <v>532</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90600050</v>
      </c>
      <c r="AT1031" s="14" t="s">
        <v>153</v>
      </c>
      <c r="AU1031" s="14"/>
      <c r="AV1031" s="15" t="s">
        <v>173</v>
      </c>
      <c r="AW1031" s="14" t="s">
        <v>223</v>
      </c>
      <c r="AX1031" s="14">
        <v>0</v>
      </c>
      <c r="AY1031" s="14">
        <v>0</v>
      </c>
      <c r="AZ1031" s="15" t="s">
        <v>156</v>
      </c>
      <c r="BA1031" s="15" t="s">
        <v>153</v>
      </c>
      <c r="BB1031" s="23">
        <v>0</v>
      </c>
      <c r="BC1031" s="23">
        <v>0</v>
      </c>
      <c r="BD1031" s="35" t="s">
        <v>1225</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64000006</v>
      </c>
      <c r="D1032" s="15" t="s">
        <v>1226</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90600060</v>
      </c>
      <c r="AT1032" s="14" t="s">
        <v>153</v>
      </c>
      <c r="AU1032" s="14"/>
      <c r="AV1032" s="15" t="s">
        <v>173</v>
      </c>
      <c r="AW1032" s="14" t="s">
        <v>223</v>
      </c>
      <c r="AX1032" s="14">
        <v>0</v>
      </c>
      <c r="AY1032" s="14">
        <v>0</v>
      </c>
      <c r="AZ1032" s="15" t="s">
        <v>156</v>
      </c>
      <c r="BA1032" s="15" t="s">
        <v>153</v>
      </c>
      <c r="BB1032" s="23">
        <v>0</v>
      </c>
      <c r="BC1032" s="23">
        <v>0</v>
      </c>
      <c r="BD1032" s="35" t="s">
        <v>1227</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64000007</v>
      </c>
      <c r="D1033" s="15" t="s">
        <v>1228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90600070</v>
      </c>
      <c r="AT1033" s="14" t="s">
        <v>153</v>
      </c>
      <c r="AU1033" s="14"/>
      <c r="AV1033" s="15" t="s">
        <v>173</v>
      </c>
      <c r="AW1033" s="14" t="s">
        <v>223</v>
      </c>
      <c r="AX1033" s="14">
        <v>0</v>
      </c>
      <c r="AY1033" s="14">
        <v>0</v>
      </c>
      <c r="AZ1033" s="15" t="s">
        <v>156</v>
      </c>
      <c r="BA1033" s="15" t="s">
        <v>153</v>
      </c>
      <c r="BB1033" s="23">
        <v>0</v>
      </c>
      <c r="BC1033" s="23">
        <v>0</v>
      </c>
      <c r="BD1033" s="35" t="s">
        <v>1229</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64000008</v>
      </c>
      <c r="D1034" s="15" t="s">
        <v>460</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0</v>
      </c>
      <c r="AT1034" s="14" t="s">
        <v>153</v>
      </c>
      <c r="AU1034" s="14"/>
      <c r="AV1034" s="15" t="s">
        <v>173</v>
      </c>
      <c r="AW1034" s="14" t="s">
        <v>223</v>
      </c>
      <c r="AX1034" s="14">
        <v>0</v>
      </c>
      <c r="AY1034" s="14">
        <v>0</v>
      </c>
      <c r="AZ1034" s="15" t="s">
        <v>156</v>
      </c>
      <c r="BA1034" s="15" t="s">
        <v>153</v>
      </c>
      <c r="BB1034" s="23">
        <v>0</v>
      </c>
      <c r="BC1034" s="23">
        <v>0</v>
      </c>
      <c r="BD1034" s="35" t="s">
        <v>1230</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64100001</v>
      </c>
      <c r="D1035" s="15" t="s">
        <v>1231</v>
      </c>
      <c r="E1035" s="12">
        <v>1</v>
      </c>
      <c r="F1035" s="20">
        <v>80000001</v>
      </c>
      <c r="G1035" s="14">
        <v>0</v>
      </c>
      <c r="H1035" s="14">
        <v>0</v>
      </c>
      <c r="I1035" s="12">
        <v>0</v>
      </c>
      <c r="J1035" s="14">
        <v>0</v>
      </c>
      <c r="K1035" s="12">
        <v>0</v>
      </c>
      <c r="L1035" s="20">
        <v>0</v>
      </c>
      <c r="M1035" s="20">
        <v>0</v>
      </c>
      <c r="N1035" s="14">
        <v>2</v>
      </c>
      <c r="O1035" s="14">
        <v>3</v>
      </c>
      <c r="P1035" s="14">
        <v>0.05</v>
      </c>
      <c r="Q1035" s="20">
        <v>0</v>
      </c>
      <c r="R1035" s="20">
        <v>0</v>
      </c>
      <c r="S1035" s="20">
        <v>0</v>
      </c>
      <c r="T1035" s="12">
        <v>1</v>
      </c>
      <c r="U1035" s="20">
        <v>2</v>
      </c>
      <c r="V1035" s="20">
        <v>0</v>
      </c>
      <c r="W1035" s="14">
        <v>0</v>
      </c>
      <c r="X1035" s="14"/>
      <c r="Y1035" s="14">
        <v>0</v>
      </c>
      <c r="Z1035" s="20">
        <v>0</v>
      </c>
      <c r="AA1035" s="20">
        <v>0</v>
      </c>
      <c r="AB1035" s="20">
        <v>0</v>
      </c>
      <c r="AC1035" s="14">
        <v>0</v>
      </c>
      <c r="AD1035" s="20">
        <v>0</v>
      </c>
      <c r="AE1035" s="14">
        <v>1</v>
      </c>
      <c r="AF1035" s="20">
        <v>1</v>
      </c>
      <c r="AG1035" s="20">
        <v>3</v>
      </c>
      <c r="AH1035" s="20">
        <v>2</v>
      </c>
      <c r="AI1035" s="20">
        <v>1</v>
      </c>
      <c r="AJ1035" s="20">
        <v>1</v>
      </c>
      <c r="AK1035" s="20">
        <v>6</v>
      </c>
      <c r="AL1035" s="20">
        <v>0</v>
      </c>
      <c r="AM1035" s="20">
        <v>0</v>
      </c>
      <c r="AN1035" s="20">
        <v>0</v>
      </c>
      <c r="AO1035" s="14">
        <v>0</v>
      </c>
      <c r="AP1035" s="20">
        <v>3000</v>
      </c>
      <c r="AQ1035" s="20">
        <v>0.1</v>
      </c>
      <c r="AR1035" s="20">
        <v>0</v>
      </c>
      <c r="AS1035" s="20">
        <v>0</v>
      </c>
      <c r="AT1035" s="14">
        <v>90610011</v>
      </c>
      <c r="AU1035" s="14"/>
      <c r="AV1035" s="40" t="s">
        <v>202</v>
      </c>
      <c r="AW1035" s="20" t="s">
        <v>220</v>
      </c>
      <c r="AX1035" s="20" t="s">
        <v>153</v>
      </c>
      <c r="AY1035" s="20">
        <v>0</v>
      </c>
      <c r="AZ1035" s="40" t="s">
        <v>156</v>
      </c>
      <c r="BA1035" s="20">
        <v>0</v>
      </c>
      <c r="BB1035" s="20">
        <v>0</v>
      </c>
      <c r="BC1035" s="20">
        <v>0</v>
      </c>
      <c r="BD1035" s="42" t="s">
        <v>1232</v>
      </c>
      <c r="BE1035" s="20">
        <v>0</v>
      </c>
      <c r="BF1035" s="12">
        <v>0</v>
      </c>
      <c r="BG1035" s="20">
        <v>0</v>
      </c>
      <c r="BH1035" s="20">
        <v>0</v>
      </c>
      <c r="BI1035" s="20">
        <v>0</v>
      </c>
      <c r="BJ1035" s="20">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64100002</v>
      </c>
      <c r="D1036" s="15" t="s">
        <v>1233</v>
      </c>
      <c r="E1036" s="12">
        <v>1</v>
      </c>
      <c r="F1036" s="20">
        <v>80000001</v>
      </c>
      <c r="G1036" s="14">
        <v>0</v>
      </c>
      <c r="H1036" s="14">
        <v>0</v>
      </c>
      <c r="I1036" s="12">
        <v>0</v>
      </c>
      <c r="J1036" s="14">
        <v>0</v>
      </c>
      <c r="K1036" s="12">
        <v>0</v>
      </c>
      <c r="L1036" s="20">
        <v>0</v>
      </c>
      <c r="M1036" s="20">
        <v>0</v>
      </c>
      <c r="N1036" s="14">
        <v>2</v>
      </c>
      <c r="O1036" s="14">
        <v>1</v>
      </c>
      <c r="P1036" s="14">
        <v>1</v>
      </c>
      <c r="Q1036" s="20">
        <v>0</v>
      </c>
      <c r="R1036" s="20">
        <v>0</v>
      </c>
      <c r="S1036" s="20">
        <v>0</v>
      </c>
      <c r="T1036" s="12">
        <v>1</v>
      </c>
      <c r="U1036" s="20">
        <v>2</v>
      </c>
      <c r="V1036" s="20">
        <v>0</v>
      </c>
      <c r="W1036" s="14">
        <v>0</v>
      </c>
      <c r="X1036" s="14"/>
      <c r="Y1036" s="14">
        <v>0</v>
      </c>
      <c r="Z1036" s="20">
        <v>0</v>
      </c>
      <c r="AA1036" s="20">
        <v>0</v>
      </c>
      <c r="AB1036" s="20">
        <v>0</v>
      </c>
      <c r="AC1036" s="14">
        <v>0</v>
      </c>
      <c r="AD1036" s="20">
        <v>0</v>
      </c>
      <c r="AE1036" s="14">
        <v>30</v>
      </c>
      <c r="AF1036" s="20">
        <v>1</v>
      </c>
      <c r="AG1036" s="20">
        <v>3</v>
      </c>
      <c r="AH1036" s="20">
        <v>2</v>
      </c>
      <c r="AI1036" s="20">
        <v>1</v>
      </c>
      <c r="AJ1036" s="20">
        <v>1</v>
      </c>
      <c r="AK1036" s="20">
        <v>6</v>
      </c>
      <c r="AL1036" s="20">
        <v>0</v>
      </c>
      <c r="AM1036" s="20">
        <v>0</v>
      </c>
      <c r="AN1036" s="20">
        <v>0</v>
      </c>
      <c r="AO1036" s="14">
        <v>0</v>
      </c>
      <c r="AP1036" s="20">
        <v>3000</v>
      </c>
      <c r="AQ1036" s="20">
        <v>0.1</v>
      </c>
      <c r="AR1036" s="20">
        <v>0</v>
      </c>
      <c r="AS1036" s="20">
        <v>0</v>
      </c>
      <c r="AT1036" s="14">
        <v>90610021</v>
      </c>
      <c r="AU1036" s="14"/>
      <c r="AV1036" s="40" t="s">
        <v>202</v>
      </c>
      <c r="AW1036" s="20" t="s">
        <v>220</v>
      </c>
      <c r="AX1036" s="20" t="s">
        <v>153</v>
      </c>
      <c r="AY1036" s="20">
        <v>0</v>
      </c>
      <c r="AZ1036" s="40" t="s">
        <v>156</v>
      </c>
      <c r="BA1036" s="20">
        <v>0</v>
      </c>
      <c r="BB1036" s="20">
        <v>0</v>
      </c>
      <c r="BC1036" s="20">
        <v>0</v>
      </c>
      <c r="BD1036" s="42" t="s">
        <v>1232</v>
      </c>
      <c r="BE1036" s="20">
        <v>0</v>
      </c>
      <c r="BF1036" s="12">
        <v>0</v>
      </c>
      <c r="BG1036" s="20">
        <v>0</v>
      </c>
      <c r="BH1036" s="20">
        <v>0</v>
      </c>
      <c r="BI1036" s="20">
        <v>0</v>
      </c>
      <c r="BJ1036" s="20">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64100003</v>
      </c>
      <c r="D1037" s="13" t="s">
        <v>526</v>
      </c>
      <c r="E1037" s="14">
        <v>1</v>
      </c>
      <c r="F1037" s="20">
        <v>80000001</v>
      </c>
      <c r="G1037" s="14">
        <v>0</v>
      </c>
      <c r="H1037" s="14">
        <v>0</v>
      </c>
      <c r="I1037" s="12">
        <v>0</v>
      </c>
      <c r="J1037" s="14">
        <v>0</v>
      </c>
      <c r="K1037" s="14">
        <v>0</v>
      </c>
      <c r="L1037" s="12">
        <v>0</v>
      </c>
      <c r="M1037" s="12">
        <v>0</v>
      </c>
      <c r="N1037" s="12">
        <v>2</v>
      </c>
      <c r="O1037" s="12">
        <v>3</v>
      </c>
      <c r="P1037" s="12">
        <v>0.2</v>
      </c>
      <c r="Q1037" s="12">
        <v>0</v>
      </c>
      <c r="R1037" s="20">
        <v>1</v>
      </c>
      <c r="S1037" s="12">
        <v>0</v>
      </c>
      <c r="T1037" s="12">
        <v>1</v>
      </c>
      <c r="U1037" s="12">
        <v>2</v>
      </c>
      <c r="V1037" s="12">
        <v>0</v>
      </c>
      <c r="W1037" s="12">
        <v>3</v>
      </c>
      <c r="X1037" s="12"/>
      <c r="Y1037" s="12">
        <v>0</v>
      </c>
      <c r="Z1037" s="12">
        <v>1</v>
      </c>
      <c r="AA1037" s="12">
        <v>0</v>
      </c>
      <c r="AB1037" s="12">
        <v>0</v>
      </c>
      <c r="AC1037" s="12">
        <v>0</v>
      </c>
      <c r="AD1037" s="12">
        <v>0</v>
      </c>
      <c r="AE1037" s="12">
        <v>8</v>
      </c>
      <c r="AF1037" s="12">
        <v>1</v>
      </c>
      <c r="AG1037" s="12">
        <v>3</v>
      </c>
      <c r="AH1037" s="20">
        <v>1</v>
      </c>
      <c r="AI1037" s="20">
        <v>1</v>
      </c>
      <c r="AJ1037" s="20">
        <v>0</v>
      </c>
      <c r="AK1037" s="20">
        <v>1.5</v>
      </c>
      <c r="AL1037" s="12">
        <v>0</v>
      </c>
      <c r="AM1037" s="12">
        <v>0</v>
      </c>
      <c r="AN1037" s="12">
        <v>0</v>
      </c>
      <c r="AO1037" s="12">
        <v>0</v>
      </c>
      <c r="AP1037" s="12">
        <v>5000</v>
      </c>
      <c r="AQ1037" s="12">
        <v>3</v>
      </c>
      <c r="AR1037" s="12">
        <v>0</v>
      </c>
      <c r="AS1037" s="20">
        <v>0</v>
      </c>
      <c r="AT1037" s="12" t="s">
        <v>153</v>
      </c>
      <c r="AU1037" s="12"/>
      <c r="AV1037" s="15" t="s">
        <v>173</v>
      </c>
      <c r="AW1037" s="12" t="s">
        <v>159</v>
      </c>
      <c r="AX1037" s="14">
        <v>10000007</v>
      </c>
      <c r="AY1037" s="14">
        <v>70103003</v>
      </c>
      <c r="AZ1037" s="13" t="s">
        <v>156</v>
      </c>
      <c r="BA1037" s="12" t="s">
        <v>527</v>
      </c>
      <c r="BB1037" s="23">
        <v>0</v>
      </c>
      <c r="BC1037" s="23">
        <v>0</v>
      </c>
      <c r="BD1037" s="34" t="s">
        <v>1234</v>
      </c>
      <c r="BE1037" s="12">
        <v>0</v>
      </c>
      <c r="BF1037" s="12">
        <v>0</v>
      </c>
      <c r="BG1037" s="12">
        <v>0</v>
      </c>
      <c r="BH1037" s="12">
        <v>0</v>
      </c>
      <c r="BI1037" s="12">
        <v>0</v>
      </c>
      <c r="BJ1037" s="12">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64100004</v>
      </c>
      <c r="D1038" s="15" t="s">
        <v>1235</v>
      </c>
      <c r="E1038" s="12">
        <v>1</v>
      </c>
      <c r="F1038" s="20">
        <v>80000001</v>
      </c>
      <c r="G1038" s="14">
        <v>0</v>
      </c>
      <c r="H1038" s="14">
        <v>0</v>
      </c>
      <c r="I1038" s="12">
        <v>0</v>
      </c>
      <c r="J1038" s="14">
        <v>0</v>
      </c>
      <c r="K1038" s="12">
        <v>0</v>
      </c>
      <c r="L1038" s="20">
        <v>0</v>
      </c>
      <c r="M1038" s="20">
        <v>0</v>
      </c>
      <c r="N1038" s="14">
        <v>2</v>
      </c>
      <c r="O1038" s="14">
        <v>1</v>
      </c>
      <c r="P1038" s="14">
        <v>1</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30</v>
      </c>
      <c r="AF1038" s="20">
        <v>1</v>
      </c>
      <c r="AG1038" s="20">
        <v>3</v>
      </c>
      <c r="AH1038" s="20">
        <v>2</v>
      </c>
      <c r="AI1038" s="20">
        <v>1</v>
      </c>
      <c r="AJ1038" s="20">
        <v>1</v>
      </c>
      <c r="AK1038" s="20">
        <v>6</v>
      </c>
      <c r="AL1038" s="20">
        <v>0</v>
      </c>
      <c r="AM1038" s="20">
        <v>0</v>
      </c>
      <c r="AN1038" s="20">
        <v>0</v>
      </c>
      <c r="AO1038" s="14">
        <v>0</v>
      </c>
      <c r="AP1038" s="20">
        <v>3000</v>
      </c>
      <c r="AQ1038" s="20">
        <v>0.1</v>
      </c>
      <c r="AR1038" s="20">
        <v>0</v>
      </c>
      <c r="AS1038" s="14">
        <v>90610041</v>
      </c>
      <c r="AT1038" s="14">
        <v>90610041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25" customHeight="1">
      <c r="C1039" s="14">
        <v>64100005</v>
      </c>
      <c r="D1039" s="15" t="s">
        <v>1101</v>
      </c>
      <c r="E1039" s="14">
        <v>1</v>
      </c>
      <c r="F1039" s="20">
        <v>80000001</v>
      </c>
      <c r="G1039" s="14">
        <v>0</v>
      </c>
      <c r="H1039" s="14">
        <v>0</v>
      </c>
      <c r="I1039" s="12">
        <v>0</v>
      </c>
      <c r="J1039" s="14">
        <v>0</v>
      </c>
      <c r="K1039" s="12">
        <v>0</v>
      </c>
      <c r="L1039" s="14">
        <v>0</v>
      </c>
      <c r="M1039" s="14">
        <v>0</v>
      </c>
      <c r="N1039" s="14">
        <v>2</v>
      </c>
      <c r="O1039" s="14">
        <v>2</v>
      </c>
      <c r="P1039" s="14">
        <v>0.3</v>
      </c>
      <c r="Q1039" s="14">
        <v>0</v>
      </c>
      <c r="R1039" s="20">
        <v>0</v>
      </c>
      <c r="S1039" s="23">
        <v>0</v>
      </c>
      <c r="T1039" s="12">
        <v>1</v>
      </c>
      <c r="U1039" s="14">
        <v>1</v>
      </c>
      <c r="V1039" s="14">
        <v>0</v>
      </c>
      <c r="W1039" s="14">
        <v>3</v>
      </c>
      <c r="X1039" s="14"/>
      <c r="Y1039" s="14">
        <v>0</v>
      </c>
      <c r="Z1039" s="14">
        <v>0</v>
      </c>
      <c r="AA1039" s="14">
        <v>0</v>
      </c>
      <c r="AB1039" s="14">
        <v>0</v>
      </c>
      <c r="AC1039" s="14">
        <v>1</v>
      </c>
      <c r="AD1039" s="14">
        <v>0</v>
      </c>
      <c r="AE1039" s="14">
        <v>15</v>
      </c>
      <c r="AF1039" s="14">
        <v>0</v>
      </c>
      <c r="AG1039" s="14">
        <v>3</v>
      </c>
      <c r="AH1039" s="20">
        <v>7</v>
      </c>
      <c r="AI1039" s="20">
        <v>0</v>
      </c>
      <c r="AJ1039" s="20">
        <v>1</v>
      </c>
      <c r="AK1039" s="20">
        <v>6</v>
      </c>
      <c r="AL1039" s="14">
        <v>0</v>
      </c>
      <c r="AM1039" s="14">
        <v>0</v>
      </c>
      <c r="AN1039" s="14">
        <v>0</v>
      </c>
      <c r="AO1039" s="14">
        <v>0</v>
      </c>
      <c r="AP1039" s="14">
        <v>3000</v>
      </c>
      <c r="AQ1039" s="14">
        <v>0.5</v>
      </c>
      <c r="AR1039" s="14">
        <v>20</v>
      </c>
      <c r="AS1039" s="20">
        <v>0</v>
      </c>
      <c r="AT1039" s="122">
        <v>90610051</v>
      </c>
      <c r="AU1039" s="123"/>
      <c r="AV1039" s="13" t="s">
        <v>742</v>
      </c>
      <c r="AW1039" s="14" t="s">
        <v>174</v>
      </c>
      <c r="AX1039" s="14">
        <v>10000011</v>
      </c>
      <c r="AY1039" s="14">
        <v>20001010</v>
      </c>
      <c r="AZ1039" s="15" t="s">
        <v>195</v>
      </c>
      <c r="BA1039" s="15" t="s">
        <v>153</v>
      </c>
      <c r="BB1039" s="23">
        <v>0</v>
      </c>
      <c r="BC1039" s="23">
        <v>0</v>
      </c>
      <c r="BD1039" s="34" t="s">
        <v>1102</v>
      </c>
      <c r="BE1039" s="14">
        <v>0</v>
      </c>
      <c r="BF1039" s="12">
        <v>0</v>
      </c>
      <c r="BG1039" s="14">
        <v>0</v>
      </c>
      <c r="BH1039" s="14">
        <v>0</v>
      </c>
      <c r="BI1039" s="14">
        <v>0</v>
      </c>
      <c r="BJ1039" s="14">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64100006</v>
      </c>
      <c r="D1040" s="15" t="s">
        <v>572</v>
      </c>
      <c r="E1040" s="14">
        <v>1</v>
      </c>
      <c r="F1040" s="20">
        <v>80000001</v>
      </c>
      <c r="G1040" s="14">
        <v>0</v>
      </c>
      <c r="H1040" s="14">
        <v>0</v>
      </c>
      <c r="I1040" s="12">
        <v>0</v>
      </c>
      <c r="J1040" s="14">
        <v>0</v>
      </c>
      <c r="K1040" s="14">
        <v>0</v>
      </c>
      <c r="L1040" s="14">
        <v>0</v>
      </c>
      <c r="M1040" s="14">
        <v>0</v>
      </c>
      <c r="N1040" s="12">
        <v>2</v>
      </c>
      <c r="O1040" s="14">
        <v>7</v>
      </c>
      <c r="P1040" s="14">
        <v>0.1</v>
      </c>
      <c r="Q1040" s="14">
        <v>0</v>
      </c>
      <c r="R1040" s="20">
        <v>0</v>
      </c>
      <c r="S1040" s="23">
        <v>0</v>
      </c>
      <c r="T1040" s="12">
        <v>1</v>
      </c>
      <c r="U1040" s="14">
        <v>1</v>
      </c>
      <c r="V1040" s="14">
        <v>0</v>
      </c>
      <c r="W1040" s="14">
        <v>1</v>
      </c>
      <c r="X1040" s="14"/>
      <c r="Y1040" s="14">
        <v>0</v>
      </c>
      <c r="Z1040" s="14">
        <v>0</v>
      </c>
      <c r="AA1040" s="14">
        <v>0</v>
      </c>
      <c r="AB1040" s="14">
        <v>0</v>
      </c>
      <c r="AC1040" s="12">
        <v>0</v>
      </c>
      <c r="AD1040" s="14">
        <v>0</v>
      </c>
      <c r="AE1040" s="14">
        <v>15</v>
      </c>
      <c r="AF1040" s="14">
        <v>0</v>
      </c>
      <c r="AG1040" s="14">
        <v>0</v>
      </c>
      <c r="AH1040" s="20">
        <v>7</v>
      </c>
      <c r="AI1040" s="20">
        <v>0</v>
      </c>
      <c r="AJ1040" s="20">
        <v>0</v>
      </c>
      <c r="AK1040" s="20">
        <v>0</v>
      </c>
      <c r="AL1040" s="14">
        <v>0</v>
      </c>
      <c r="AM1040" s="14">
        <v>0</v>
      </c>
      <c r="AN1040" s="14">
        <v>0</v>
      </c>
      <c r="AO1040" s="14">
        <v>0</v>
      </c>
      <c r="AP1040" s="14">
        <v>1000</v>
      </c>
      <c r="AQ1040" s="14">
        <v>0.5</v>
      </c>
      <c r="AR1040" s="14">
        <v>0</v>
      </c>
      <c r="AS1040" s="20">
        <v>0</v>
      </c>
      <c r="AT1040" s="20">
        <v>90202001</v>
      </c>
      <c r="AU1040" s="20"/>
      <c r="AV1040" s="15" t="s">
        <v>193</v>
      </c>
      <c r="AW1040" s="14">
        <v>0</v>
      </c>
      <c r="AX1040" s="14">
        <v>10007001</v>
      </c>
      <c r="AY1040" s="14">
        <v>0</v>
      </c>
      <c r="AZ1040" s="15" t="s">
        <v>156</v>
      </c>
      <c r="BA1040" s="15" t="s">
        <v>153</v>
      </c>
      <c r="BB1040" s="23">
        <v>0</v>
      </c>
      <c r="BC1040" s="23">
        <v>0</v>
      </c>
      <c r="BD1040" s="35" t="s">
        <v>573</v>
      </c>
      <c r="BE1040" s="14">
        <v>0</v>
      </c>
      <c r="BF1040" s="12">
        <v>0</v>
      </c>
      <c r="BG1040" s="14">
        <v>0</v>
      </c>
      <c r="BH1040" s="14">
        <v>0</v>
      </c>
      <c r="BI1040" s="14">
        <v>0</v>
      </c>
      <c r="BJ1040" s="14">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64100007</v>
      </c>
      <c r="D1041" s="13" t="s">
        <v>526</v>
      </c>
      <c r="E1041" s="14">
        <v>1</v>
      </c>
      <c r="F1041" s="20">
        <v>80000001</v>
      </c>
      <c r="G1041" s="14">
        <v>0</v>
      </c>
      <c r="H1041" s="14">
        <v>0</v>
      </c>
      <c r="I1041" s="12">
        <v>0</v>
      </c>
      <c r="J1041" s="14">
        <v>0</v>
      </c>
      <c r="K1041" s="14">
        <v>0</v>
      </c>
      <c r="L1041" s="12">
        <v>0</v>
      </c>
      <c r="M1041" s="12">
        <v>0</v>
      </c>
      <c r="N1041" s="12">
        <v>2</v>
      </c>
      <c r="O1041" s="12">
        <v>3</v>
      </c>
      <c r="P1041" s="12">
        <v>0.2</v>
      </c>
      <c r="Q1041" s="12">
        <v>0</v>
      </c>
      <c r="R1041" s="20">
        <v>0</v>
      </c>
      <c r="S1041" s="12">
        <v>0</v>
      </c>
      <c r="T1041" s="12">
        <v>1</v>
      </c>
      <c r="U1041" s="12">
        <v>2</v>
      </c>
      <c r="V1041" s="12">
        <v>0</v>
      </c>
      <c r="W1041" s="12">
        <v>3</v>
      </c>
      <c r="X1041" s="12"/>
      <c r="Y1041" s="12">
        <v>0</v>
      </c>
      <c r="Z1041" s="12">
        <v>1</v>
      </c>
      <c r="AA1041" s="12">
        <v>0</v>
      </c>
      <c r="AB1041" s="12">
        <v>0</v>
      </c>
      <c r="AC1041" s="12">
        <v>0</v>
      </c>
      <c r="AD1041" s="12">
        <v>0</v>
      </c>
      <c r="AE1041" s="12">
        <v>8</v>
      </c>
      <c r="AF1041" s="12">
        <v>1</v>
      </c>
      <c r="AG1041" s="12">
        <v>3</v>
      </c>
      <c r="AH1041" s="20">
        <v>1</v>
      </c>
      <c r="AI1041" s="20">
        <v>1</v>
      </c>
      <c r="AJ1041" s="20">
        <v>0</v>
      </c>
      <c r="AK1041" s="20">
        <v>1.5</v>
      </c>
      <c r="AL1041" s="12">
        <v>0</v>
      </c>
      <c r="AM1041" s="12">
        <v>0</v>
      </c>
      <c r="AN1041" s="12">
        <v>0</v>
      </c>
      <c r="AO1041" s="12">
        <v>0</v>
      </c>
      <c r="AP1041" s="12">
        <v>5000</v>
      </c>
      <c r="AQ1041" s="12">
        <v>3</v>
      </c>
      <c r="AR1041" s="12">
        <v>0</v>
      </c>
      <c r="AS1041" s="20">
        <v>0</v>
      </c>
      <c r="AT1041" s="12" t="s">
        <v>153</v>
      </c>
      <c r="AU1041" s="12"/>
      <c r="AV1041" s="15" t="s">
        <v>173</v>
      </c>
      <c r="AW1041" s="12" t="s">
        <v>159</v>
      </c>
      <c r="AX1041" s="14">
        <v>10000011</v>
      </c>
      <c r="AY1041" s="14">
        <v>70204001</v>
      </c>
      <c r="AZ1041" s="13" t="s">
        <v>156</v>
      </c>
      <c r="BA1041" s="12" t="s">
        <v>1236</v>
      </c>
      <c r="BB1041" s="23">
        <v>0</v>
      </c>
      <c r="BC1041" s="23">
        <v>0</v>
      </c>
      <c r="BD1041" s="34" t="s">
        <v>1234</v>
      </c>
      <c r="BE1041" s="12">
        <v>0</v>
      </c>
      <c r="BF1041" s="12">
        <v>0</v>
      </c>
      <c r="BG1041" s="12">
        <v>0</v>
      </c>
      <c r="BH1041" s="12">
        <v>0</v>
      </c>
      <c r="BI1041" s="12">
        <v>0</v>
      </c>
      <c r="BJ1041" s="12">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641000071</v>
      </c>
      <c r="D1042" s="15" t="s">
        <v>1101</v>
      </c>
      <c r="E1042" s="14">
        <v>1</v>
      </c>
      <c r="F1042" s="20">
        <v>80000001</v>
      </c>
      <c r="G1042" s="14">
        <v>0</v>
      </c>
      <c r="H1042" s="14">
        <v>0</v>
      </c>
      <c r="I1042" s="12">
        <v>0</v>
      </c>
      <c r="J1042" s="14">
        <v>0</v>
      </c>
      <c r="K1042" s="12">
        <v>0</v>
      </c>
      <c r="L1042" s="14">
        <v>0</v>
      </c>
      <c r="M1042" s="14">
        <v>0</v>
      </c>
      <c r="N1042" s="14">
        <v>2</v>
      </c>
      <c r="O1042" s="14">
        <v>3</v>
      </c>
      <c r="P1042" s="14">
        <v>0.3</v>
      </c>
      <c r="Q1042" s="14">
        <v>0</v>
      </c>
      <c r="R1042" s="20">
        <v>1</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0</v>
      </c>
      <c r="AU1042" s="123"/>
      <c r="AV1042" s="13" t="s">
        <v>742</v>
      </c>
      <c r="AW1042" s="14" t="s">
        <v>174</v>
      </c>
      <c r="AX1042" s="14">
        <v>10000011</v>
      </c>
      <c r="AY1042" s="14">
        <v>70204001</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64100008</v>
      </c>
      <c r="D1043" s="13" t="s">
        <v>1237</v>
      </c>
      <c r="E1043" s="14">
        <v>1</v>
      </c>
      <c r="F1043" s="20">
        <v>80000001</v>
      </c>
      <c r="G1043" s="12">
        <v>0</v>
      </c>
      <c r="H1043" s="12">
        <v>0</v>
      </c>
      <c r="I1043" s="12">
        <v>0</v>
      </c>
      <c r="J1043" s="12">
        <v>0</v>
      </c>
      <c r="K1043" s="14">
        <v>0</v>
      </c>
      <c r="L1043" s="12">
        <v>0</v>
      </c>
      <c r="M1043" s="12">
        <v>0</v>
      </c>
      <c r="N1043" s="12">
        <v>2</v>
      </c>
      <c r="O1043" s="12">
        <v>1</v>
      </c>
      <c r="P1043" s="12">
        <v>0.2</v>
      </c>
      <c r="Q1043" s="12">
        <v>0</v>
      </c>
      <c r="R1043" s="20">
        <v>0</v>
      </c>
      <c r="S1043" s="12">
        <v>0</v>
      </c>
      <c r="T1043" s="12">
        <v>1</v>
      </c>
      <c r="U1043" s="12">
        <v>2</v>
      </c>
      <c r="V1043" s="12">
        <v>0</v>
      </c>
      <c r="W1043" s="12">
        <v>0</v>
      </c>
      <c r="X1043" s="12"/>
      <c r="Y1043" s="12">
        <v>0</v>
      </c>
      <c r="Z1043" s="12">
        <v>0</v>
      </c>
      <c r="AA1043" s="12">
        <v>0</v>
      </c>
      <c r="AB1043" s="12">
        <v>0</v>
      </c>
      <c r="AC1043" s="12">
        <v>0</v>
      </c>
      <c r="AD1043" s="12">
        <v>0</v>
      </c>
      <c r="AE1043" s="12">
        <v>30</v>
      </c>
      <c r="AF1043" s="12">
        <v>0</v>
      </c>
      <c r="AG1043" s="12">
        <v>0</v>
      </c>
      <c r="AH1043" s="20">
        <v>2</v>
      </c>
      <c r="AI1043" s="20">
        <v>2</v>
      </c>
      <c r="AJ1043" s="20">
        <v>0</v>
      </c>
      <c r="AK1043" s="20">
        <v>1.5</v>
      </c>
      <c r="AL1043" s="12">
        <v>0</v>
      </c>
      <c r="AM1043" s="12">
        <v>0</v>
      </c>
      <c r="AN1043" s="12">
        <v>0</v>
      </c>
      <c r="AO1043" s="14">
        <v>0</v>
      </c>
      <c r="AP1043" s="12">
        <v>3000</v>
      </c>
      <c r="AQ1043" s="12">
        <v>0</v>
      </c>
      <c r="AR1043" s="12">
        <v>0</v>
      </c>
      <c r="AS1043" s="20">
        <v>0</v>
      </c>
      <c r="AT1043" s="12" t="s">
        <v>153</v>
      </c>
      <c r="AU1043" s="12"/>
      <c r="AV1043" s="13" t="s">
        <v>173</v>
      </c>
      <c r="AW1043" s="12" t="s">
        <v>155</v>
      </c>
      <c r="AX1043" s="14">
        <v>0</v>
      </c>
      <c r="AY1043" s="14">
        <v>21101051</v>
      </c>
      <c r="AZ1043" s="13" t="s">
        <v>267</v>
      </c>
      <c r="BA1043" s="227" t="s">
        <v>1238</v>
      </c>
      <c r="BB1043" s="23">
        <v>0</v>
      </c>
      <c r="BC1043" s="23">
        <v>0</v>
      </c>
      <c r="BD1043" s="34" t="s">
        <v>1239</v>
      </c>
      <c r="BE1043" s="12">
        <v>0</v>
      </c>
      <c r="BF1043" s="12">
        <v>0</v>
      </c>
      <c r="BG1043" s="12">
        <v>0</v>
      </c>
      <c r="BH1043" s="12">
        <v>0</v>
      </c>
      <c r="BI1043" s="12">
        <v>0</v>
      </c>
      <c r="BJ1043" s="12">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19.5" customHeight="1">
      <c r="C1044" s="14">
        <v>64100009</v>
      </c>
      <c r="D1044" s="15" t="s">
        <v>854</v>
      </c>
      <c r="E1044" s="12">
        <v>1</v>
      </c>
      <c r="F1044" s="20">
        <v>80000001</v>
      </c>
      <c r="G1044" s="14">
        <v>0</v>
      </c>
      <c r="H1044" s="14">
        <v>0</v>
      </c>
      <c r="I1044" s="12">
        <v>1</v>
      </c>
      <c r="J1044" s="14">
        <v>0</v>
      </c>
      <c r="K1044" s="12">
        <v>0</v>
      </c>
      <c r="L1044" s="14">
        <v>0</v>
      </c>
      <c r="M1044" s="14">
        <v>0</v>
      </c>
      <c r="N1044" s="14">
        <v>2</v>
      </c>
      <c r="O1044" s="14">
        <v>10</v>
      </c>
      <c r="P1044" s="14">
        <v>0.8</v>
      </c>
      <c r="Q1044" s="14">
        <v>0</v>
      </c>
      <c r="R1044" s="20">
        <v>0</v>
      </c>
      <c r="S1044" s="23">
        <v>0</v>
      </c>
      <c r="T1044" s="12">
        <v>1</v>
      </c>
      <c r="U1044" s="14">
        <v>2</v>
      </c>
      <c r="V1044" s="14">
        <v>0</v>
      </c>
      <c r="W1044" s="14">
        <v>2.5</v>
      </c>
      <c r="X1044" s="14"/>
      <c r="Y1044" s="14">
        <v>1500</v>
      </c>
      <c r="Z1044" s="14">
        <v>0</v>
      </c>
      <c r="AA1044" s="14">
        <v>0</v>
      </c>
      <c r="AB1044" s="14">
        <v>0</v>
      </c>
      <c r="AC1044" s="14">
        <v>0</v>
      </c>
      <c r="AD1044" s="14">
        <v>0</v>
      </c>
      <c r="AE1044" s="14">
        <v>5</v>
      </c>
      <c r="AF1044" s="14">
        <v>1</v>
      </c>
      <c r="AG1044" s="14">
        <v>2</v>
      </c>
      <c r="AH1044" s="20">
        <v>2</v>
      </c>
      <c r="AI1044" s="20">
        <v>2</v>
      </c>
      <c r="AJ1044" s="20">
        <v>0</v>
      </c>
      <c r="AK1044" s="20">
        <v>4</v>
      </c>
      <c r="AL1044" s="14">
        <v>0</v>
      </c>
      <c r="AM1044" s="14">
        <v>0</v>
      </c>
      <c r="AN1044" s="14">
        <v>0</v>
      </c>
      <c r="AO1044" s="14">
        <v>0</v>
      </c>
      <c r="AP1044" s="14">
        <v>30000</v>
      </c>
      <c r="AQ1044" s="14">
        <v>0.5</v>
      </c>
      <c r="AR1044" s="14">
        <v>10</v>
      </c>
      <c r="AS1044" s="20">
        <v>0</v>
      </c>
      <c r="AT1044" s="14">
        <v>92002001</v>
      </c>
      <c r="AU1044" s="14"/>
      <c r="AV1044" s="15" t="s">
        <v>173</v>
      </c>
      <c r="AW1044" s="14" t="s">
        <v>155</v>
      </c>
      <c r="AX1044" s="14">
        <v>10003002</v>
      </c>
      <c r="AY1044" s="14">
        <v>70204006</v>
      </c>
      <c r="AZ1044" s="15" t="s">
        <v>181</v>
      </c>
      <c r="BA1044" s="15">
        <v>0</v>
      </c>
      <c r="BB1044" s="23">
        <v>0</v>
      </c>
      <c r="BC1044" s="23">
        <v>0</v>
      </c>
      <c r="BD1044" s="33" t="str">
        <f t="shared" ref="BD1044" si="131">"立即对指定前方区域释放冲击波,冲击波对触碰的怪物造成"&amp;W1044*100&amp;"%攻击伤害+"&amp;Y1044&amp;"点固定伤害"</f>
        <v>立即对指定前方区域释放冲击波,冲击波对触碰的怪物造成250%攻击伤害+1500点固定伤害</v>
      </c>
      <c r="BE1044" s="14">
        <v>0</v>
      </c>
      <c r="BF1044" s="12">
        <v>0</v>
      </c>
      <c r="BG1044" s="14">
        <v>0</v>
      </c>
      <c r="BH1044" s="14">
        <v>0</v>
      </c>
      <c r="BI1044" s="14">
        <v>0</v>
      </c>
      <c r="BJ1044" s="14">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19.5" customHeight="1">
      <c r="C1045" s="14">
        <v>64100010</v>
      </c>
      <c r="D1045" s="15" t="s">
        <v>855</v>
      </c>
      <c r="E1045" s="12">
        <v>1</v>
      </c>
      <c r="F1045" s="20">
        <v>80000001</v>
      </c>
      <c r="G1045" s="12">
        <v>0</v>
      </c>
      <c r="H1045" s="12">
        <v>0</v>
      </c>
      <c r="I1045" s="12">
        <v>1</v>
      </c>
      <c r="J1045" s="12">
        <v>0</v>
      </c>
      <c r="K1045" s="12">
        <v>0</v>
      </c>
      <c r="L1045" s="14">
        <v>0</v>
      </c>
      <c r="M1045" s="14">
        <v>0</v>
      </c>
      <c r="N1045" s="14">
        <v>2</v>
      </c>
      <c r="O1045" s="14">
        <v>10</v>
      </c>
      <c r="P1045" s="14">
        <v>0.8</v>
      </c>
      <c r="Q1045" s="14">
        <v>0</v>
      </c>
      <c r="R1045" s="20">
        <v>0</v>
      </c>
      <c r="S1045" s="23">
        <v>0</v>
      </c>
      <c r="T1045" s="12">
        <v>1</v>
      </c>
      <c r="U1045" s="14">
        <v>2</v>
      </c>
      <c r="V1045" s="14">
        <v>0</v>
      </c>
      <c r="W1045" s="14">
        <v>2.5</v>
      </c>
      <c r="X1045" s="14"/>
      <c r="Y1045" s="14">
        <v>1000</v>
      </c>
      <c r="Z1045" s="14">
        <v>0</v>
      </c>
      <c r="AA1045" s="14">
        <v>0</v>
      </c>
      <c r="AB1045" s="14">
        <v>0</v>
      </c>
      <c r="AC1045" s="14">
        <v>0</v>
      </c>
      <c r="AD1045" s="14">
        <v>0</v>
      </c>
      <c r="AE1045" s="14">
        <v>8</v>
      </c>
      <c r="AF1045" s="14">
        <v>1</v>
      </c>
      <c r="AG1045" s="14">
        <v>3</v>
      </c>
      <c r="AH1045" s="20">
        <v>2</v>
      </c>
      <c r="AI1045" s="20">
        <v>1</v>
      </c>
      <c r="AJ1045" s="20">
        <v>0</v>
      </c>
      <c r="AK1045" s="20">
        <v>6</v>
      </c>
      <c r="AL1045" s="14">
        <v>0</v>
      </c>
      <c r="AM1045" s="14">
        <v>0</v>
      </c>
      <c r="AN1045" s="14">
        <v>0</v>
      </c>
      <c r="AO1045" s="14">
        <v>0.25</v>
      </c>
      <c r="AP1045" s="14">
        <v>3000</v>
      </c>
      <c r="AQ1045" s="14">
        <v>0.5</v>
      </c>
      <c r="AR1045" s="14">
        <v>0</v>
      </c>
      <c r="AS1045" s="20">
        <v>0</v>
      </c>
      <c r="AT1045" s="14">
        <v>0</v>
      </c>
      <c r="AU1045" s="14"/>
      <c r="AV1045" s="15" t="s">
        <v>173</v>
      </c>
      <c r="AW1045" s="14" t="s">
        <v>174</v>
      </c>
      <c r="AX1045" s="14">
        <v>10000006</v>
      </c>
      <c r="AY1045" s="14">
        <v>21100010</v>
      </c>
      <c r="AZ1045" s="15" t="s">
        <v>156</v>
      </c>
      <c r="BA1045" s="15">
        <v>0</v>
      </c>
      <c r="BB1045" s="23">
        <v>0</v>
      </c>
      <c r="BC1045" s="23">
        <v>0</v>
      </c>
      <c r="BD1045" s="33" t="str">
        <f t="shared" ref="BD1045" si="132">"立即对目标范围内的怪物造成"&amp;W1045*100&amp;"%攻击伤害+"&amp;Y1045&amp;"点固定伤害"</f>
        <v>立即对目标范围内的怪物造成250%攻击伤害+1000点固定伤害</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64100011</v>
      </c>
      <c r="D1046" s="13" t="s">
        <v>954</v>
      </c>
      <c r="E1046" s="12">
        <v>1</v>
      </c>
      <c r="F1046" s="20">
        <v>80000001</v>
      </c>
      <c r="G1046" s="14">
        <v>0</v>
      </c>
      <c r="H1046" s="14">
        <v>0</v>
      </c>
      <c r="I1046" s="14">
        <v>1</v>
      </c>
      <c r="J1046" s="14">
        <v>0</v>
      </c>
      <c r="K1046" s="14">
        <v>0</v>
      </c>
      <c r="L1046" s="12">
        <v>0</v>
      </c>
      <c r="M1046" s="12">
        <v>0</v>
      </c>
      <c r="N1046" s="12">
        <v>5</v>
      </c>
      <c r="O1046" s="12">
        <v>0</v>
      </c>
      <c r="P1046" s="12">
        <v>0</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9</v>
      </c>
      <c r="AF1046" s="12">
        <v>2</v>
      </c>
      <c r="AG1046" s="12" t="s">
        <v>152</v>
      </c>
      <c r="AH1046" s="20">
        <v>2</v>
      </c>
      <c r="AI1046" s="20">
        <v>2</v>
      </c>
      <c r="AJ1046" s="20">
        <v>0</v>
      </c>
      <c r="AK1046" s="20">
        <v>1.5</v>
      </c>
      <c r="AL1046" s="12">
        <v>0</v>
      </c>
      <c r="AM1046" s="12">
        <v>0</v>
      </c>
      <c r="AN1046" s="12">
        <v>0</v>
      </c>
      <c r="AO1046" s="12">
        <v>0</v>
      </c>
      <c r="AP1046" s="12">
        <v>3000</v>
      </c>
      <c r="AQ1046" s="12">
        <v>0.5</v>
      </c>
      <c r="AR1046" s="12">
        <v>0</v>
      </c>
      <c r="AS1046" s="20">
        <v>0</v>
      </c>
      <c r="AT1046" s="12" t="s">
        <v>153</v>
      </c>
      <c r="AU1046" s="12"/>
      <c r="AV1046" s="13" t="s">
        <v>173</v>
      </c>
      <c r="AW1046" s="12">
        <v>0</v>
      </c>
      <c r="AX1046" s="14">
        <v>0</v>
      </c>
      <c r="AY1046" s="14">
        <v>0</v>
      </c>
      <c r="AZ1046" s="13" t="s">
        <v>156</v>
      </c>
      <c r="BA1046" s="12" t="s">
        <v>955</v>
      </c>
      <c r="BB1046" s="23">
        <v>0</v>
      </c>
      <c r="BC1046" s="23">
        <v>0</v>
      </c>
      <c r="BD1046" s="34" t="s">
        <v>956</v>
      </c>
      <c r="BE1046" s="12"/>
      <c r="BF1046" s="12">
        <v>0</v>
      </c>
      <c r="BG1046" s="12"/>
      <c r="BH1046" s="12"/>
      <c r="BI1046" s="12"/>
      <c r="BJ1046" s="14"/>
      <c r="BK1046" s="12">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64100012</v>
      </c>
      <c r="D1047" s="13" t="s">
        <v>957</v>
      </c>
      <c r="E1047" s="12">
        <v>1</v>
      </c>
      <c r="F1047" s="20">
        <v>80000001</v>
      </c>
      <c r="G1047" s="14">
        <v>0</v>
      </c>
      <c r="H1047" s="14">
        <v>0</v>
      </c>
      <c r="I1047" s="14">
        <v>1</v>
      </c>
      <c r="J1047" s="14">
        <v>0</v>
      </c>
      <c r="K1047" s="14">
        <v>0</v>
      </c>
      <c r="L1047" s="12">
        <v>0</v>
      </c>
      <c r="M1047" s="12">
        <v>0</v>
      </c>
      <c r="N1047" s="12">
        <v>5</v>
      </c>
      <c r="O1047" s="12">
        <v>0</v>
      </c>
      <c r="P1047" s="12">
        <v>0</v>
      </c>
      <c r="Q1047" s="12">
        <v>0</v>
      </c>
      <c r="R1047" s="20">
        <v>0</v>
      </c>
      <c r="S1047" s="12">
        <v>0</v>
      </c>
      <c r="T1047" s="12">
        <v>1</v>
      </c>
      <c r="U1047" s="12">
        <v>2</v>
      </c>
      <c r="V1047" s="12">
        <v>0</v>
      </c>
      <c r="W1047" s="12">
        <v>0</v>
      </c>
      <c r="X1047" s="12"/>
      <c r="Y1047" s="12">
        <v>0</v>
      </c>
      <c r="Z1047" s="12">
        <v>0</v>
      </c>
      <c r="AA1047" s="12">
        <v>0</v>
      </c>
      <c r="AB1047" s="12">
        <v>0</v>
      </c>
      <c r="AC1047" s="12">
        <v>0</v>
      </c>
      <c r="AD1047" s="12">
        <v>0</v>
      </c>
      <c r="AE1047" s="12">
        <v>9</v>
      </c>
      <c r="AF1047" s="12">
        <v>2</v>
      </c>
      <c r="AG1047" s="12" t="s">
        <v>152</v>
      </c>
      <c r="AH1047" s="20">
        <v>2</v>
      </c>
      <c r="AI1047" s="20">
        <v>2</v>
      </c>
      <c r="AJ1047" s="20">
        <v>0</v>
      </c>
      <c r="AK1047" s="20">
        <v>1.5</v>
      </c>
      <c r="AL1047" s="12">
        <v>0</v>
      </c>
      <c r="AM1047" s="12">
        <v>0</v>
      </c>
      <c r="AN1047" s="12">
        <v>0</v>
      </c>
      <c r="AO1047" s="12">
        <v>0</v>
      </c>
      <c r="AP1047" s="12">
        <v>3000</v>
      </c>
      <c r="AQ1047" s="12">
        <v>0.5</v>
      </c>
      <c r="AR1047" s="12">
        <v>0</v>
      </c>
      <c r="AS1047" s="20">
        <v>0</v>
      </c>
      <c r="AT1047" s="12" t="s">
        <v>153</v>
      </c>
      <c r="AU1047" s="12"/>
      <c r="AV1047" s="13" t="s">
        <v>173</v>
      </c>
      <c r="AW1047" s="12">
        <v>0</v>
      </c>
      <c r="AX1047" s="14">
        <v>0</v>
      </c>
      <c r="AY1047" s="14">
        <v>0</v>
      </c>
      <c r="AZ1047" s="13" t="s">
        <v>156</v>
      </c>
      <c r="BA1047" s="12" t="s">
        <v>958</v>
      </c>
      <c r="BB1047" s="23">
        <v>0</v>
      </c>
      <c r="BC1047" s="23">
        <v>0</v>
      </c>
      <c r="BD1047" s="34" t="s">
        <v>959</v>
      </c>
      <c r="BE1047" s="12"/>
      <c r="BF1047" s="12">
        <v>0</v>
      </c>
      <c r="BG1047" s="12"/>
      <c r="BH1047" s="12"/>
      <c r="BI1047" s="12"/>
      <c r="BJ1047" s="14"/>
      <c r="BK1047" s="12">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64100013</v>
      </c>
      <c r="D1048" s="13" t="s">
        <v>856</v>
      </c>
      <c r="E1048" s="12">
        <v>1</v>
      </c>
      <c r="F1048" s="20">
        <v>80000001</v>
      </c>
      <c r="G1048" s="14">
        <v>0</v>
      </c>
      <c r="H1048" s="14">
        <v>0</v>
      </c>
      <c r="I1048" s="14">
        <v>1</v>
      </c>
      <c r="J1048" s="14">
        <v>0</v>
      </c>
      <c r="K1048" s="14">
        <v>0</v>
      </c>
      <c r="L1048" s="12">
        <v>0</v>
      </c>
      <c r="M1048" s="12">
        <v>0</v>
      </c>
      <c r="N1048" s="12">
        <v>5</v>
      </c>
      <c r="O1048" s="12">
        <v>0</v>
      </c>
      <c r="P1048" s="12">
        <v>0</v>
      </c>
      <c r="Q1048" s="12">
        <v>0</v>
      </c>
      <c r="R1048" s="20">
        <v>0</v>
      </c>
      <c r="S1048" s="12">
        <v>0</v>
      </c>
      <c r="T1048" s="12">
        <v>1</v>
      </c>
      <c r="U1048" s="12">
        <v>2</v>
      </c>
      <c r="V1048" s="12">
        <v>0</v>
      </c>
      <c r="W1048" s="12">
        <v>0</v>
      </c>
      <c r="X1048" s="12"/>
      <c r="Y1048" s="12">
        <v>0</v>
      </c>
      <c r="Z1048" s="12">
        <v>0</v>
      </c>
      <c r="AA1048" s="12">
        <v>0</v>
      </c>
      <c r="AB1048" s="12">
        <v>0</v>
      </c>
      <c r="AC1048" s="12">
        <v>0</v>
      </c>
      <c r="AD1048" s="12">
        <v>0</v>
      </c>
      <c r="AE1048" s="12">
        <v>9</v>
      </c>
      <c r="AF1048" s="12">
        <v>2</v>
      </c>
      <c r="AG1048" s="12" t="s">
        <v>152</v>
      </c>
      <c r="AH1048" s="20">
        <v>2</v>
      </c>
      <c r="AI1048" s="20">
        <v>2</v>
      </c>
      <c r="AJ1048" s="20">
        <v>0</v>
      </c>
      <c r="AK1048" s="20">
        <v>1.5</v>
      </c>
      <c r="AL1048" s="12">
        <v>0</v>
      </c>
      <c r="AM1048" s="12">
        <v>0</v>
      </c>
      <c r="AN1048" s="12">
        <v>0</v>
      </c>
      <c r="AO1048" s="12">
        <v>0</v>
      </c>
      <c r="AP1048" s="12">
        <v>3000</v>
      </c>
      <c r="AQ1048" s="12">
        <v>0</v>
      </c>
      <c r="AR1048" s="12">
        <v>0</v>
      </c>
      <c r="AS1048" s="20">
        <v>0</v>
      </c>
      <c r="AT1048" s="12" t="s">
        <v>153</v>
      </c>
      <c r="AU1048" s="12"/>
      <c r="AV1048" s="13" t="s">
        <v>173</v>
      </c>
      <c r="AW1048" s="12">
        <v>0</v>
      </c>
      <c r="AX1048" s="14">
        <v>0</v>
      </c>
      <c r="AY1048" s="14">
        <v>0</v>
      </c>
      <c r="AZ1048" s="13" t="s">
        <v>156</v>
      </c>
      <c r="BA1048" s="12" t="s">
        <v>1240</v>
      </c>
      <c r="BB1048" s="23">
        <v>0</v>
      </c>
      <c r="BC1048" s="23">
        <v>0</v>
      </c>
      <c r="BD1048" s="34" t="s">
        <v>914</v>
      </c>
      <c r="BE1048" s="12"/>
      <c r="BF1048" s="12">
        <v>0</v>
      </c>
      <c r="BG1048" s="12"/>
      <c r="BH1048" s="12"/>
      <c r="BI1048" s="12"/>
      <c r="BJ1048" s="14"/>
      <c r="BK1048" s="12">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64100014</v>
      </c>
      <c r="D1049" s="13" t="s">
        <v>856</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v>
      </c>
      <c r="AR1049" s="12">
        <v>0</v>
      </c>
      <c r="AS1049" s="20">
        <v>0</v>
      </c>
      <c r="AT1049" s="12" t="s">
        <v>153</v>
      </c>
      <c r="AU1049" s="12"/>
      <c r="AV1049" s="13" t="s">
        <v>173</v>
      </c>
      <c r="AW1049" s="12">
        <v>0</v>
      </c>
      <c r="AX1049" s="14">
        <v>0</v>
      </c>
      <c r="AY1049" s="14">
        <v>0</v>
      </c>
      <c r="AZ1049" s="13" t="s">
        <v>156</v>
      </c>
      <c r="BA1049" s="12" t="s">
        <v>1241</v>
      </c>
      <c r="BB1049" s="23">
        <v>0</v>
      </c>
      <c r="BC1049" s="23">
        <v>0</v>
      </c>
      <c r="BD1049" s="34" t="s">
        <v>1009</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30">
        <v>65000001</v>
      </c>
      <c r="D1050" s="31" t="s">
        <v>763</v>
      </c>
      <c r="E1050" s="30">
        <v>1</v>
      </c>
      <c r="F1050" s="20">
        <v>80000001</v>
      </c>
      <c r="G1050" s="30">
        <v>0</v>
      </c>
      <c r="H1050" s="30">
        <v>0</v>
      </c>
      <c r="I1050" s="30">
        <v>1</v>
      </c>
      <c r="J1050" s="30">
        <v>0</v>
      </c>
      <c r="K1050" s="30">
        <v>0</v>
      </c>
      <c r="L1050" s="30">
        <v>0</v>
      </c>
      <c r="M1050" s="30">
        <v>0</v>
      </c>
      <c r="N1050" s="30">
        <v>2</v>
      </c>
      <c r="O1050" s="30">
        <v>0</v>
      </c>
      <c r="P1050" s="30">
        <v>0</v>
      </c>
      <c r="Q1050" s="30">
        <v>0</v>
      </c>
      <c r="R1050" s="30">
        <v>0</v>
      </c>
      <c r="S1050" s="30">
        <v>0</v>
      </c>
      <c r="T1050" s="30">
        <v>1</v>
      </c>
      <c r="U1050" s="30">
        <v>2</v>
      </c>
      <c r="V1050" s="30">
        <v>0</v>
      </c>
      <c r="W1050" s="30">
        <v>0</v>
      </c>
      <c r="X1050" s="30"/>
      <c r="Y1050" s="30">
        <v>0</v>
      </c>
      <c r="Z1050" s="30">
        <v>0</v>
      </c>
      <c r="AA1050" s="30">
        <v>0</v>
      </c>
      <c r="AB1050" s="30">
        <v>0</v>
      </c>
      <c r="AC1050" s="30">
        <v>1</v>
      </c>
      <c r="AD1050" s="30">
        <v>0</v>
      </c>
      <c r="AE1050" s="30">
        <v>18</v>
      </c>
      <c r="AF1050" s="30">
        <v>0</v>
      </c>
      <c r="AG1050" s="30">
        <v>0</v>
      </c>
      <c r="AH1050" s="30">
        <v>2</v>
      </c>
      <c r="AI1050" s="30">
        <v>0</v>
      </c>
      <c r="AJ1050" s="30">
        <v>0</v>
      </c>
      <c r="AK1050" s="30">
        <v>0</v>
      </c>
      <c r="AL1050" s="30">
        <v>0</v>
      </c>
      <c r="AM1050" s="30">
        <v>0</v>
      </c>
      <c r="AN1050" s="30">
        <v>0</v>
      </c>
      <c r="AO1050" s="30">
        <v>0</v>
      </c>
      <c r="AP1050" s="30">
        <v>1000</v>
      </c>
      <c r="AQ1050" s="30">
        <v>0</v>
      </c>
      <c r="AR1050" s="30">
        <v>0</v>
      </c>
      <c r="AS1050" s="30">
        <v>95000001</v>
      </c>
      <c r="AT1050" s="30" t="s">
        <v>153</v>
      </c>
      <c r="AU1050" s="30"/>
      <c r="AV1050" s="31" t="s">
        <v>173</v>
      </c>
      <c r="AW1050" s="30" t="s">
        <v>1242</v>
      </c>
      <c r="AX1050" s="30">
        <v>0</v>
      </c>
      <c r="AY1050" s="30">
        <v>40000003</v>
      </c>
      <c r="AZ1050" s="31" t="s">
        <v>156</v>
      </c>
      <c r="BA1050" s="31" t="s">
        <v>153</v>
      </c>
      <c r="BB1050" s="30">
        <v>0</v>
      </c>
      <c r="BC1050" s="30">
        <v>0</v>
      </c>
      <c r="BD1050" s="36"/>
      <c r="BE1050" s="30">
        <v>0</v>
      </c>
      <c r="BF1050" s="30">
        <v>0</v>
      </c>
      <c r="BG1050" s="30">
        <v>0</v>
      </c>
      <c r="BH1050" s="30">
        <v>0</v>
      </c>
      <c r="BI1050" s="30">
        <v>0</v>
      </c>
      <c r="BJ1050" s="30">
        <v>0</v>
      </c>
      <c r="BK1050" s="32">
        <v>0</v>
      </c>
      <c r="BL1050" s="3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30">
        <v>65000002</v>
      </c>
      <c r="D1051" s="31" t="s">
        <v>763</v>
      </c>
      <c r="E1051" s="30">
        <v>1</v>
      </c>
      <c r="F1051" s="20">
        <v>80000001</v>
      </c>
      <c r="G1051" s="30">
        <v>0</v>
      </c>
      <c r="H1051" s="30">
        <v>0</v>
      </c>
      <c r="I1051" s="30">
        <v>1</v>
      </c>
      <c r="J1051" s="30">
        <v>0</v>
      </c>
      <c r="K1051" s="30">
        <v>0</v>
      </c>
      <c r="L1051" s="30">
        <v>0</v>
      </c>
      <c r="M1051" s="30">
        <v>0</v>
      </c>
      <c r="N1051" s="30">
        <v>2</v>
      </c>
      <c r="O1051" s="30">
        <v>0</v>
      </c>
      <c r="P1051" s="30">
        <v>0</v>
      </c>
      <c r="Q1051" s="30">
        <v>0</v>
      </c>
      <c r="R1051" s="30">
        <v>0</v>
      </c>
      <c r="S1051" s="30">
        <v>0</v>
      </c>
      <c r="T1051" s="30">
        <v>1</v>
      </c>
      <c r="U1051" s="30">
        <v>2</v>
      </c>
      <c r="V1051" s="30">
        <v>0</v>
      </c>
      <c r="W1051" s="30">
        <v>0</v>
      </c>
      <c r="X1051" s="30"/>
      <c r="Y1051" s="30">
        <v>0</v>
      </c>
      <c r="Z1051" s="30">
        <v>0</v>
      </c>
      <c r="AA1051" s="30">
        <v>0</v>
      </c>
      <c r="AB1051" s="30">
        <v>0</v>
      </c>
      <c r="AC1051" s="30">
        <v>1</v>
      </c>
      <c r="AD1051" s="30">
        <v>0</v>
      </c>
      <c r="AE1051" s="30">
        <v>18</v>
      </c>
      <c r="AF1051" s="30">
        <v>0</v>
      </c>
      <c r="AG1051" s="30">
        <v>0</v>
      </c>
      <c r="AH1051" s="30">
        <v>2</v>
      </c>
      <c r="AI1051" s="30">
        <v>0</v>
      </c>
      <c r="AJ1051" s="30">
        <v>0</v>
      </c>
      <c r="AK1051" s="30">
        <v>0</v>
      </c>
      <c r="AL1051" s="30">
        <v>0</v>
      </c>
      <c r="AM1051" s="30">
        <v>0</v>
      </c>
      <c r="AN1051" s="30">
        <v>0</v>
      </c>
      <c r="AO1051" s="30">
        <v>0</v>
      </c>
      <c r="AP1051" s="30">
        <v>1000</v>
      </c>
      <c r="AQ1051" s="30">
        <v>0</v>
      </c>
      <c r="AR1051" s="30">
        <v>0</v>
      </c>
      <c r="AS1051" s="30">
        <v>95000002</v>
      </c>
      <c r="AT1051" s="30" t="s">
        <v>153</v>
      </c>
      <c r="AU1051" s="30"/>
      <c r="AV1051" s="31" t="s">
        <v>173</v>
      </c>
      <c r="AW1051" s="30" t="s">
        <v>1242</v>
      </c>
      <c r="AX1051" s="30">
        <v>0</v>
      </c>
      <c r="AY1051" s="30">
        <v>40000003</v>
      </c>
      <c r="AZ1051" s="31" t="s">
        <v>156</v>
      </c>
      <c r="BA1051" s="31" t="s">
        <v>153</v>
      </c>
      <c r="BB1051" s="30">
        <v>0</v>
      </c>
      <c r="BC1051" s="30">
        <v>0</v>
      </c>
      <c r="BD1051" s="36"/>
      <c r="BE1051" s="30">
        <v>0</v>
      </c>
      <c r="BF1051" s="30">
        <v>0</v>
      </c>
      <c r="BG1051" s="30">
        <v>0</v>
      </c>
      <c r="BH1051" s="30">
        <v>0</v>
      </c>
      <c r="BI1051" s="30">
        <v>0</v>
      </c>
      <c r="BJ1051" s="30">
        <v>0</v>
      </c>
      <c r="BK1051" s="32">
        <v>0</v>
      </c>
      <c r="BL1051" s="3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30">
        <v>65000003</v>
      </c>
      <c r="D1052" s="31" t="s">
        <v>763</v>
      </c>
      <c r="E1052" s="30">
        <v>1</v>
      </c>
      <c r="F1052" s="20">
        <v>80000001</v>
      </c>
      <c r="G1052" s="30">
        <v>0</v>
      </c>
      <c r="H1052" s="30">
        <v>0</v>
      </c>
      <c r="I1052" s="30">
        <v>1</v>
      </c>
      <c r="J1052" s="30">
        <v>0</v>
      </c>
      <c r="K1052" s="30">
        <v>0</v>
      </c>
      <c r="L1052" s="30">
        <v>0</v>
      </c>
      <c r="M1052" s="30">
        <v>0</v>
      </c>
      <c r="N1052" s="30">
        <v>2</v>
      </c>
      <c r="O1052" s="30">
        <v>0</v>
      </c>
      <c r="P1052" s="30">
        <v>0</v>
      </c>
      <c r="Q1052" s="30">
        <v>0</v>
      </c>
      <c r="R1052" s="30">
        <v>0</v>
      </c>
      <c r="S1052" s="30">
        <v>0</v>
      </c>
      <c r="T1052" s="30">
        <v>1</v>
      </c>
      <c r="U1052" s="30">
        <v>2</v>
      </c>
      <c r="V1052" s="30">
        <v>0</v>
      </c>
      <c r="W1052" s="30">
        <v>0</v>
      </c>
      <c r="X1052" s="30"/>
      <c r="Y1052" s="30">
        <v>0</v>
      </c>
      <c r="Z1052" s="30">
        <v>0</v>
      </c>
      <c r="AA1052" s="30">
        <v>0</v>
      </c>
      <c r="AB1052" s="30">
        <v>0</v>
      </c>
      <c r="AC1052" s="30">
        <v>1</v>
      </c>
      <c r="AD1052" s="30">
        <v>0</v>
      </c>
      <c r="AE1052" s="30">
        <v>18</v>
      </c>
      <c r="AF1052" s="30">
        <v>0</v>
      </c>
      <c r="AG1052" s="30">
        <v>0</v>
      </c>
      <c r="AH1052" s="30">
        <v>2</v>
      </c>
      <c r="AI1052" s="30">
        <v>0</v>
      </c>
      <c r="AJ1052" s="30">
        <v>0</v>
      </c>
      <c r="AK1052" s="30">
        <v>0</v>
      </c>
      <c r="AL1052" s="30">
        <v>0</v>
      </c>
      <c r="AM1052" s="30">
        <v>0</v>
      </c>
      <c r="AN1052" s="30">
        <v>0</v>
      </c>
      <c r="AO1052" s="30">
        <v>0</v>
      </c>
      <c r="AP1052" s="30">
        <v>1000</v>
      </c>
      <c r="AQ1052" s="30">
        <v>0</v>
      </c>
      <c r="AR1052" s="30">
        <v>0</v>
      </c>
      <c r="AS1052" s="30">
        <v>95000003</v>
      </c>
      <c r="AT1052" s="30" t="s">
        <v>153</v>
      </c>
      <c r="AU1052" s="30"/>
      <c r="AV1052" s="31" t="s">
        <v>173</v>
      </c>
      <c r="AW1052" s="30" t="s">
        <v>1242</v>
      </c>
      <c r="AX1052" s="30">
        <v>0</v>
      </c>
      <c r="AY1052" s="30">
        <v>40000003</v>
      </c>
      <c r="AZ1052" s="31" t="s">
        <v>156</v>
      </c>
      <c r="BA1052" s="31" t="s">
        <v>153</v>
      </c>
      <c r="BB1052" s="30">
        <v>0</v>
      </c>
      <c r="BC1052" s="30">
        <v>0</v>
      </c>
      <c r="BD1052" s="36"/>
      <c r="BE1052" s="30">
        <v>0</v>
      </c>
      <c r="BF1052" s="30">
        <v>0</v>
      </c>
      <c r="BG1052" s="30">
        <v>0</v>
      </c>
      <c r="BH1052" s="30">
        <v>0</v>
      </c>
      <c r="BI1052" s="30">
        <v>0</v>
      </c>
      <c r="BJ1052" s="30">
        <v>0</v>
      </c>
      <c r="BK1052" s="32">
        <v>0</v>
      </c>
      <c r="BL1052" s="3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65000004</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95000004</v>
      </c>
      <c r="AT1053" s="30" t="s">
        <v>153</v>
      </c>
      <c r="AU1053" s="30"/>
      <c r="AV1053" s="31" t="s">
        <v>173</v>
      </c>
      <c r="AW1053" s="30" t="s">
        <v>1242</v>
      </c>
      <c r="AX1053" s="30">
        <v>0</v>
      </c>
      <c r="AY1053" s="30">
        <v>40000003</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65000005</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95000005</v>
      </c>
      <c r="AT1054" s="30" t="s">
        <v>153</v>
      </c>
      <c r="AU1054" s="30"/>
      <c r="AV1054" s="31" t="s">
        <v>173</v>
      </c>
      <c r="AW1054" s="30" t="s">
        <v>1242</v>
      </c>
      <c r="AX1054" s="30">
        <v>0</v>
      </c>
      <c r="AY1054" s="30">
        <v>40000003</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65001001</v>
      </c>
      <c r="D1055" s="15" t="s">
        <v>1243</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7</v>
      </c>
      <c r="AF1055" s="14">
        <v>0</v>
      </c>
      <c r="AG1055" s="14">
        <v>0</v>
      </c>
      <c r="AH1055" s="20">
        <v>2</v>
      </c>
      <c r="AI1055" s="20">
        <v>0</v>
      </c>
      <c r="AJ1055" s="20">
        <v>0</v>
      </c>
      <c r="AK1055" s="20">
        <v>0</v>
      </c>
      <c r="AL1055" s="14">
        <v>0</v>
      </c>
      <c r="AM1055" s="14">
        <v>0</v>
      </c>
      <c r="AN1055" s="14">
        <v>0</v>
      </c>
      <c r="AO1055" s="14">
        <v>0</v>
      </c>
      <c r="AP1055" s="14">
        <v>1000</v>
      </c>
      <c r="AQ1055" s="14">
        <v>0</v>
      </c>
      <c r="AR1055" s="14">
        <v>0</v>
      </c>
      <c r="AS1055" s="226" t="s">
        <v>1244</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65001002</v>
      </c>
      <c r="D1056" s="15" t="s">
        <v>1245</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95001021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65001003</v>
      </c>
      <c r="D1057" s="15" t="s">
        <v>1246</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t="s">
        <v>1247</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65001004</v>
      </c>
      <c r="D1058" s="15" t="s">
        <v>1248</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95001041</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65001005</v>
      </c>
      <c r="D1059" s="15" t="s">
        <v>1249</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95001051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65001006</v>
      </c>
      <c r="D1060" s="15" t="s">
        <v>1250</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1251</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65001101</v>
      </c>
      <c r="D1061" s="15" t="s">
        <v>1252</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95001101</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65001102</v>
      </c>
      <c r="D1062" s="15" t="s">
        <v>1253</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95001102</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65001103</v>
      </c>
      <c r="D1063" s="15" t="s">
        <v>1254</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95001103</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65001104</v>
      </c>
      <c r="D1064" s="15" t="s">
        <v>1255</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95001104</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65001105</v>
      </c>
      <c r="D1065" s="15" t="s">
        <v>1256</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95001105</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65002001</v>
      </c>
      <c r="D1066" s="15" t="s">
        <v>1257</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7</v>
      </c>
      <c r="AF1066" s="14">
        <v>0</v>
      </c>
      <c r="AG1066" s="14">
        <v>0</v>
      </c>
      <c r="AH1066" s="20">
        <v>2</v>
      </c>
      <c r="AI1066" s="20">
        <v>0</v>
      </c>
      <c r="AJ1066" s="20">
        <v>0</v>
      </c>
      <c r="AK1066" s="20">
        <v>0</v>
      </c>
      <c r="AL1066" s="14">
        <v>0</v>
      </c>
      <c r="AM1066" s="14">
        <v>0</v>
      </c>
      <c r="AN1066" s="14">
        <v>0</v>
      </c>
      <c r="AO1066" s="14">
        <v>0</v>
      </c>
      <c r="AP1066" s="14">
        <v>1000</v>
      </c>
      <c r="AQ1066" s="14">
        <v>0</v>
      </c>
      <c r="AR1066" s="14">
        <v>0</v>
      </c>
      <c r="AS1066" s="226" t="s">
        <v>1258</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65002002</v>
      </c>
      <c r="D1067" s="15" t="s">
        <v>1259</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95002021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65002003</v>
      </c>
      <c r="D1068" s="15" t="s">
        <v>1260</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t="s">
        <v>1261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65002004</v>
      </c>
      <c r="D1069" s="15" t="s">
        <v>1262</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95002041</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65002005</v>
      </c>
      <c r="D1070" s="15" t="s">
        <v>1263</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95002051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65002006</v>
      </c>
      <c r="D1071" s="15" t="s">
        <v>1264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1265</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65002101</v>
      </c>
      <c r="D1072" s="15" t="s">
        <v>1266</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95002101</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65002102</v>
      </c>
      <c r="D1073" s="15" t="s">
        <v>1267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95002102</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65002103</v>
      </c>
      <c r="D1074" s="15" t="s">
        <v>1268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95002103</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65002104</v>
      </c>
      <c r="D1075" s="15" t="s">
        <v>1269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65002105</v>
      </c>
      <c r="D1076" s="15" t="s">
        <v>1270</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95002105</v>
      </c>
      <c r="AT1076" s="14" t="s">
        <v>153</v>
      </c>
      <c r="AU1076" s="14"/>
      <c r="AV1076" s="15" t="s">
        <v>173</v>
      </c>
      <c r="AW1076" s="14" t="s">
        <v>1242</v>
      </c>
      <c r="AX1076" s="14">
        <v>0</v>
      </c>
      <c r="AY1076" s="14">
        <v>40000003</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65003001</v>
      </c>
      <c r="D1077" s="15" t="s">
        <v>1271</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7</v>
      </c>
      <c r="AF1077" s="14">
        <v>0</v>
      </c>
      <c r="AG1077" s="14">
        <v>0</v>
      </c>
      <c r="AH1077" s="20">
        <v>2</v>
      </c>
      <c r="AI1077" s="20">
        <v>0</v>
      </c>
      <c r="AJ1077" s="20">
        <v>0</v>
      </c>
      <c r="AK1077" s="20">
        <v>0</v>
      </c>
      <c r="AL1077" s="14">
        <v>0</v>
      </c>
      <c r="AM1077" s="14">
        <v>0</v>
      </c>
      <c r="AN1077" s="14">
        <v>0</v>
      </c>
      <c r="AO1077" s="14">
        <v>0</v>
      </c>
      <c r="AP1077" s="14">
        <v>1000</v>
      </c>
      <c r="AQ1077" s="14">
        <v>0</v>
      </c>
      <c r="AR1077" s="14">
        <v>0</v>
      </c>
      <c r="AS1077" s="226" t="s">
        <v>1272</v>
      </c>
      <c r="AT1077" s="14" t="s">
        <v>153</v>
      </c>
      <c r="AU1077" s="14"/>
      <c r="AV1077" s="15" t="s">
        <v>173</v>
      </c>
      <c r="AW1077" s="14" t="s">
        <v>1242</v>
      </c>
      <c r="AX1077" s="14">
        <v>0</v>
      </c>
      <c r="AY1077" s="14">
        <v>40000003</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65003002</v>
      </c>
      <c r="D1078" s="15" t="s">
        <v>1273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95003021</v>
      </c>
      <c r="AT1078" s="14" t="s">
        <v>153</v>
      </c>
      <c r="AU1078" s="14"/>
      <c r="AV1078" s="15" t="s">
        <v>173</v>
      </c>
      <c r="AW1078" s="14" t="s">
        <v>1242</v>
      </c>
      <c r="AX1078" s="14">
        <v>0</v>
      </c>
      <c r="AY1078" s="14">
        <v>40000003</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65003003</v>
      </c>
      <c r="D1079" s="15" t="s">
        <v>1274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1275</v>
      </c>
      <c r="AT1079" s="14" t="s">
        <v>153</v>
      </c>
      <c r="AU1079" s="14"/>
      <c r="AV1079" s="15" t="s">
        <v>173</v>
      </c>
      <c r="AW1079" s="14" t="s">
        <v>1242</v>
      </c>
      <c r="AX1079" s="14">
        <v>0</v>
      </c>
      <c r="AY1079" s="14">
        <v>40000003</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65003004</v>
      </c>
      <c r="D1080" s="15" t="s">
        <v>1276</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95003041</v>
      </c>
      <c r="AT1080" s="14" t="s">
        <v>153</v>
      </c>
      <c r="AU1080" s="14"/>
      <c r="AV1080" s="15" t="s">
        <v>173</v>
      </c>
      <c r="AW1080" s="14" t="s">
        <v>1242</v>
      </c>
      <c r="AX1080" s="14">
        <v>0</v>
      </c>
      <c r="AY1080" s="14">
        <v>40000003</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65003005</v>
      </c>
      <c r="D1081" s="15" t="s">
        <v>1277</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95003051</v>
      </c>
      <c r="AT1081" s="14" t="s">
        <v>153</v>
      </c>
      <c r="AU1081" s="14"/>
      <c r="AV1081" s="15" t="s">
        <v>173</v>
      </c>
      <c r="AW1081" s="14" t="s">
        <v>1242</v>
      </c>
      <c r="AX1081" s="14">
        <v>0</v>
      </c>
      <c r="AY1081" s="14">
        <v>40000003</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65003006</v>
      </c>
      <c r="D1082" s="15" t="s">
        <v>1278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1279</v>
      </c>
      <c r="AT1082" s="14" t="s">
        <v>153</v>
      </c>
      <c r="AU1082" s="14"/>
      <c r="AV1082" s="15" t="s">
        <v>173</v>
      </c>
      <c r="AW1082" s="14" t="s">
        <v>1242</v>
      </c>
      <c r="AX1082" s="14">
        <v>0</v>
      </c>
      <c r="AY1082" s="14">
        <v>40000003</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65003101</v>
      </c>
      <c r="D1083" s="15" t="s">
        <v>1280</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95003101</v>
      </c>
      <c r="AT1083" s="14" t="s">
        <v>153</v>
      </c>
      <c r="AU1083" s="14"/>
      <c r="AV1083" s="15" t="s">
        <v>173</v>
      </c>
      <c r="AW1083" s="14" t="s">
        <v>1242</v>
      </c>
      <c r="AX1083" s="14">
        <v>0</v>
      </c>
      <c r="AY1083" s="14">
        <v>40000003</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65003102</v>
      </c>
      <c r="D1084" s="15" t="s">
        <v>1281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95003102</v>
      </c>
      <c r="AT1084" s="14" t="s">
        <v>153</v>
      </c>
      <c r="AU1084" s="14"/>
      <c r="AV1084" s="15" t="s">
        <v>173</v>
      </c>
      <c r="AW1084" s="14" t="s">
        <v>1242</v>
      </c>
      <c r="AX1084" s="14">
        <v>0</v>
      </c>
      <c r="AY1084" s="14">
        <v>40000003</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65003103</v>
      </c>
      <c r="D1085" s="15" t="s">
        <v>1282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95003103</v>
      </c>
      <c r="AT1085" s="14" t="s">
        <v>153</v>
      </c>
      <c r="AU1085" s="14"/>
      <c r="AV1085" s="15" t="s">
        <v>173</v>
      </c>
      <c r="AW1085" s="14" t="s">
        <v>1242</v>
      </c>
      <c r="AX1085" s="14">
        <v>0</v>
      </c>
      <c r="AY1085" s="14">
        <v>40000003</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65003104</v>
      </c>
      <c r="D1086" s="15" t="s">
        <v>1283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95003104</v>
      </c>
      <c r="AT1086" s="14" t="s">
        <v>153</v>
      </c>
      <c r="AU1086" s="14"/>
      <c r="AV1086" s="15" t="s">
        <v>173</v>
      </c>
      <c r="AW1086" s="14" t="s">
        <v>1242</v>
      </c>
      <c r="AX1086" s="14">
        <v>0</v>
      </c>
      <c r="AY1086" s="14">
        <v>40000003</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65003105</v>
      </c>
      <c r="D1087" s="15" t="s">
        <v>1284</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95003105</v>
      </c>
      <c r="AT1087" s="14" t="s">
        <v>153</v>
      </c>
      <c r="AU1087" s="14"/>
      <c r="AV1087" s="15" t="s">
        <v>173</v>
      </c>
      <c r="AW1087" s="14" t="s">
        <v>1242</v>
      </c>
      <c r="AX1087" s="14">
        <v>0</v>
      </c>
      <c r="AY1087" s="14">
        <v>40000003</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65004001</v>
      </c>
      <c r="D1088" s="15" t="s">
        <v>1285</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7</v>
      </c>
      <c r="AF1088" s="14">
        <v>0</v>
      </c>
      <c r="AG1088" s="14">
        <v>0</v>
      </c>
      <c r="AH1088" s="20">
        <v>2</v>
      </c>
      <c r="AI1088" s="20">
        <v>0</v>
      </c>
      <c r="AJ1088" s="20">
        <v>0</v>
      </c>
      <c r="AK1088" s="20">
        <v>0</v>
      </c>
      <c r="AL1088" s="14">
        <v>0</v>
      </c>
      <c r="AM1088" s="14">
        <v>0</v>
      </c>
      <c r="AN1088" s="14">
        <v>0</v>
      </c>
      <c r="AO1088" s="14">
        <v>0</v>
      </c>
      <c r="AP1088" s="14">
        <v>1000</v>
      </c>
      <c r="AQ1088" s="14">
        <v>0</v>
      </c>
      <c r="AR1088" s="14">
        <v>0</v>
      </c>
      <c r="AS1088" s="226" t="s">
        <v>1286</v>
      </c>
      <c r="AT1088" s="14" t="s">
        <v>153</v>
      </c>
      <c r="AU1088" s="14"/>
      <c r="AV1088" s="15" t="s">
        <v>173</v>
      </c>
      <c r="AW1088" s="14" t="s">
        <v>1242</v>
      </c>
      <c r="AX1088" s="14">
        <v>0</v>
      </c>
      <c r="AY1088" s="14">
        <v>40000003</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65004002</v>
      </c>
      <c r="D1089" s="15" t="s">
        <v>1287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95004021</v>
      </c>
      <c r="AT1089" s="14" t="s">
        <v>153</v>
      </c>
      <c r="AU1089" s="14"/>
      <c r="AV1089" s="15" t="s">
        <v>173</v>
      </c>
      <c r="AW1089" s="14" t="s">
        <v>1242</v>
      </c>
      <c r="AX1089" s="14">
        <v>0</v>
      </c>
      <c r="AY1089" s="14">
        <v>40000003</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65004003</v>
      </c>
      <c r="D1090" s="15" t="s">
        <v>1288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t="s">
        <v>1289</v>
      </c>
      <c r="AT1090" s="14" t="s">
        <v>153</v>
      </c>
      <c r="AU1090" s="14"/>
      <c r="AV1090" s="15" t="s">
        <v>173</v>
      </c>
      <c r="AW1090" s="14" t="s">
        <v>1242</v>
      </c>
      <c r="AX1090" s="14">
        <v>0</v>
      </c>
      <c r="AY1090" s="14">
        <v>40000003</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65004004</v>
      </c>
      <c r="D1091" s="15" t="s">
        <v>1290</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95004041</v>
      </c>
      <c r="AT1091" s="14" t="s">
        <v>153</v>
      </c>
      <c r="AU1091" s="14"/>
      <c r="AV1091" s="15" t="s">
        <v>173</v>
      </c>
      <c r="AW1091" s="14" t="s">
        <v>1242</v>
      </c>
      <c r="AX1091" s="14">
        <v>0</v>
      </c>
      <c r="AY1091" s="14">
        <v>40000003</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65004005</v>
      </c>
      <c r="D1092" s="15" t="s">
        <v>1291</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95004051</v>
      </c>
      <c r="AT1092" s="14" t="s">
        <v>153</v>
      </c>
      <c r="AU1092" s="14"/>
      <c r="AV1092" s="15" t="s">
        <v>173</v>
      </c>
      <c r="AW1092" s="14" t="s">
        <v>1242</v>
      </c>
      <c r="AX1092" s="14">
        <v>0</v>
      </c>
      <c r="AY1092" s="14">
        <v>40000003</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65004006</v>
      </c>
      <c r="D1093" s="15" t="s">
        <v>1292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1293</v>
      </c>
      <c r="AT1093" s="14" t="s">
        <v>153</v>
      </c>
      <c r="AU1093" s="14"/>
      <c r="AV1093" s="15" t="s">
        <v>173</v>
      </c>
      <c r="AW1093" s="14" t="s">
        <v>1242</v>
      </c>
      <c r="AX1093" s="14">
        <v>0</v>
      </c>
      <c r="AY1093" s="14">
        <v>40000003</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65004101</v>
      </c>
      <c r="D1094" s="15" t="s">
        <v>1294</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95004101</v>
      </c>
      <c r="AT1094" s="14" t="s">
        <v>153</v>
      </c>
      <c r="AU1094" s="14"/>
      <c r="AV1094" s="15" t="s">
        <v>173</v>
      </c>
      <c r="AW1094" s="14" t="s">
        <v>1242</v>
      </c>
      <c r="AX1094" s="14">
        <v>0</v>
      </c>
      <c r="AY1094" s="14">
        <v>40000003</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65004102</v>
      </c>
      <c r="D1095" s="15" t="s">
        <v>1295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95004102</v>
      </c>
      <c r="AT1095" s="14" t="s">
        <v>153</v>
      </c>
      <c r="AU1095" s="14"/>
      <c r="AV1095" s="15" t="s">
        <v>173</v>
      </c>
      <c r="AW1095" s="14" t="s">
        <v>1242</v>
      </c>
      <c r="AX1095" s="14">
        <v>0</v>
      </c>
      <c r="AY1095" s="14">
        <v>40000003</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65004103</v>
      </c>
      <c r="D1096" s="15" t="s">
        <v>1296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95004103</v>
      </c>
      <c r="AT1096" s="14" t="s">
        <v>153</v>
      </c>
      <c r="AU1096" s="14"/>
      <c r="AV1096" s="15" t="s">
        <v>173</v>
      </c>
      <c r="AW1096" s="14" t="s">
        <v>1242</v>
      </c>
      <c r="AX1096" s="14">
        <v>0</v>
      </c>
      <c r="AY1096" s="14">
        <v>40000003</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65004104</v>
      </c>
      <c r="D1097" s="15" t="s">
        <v>1297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95004104</v>
      </c>
      <c r="AT1097" s="14" t="s">
        <v>153</v>
      </c>
      <c r="AU1097" s="14"/>
      <c r="AV1097" s="15" t="s">
        <v>173</v>
      </c>
      <c r="AW1097" s="14" t="s">
        <v>1242</v>
      </c>
      <c r="AX1097" s="14">
        <v>0</v>
      </c>
      <c r="AY1097" s="14">
        <v>40000003</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65004105</v>
      </c>
      <c r="D1098" s="15" t="s">
        <v>1298</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95004105</v>
      </c>
      <c r="AT1098" s="14" t="s">
        <v>153</v>
      </c>
      <c r="AU1098" s="14"/>
      <c r="AV1098" s="15" t="s">
        <v>173</v>
      </c>
      <c r="AW1098" s="14" t="s">
        <v>1242</v>
      </c>
      <c r="AX1098" s="14">
        <v>0</v>
      </c>
      <c r="AY1098" s="14">
        <v>40000003</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65005001</v>
      </c>
      <c r="D1099" s="15" t="s">
        <v>1299</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7</v>
      </c>
      <c r="AF1099" s="14">
        <v>0</v>
      </c>
      <c r="AG1099" s="14">
        <v>0</v>
      </c>
      <c r="AH1099" s="20">
        <v>2</v>
      </c>
      <c r="AI1099" s="20">
        <v>0</v>
      </c>
      <c r="AJ1099" s="20">
        <v>0</v>
      </c>
      <c r="AK1099" s="20">
        <v>0</v>
      </c>
      <c r="AL1099" s="14">
        <v>0</v>
      </c>
      <c r="AM1099" s="14">
        <v>0</v>
      </c>
      <c r="AN1099" s="14">
        <v>0</v>
      </c>
      <c r="AO1099" s="14">
        <v>0</v>
      </c>
      <c r="AP1099" s="14">
        <v>1000</v>
      </c>
      <c r="AQ1099" s="14">
        <v>0</v>
      </c>
      <c r="AR1099" s="14">
        <v>0</v>
      </c>
      <c r="AS1099" s="226" t="s">
        <v>1300</v>
      </c>
      <c r="AT1099" s="14" t="s">
        <v>153</v>
      </c>
      <c r="AU1099" s="14"/>
      <c r="AV1099" s="15" t="s">
        <v>173</v>
      </c>
      <c r="AW1099" s="14" t="s">
        <v>1242</v>
      </c>
      <c r="AX1099" s="14">
        <v>0</v>
      </c>
      <c r="AY1099" s="14">
        <v>40000003</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65005002</v>
      </c>
      <c r="D1100" s="15" t="s">
        <v>1301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95005021</v>
      </c>
      <c r="AT1100" s="14" t="s">
        <v>153</v>
      </c>
      <c r="AU1100" s="14"/>
      <c r="AV1100" s="15" t="s">
        <v>173</v>
      </c>
      <c r="AW1100" s="14" t="s">
        <v>1242</v>
      </c>
      <c r="AX1100" s="14">
        <v>0</v>
      </c>
      <c r="AY1100" s="14">
        <v>40000003</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65005003</v>
      </c>
      <c r="D1101" s="15" t="s">
        <v>1302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t="s">
        <v>1303</v>
      </c>
      <c r="AT1101" s="14" t="s">
        <v>153</v>
      </c>
      <c r="AU1101" s="14"/>
      <c r="AV1101" s="15" t="s">
        <v>173</v>
      </c>
      <c r="AW1101" s="14" t="s">
        <v>1242</v>
      </c>
      <c r="AX1101" s="14">
        <v>0</v>
      </c>
      <c r="AY1101" s="14">
        <v>40000003</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65005004</v>
      </c>
      <c r="D1102" s="15" t="s">
        <v>1304</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95005041</v>
      </c>
      <c r="AT1102" s="14" t="s">
        <v>153</v>
      </c>
      <c r="AU1102" s="14"/>
      <c r="AV1102" s="15" t="s">
        <v>173</v>
      </c>
      <c r="AW1102" s="14" t="s">
        <v>1242</v>
      </c>
      <c r="AX1102" s="14">
        <v>0</v>
      </c>
      <c r="AY1102" s="14">
        <v>40000003</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65005005</v>
      </c>
      <c r="D1103" s="15" t="s">
        <v>1305</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95005051</v>
      </c>
      <c r="AT1103" s="14" t="s">
        <v>153</v>
      </c>
      <c r="AU1103" s="14"/>
      <c r="AV1103" s="15" t="s">
        <v>173</v>
      </c>
      <c r="AW1103" s="14" t="s">
        <v>1242</v>
      </c>
      <c r="AX1103" s="14">
        <v>0</v>
      </c>
      <c r="AY1103" s="14">
        <v>40000003</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65005006</v>
      </c>
      <c r="D1104" s="15" t="s">
        <v>1306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1307</v>
      </c>
      <c r="AT1104" s="14" t="s">
        <v>153</v>
      </c>
      <c r="AU1104" s="14"/>
      <c r="AV1104" s="15" t="s">
        <v>173</v>
      </c>
      <c r="AW1104" s="14" t="s">
        <v>1242</v>
      </c>
      <c r="AX1104" s="14">
        <v>0</v>
      </c>
      <c r="AY1104" s="14">
        <v>40000003</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65005101</v>
      </c>
      <c r="D1105" s="15" t="s">
        <v>1308</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95005101</v>
      </c>
      <c r="AT1105" s="14" t="s">
        <v>153</v>
      </c>
      <c r="AU1105" s="14"/>
      <c r="AV1105" s="15" t="s">
        <v>173</v>
      </c>
      <c r="AW1105" s="14" t="s">
        <v>1242</v>
      </c>
      <c r="AX1105" s="14">
        <v>0</v>
      </c>
      <c r="AY1105" s="14">
        <v>40000003</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65005102</v>
      </c>
      <c r="D1106" s="15" t="s">
        <v>1309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95005102</v>
      </c>
      <c r="AT1106" s="14" t="s">
        <v>153</v>
      </c>
      <c r="AU1106" s="14"/>
      <c r="AV1106" s="15" t="s">
        <v>173</v>
      </c>
      <c r="AW1106" s="14" t="s">
        <v>1242</v>
      </c>
      <c r="AX1106" s="14">
        <v>0</v>
      </c>
      <c r="AY1106" s="14">
        <v>40000003</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65005103</v>
      </c>
      <c r="D1107" s="15" t="s">
        <v>1310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95005103</v>
      </c>
      <c r="AT1107" s="14" t="s">
        <v>153</v>
      </c>
      <c r="AU1107" s="14"/>
      <c r="AV1107" s="15" t="s">
        <v>173</v>
      </c>
      <c r="AW1107" s="14" t="s">
        <v>1242</v>
      </c>
      <c r="AX1107" s="14">
        <v>0</v>
      </c>
      <c r="AY1107" s="14">
        <v>40000003</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65005104</v>
      </c>
      <c r="D1108" s="15" t="s">
        <v>1311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95005104</v>
      </c>
      <c r="AT1108" s="14" t="s">
        <v>153</v>
      </c>
      <c r="AU1108" s="14"/>
      <c r="AV1108" s="15" t="s">
        <v>173</v>
      </c>
      <c r="AW1108" s="14" t="s">
        <v>1242</v>
      </c>
      <c r="AX1108" s="14">
        <v>0</v>
      </c>
      <c r="AY1108" s="14">
        <v>40000003</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65005105</v>
      </c>
      <c r="D1109" s="15" t="s">
        <v>1312</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95005105</v>
      </c>
      <c r="AT1109" s="14" t="s">
        <v>153</v>
      </c>
      <c r="AU1109" s="14"/>
      <c r="AV1109" s="15" t="s">
        <v>173</v>
      </c>
      <c r="AW1109" s="14" t="s">
        <v>1242</v>
      </c>
      <c r="AX1109" s="14">
        <v>0</v>
      </c>
      <c r="AY1109" s="14">
        <v>40000003</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65006001</v>
      </c>
      <c r="D1110" s="15" t="s">
        <v>1313</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7</v>
      </c>
      <c r="AF1110" s="14">
        <v>0</v>
      </c>
      <c r="AG1110" s="14">
        <v>0</v>
      </c>
      <c r="AH1110" s="20">
        <v>2</v>
      </c>
      <c r="AI1110" s="20">
        <v>0</v>
      </c>
      <c r="AJ1110" s="20">
        <v>0</v>
      </c>
      <c r="AK1110" s="20">
        <v>0</v>
      </c>
      <c r="AL1110" s="14">
        <v>0</v>
      </c>
      <c r="AM1110" s="14">
        <v>0</v>
      </c>
      <c r="AN1110" s="14">
        <v>0</v>
      </c>
      <c r="AO1110" s="14">
        <v>0</v>
      </c>
      <c r="AP1110" s="14">
        <v>1000</v>
      </c>
      <c r="AQ1110" s="14">
        <v>0</v>
      </c>
      <c r="AR1110" s="14">
        <v>0</v>
      </c>
      <c r="AS1110" s="226" t="s">
        <v>1314</v>
      </c>
      <c r="AT1110" s="14" t="s">
        <v>153</v>
      </c>
      <c r="AU1110" s="14"/>
      <c r="AV1110" s="15" t="s">
        <v>173</v>
      </c>
      <c r="AW1110" s="14" t="s">
        <v>1242</v>
      </c>
      <c r="AX1110" s="14">
        <v>0</v>
      </c>
      <c r="AY1110" s="14">
        <v>40000003</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65006002</v>
      </c>
      <c r="D1111" s="15" t="s">
        <v>1315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95006021</v>
      </c>
      <c r="AT1111" s="14" t="s">
        <v>153</v>
      </c>
      <c r="AU1111" s="14"/>
      <c r="AV1111" s="15" t="s">
        <v>173</v>
      </c>
      <c r="AW1111" s="14" t="s">
        <v>1242</v>
      </c>
      <c r="AX1111" s="14">
        <v>0</v>
      </c>
      <c r="AY1111" s="14">
        <v>40000003</v>
      </c>
      <c r="AZ1111" s="15" t="s">
        <v>156</v>
      </c>
      <c r="BA1111" s="15" t="s">
        <v>153</v>
      </c>
      <c r="BB1111" s="23">
        <v>0</v>
      </c>
      <c r="BC1111" s="23">
        <v>0</v>
      </c>
      <c r="BD1111" s="35" t="s">
        <v>1316</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19.5" customHeight="1">
      <c r="C1112" s="14">
        <v>65006003</v>
      </c>
      <c r="D1112" s="13" t="s">
        <v>1317</v>
      </c>
      <c r="E1112" s="14">
        <v>1</v>
      </c>
      <c r="F1112" s="20">
        <v>80000001</v>
      </c>
      <c r="G1112" s="14">
        <v>0</v>
      </c>
      <c r="H1112" s="14">
        <v>0</v>
      </c>
      <c r="I1112" s="14">
        <v>1</v>
      </c>
      <c r="J1112" s="14">
        <v>0</v>
      </c>
      <c r="K1112" s="14">
        <v>0</v>
      </c>
      <c r="L1112" s="12">
        <v>0</v>
      </c>
      <c r="M1112" s="12">
        <v>0</v>
      </c>
      <c r="N1112" s="12">
        <v>1</v>
      </c>
      <c r="O1112" s="12">
        <v>0</v>
      </c>
      <c r="P1112" s="12">
        <v>0</v>
      </c>
      <c r="Q1112" s="12">
        <v>0</v>
      </c>
      <c r="R1112" s="20">
        <v>0</v>
      </c>
      <c r="S1112" s="12">
        <v>0</v>
      </c>
      <c r="T1112" s="12">
        <v>1</v>
      </c>
      <c r="U1112" s="12">
        <v>2</v>
      </c>
      <c r="V1112" s="12">
        <v>0</v>
      </c>
      <c r="W1112" s="12">
        <v>2.5</v>
      </c>
      <c r="X1112" s="12"/>
      <c r="Y1112" s="12">
        <v>0</v>
      </c>
      <c r="Z1112" s="12">
        <v>1</v>
      </c>
      <c r="AA1112" s="12">
        <v>0</v>
      </c>
      <c r="AB1112" s="12">
        <v>0</v>
      </c>
      <c r="AC1112" s="12">
        <v>0</v>
      </c>
      <c r="AD1112" s="12">
        <v>0</v>
      </c>
      <c r="AE1112" s="12">
        <v>10</v>
      </c>
      <c r="AF1112" s="12">
        <v>1</v>
      </c>
      <c r="AG1112" s="12">
        <v>3</v>
      </c>
      <c r="AH1112" s="20">
        <v>2</v>
      </c>
      <c r="AI1112" s="20">
        <v>1</v>
      </c>
      <c r="AJ1112" s="20">
        <v>0</v>
      </c>
      <c r="AK1112" s="20">
        <v>6</v>
      </c>
      <c r="AL1112" s="12">
        <v>0</v>
      </c>
      <c r="AM1112" s="12">
        <v>0</v>
      </c>
      <c r="AN1112" s="12">
        <v>0</v>
      </c>
      <c r="AO1112" s="12">
        <v>0</v>
      </c>
      <c r="AP1112" s="12">
        <v>1000</v>
      </c>
      <c r="AQ1112" s="12">
        <v>0.5</v>
      </c>
      <c r="AR1112" s="12">
        <v>0</v>
      </c>
      <c r="AS1112" s="20">
        <v>0</v>
      </c>
      <c r="AT1112" s="12">
        <v>0</v>
      </c>
      <c r="AU1112" s="12"/>
      <c r="AV1112" s="15" t="s">
        <v>173</v>
      </c>
      <c r="AW1112" s="46" t="s">
        <v>161</v>
      </c>
      <c r="AX1112" s="14">
        <v>10000007</v>
      </c>
      <c r="AY1112" s="14">
        <v>70203006</v>
      </c>
      <c r="AZ1112" s="13" t="s">
        <v>156</v>
      </c>
      <c r="BA1112" s="12">
        <v>0</v>
      </c>
      <c r="BB1112" s="23">
        <v>0</v>
      </c>
      <c r="BC1112" s="23">
        <v>0</v>
      </c>
      <c r="BD1112" s="34" t="s">
        <v>1318</v>
      </c>
      <c r="BE1112" s="12">
        <v>0</v>
      </c>
      <c r="BF1112" s="12">
        <v>0</v>
      </c>
      <c r="BG1112" s="12">
        <v>0</v>
      </c>
      <c r="BH1112" s="12">
        <v>0</v>
      </c>
      <c r="BI1112" s="12">
        <v>0</v>
      </c>
      <c r="BJ1112" s="12">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19.5" customHeight="1">
      <c r="C1113" s="14">
        <v>65006004</v>
      </c>
      <c r="D1113" s="13" t="s">
        <v>1319</v>
      </c>
      <c r="E1113" s="14">
        <v>1</v>
      </c>
      <c r="F1113" s="20">
        <v>80000001</v>
      </c>
      <c r="G1113" s="14">
        <v>0</v>
      </c>
      <c r="H1113" s="14">
        <v>0</v>
      </c>
      <c r="I1113" s="14">
        <v>1</v>
      </c>
      <c r="J1113" s="14">
        <v>0</v>
      </c>
      <c r="K1113" s="14">
        <v>0</v>
      </c>
      <c r="L1113" s="12">
        <v>0</v>
      </c>
      <c r="M1113" s="12">
        <v>0</v>
      </c>
      <c r="N1113" s="12">
        <v>1</v>
      </c>
      <c r="O1113" s="12">
        <v>0</v>
      </c>
      <c r="P1113" s="12">
        <v>0</v>
      </c>
      <c r="Q1113" s="12">
        <v>0</v>
      </c>
      <c r="R1113" s="20">
        <v>0</v>
      </c>
      <c r="S1113" s="12">
        <v>0</v>
      </c>
      <c r="T1113" s="12">
        <v>1</v>
      </c>
      <c r="U1113" s="12">
        <v>2</v>
      </c>
      <c r="V1113" s="12">
        <v>0</v>
      </c>
      <c r="W1113" s="12">
        <v>0.8</v>
      </c>
      <c r="X1113" s="12"/>
      <c r="Y1113" s="12">
        <v>0</v>
      </c>
      <c r="Z1113" s="12">
        <v>1</v>
      </c>
      <c r="AA1113" s="12">
        <v>0</v>
      </c>
      <c r="AB1113" s="12">
        <v>0</v>
      </c>
      <c r="AC1113" s="12">
        <v>0</v>
      </c>
      <c r="AD1113" s="12">
        <v>0</v>
      </c>
      <c r="AE1113" s="12">
        <v>15</v>
      </c>
      <c r="AF1113" s="12">
        <v>1</v>
      </c>
      <c r="AG1113" s="12">
        <v>3</v>
      </c>
      <c r="AH1113" s="20">
        <v>2</v>
      </c>
      <c r="AI1113" s="20">
        <v>1</v>
      </c>
      <c r="AJ1113" s="20">
        <v>0</v>
      </c>
      <c r="AK1113" s="20">
        <v>6</v>
      </c>
      <c r="AL1113" s="12">
        <v>0</v>
      </c>
      <c r="AM1113" s="12">
        <v>0</v>
      </c>
      <c r="AN1113" s="12">
        <v>0</v>
      </c>
      <c r="AO1113" s="12">
        <v>0</v>
      </c>
      <c r="AP1113" s="12">
        <v>6000</v>
      </c>
      <c r="AQ1113" s="12">
        <v>0.5</v>
      </c>
      <c r="AR1113" s="12">
        <v>0</v>
      </c>
      <c r="AS1113" s="20">
        <v>0</v>
      </c>
      <c r="AT1113" s="12">
        <v>95006031</v>
      </c>
      <c r="AU1113" s="12"/>
      <c r="AV1113" s="15" t="s">
        <v>158</v>
      </c>
      <c r="AW1113" s="20" t="s">
        <v>174</v>
      </c>
      <c r="AX1113" s="14">
        <v>10000007</v>
      </c>
      <c r="AY1113" s="14">
        <v>70203007</v>
      </c>
      <c r="AZ1113" s="15" t="s">
        <v>183</v>
      </c>
      <c r="BA1113" s="15" t="s">
        <v>226</v>
      </c>
      <c r="BB1113" s="23">
        <v>0</v>
      </c>
      <c r="BC1113" s="23">
        <v>0</v>
      </c>
      <c r="BD1113" s="34" t="s">
        <v>1320</v>
      </c>
      <c r="BE1113" s="12">
        <v>0</v>
      </c>
      <c r="BF1113" s="12">
        <v>0</v>
      </c>
      <c r="BG1113" s="12">
        <v>0</v>
      </c>
      <c r="BH1113" s="12">
        <v>0</v>
      </c>
      <c r="BI1113" s="12">
        <v>0</v>
      </c>
      <c r="BJ1113" s="12">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66001001</v>
      </c>
      <c r="D1114" s="15" t="s">
        <v>1051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0</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1321</v>
      </c>
      <c r="AT1114" s="14" t="s">
        <v>153</v>
      </c>
      <c r="AU1114" s="14"/>
      <c r="AV1114" s="15" t="s">
        <v>173</v>
      </c>
      <c r="AW1114" s="14" t="s">
        <v>1242</v>
      </c>
      <c r="AX1114" s="14">
        <v>0</v>
      </c>
      <c r="AY1114" s="14">
        <v>66001001</v>
      </c>
      <c r="AZ1114" s="15" t="s">
        <v>156</v>
      </c>
      <c r="BA1114" s="15" t="s">
        <v>153</v>
      </c>
      <c r="BB1114" s="23">
        <v>0</v>
      </c>
      <c r="BC1114" s="23">
        <v>0</v>
      </c>
      <c r="BD1114" s="35" t="s">
        <v>1322</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66001002</v>
      </c>
      <c r="D1115" s="15" t="s">
        <v>1323</v>
      </c>
      <c r="E1115" s="12">
        <v>1</v>
      </c>
      <c r="F1115" s="20">
        <v>80000001</v>
      </c>
      <c r="G1115" s="14">
        <v>0</v>
      </c>
      <c r="H1115" s="14">
        <v>0</v>
      </c>
      <c r="I1115" s="14">
        <v>1</v>
      </c>
      <c r="J1115" s="14">
        <v>0</v>
      </c>
      <c r="K1115" s="12">
        <v>0</v>
      </c>
      <c r="L1115" s="14">
        <v>0</v>
      </c>
      <c r="M1115" s="14">
        <v>0</v>
      </c>
      <c r="N1115" s="14">
        <v>1</v>
      </c>
      <c r="O1115" s="14">
        <v>0</v>
      </c>
      <c r="P1115" s="14">
        <v>0</v>
      </c>
      <c r="Q1115" s="14">
        <v>0</v>
      </c>
      <c r="R1115" s="20">
        <v>0</v>
      </c>
      <c r="S1115" s="23">
        <v>0</v>
      </c>
      <c r="T1115" s="12">
        <v>1</v>
      </c>
      <c r="U1115" s="14">
        <v>2</v>
      </c>
      <c r="V1115" s="14">
        <v>0</v>
      </c>
      <c r="W1115" s="14">
        <v>0.75</v>
      </c>
      <c r="X1115" s="14"/>
      <c r="Y1115" s="14">
        <v>0</v>
      </c>
      <c r="Z1115" s="14">
        <v>0</v>
      </c>
      <c r="AA1115" s="14">
        <v>0</v>
      </c>
      <c r="AB1115" s="14">
        <v>0</v>
      </c>
      <c r="AC1115" s="14">
        <v>0</v>
      </c>
      <c r="AD1115" s="14">
        <v>0</v>
      </c>
      <c r="AE1115" s="14">
        <v>24</v>
      </c>
      <c r="AF1115" s="14">
        <v>1</v>
      </c>
      <c r="AG1115" s="14">
        <v>4</v>
      </c>
      <c r="AH1115" s="20">
        <v>2</v>
      </c>
      <c r="AI1115" s="20">
        <v>1</v>
      </c>
      <c r="AJ1115" s="20">
        <v>0</v>
      </c>
      <c r="AK1115" s="20">
        <v>6</v>
      </c>
      <c r="AL1115" s="14">
        <v>0</v>
      </c>
      <c r="AM1115" s="14">
        <v>0</v>
      </c>
      <c r="AN1115" s="14">
        <v>0</v>
      </c>
      <c r="AO1115" s="14">
        <v>0.5</v>
      </c>
      <c r="AP1115" s="14">
        <v>9000</v>
      </c>
      <c r="AQ1115" s="14">
        <v>0.5</v>
      </c>
      <c r="AR1115" s="14">
        <v>0</v>
      </c>
      <c r="AS1115" s="20">
        <v>0</v>
      </c>
      <c r="AT1115" s="14" t="s">
        <v>153</v>
      </c>
      <c r="AU1115" s="14"/>
      <c r="AV1115" s="15" t="s">
        <v>179</v>
      </c>
      <c r="AW1115" s="14" t="s">
        <v>182</v>
      </c>
      <c r="AX1115" s="14">
        <v>10002001</v>
      </c>
      <c r="AY1115" s="14">
        <v>66001002</v>
      </c>
      <c r="AZ1115" s="15" t="s">
        <v>183</v>
      </c>
      <c r="BA1115" s="15" t="s">
        <v>226</v>
      </c>
      <c r="BB1115" s="23">
        <v>0</v>
      </c>
      <c r="BC1115" s="23">
        <v>0</v>
      </c>
      <c r="BD1115" s="35" t="s">
        <v>1324</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66001003</v>
      </c>
      <c r="D1116" s="15" t="s">
        <v>1325</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0</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96001003</v>
      </c>
      <c r="AT1116" s="14" t="s">
        <v>153</v>
      </c>
      <c r="AU1116" s="14"/>
      <c r="AV1116" s="15" t="s">
        <v>173</v>
      </c>
      <c r="AW1116" s="14" t="s">
        <v>1242</v>
      </c>
      <c r="AX1116" s="14">
        <v>0</v>
      </c>
      <c r="AY1116" s="14">
        <v>66001003</v>
      </c>
      <c r="AZ1116" s="15" t="s">
        <v>156</v>
      </c>
      <c r="BA1116" s="15" t="s">
        <v>153</v>
      </c>
      <c r="BB1116" s="23">
        <v>0</v>
      </c>
      <c r="BC1116" s="23">
        <v>0</v>
      </c>
      <c r="BD1116" s="35" t="s">
        <v>1326</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66001004</v>
      </c>
      <c r="D1117" s="15" t="s">
        <v>1327</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96001004</v>
      </c>
      <c r="AT1117" s="14" t="s">
        <v>153</v>
      </c>
      <c r="AU1117" s="14"/>
      <c r="AV1117" s="15" t="s">
        <v>173</v>
      </c>
      <c r="AW1117" s="14" t="s">
        <v>1242</v>
      </c>
      <c r="AX1117" s="14">
        <v>0</v>
      </c>
      <c r="AY1117" s="14">
        <v>66001004</v>
      </c>
      <c r="AZ1117" s="15" t="s">
        <v>156</v>
      </c>
      <c r="BA1117" s="15" t="s">
        <v>153</v>
      </c>
      <c r="BB1117" s="23">
        <v>0</v>
      </c>
      <c r="BC1117" s="23">
        <v>0</v>
      </c>
      <c r="BD1117" s="35" t="s">
        <v>1328</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20">
        <v>66001005</v>
      </c>
      <c r="D1118" s="40" t="s">
        <v>1329</v>
      </c>
      <c r="E1118" s="20">
        <v>1</v>
      </c>
      <c r="F1118" s="20">
        <v>80000001</v>
      </c>
      <c r="G1118" s="20">
        <v>0</v>
      </c>
      <c r="H1118" s="20">
        <v>0</v>
      </c>
      <c r="I1118" s="14">
        <v>1</v>
      </c>
      <c r="J1118" s="14">
        <v>0</v>
      </c>
      <c r="K1118" s="20">
        <v>0</v>
      </c>
      <c r="L1118" s="20">
        <v>0</v>
      </c>
      <c r="M1118" s="20">
        <v>0</v>
      </c>
      <c r="N1118" s="20">
        <v>1</v>
      </c>
      <c r="O1118" s="20">
        <v>0</v>
      </c>
      <c r="P1118" s="20">
        <v>0</v>
      </c>
      <c r="Q1118" s="20">
        <v>0</v>
      </c>
      <c r="R1118" s="20">
        <v>0</v>
      </c>
      <c r="S1118" s="20">
        <v>0</v>
      </c>
      <c r="T1118" s="12">
        <v>1</v>
      </c>
      <c r="U1118" s="20">
        <v>2</v>
      </c>
      <c r="V1118" s="20">
        <v>0</v>
      </c>
      <c r="W1118" s="20">
        <v>0</v>
      </c>
      <c r="X1118" s="20"/>
      <c r="Y1118" s="20">
        <v>0</v>
      </c>
      <c r="Z1118" s="20">
        <v>1</v>
      </c>
      <c r="AA1118" s="20">
        <v>0</v>
      </c>
      <c r="AB1118" s="20">
        <v>0</v>
      </c>
      <c r="AC1118" s="14">
        <v>0</v>
      </c>
      <c r="AD1118" s="20">
        <v>0</v>
      </c>
      <c r="AE1118" s="20">
        <v>18</v>
      </c>
      <c r="AF1118" s="20">
        <v>1</v>
      </c>
      <c r="AG1118" s="20">
        <v>3</v>
      </c>
      <c r="AH1118" s="20">
        <v>2</v>
      </c>
      <c r="AI1118" s="20">
        <v>0</v>
      </c>
      <c r="AJ1118" s="20">
        <v>1</v>
      </c>
      <c r="AK1118" s="20">
        <v>1.6</v>
      </c>
      <c r="AL1118" s="20">
        <v>0</v>
      </c>
      <c r="AM1118" s="20">
        <v>0</v>
      </c>
      <c r="AN1118" s="20">
        <v>0</v>
      </c>
      <c r="AO1118" s="20">
        <v>0.25</v>
      </c>
      <c r="AP1118" s="20">
        <v>3000</v>
      </c>
      <c r="AQ1118" s="20">
        <v>0.1</v>
      </c>
      <c r="AR1118" s="20">
        <v>0</v>
      </c>
      <c r="AS1118" s="20">
        <v>0</v>
      </c>
      <c r="AT1118" s="20">
        <v>96001005</v>
      </c>
      <c r="AU1118" s="20"/>
      <c r="AV1118" s="40" t="s">
        <v>202</v>
      </c>
      <c r="AW1118" s="14" t="s">
        <v>1242</v>
      </c>
      <c r="AX1118" s="20" t="s">
        <v>153</v>
      </c>
      <c r="AY1118" s="20">
        <v>66001005</v>
      </c>
      <c r="AZ1118" s="40" t="s">
        <v>156</v>
      </c>
      <c r="BA1118" s="20">
        <v>0</v>
      </c>
      <c r="BB1118" s="20">
        <v>0</v>
      </c>
      <c r="BC1118" s="20">
        <v>0</v>
      </c>
      <c r="BD1118" s="42" t="s">
        <v>1330</v>
      </c>
      <c r="BE1118" s="20">
        <v>0</v>
      </c>
      <c r="BF1118" s="12">
        <v>0</v>
      </c>
      <c r="BG1118" s="20">
        <v>0</v>
      </c>
      <c r="BH1118" s="20">
        <v>0</v>
      </c>
      <c r="BI1118" s="20">
        <v>0</v>
      </c>
      <c r="BJ1118" s="20">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66001006</v>
      </c>
      <c r="D1119" s="15" t="s">
        <v>1331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96001006</v>
      </c>
      <c r="AT1119" s="14" t="s">
        <v>153</v>
      </c>
      <c r="AU1119" s="14"/>
      <c r="AV1119" s="15" t="s">
        <v>173</v>
      </c>
      <c r="AW1119" s="14" t="s">
        <v>1242</v>
      </c>
      <c r="AX1119" s="14">
        <v>0</v>
      </c>
      <c r="AY1119" s="14">
        <v>66001006</v>
      </c>
      <c r="AZ1119" s="15" t="s">
        <v>156</v>
      </c>
      <c r="BA1119" s="15" t="s">
        <v>153</v>
      </c>
      <c r="BB1119" s="23">
        <v>0</v>
      </c>
      <c r="BC1119" s="23">
        <v>0</v>
      </c>
      <c r="BD1119" s="35" t="s">
        <v>1332</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66001007</v>
      </c>
      <c r="D1120" s="40" t="s">
        <v>1333</v>
      </c>
      <c r="E1120" s="14">
        <v>1</v>
      </c>
      <c r="F1120" s="20">
        <v>80000001</v>
      </c>
      <c r="G1120" s="20">
        <v>0</v>
      </c>
      <c r="H1120" s="20">
        <v>0</v>
      </c>
      <c r="I1120" s="14">
        <v>1</v>
      </c>
      <c r="J1120" s="14">
        <v>0</v>
      </c>
      <c r="K1120" s="20">
        <v>0</v>
      </c>
      <c r="L1120" s="20">
        <v>0</v>
      </c>
      <c r="M1120" s="20">
        <v>0</v>
      </c>
      <c r="N1120" s="20">
        <v>1</v>
      </c>
      <c r="O1120" s="20">
        <v>0</v>
      </c>
      <c r="P1120" s="20">
        <v>0</v>
      </c>
      <c r="Q1120" s="20">
        <v>0</v>
      </c>
      <c r="R1120" s="20">
        <v>0</v>
      </c>
      <c r="S1120" s="20">
        <v>0</v>
      </c>
      <c r="T1120" s="12">
        <v>1</v>
      </c>
      <c r="U1120" s="20">
        <v>2</v>
      </c>
      <c r="V1120" s="20">
        <v>0</v>
      </c>
      <c r="W1120" s="20">
        <v>2.75</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0.25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0</v>
      </c>
      <c r="BD1120" s="42" t="s">
        <v>1334</v>
      </c>
      <c r="BE1120" s="20">
        <v>0</v>
      </c>
      <c r="BF1120" s="12">
        <v>0</v>
      </c>
      <c r="BG1120" s="20">
        <v>0</v>
      </c>
      <c r="BH1120" s="20">
        <v>0</v>
      </c>
      <c r="BI1120" s="20">
        <v>0</v>
      </c>
      <c r="BJ1120" s="2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19.5" customHeight="1">
      <c r="C1121" s="14">
        <v>66001008</v>
      </c>
      <c r="D1121" s="15" t="s">
        <v>1335</v>
      </c>
      <c r="E1121" s="12">
        <v>1</v>
      </c>
      <c r="F1121" s="20">
        <v>80000001</v>
      </c>
      <c r="G1121" s="14">
        <v>0</v>
      </c>
      <c r="H1121" s="14">
        <v>0</v>
      </c>
      <c r="I1121" s="14">
        <v>1</v>
      </c>
      <c r="J1121" s="14">
        <v>0</v>
      </c>
      <c r="K1121" s="12">
        <v>0</v>
      </c>
      <c r="L1121" s="14">
        <v>0</v>
      </c>
      <c r="M1121" s="14">
        <v>0</v>
      </c>
      <c r="N1121" s="14">
        <v>1</v>
      </c>
      <c r="O1121" s="14">
        <v>0</v>
      </c>
      <c r="P1121" s="14">
        <v>0</v>
      </c>
      <c r="Q1121" s="14">
        <v>0</v>
      </c>
      <c r="R1121" s="20">
        <v>0</v>
      </c>
      <c r="S1121" s="23">
        <v>0</v>
      </c>
      <c r="T1121" s="12">
        <v>1</v>
      </c>
      <c r="U1121" s="14">
        <v>2</v>
      </c>
      <c r="V1121" s="14">
        <v>0</v>
      </c>
      <c r="W1121" s="14">
        <v>2.5</v>
      </c>
      <c r="X1121" s="14"/>
      <c r="Y1121" s="14">
        <v>0</v>
      </c>
      <c r="Z1121" s="14">
        <v>0</v>
      </c>
      <c r="AA1121" s="14">
        <v>0</v>
      </c>
      <c r="AB1121" s="14">
        <v>0</v>
      </c>
      <c r="AC1121" s="14">
        <v>0</v>
      </c>
      <c r="AD1121" s="14">
        <v>0</v>
      </c>
      <c r="AE1121" s="14">
        <v>15</v>
      </c>
      <c r="AF1121" s="14">
        <v>1</v>
      </c>
      <c r="AG1121" s="14">
        <v>3</v>
      </c>
      <c r="AH1121" s="20">
        <v>2</v>
      </c>
      <c r="AI1121" s="20">
        <v>1</v>
      </c>
      <c r="AJ1121" s="20">
        <v>0</v>
      </c>
      <c r="AK1121" s="20">
        <v>6</v>
      </c>
      <c r="AL1121" s="14">
        <v>0</v>
      </c>
      <c r="AM1121" s="14">
        <v>0</v>
      </c>
      <c r="AN1121" s="14">
        <v>0</v>
      </c>
      <c r="AO1121" s="14">
        <v>0.75</v>
      </c>
      <c r="AP1121" s="14">
        <v>3000</v>
      </c>
      <c r="AQ1121" s="14">
        <v>0.75</v>
      </c>
      <c r="AR1121" s="14">
        <v>0</v>
      </c>
      <c r="AS1121" s="20">
        <v>0</v>
      </c>
      <c r="AT1121" s="14" t="s">
        <v>153</v>
      </c>
      <c r="AU1121" s="14"/>
      <c r="AV1121" s="15" t="s">
        <v>176</v>
      </c>
      <c r="AW1121" s="14" t="s">
        <v>177</v>
      </c>
      <c r="AX1121" s="14">
        <v>10000006</v>
      </c>
      <c r="AY1121" s="14">
        <v>66001008</v>
      </c>
      <c r="AZ1121" s="15" t="s">
        <v>156</v>
      </c>
      <c r="BA1121" s="15">
        <v>0</v>
      </c>
      <c r="BB1121" s="23">
        <v>0</v>
      </c>
      <c r="BC1121" s="23">
        <v>0</v>
      </c>
      <c r="BD1121" s="35" t="s">
        <v>1336</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66001009</v>
      </c>
      <c r="D1122" s="15" t="s">
        <v>1337</v>
      </c>
      <c r="E1122" s="12">
        <v>1</v>
      </c>
      <c r="F1122" s="20">
        <v>80000001</v>
      </c>
      <c r="G1122" s="14">
        <v>0</v>
      </c>
      <c r="H1122" s="14">
        <v>0</v>
      </c>
      <c r="I1122" s="14">
        <v>1</v>
      </c>
      <c r="J1122" s="14">
        <v>0</v>
      </c>
      <c r="K1122" s="12">
        <v>0</v>
      </c>
      <c r="L1122" s="14">
        <v>0</v>
      </c>
      <c r="M1122" s="14">
        <v>0</v>
      </c>
      <c r="N1122" s="14">
        <v>1</v>
      </c>
      <c r="O1122" s="14">
        <v>0</v>
      </c>
      <c r="P1122" s="14">
        <v>0</v>
      </c>
      <c r="Q1122" s="14">
        <v>0</v>
      </c>
      <c r="R1122" s="20">
        <v>0</v>
      </c>
      <c r="S1122" s="23">
        <v>0</v>
      </c>
      <c r="T1122" s="12">
        <v>1</v>
      </c>
      <c r="U1122" s="14">
        <v>2</v>
      </c>
      <c r="V1122" s="14">
        <v>0</v>
      </c>
      <c r="W1122" s="14">
        <v>2</v>
      </c>
      <c r="X1122" s="14"/>
      <c r="Y1122" s="14">
        <v>0</v>
      </c>
      <c r="Z1122" s="14">
        <v>0</v>
      </c>
      <c r="AA1122" s="14">
        <v>0</v>
      </c>
      <c r="AB1122" s="14">
        <v>0</v>
      </c>
      <c r="AC1122" s="14">
        <v>0</v>
      </c>
      <c r="AD1122" s="14">
        <v>0</v>
      </c>
      <c r="AE1122" s="14">
        <v>15</v>
      </c>
      <c r="AF1122" s="14">
        <v>1</v>
      </c>
      <c r="AG1122" s="14">
        <v>3</v>
      </c>
      <c r="AH1122" s="20">
        <v>2</v>
      </c>
      <c r="AI1122" s="20">
        <v>1</v>
      </c>
      <c r="AJ1122" s="20">
        <v>0</v>
      </c>
      <c r="AK1122" s="20">
        <v>6</v>
      </c>
      <c r="AL1122" s="14">
        <v>0</v>
      </c>
      <c r="AM1122" s="14">
        <v>0</v>
      </c>
      <c r="AN1122" s="14">
        <v>0</v>
      </c>
      <c r="AO1122" s="14">
        <v>0.75</v>
      </c>
      <c r="AP1122" s="14">
        <v>3000</v>
      </c>
      <c r="AQ1122" s="14">
        <v>0.75</v>
      </c>
      <c r="AR1122" s="14">
        <v>0</v>
      </c>
      <c r="AS1122" s="20">
        <v>0</v>
      </c>
      <c r="AT1122" s="14">
        <v>96001009</v>
      </c>
      <c r="AU1122" s="14"/>
      <c r="AV1122" s="15" t="s">
        <v>176</v>
      </c>
      <c r="AW1122" s="14" t="s">
        <v>177</v>
      </c>
      <c r="AX1122" s="14">
        <v>10000006</v>
      </c>
      <c r="AY1122" s="14">
        <v>66001009</v>
      </c>
      <c r="AZ1122" s="15" t="s">
        <v>156</v>
      </c>
      <c r="BA1122" s="15">
        <v>0</v>
      </c>
      <c r="BB1122" s="23">
        <v>0</v>
      </c>
      <c r="BC1122" s="23">
        <v>0</v>
      </c>
      <c r="BD1122" s="35" t="s">
        <v>1338</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66001010</v>
      </c>
      <c r="D1123" s="15" t="s">
        <v>1339</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0</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96001010</v>
      </c>
      <c r="AT1123" s="14" t="s">
        <v>153</v>
      </c>
      <c r="AU1123" s="14"/>
      <c r="AV1123" s="15" t="s">
        <v>173</v>
      </c>
      <c r="AW1123" s="14" t="s">
        <v>1242</v>
      </c>
      <c r="AX1123" s="14">
        <v>0</v>
      </c>
      <c r="AY1123" s="14">
        <v>66001010</v>
      </c>
      <c r="AZ1123" s="15" t="s">
        <v>156</v>
      </c>
      <c r="BA1123" s="15" t="s">
        <v>153</v>
      </c>
      <c r="BB1123" s="23">
        <v>0</v>
      </c>
      <c r="BC1123" s="23">
        <v>0</v>
      </c>
      <c r="BD1123" s="35" t="s">
        <v>1340</v>
      </c>
      <c r="BE1123" s="14">
        <v>0</v>
      </c>
      <c r="BF1123" s="12">
        <v>0</v>
      </c>
      <c r="BG1123" s="14">
        <v>0</v>
      </c>
      <c r="BH1123" s="14">
        <v>0</v>
      </c>
      <c r="BI1123" s="14">
        <v>0</v>
      </c>
      <c r="BJ1123" s="14">
        <v>0</v>
      </c>
      <c r="BK1123" s="26">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66001011</v>
      </c>
      <c r="D1124" s="13" t="s">
        <v>1341</v>
      </c>
      <c r="E1124" s="12">
        <v>1</v>
      </c>
      <c r="F1124" s="20">
        <v>80000001</v>
      </c>
      <c r="G1124" s="12">
        <v>0</v>
      </c>
      <c r="H1124" s="12">
        <v>0</v>
      </c>
      <c r="I1124" s="14">
        <v>1</v>
      </c>
      <c r="J1124" s="14">
        <v>0</v>
      </c>
      <c r="K1124" s="12">
        <v>0</v>
      </c>
      <c r="L1124" s="12">
        <v>0</v>
      </c>
      <c r="M1124" s="12">
        <v>0</v>
      </c>
      <c r="N1124" s="12">
        <v>1</v>
      </c>
      <c r="O1124" s="12">
        <v>0</v>
      </c>
      <c r="P1124" s="12">
        <v>0</v>
      </c>
      <c r="Q1124" s="12">
        <v>0</v>
      </c>
      <c r="R1124" s="20">
        <v>0</v>
      </c>
      <c r="S1124" s="12">
        <v>0</v>
      </c>
      <c r="T1124" s="12">
        <v>1</v>
      </c>
      <c r="U1124" s="12">
        <v>2</v>
      </c>
      <c r="V1124" s="12">
        <v>0</v>
      </c>
      <c r="W1124" s="12">
        <v>3</v>
      </c>
      <c r="X1124" s="12"/>
      <c r="Y1124" s="12">
        <v>0</v>
      </c>
      <c r="Z1124" s="12">
        <v>0</v>
      </c>
      <c r="AA1124" s="12">
        <v>0</v>
      </c>
      <c r="AB1124" s="12">
        <v>0</v>
      </c>
      <c r="AC1124" s="14">
        <v>0</v>
      </c>
      <c r="AD1124" s="12">
        <v>0</v>
      </c>
      <c r="AE1124" s="12">
        <v>18</v>
      </c>
      <c r="AF1124" s="12">
        <v>2</v>
      </c>
      <c r="AG1124" s="12" t="s">
        <v>772</v>
      </c>
      <c r="AH1124" s="20">
        <v>2</v>
      </c>
      <c r="AI1124" s="20">
        <v>2</v>
      </c>
      <c r="AJ1124" s="20">
        <v>0</v>
      </c>
      <c r="AK1124" s="20">
        <v>1.5</v>
      </c>
      <c r="AL1124" s="12">
        <v>0</v>
      </c>
      <c r="AM1124" s="12">
        <v>0</v>
      </c>
      <c r="AN1124" s="12">
        <v>0</v>
      </c>
      <c r="AO1124" s="12">
        <v>0.25</v>
      </c>
      <c r="AP1124" s="12">
        <v>3000</v>
      </c>
      <c r="AQ1124" s="12">
        <v>0.25</v>
      </c>
      <c r="AR1124" s="12">
        <v>0</v>
      </c>
      <c r="AS1124" s="20">
        <v>0</v>
      </c>
      <c r="AT1124" s="12" t="s">
        <v>153</v>
      </c>
      <c r="AU1124" s="12"/>
      <c r="AV1124" s="13" t="s">
        <v>154</v>
      </c>
      <c r="AW1124" s="12" t="s">
        <v>773</v>
      </c>
      <c r="AX1124" s="14">
        <v>10001007</v>
      </c>
      <c r="AY1124" s="14">
        <v>66001011</v>
      </c>
      <c r="AZ1124" s="13" t="s">
        <v>156</v>
      </c>
      <c r="BA1124" s="12">
        <v>0</v>
      </c>
      <c r="BB1124" s="23">
        <v>0</v>
      </c>
      <c r="BC1124" s="23">
        <v>0</v>
      </c>
      <c r="BD1124" s="34" t="s">
        <v>1342</v>
      </c>
      <c r="BE1124" s="12">
        <v>0</v>
      </c>
      <c r="BF1124" s="12">
        <v>0</v>
      </c>
      <c r="BG1124" s="12">
        <v>0</v>
      </c>
      <c r="BH1124" s="12">
        <v>0</v>
      </c>
      <c r="BI1124" s="12">
        <v>0</v>
      </c>
      <c r="BJ1124" s="12">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66001012</v>
      </c>
      <c r="D1125" s="13" t="s">
        <v>631</v>
      </c>
      <c r="E1125" s="12">
        <v>1</v>
      </c>
      <c r="F1125" s="20">
        <v>80000001</v>
      </c>
      <c r="G1125" s="12">
        <v>0</v>
      </c>
      <c r="H1125" s="12">
        <v>0</v>
      </c>
      <c r="I1125" s="14">
        <v>1</v>
      </c>
      <c r="J1125" s="14">
        <v>0</v>
      </c>
      <c r="K1125" s="12">
        <v>0</v>
      </c>
      <c r="L1125" s="12">
        <v>0</v>
      </c>
      <c r="M1125" s="12">
        <v>0</v>
      </c>
      <c r="N1125" s="12">
        <v>1</v>
      </c>
      <c r="O1125" s="12">
        <v>0</v>
      </c>
      <c r="P1125" s="12">
        <v>0</v>
      </c>
      <c r="Q1125" s="12">
        <v>0</v>
      </c>
      <c r="R1125" s="20">
        <v>0</v>
      </c>
      <c r="S1125" s="12">
        <v>0</v>
      </c>
      <c r="T1125" s="12">
        <v>1</v>
      </c>
      <c r="U1125" s="12">
        <v>2</v>
      </c>
      <c r="V1125" s="12">
        <v>0</v>
      </c>
      <c r="W1125" s="12">
        <v>2.75</v>
      </c>
      <c r="X1125" s="12"/>
      <c r="Y1125" s="12">
        <v>0</v>
      </c>
      <c r="Z1125" s="12">
        <v>0</v>
      </c>
      <c r="AA1125" s="12">
        <v>0</v>
      </c>
      <c r="AB1125" s="12">
        <v>0</v>
      </c>
      <c r="AC1125" s="14">
        <v>0</v>
      </c>
      <c r="AD1125" s="12">
        <v>0</v>
      </c>
      <c r="AE1125" s="12">
        <v>15</v>
      </c>
      <c r="AF1125" s="12">
        <v>1</v>
      </c>
      <c r="AG1125" s="12">
        <v>3</v>
      </c>
      <c r="AH1125" s="20">
        <v>2</v>
      </c>
      <c r="AI1125" s="20">
        <v>1</v>
      </c>
      <c r="AJ1125" s="20">
        <v>0</v>
      </c>
      <c r="AK1125" s="20">
        <v>6</v>
      </c>
      <c r="AL1125" s="12">
        <v>0</v>
      </c>
      <c r="AM1125" s="12">
        <v>0</v>
      </c>
      <c r="AN1125" s="12">
        <v>0</v>
      </c>
      <c r="AO1125" s="12">
        <v>0.75</v>
      </c>
      <c r="AP1125" s="12">
        <v>3000</v>
      </c>
      <c r="AQ1125" s="12">
        <v>1.5</v>
      </c>
      <c r="AR1125" s="12">
        <v>0</v>
      </c>
      <c r="AS1125" s="20">
        <v>0</v>
      </c>
      <c r="AT1125" s="12" t="s">
        <v>153</v>
      </c>
      <c r="AU1125" s="12"/>
      <c r="AV1125" s="13" t="s">
        <v>176</v>
      </c>
      <c r="AW1125" s="12" t="s">
        <v>177</v>
      </c>
      <c r="AX1125" s="14">
        <v>10000006</v>
      </c>
      <c r="AY1125" s="14">
        <v>70405004</v>
      </c>
      <c r="AZ1125" s="13" t="s">
        <v>156</v>
      </c>
      <c r="BA1125" s="12">
        <v>0</v>
      </c>
      <c r="BB1125" s="23">
        <v>0</v>
      </c>
      <c r="BC1125" s="23">
        <v>0</v>
      </c>
      <c r="BD1125" s="34" t="s">
        <v>1343</v>
      </c>
      <c r="BE1125" s="12">
        <v>0</v>
      </c>
      <c r="BF1125" s="12">
        <v>0</v>
      </c>
      <c r="BG1125" s="12">
        <v>0</v>
      </c>
      <c r="BH1125" s="12">
        <v>0</v>
      </c>
      <c r="BI1125" s="12">
        <v>0</v>
      </c>
      <c r="BJ1125" s="12">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66001013</v>
      </c>
      <c r="D1126" s="13" t="s">
        <v>1344</v>
      </c>
      <c r="E1126" s="12">
        <v>1</v>
      </c>
      <c r="F1126" s="20">
        <v>80000001</v>
      </c>
      <c r="G1126" s="12">
        <v>0</v>
      </c>
      <c r="H1126" s="12">
        <v>0</v>
      </c>
      <c r="I1126" s="14">
        <v>1</v>
      </c>
      <c r="J1126" s="14">
        <v>0</v>
      </c>
      <c r="K1126" s="12">
        <v>0</v>
      </c>
      <c r="L1126" s="12">
        <v>0</v>
      </c>
      <c r="M1126" s="12">
        <v>0</v>
      </c>
      <c r="N1126" s="12">
        <v>1</v>
      </c>
      <c r="O1126" s="12">
        <v>1</v>
      </c>
      <c r="P1126" s="12">
        <v>0</v>
      </c>
      <c r="Q1126" s="12">
        <v>0</v>
      </c>
      <c r="R1126" s="20">
        <v>0</v>
      </c>
      <c r="S1126" s="12">
        <v>0</v>
      </c>
      <c r="T1126" s="12">
        <v>1</v>
      </c>
      <c r="U1126" s="12">
        <v>2</v>
      </c>
      <c r="V1126" s="12">
        <v>0</v>
      </c>
      <c r="W1126" s="12">
        <v>0.5</v>
      </c>
      <c r="X1126" s="12"/>
      <c r="Y1126" s="12">
        <v>0</v>
      </c>
      <c r="Z1126" s="12">
        <v>0</v>
      </c>
      <c r="AA1126" s="12">
        <v>0</v>
      </c>
      <c r="AB1126" s="12">
        <v>0</v>
      </c>
      <c r="AC1126" s="14">
        <v>0</v>
      </c>
      <c r="AD1126" s="12">
        <v>0</v>
      </c>
      <c r="AE1126" s="12">
        <v>9</v>
      </c>
      <c r="AF1126" s="12">
        <v>1</v>
      </c>
      <c r="AG1126" s="12">
        <v>4</v>
      </c>
      <c r="AH1126" s="20">
        <v>9</v>
      </c>
      <c r="AI1126" s="20">
        <v>0</v>
      </c>
      <c r="AJ1126" s="20">
        <v>0</v>
      </c>
      <c r="AK1126" s="20">
        <v>6</v>
      </c>
      <c r="AL1126" s="12">
        <v>0</v>
      </c>
      <c r="AM1126" s="12">
        <v>0</v>
      </c>
      <c r="AN1126" s="12">
        <v>0</v>
      </c>
      <c r="AO1126" s="12">
        <v>0.5</v>
      </c>
      <c r="AP1126" s="12">
        <v>30000</v>
      </c>
      <c r="AQ1126" s="12">
        <v>0.5</v>
      </c>
      <c r="AR1126" s="12">
        <v>0</v>
      </c>
      <c r="AS1126" s="20">
        <v>0</v>
      </c>
      <c r="AT1126" s="12">
        <v>96001013</v>
      </c>
      <c r="AU1126" s="12"/>
      <c r="AV1126" s="13" t="s">
        <v>173</v>
      </c>
      <c r="AW1126" s="12" t="s">
        <v>182</v>
      </c>
      <c r="AX1126" s="14">
        <v>10000009</v>
      </c>
      <c r="AY1126" s="14">
        <v>70405005</v>
      </c>
      <c r="AZ1126" s="13" t="s">
        <v>183</v>
      </c>
      <c r="BA1126" s="12" t="s">
        <v>226</v>
      </c>
      <c r="BB1126" s="23">
        <v>0</v>
      </c>
      <c r="BC1126" s="23">
        <v>0</v>
      </c>
      <c r="BD1126" s="34" t="s">
        <v>1345</v>
      </c>
      <c r="BE1126" s="12">
        <v>0</v>
      </c>
      <c r="BF1126" s="12">
        <v>0</v>
      </c>
      <c r="BG1126" s="12">
        <v>0</v>
      </c>
      <c r="BH1126" s="12">
        <v>0</v>
      </c>
      <c r="BI1126" s="12">
        <v>0</v>
      </c>
      <c r="BJ1126" s="12">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66001014</v>
      </c>
      <c r="D1127" s="13" t="s">
        <v>1346</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2</v>
      </c>
      <c r="X1127" s="12"/>
      <c r="Y1127" s="12">
        <v>0</v>
      </c>
      <c r="Z1127" s="12">
        <v>0</v>
      </c>
      <c r="AA1127" s="12">
        <v>0</v>
      </c>
      <c r="AB1127" s="12">
        <v>0</v>
      </c>
      <c r="AC1127" s="14">
        <v>0</v>
      </c>
      <c r="AD1127" s="12">
        <v>0</v>
      </c>
      <c r="AE1127" s="12">
        <v>12</v>
      </c>
      <c r="AF1127" s="12">
        <v>1</v>
      </c>
      <c r="AG1127" s="12">
        <v>3.5</v>
      </c>
      <c r="AH1127" s="20">
        <v>0</v>
      </c>
      <c r="AI1127" s="20">
        <v>0</v>
      </c>
      <c r="AJ1127" s="20">
        <v>0</v>
      </c>
      <c r="AK1127" s="20">
        <v>4</v>
      </c>
      <c r="AL1127" s="12">
        <v>0</v>
      </c>
      <c r="AM1127" s="12">
        <v>0</v>
      </c>
      <c r="AN1127" s="12">
        <v>0</v>
      </c>
      <c r="AO1127" s="12">
        <v>0.5</v>
      </c>
      <c r="AP1127" s="12">
        <v>3000</v>
      </c>
      <c r="AQ1127" s="12">
        <v>0</v>
      </c>
      <c r="AR1127" s="12">
        <v>0</v>
      </c>
      <c r="AS1127" s="20">
        <v>0</v>
      </c>
      <c r="AT1127" s="12">
        <v>92005001</v>
      </c>
      <c r="AU1127" s="12"/>
      <c r="AV1127" s="13" t="s">
        <v>173</v>
      </c>
      <c r="AW1127" s="12" t="s">
        <v>159</v>
      </c>
      <c r="AX1127" s="14">
        <v>10000009</v>
      </c>
      <c r="AY1127" s="14">
        <v>70405006</v>
      </c>
      <c r="AZ1127" s="13" t="s">
        <v>156</v>
      </c>
      <c r="BA1127" s="12">
        <v>0</v>
      </c>
      <c r="BB1127" s="23">
        <v>0</v>
      </c>
      <c r="BC1127" s="23">
        <v>0</v>
      </c>
      <c r="BD1127" s="34" t="s">
        <v>1347</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66001015</v>
      </c>
      <c r="D1128" s="13" t="s">
        <v>1348</v>
      </c>
      <c r="E1128" s="12">
        <v>1</v>
      </c>
      <c r="F1128" s="20">
        <v>80000001</v>
      </c>
      <c r="G1128" s="12">
        <v>0</v>
      </c>
      <c r="H1128" s="12">
        <v>0</v>
      </c>
      <c r="I1128" s="14">
        <v>1</v>
      </c>
      <c r="J1128" s="14">
        <v>0</v>
      </c>
      <c r="K1128" s="12">
        <v>0</v>
      </c>
      <c r="L1128" s="12">
        <v>0</v>
      </c>
      <c r="M1128" s="12">
        <v>0</v>
      </c>
      <c r="N1128" s="12">
        <v>2</v>
      </c>
      <c r="O1128" s="12">
        <v>1</v>
      </c>
      <c r="P1128" s="12">
        <v>0.05</v>
      </c>
      <c r="Q1128" s="12">
        <v>0</v>
      </c>
      <c r="R1128" s="20">
        <v>0</v>
      </c>
      <c r="S1128" s="12">
        <v>0</v>
      </c>
      <c r="T1128" s="12">
        <v>1</v>
      </c>
      <c r="U1128" s="12">
        <v>2</v>
      </c>
      <c r="V1128" s="12">
        <v>0</v>
      </c>
      <c r="W1128" s="12">
        <v>1.8</v>
      </c>
      <c r="X1128" s="12"/>
      <c r="Y1128" s="12">
        <v>700</v>
      </c>
      <c r="Z1128" s="12">
        <v>0</v>
      </c>
      <c r="AA1128" s="12">
        <v>0</v>
      </c>
      <c r="AB1128" s="12">
        <v>0</v>
      </c>
      <c r="AC1128" s="14">
        <v>1</v>
      </c>
      <c r="AD1128" s="12">
        <v>0</v>
      </c>
      <c r="AE1128" s="12">
        <v>10</v>
      </c>
      <c r="AF1128" s="12">
        <v>1</v>
      </c>
      <c r="AG1128" s="12">
        <v>1</v>
      </c>
      <c r="AH1128" s="20">
        <v>2</v>
      </c>
      <c r="AI1128" s="20">
        <v>2</v>
      </c>
      <c r="AJ1128" s="20">
        <v>0</v>
      </c>
      <c r="AK1128" s="20">
        <v>4</v>
      </c>
      <c r="AL1128" s="12">
        <v>0</v>
      </c>
      <c r="AM1128" s="12">
        <v>0</v>
      </c>
      <c r="AN1128" s="12">
        <v>0</v>
      </c>
      <c r="AO1128" s="12">
        <v>0.5</v>
      </c>
      <c r="AP1128" s="12">
        <v>30000</v>
      </c>
      <c r="AQ1128" s="12">
        <v>0.5</v>
      </c>
      <c r="AR1128" s="12">
        <v>5</v>
      </c>
      <c r="AS1128" s="20">
        <v>0</v>
      </c>
      <c r="AT1128" s="12">
        <v>92003001</v>
      </c>
      <c r="AU1128" s="12"/>
      <c r="AV1128" s="13" t="s">
        <v>173</v>
      </c>
      <c r="AW1128" s="12" t="s">
        <v>155</v>
      </c>
      <c r="AX1128" s="14">
        <v>10003002</v>
      </c>
      <c r="AY1128" s="14">
        <v>70405009</v>
      </c>
      <c r="AZ1128" s="13" t="s">
        <v>181</v>
      </c>
      <c r="BA1128" s="12">
        <v>0</v>
      </c>
      <c r="BB1128" s="23">
        <v>0</v>
      </c>
      <c r="BC1128" s="23">
        <v>0</v>
      </c>
      <c r="BD1128" s="34" t="s">
        <v>1349</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66001016</v>
      </c>
      <c r="D1129" s="13" t="s">
        <v>1350</v>
      </c>
      <c r="E1129" s="12">
        <v>1</v>
      </c>
      <c r="F1129" s="20">
        <v>80000001</v>
      </c>
      <c r="G1129" s="12">
        <v>0</v>
      </c>
      <c r="H1129" s="12">
        <v>0</v>
      </c>
      <c r="I1129" s="14">
        <v>1</v>
      </c>
      <c r="J1129" s="14">
        <v>0</v>
      </c>
      <c r="K1129" s="12">
        <v>0</v>
      </c>
      <c r="L1129" s="12">
        <v>0</v>
      </c>
      <c r="M1129" s="12">
        <v>0</v>
      </c>
      <c r="N1129" s="12">
        <v>1</v>
      </c>
      <c r="O1129" s="12">
        <v>0</v>
      </c>
      <c r="P1129" s="12">
        <v>0</v>
      </c>
      <c r="Q1129" s="12">
        <v>0</v>
      </c>
      <c r="R1129" s="20">
        <v>0</v>
      </c>
      <c r="S1129" s="12">
        <v>0</v>
      </c>
      <c r="T1129" s="12">
        <v>1</v>
      </c>
      <c r="U1129" s="12">
        <v>2</v>
      </c>
      <c r="V1129" s="12">
        <v>0</v>
      </c>
      <c r="W1129" s="12">
        <v>0.75</v>
      </c>
      <c r="X1129" s="12"/>
      <c r="Y1129" s="12">
        <v>0</v>
      </c>
      <c r="Z1129" s="12">
        <v>0</v>
      </c>
      <c r="AA1129" s="12">
        <v>0</v>
      </c>
      <c r="AB1129" s="12">
        <v>0</v>
      </c>
      <c r="AC1129" s="14">
        <v>0</v>
      </c>
      <c r="AD1129" s="12">
        <v>0</v>
      </c>
      <c r="AE1129" s="12">
        <v>24</v>
      </c>
      <c r="AF1129" s="12">
        <v>1</v>
      </c>
      <c r="AG1129" s="12">
        <v>4</v>
      </c>
      <c r="AH1129" s="20">
        <v>2</v>
      </c>
      <c r="AI1129" s="20">
        <v>1</v>
      </c>
      <c r="AJ1129" s="20">
        <v>0</v>
      </c>
      <c r="AK1129" s="20">
        <v>6</v>
      </c>
      <c r="AL1129" s="12">
        <v>0</v>
      </c>
      <c r="AM1129" s="12">
        <v>0</v>
      </c>
      <c r="AN1129" s="12">
        <v>0</v>
      </c>
      <c r="AO1129" s="12">
        <v>0.5</v>
      </c>
      <c r="AP1129" s="12">
        <v>9000</v>
      </c>
      <c r="AQ1129" s="12">
        <v>0.5</v>
      </c>
      <c r="AR1129" s="12">
        <v>0</v>
      </c>
      <c r="AS1129" s="20">
        <v>0</v>
      </c>
      <c r="AT1129" s="12">
        <v>92002002</v>
      </c>
      <c r="AU1129" s="12"/>
      <c r="AV1129" s="13" t="s">
        <v>179</v>
      </c>
      <c r="AW1129" s="12" t="s">
        <v>182</v>
      </c>
      <c r="AX1129" s="14">
        <v>10002001</v>
      </c>
      <c r="AY1129" s="14">
        <v>70405008</v>
      </c>
      <c r="AZ1129" s="13" t="s">
        <v>183</v>
      </c>
      <c r="BA1129" s="12" t="s">
        <v>226</v>
      </c>
      <c r="BB1129" s="23">
        <v>0</v>
      </c>
      <c r="BC1129" s="23">
        <v>0</v>
      </c>
      <c r="BD1129" s="34" t="s">
        <v>1351</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66001017</v>
      </c>
      <c r="D1130" s="13" t="s">
        <v>1352</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0</v>
      </c>
      <c r="X1130" s="12"/>
      <c r="Y1130" s="12">
        <v>0</v>
      </c>
      <c r="Z1130" s="12">
        <v>0</v>
      </c>
      <c r="AA1130" s="12">
        <v>0</v>
      </c>
      <c r="AB1130" s="12">
        <v>0</v>
      </c>
      <c r="AC1130" s="14">
        <v>0</v>
      </c>
      <c r="AD1130" s="12">
        <v>0</v>
      </c>
      <c r="AE1130" s="12">
        <v>15</v>
      </c>
      <c r="AF1130" s="12">
        <v>0</v>
      </c>
      <c r="AG1130" s="12">
        <v>0</v>
      </c>
      <c r="AH1130" s="20">
        <v>0</v>
      </c>
      <c r="AI1130" s="20">
        <v>0</v>
      </c>
      <c r="AJ1130" s="20">
        <v>0</v>
      </c>
      <c r="AK1130" s="20">
        <v>6</v>
      </c>
      <c r="AL1130" s="12">
        <v>0</v>
      </c>
      <c r="AM1130" s="12">
        <v>0</v>
      </c>
      <c r="AN1130" s="12">
        <v>0</v>
      </c>
      <c r="AO1130" s="12">
        <v>0.5</v>
      </c>
      <c r="AP1130" s="12">
        <v>3000</v>
      </c>
      <c r="AQ1130" s="12">
        <v>0.5</v>
      </c>
      <c r="AR1130" s="12">
        <v>0</v>
      </c>
      <c r="AS1130" s="20">
        <v>0</v>
      </c>
      <c r="AT1130" s="12" t="s">
        <v>153</v>
      </c>
      <c r="AU1130" s="12"/>
      <c r="AV1130" s="13" t="s">
        <v>173</v>
      </c>
      <c r="AW1130" s="12" t="s">
        <v>155</v>
      </c>
      <c r="AX1130" s="14">
        <v>0</v>
      </c>
      <c r="AY1130" s="14">
        <v>21101051</v>
      </c>
      <c r="AZ1130" s="13" t="s">
        <v>267</v>
      </c>
      <c r="BA1130" s="12" t="s">
        <v>1353</v>
      </c>
      <c r="BB1130" s="23">
        <v>0</v>
      </c>
      <c r="BC1130" s="23">
        <v>0</v>
      </c>
      <c r="BD1130" s="34" t="s">
        <v>1354</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66001018</v>
      </c>
      <c r="D1131" s="13" t="s">
        <v>1355</v>
      </c>
      <c r="E1131" s="12">
        <v>1</v>
      </c>
      <c r="F1131" s="20">
        <v>80000001</v>
      </c>
      <c r="G1131" s="12">
        <v>0</v>
      </c>
      <c r="H1131" s="12">
        <v>0</v>
      </c>
      <c r="I1131" s="14">
        <v>1</v>
      </c>
      <c r="J1131" s="14">
        <v>0</v>
      </c>
      <c r="K1131" s="12">
        <v>0</v>
      </c>
      <c r="L1131" s="12">
        <v>0</v>
      </c>
      <c r="M1131" s="12">
        <v>0</v>
      </c>
      <c r="N1131" s="12">
        <v>2</v>
      </c>
      <c r="O1131" s="12">
        <v>3</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10</v>
      </c>
      <c r="AS1131" s="20">
        <v>0</v>
      </c>
      <c r="AT1131" s="12">
        <v>93000208</v>
      </c>
      <c r="AU1131" s="12"/>
      <c r="AV1131" s="13" t="s">
        <v>173</v>
      </c>
      <c r="AW1131" s="12" t="s">
        <v>155</v>
      </c>
      <c r="AX1131" s="14">
        <v>10003002</v>
      </c>
      <c r="AY1131" s="14">
        <v>21100020</v>
      </c>
      <c r="AZ1131" s="13" t="s">
        <v>181</v>
      </c>
      <c r="BA1131" s="12">
        <v>0</v>
      </c>
      <c r="BB1131" s="23">
        <v>0</v>
      </c>
      <c r="BC1131" s="23">
        <v>0</v>
      </c>
      <c r="BD1131" s="34" t="s">
        <v>1356</v>
      </c>
      <c r="BE1131" s="12">
        <v>0</v>
      </c>
      <c r="BF1131" s="12">
        <v>0</v>
      </c>
      <c r="BG1131" s="12">
        <v>0</v>
      </c>
      <c r="BH1131" s="12">
        <v>0</v>
      </c>
      <c r="BI1131" s="12">
        <v>0</v>
      </c>
      <c r="BJ1131" s="12">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66001019</v>
      </c>
      <c r="D1132" s="13" t="s">
        <v>1357</v>
      </c>
      <c r="E1132" s="12">
        <v>1</v>
      </c>
      <c r="F1132" s="20">
        <v>80000001</v>
      </c>
      <c r="G1132" s="12">
        <v>0</v>
      </c>
      <c r="H1132" s="12">
        <v>0</v>
      </c>
      <c r="I1132" s="14">
        <v>1</v>
      </c>
      <c r="J1132" s="14">
        <v>0</v>
      </c>
      <c r="K1132" s="12">
        <v>0</v>
      </c>
      <c r="L1132" s="12">
        <v>0</v>
      </c>
      <c r="M1132" s="12">
        <v>0</v>
      </c>
      <c r="N1132" s="12">
        <v>2</v>
      </c>
      <c r="O1132" s="12">
        <v>12</v>
      </c>
      <c r="P1132" s="12">
        <v>1</v>
      </c>
      <c r="Q1132" s="12">
        <v>0</v>
      </c>
      <c r="R1132" s="20">
        <v>0</v>
      </c>
      <c r="S1132" s="12">
        <v>0</v>
      </c>
      <c r="T1132" s="12">
        <v>1</v>
      </c>
      <c r="U1132" s="12">
        <v>2</v>
      </c>
      <c r="V1132" s="12">
        <v>0</v>
      </c>
      <c r="W1132" s="12">
        <v>0</v>
      </c>
      <c r="X1132" s="12"/>
      <c r="Y1132" s="12">
        <v>0</v>
      </c>
      <c r="Z1132" s="12">
        <v>0</v>
      </c>
      <c r="AA1132" s="12">
        <v>0</v>
      </c>
      <c r="AB1132" s="12">
        <v>0</v>
      </c>
      <c r="AC1132" s="14">
        <v>1</v>
      </c>
      <c r="AD1132" s="12">
        <v>0</v>
      </c>
      <c r="AE1132" s="12">
        <v>60</v>
      </c>
      <c r="AF1132" s="12">
        <v>1</v>
      </c>
      <c r="AG1132" s="12">
        <v>10</v>
      </c>
      <c r="AH1132" s="20">
        <v>0</v>
      </c>
      <c r="AI1132" s="20">
        <v>0</v>
      </c>
      <c r="AJ1132" s="20">
        <v>0</v>
      </c>
      <c r="AK1132" s="20">
        <v>0</v>
      </c>
      <c r="AL1132" s="12">
        <v>0</v>
      </c>
      <c r="AM1132" s="12">
        <v>0</v>
      </c>
      <c r="AN1132" s="12">
        <v>0</v>
      </c>
      <c r="AO1132" s="12">
        <v>1</v>
      </c>
      <c r="AP1132" s="12">
        <v>50000</v>
      </c>
      <c r="AQ1132" s="12">
        <v>0</v>
      </c>
      <c r="AR1132" s="12">
        <v>0</v>
      </c>
      <c r="AS1132" s="20">
        <v>90503002</v>
      </c>
      <c r="AT1132" s="12">
        <v>90503002</v>
      </c>
      <c r="AU1132" s="12"/>
      <c r="AV1132" s="13" t="s">
        <v>153</v>
      </c>
      <c r="AW1132" s="12">
        <v>0</v>
      </c>
      <c r="AX1132" s="14">
        <v>0</v>
      </c>
      <c r="AY1132" s="14">
        <v>0</v>
      </c>
      <c r="AZ1132" s="13" t="s">
        <v>1116</v>
      </c>
      <c r="BA1132" s="12">
        <v>0</v>
      </c>
      <c r="BB1132" s="23">
        <v>0</v>
      </c>
      <c r="BC1132" s="23">
        <v>0</v>
      </c>
      <c r="BD1132" s="34" t="s">
        <v>1358</v>
      </c>
      <c r="BE1132" s="12">
        <v>0</v>
      </c>
      <c r="BF1132" s="12">
        <v>0</v>
      </c>
      <c r="BG1132" s="12">
        <v>0</v>
      </c>
      <c r="BH1132" s="12">
        <v>0</v>
      </c>
      <c r="BI1132" s="12">
        <v>0</v>
      </c>
      <c r="BJ1132" s="12">
        <v>0</v>
      </c>
      <c r="BK1132" s="26">
        <v>0</v>
      </c>
      <c r="BL1132" s="20">
        <v>1</v>
      </c>
      <c r="BM1132" s="20">
        <v>0</v>
      </c>
      <c r="BN1132" s="20">
        <v>0</v>
      </c>
      <c r="BO1132" s="20">
        <v>0</v>
      </c>
      <c r="BP1132" s="20">
        <v>0</v>
      </c>
      <c r="BQ1132" s="20">
        <v>0</v>
      </c>
      <c r="BR1132" s="20">
        <v>0</v>
      </c>
      <c r="BS1132" s="20"/>
      <c r="BT1132" s="20"/>
      <c r="BU1132" s="20"/>
      <c r="BV1132" s="20">
        <v>0</v>
      </c>
      <c r="BW1132" s="20">
        <v>0</v>
      </c>
      <c r="BX1132" s="20">
        <v>0</v>
      </c>
    </row>
    <row r="1133" spans="3:76" ht="19.5" customHeight="1">
      <c r="C1133" s="14">
        <v>66001020</v>
      </c>
      <c r="D1133" s="15" t="s">
        <v>1359</v>
      </c>
      <c r="E1133" s="12">
        <v>0</v>
      </c>
      <c r="F1133" s="20">
        <v>80000001</v>
      </c>
      <c r="G1133" s="14">
        <v>0</v>
      </c>
      <c r="H1133" s="14">
        <v>0</v>
      </c>
      <c r="I1133" s="12">
        <v>1</v>
      </c>
      <c r="J1133" s="14">
        <v>0</v>
      </c>
      <c r="K1133" s="12">
        <v>0</v>
      </c>
      <c r="L1133" s="14">
        <v>0</v>
      </c>
      <c r="M1133" s="14">
        <v>0</v>
      </c>
      <c r="N1133" s="14">
        <v>2</v>
      </c>
      <c r="O1133" s="14">
        <v>1</v>
      </c>
      <c r="P1133" s="14">
        <v>1</v>
      </c>
      <c r="Q1133" s="14">
        <v>0</v>
      </c>
      <c r="R1133" s="20">
        <v>0</v>
      </c>
      <c r="S1133" s="23">
        <v>0</v>
      </c>
      <c r="T1133" s="12">
        <v>1</v>
      </c>
      <c r="U1133" s="14">
        <v>2</v>
      </c>
      <c r="V1133" s="14">
        <v>0</v>
      </c>
      <c r="W1133" s="14">
        <v>3</v>
      </c>
      <c r="X1133" s="14"/>
      <c r="Y1133" s="14">
        <v>0</v>
      </c>
      <c r="Z1133" s="14">
        <v>0</v>
      </c>
      <c r="AA1133" s="14">
        <v>0</v>
      </c>
      <c r="AB1133" s="14">
        <v>0</v>
      </c>
      <c r="AC1133" s="14">
        <v>0</v>
      </c>
      <c r="AD1133" s="14">
        <v>0</v>
      </c>
      <c r="AE1133" s="14">
        <v>1</v>
      </c>
      <c r="AF1133" s="14">
        <v>1</v>
      </c>
      <c r="AG1133" s="14">
        <v>3</v>
      </c>
      <c r="AH1133" s="20">
        <v>2</v>
      </c>
      <c r="AI1133" s="20">
        <v>1</v>
      </c>
      <c r="AJ1133" s="20">
        <v>0</v>
      </c>
      <c r="AK1133" s="20">
        <v>6</v>
      </c>
      <c r="AL1133" s="14">
        <v>0</v>
      </c>
      <c r="AM1133" s="14">
        <v>0</v>
      </c>
      <c r="AN1133" s="14">
        <v>0</v>
      </c>
      <c r="AO1133" s="14">
        <v>0</v>
      </c>
      <c r="AP1133" s="14">
        <v>30000</v>
      </c>
      <c r="AQ1133" s="14">
        <v>0</v>
      </c>
      <c r="AR1133" s="14">
        <v>0</v>
      </c>
      <c r="AS1133" s="20">
        <v>96001014</v>
      </c>
      <c r="AT1133" s="14">
        <v>0</v>
      </c>
      <c r="AU1133" s="14"/>
      <c r="AV1133" s="15" t="s">
        <v>173</v>
      </c>
      <c r="AW1133" s="14" t="s">
        <v>872</v>
      </c>
      <c r="AX1133" s="14">
        <v>10003002</v>
      </c>
      <c r="AY1133" s="14">
        <v>21102031</v>
      </c>
      <c r="AZ1133" s="15" t="s">
        <v>156</v>
      </c>
      <c r="BA1133" s="15">
        <v>0</v>
      </c>
      <c r="BB1133" s="23">
        <v>0</v>
      </c>
      <c r="BC1133" s="23">
        <v>0</v>
      </c>
      <c r="BD1133" s="33"/>
      <c r="BE1133" s="14">
        <v>0</v>
      </c>
      <c r="BF1133" s="12">
        <v>0</v>
      </c>
      <c r="BG1133" s="14">
        <v>0</v>
      </c>
      <c r="BH1133" s="14">
        <v>0</v>
      </c>
      <c r="BI1133" s="14">
        <v>0</v>
      </c>
      <c r="BJ1133" s="14">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68000001</v>
      </c>
      <c r="D1134" s="15" t="s">
        <v>1360</v>
      </c>
      <c r="E1134" s="14">
        <v>1</v>
      </c>
      <c r="F1134" s="20">
        <v>80000001</v>
      </c>
      <c r="G1134" s="14">
        <v>0</v>
      </c>
      <c r="H1134" s="14">
        <v>0</v>
      </c>
      <c r="I1134" s="14">
        <v>1</v>
      </c>
      <c r="J1134" s="14">
        <v>0</v>
      </c>
      <c r="K1134" s="14">
        <v>0</v>
      </c>
      <c r="L1134" s="14">
        <v>0</v>
      </c>
      <c r="M1134" s="14">
        <v>0</v>
      </c>
      <c r="N1134" s="14">
        <v>5</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0</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0</v>
      </c>
      <c r="AT1134" s="14" t="s">
        <v>153</v>
      </c>
      <c r="AU1134" s="14"/>
      <c r="AV1134" s="15" t="s">
        <v>173</v>
      </c>
      <c r="AW1134" s="14">
        <v>0</v>
      </c>
      <c r="AX1134" s="14">
        <v>0</v>
      </c>
      <c r="AY1134" s="14">
        <v>0</v>
      </c>
      <c r="AZ1134" s="15" t="s">
        <v>156</v>
      </c>
      <c r="BA1134" s="15" t="s">
        <v>1361</v>
      </c>
      <c r="BB1134" s="23">
        <v>0</v>
      </c>
      <c r="BC1134" s="23">
        <v>0</v>
      </c>
      <c r="BD1134" s="35" t="s">
        <v>1362</v>
      </c>
      <c r="BE1134" s="14">
        <v>0</v>
      </c>
      <c r="BF1134" s="12">
        <v>0</v>
      </c>
      <c r="BG1134" s="14">
        <v>0</v>
      </c>
      <c r="BH1134" s="14">
        <v>0</v>
      </c>
      <c r="BI1134" s="14">
        <v>0</v>
      </c>
      <c r="BJ1134" s="14">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68000002</v>
      </c>
      <c r="D1135" s="15" t="s">
        <v>1363</v>
      </c>
      <c r="E1135" s="14">
        <v>1</v>
      </c>
      <c r="F1135" s="20">
        <v>80000001</v>
      </c>
      <c r="G1135" s="14">
        <v>0</v>
      </c>
      <c r="H1135" s="14">
        <v>0</v>
      </c>
      <c r="I1135" s="14">
        <v>1</v>
      </c>
      <c r="J1135" s="14">
        <v>0</v>
      </c>
      <c r="K1135" s="14">
        <v>0</v>
      </c>
      <c r="L1135" s="14">
        <v>0</v>
      </c>
      <c r="M1135" s="14">
        <v>0</v>
      </c>
      <c r="N1135" s="14">
        <v>2</v>
      </c>
      <c r="O1135" s="14">
        <v>2</v>
      </c>
      <c r="P1135" s="14">
        <v>0.1</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0</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v>98000020</v>
      </c>
      <c r="AT1135" s="14" t="s">
        <v>153</v>
      </c>
      <c r="AU1135" s="14"/>
      <c r="AV1135" s="15" t="s">
        <v>173</v>
      </c>
      <c r="AW1135" s="14">
        <v>0</v>
      </c>
      <c r="AX1135" s="14">
        <v>0</v>
      </c>
      <c r="AY1135" s="14">
        <v>0</v>
      </c>
      <c r="AZ1135" s="15" t="s">
        <v>156</v>
      </c>
      <c r="BA1135" s="15" t="s">
        <v>153</v>
      </c>
      <c r="BB1135" s="23">
        <v>0</v>
      </c>
      <c r="BC1135" s="23">
        <v>0</v>
      </c>
      <c r="BD1135" s="35" t="s">
        <v>1364</v>
      </c>
      <c r="BE1135" s="14">
        <v>0</v>
      </c>
      <c r="BF1135" s="12">
        <v>0</v>
      </c>
      <c r="BG1135" s="14">
        <v>0</v>
      </c>
      <c r="BH1135" s="14">
        <v>0</v>
      </c>
      <c r="BI1135" s="14">
        <v>0</v>
      </c>
      <c r="BJ1135" s="14">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68000003</v>
      </c>
      <c r="D1136" s="15" t="s">
        <v>1365</v>
      </c>
      <c r="E1136" s="12">
        <v>1</v>
      </c>
      <c r="F1136" s="20">
        <v>80000001</v>
      </c>
      <c r="G1136" s="12">
        <v>0</v>
      </c>
      <c r="H1136" s="12">
        <v>0</v>
      </c>
      <c r="I1136" s="14">
        <v>1</v>
      </c>
      <c r="J1136" s="14">
        <v>0</v>
      </c>
      <c r="K1136" s="12">
        <v>0</v>
      </c>
      <c r="L1136" s="12">
        <v>0</v>
      </c>
      <c r="M1136" s="12">
        <v>0</v>
      </c>
      <c r="N1136" s="12">
        <v>2</v>
      </c>
      <c r="O1136" s="12">
        <v>1</v>
      </c>
      <c r="P1136" s="12">
        <v>1</v>
      </c>
      <c r="Q1136" s="12">
        <v>0</v>
      </c>
      <c r="R1136" s="20">
        <v>0</v>
      </c>
      <c r="S1136" s="12">
        <v>0</v>
      </c>
      <c r="T1136" s="12">
        <v>0</v>
      </c>
      <c r="U1136" s="12">
        <v>1</v>
      </c>
      <c r="V1136" s="12">
        <v>0</v>
      </c>
      <c r="W1136" s="12">
        <v>0.2</v>
      </c>
      <c r="X1136" s="14"/>
      <c r="Y1136" s="14">
        <v>0</v>
      </c>
      <c r="Z1136" s="12">
        <v>0</v>
      </c>
      <c r="AA1136" s="12">
        <v>0</v>
      </c>
      <c r="AB1136" s="12">
        <v>0</v>
      </c>
      <c r="AC1136" s="12">
        <v>1</v>
      </c>
      <c r="AD1136" s="12">
        <v>0</v>
      </c>
      <c r="AE1136" s="12">
        <v>0</v>
      </c>
      <c r="AF1136" s="12">
        <v>2</v>
      </c>
      <c r="AG1136" s="12" t="s">
        <v>185</v>
      </c>
      <c r="AH1136" s="20">
        <v>2</v>
      </c>
      <c r="AI1136" s="20">
        <v>0</v>
      </c>
      <c r="AJ1136" s="20">
        <v>0</v>
      </c>
      <c r="AK1136" s="20">
        <v>3</v>
      </c>
      <c r="AL1136" s="12">
        <v>0</v>
      </c>
      <c r="AM1136" s="12">
        <v>0</v>
      </c>
      <c r="AN1136" s="12">
        <v>0</v>
      </c>
      <c r="AO1136" s="12">
        <v>0</v>
      </c>
      <c r="AP1136" s="12">
        <v>1000</v>
      </c>
      <c r="AQ1136" s="12">
        <v>0</v>
      </c>
      <c r="AR1136" s="12">
        <v>0</v>
      </c>
      <c r="AS1136" s="20">
        <v>0</v>
      </c>
      <c r="AT1136" s="12" t="s">
        <v>153</v>
      </c>
      <c r="AU1136" s="12"/>
      <c r="AV1136" s="15" t="s">
        <v>173</v>
      </c>
      <c r="AW1136" s="12">
        <v>0</v>
      </c>
      <c r="AX1136" s="14">
        <v>0</v>
      </c>
      <c r="AY1136" s="65">
        <v>0</v>
      </c>
      <c r="AZ1136" s="13" t="s">
        <v>156</v>
      </c>
      <c r="BA1136" s="12">
        <v>0</v>
      </c>
      <c r="BB1136" s="23">
        <v>0</v>
      </c>
      <c r="BC1136" s="23">
        <v>0</v>
      </c>
      <c r="BD1136" s="35" t="s">
        <v>1366</v>
      </c>
      <c r="BE1136" s="12">
        <v>0</v>
      </c>
      <c r="BF1136" s="12">
        <v>0</v>
      </c>
      <c r="BG1136" s="12">
        <v>0</v>
      </c>
      <c r="BH1136" s="12">
        <v>0</v>
      </c>
      <c r="BI1136" s="12">
        <v>0</v>
      </c>
      <c r="BJ1136" s="12">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68000004</v>
      </c>
      <c r="D1137" s="15" t="s">
        <v>1367</v>
      </c>
      <c r="E1137" s="14">
        <v>1</v>
      </c>
      <c r="F1137" s="20">
        <v>80000001</v>
      </c>
      <c r="G1137" s="12">
        <v>0</v>
      </c>
      <c r="H1137" s="12">
        <v>0</v>
      </c>
      <c r="I1137" s="14">
        <v>1</v>
      </c>
      <c r="J1137" s="14">
        <v>0</v>
      </c>
      <c r="K1137" s="14">
        <v>0</v>
      </c>
      <c r="L1137" s="12">
        <v>0</v>
      </c>
      <c r="M1137" s="12">
        <v>0</v>
      </c>
      <c r="N1137" s="12">
        <v>1</v>
      </c>
      <c r="O1137" s="12">
        <v>1</v>
      </c>
      <c r="P1137" s="12">
        <v>0.05</v>
      </c>
      <c r="Q1137" s="12">
        <v>0</v>
      </c>
      <c r="R1137" s="20">
        <v>0</v>
      </c>
      <c r="S1137" s="12">
        <v>0</v>
      </c>
      <c r="T1137" s="12">
        <v>1</v>
      </c>
      <c r="U1137" s="12">
        <v>2</v>
      </c>
      <c r="V1137" s="12">
        <v>0</v>
      </c>
      <c r="W1137" s="12">
        <v>0</v>
      </c>
      <c r="X1137" s="12"/>
      <c r="Y1137" s="12">
        <v>0</v>
      </c>
      <c r="Z1137" s="12">
        <v>0</v>
      </c>
      <c r="AA1137" s="12">
        <v>0</v>
      </c>
      <c r="AB1137" s="12">
        <v>0</v>
      </c>
      <c r="AC1137" s="12">
        <v>1</v>
      </c>
      <c r="AD1137" s="12">
        <v>68000008</v>
      </c>
      <c r="AE1137" s="12">
        <v>30</v>
      </c>
      <c r="AF1137" s="12">
        <v>0</v>
      </c>
      <c r="AG1137" s="12">
        <v>0</v>
      </c>
      <c r="AH1137" s="20">
        <v>2</v>
      </c>
      <c r="AI1137" s="20">
        <v>2</v>
      </c>
      <c r="AJ1137" s="20">
        <v>0</v>
      </c>
      <c r="AK1137" s="20">
        <v>1.5</v>
      </c>
      <c r="AL1137" s="12">
        <v>0</v>
      </c>
      <c r="AM1137" s="12">
        <v>0</v>
      </c>
      <c r="AN1137" s="12">
        <v>0</v>
      </c>
      <c r="AO1137" s="12">
        <v>0.5</v>
      </c>
      <c r="AP1137" s="12">
        <v>3000</v>
      </c>
      <c r="AQ1137" s="12">
        <v>0.5</v>
      </c>
      <c r="AR1137" s="12">
        <v>0</v>
      </c>
      <c r="AS1137" s="20">
        <v>0</v>
      </c>
      <c r="AT1137" s="12" t="s">
        <v>153</v>
      </c>
      <c r="AU1137" s="12"/>
      <c r="AV1137" s="13" t="s">
        <v>173</v>
      </c>
      <c r="AW1137" s="12" t="s">
        <v>155</v>
      </c>
      <c r="AX1137" s="14">
        <v>0</v>
      </c>
      <c r="AY1137" s="14">
        <v>21101051</v>
      </c>
      <c r="AZ1137" s="13" t="s">
        <v>267</v>
      </c>
      <c r="BA1137" s="227" t="s">
        <v>1368</v>
      </c>
      <c r="BB1137" s="23">
        <v>0</v>
      </c>
      <c r="BC1137" s="23">
        <v>0</v>
      </c>
      <c r="BD1137" s="34" t="s">
        <v>1369</v>
      </c>
      <c r="BE1137" s="12">
        <v>0</v>
      </c>
      <c r="BF1137" s="12">
        <v>0</v>
      </c>
      <c r="BG1137" s="12">
        <v>0</v>
      </c>
      <c r="BH1137" s="12">
        <v>0</v>
      </c>
      <c r="BI1137" s="12">
        <v>0</v>
      </c>
      <c r="BJ1137" s="12">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68000005</v>
      </c>
      <c r="D1138" s="15" t="s">
        <v>1370</v>
      </c>
      <c r="E1138" s="14">
        <v>1</v>
      </c>
      <c r="F1138" s="20">
        <v>80000001</v>
      </c>
      <c r="G1138" s="14">
        <v>0</v>
      </c>
      <c r="H1138" s="14">
        <v>0</v>
      </c>
      <c r="I1138" s="14">
        <v>1</v>
      </c>
      <c r="J1138" s="14">
        <v>0</v>
      </c>
      <c r="K1138" s="14">
        <v>0</v>
      </c>
      <c r="L1138" s="14">
        <v>0</v>
      </c>
      <c r="M1138" s="14">
        <v>0</v>
      </c>
      <c r="N1138" s="14">
        <v>2</v>
      </c>
      <c r="O1138" s="14">
        <v>3</v>
      </c>
      <c r="P1138" s="14">
        <v>0.05</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98000050</v>
      </c>
      <c r="AT1138" s="14" t="s">
        <v>153</v>
      </c>
      <c r="AU1138" s="14"/>
      <c r="AV1138" s="15" t="s">
        <v>173</v>
      </c>
      <c r="AW1138" s="14">
        <v>0</v>
      </c>
      <c r="AX1138" s="14">
        <v>0</v>
      </c>
      <c r="AY1138" s="14">
        <v>0</v>
      </c>
      <c r="AZ1138" s="15" t="s">
        <v>156</v>
      </c>
      <c r="BA1138" s="15" t="s">
        <v>153</v>
      </c>
      <c r="BB1138" s="23">
        <v>0</v>
      </c>
      <c r="BC1138" s="23">
        <v>0</v>
      </c>
      <c r="BD1138" s="35" t="s">
        <v>1371</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68000006</v>
      </c>
      <c r="D1139" s="15" t="s">
        <v>1372</v>
      </c>
      <c r="E1139" s="14">
        <v>1</v>
      </c>
      <c r="F1139" s="20">
        <v>80000001</v>
      </c>
      <c r="G1139" s="14">
        <v>0</v>
      </c>
      <c r="H1139" s="14">
        <v>0</v>
      </c>
      <c r="I1139" s="14">
        <v>1</v>
      </c>
      <c r="J1139" s="14">
        <v>0</v>
      </c>
      <c r="K1139" s="14">
        <v>0</v>
      </c>
      <c r="L1139" s="14">
        <v>0</v>
      </c>
      <c r="M1139" s="14">
        <v>0</v>
      </c>
      <c r="N1139" s="14">
        <v>2</v>
      </c>
      <c r="O1139" s="14">
        <v>1</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0</v>
      </c>
      <c r="AT1139" s="20">
        <v>98000060</v>
      </c>
      <c r="AU1139" s="20"/>
      <c r="AV1139" s="15" t="s">
        <v>173</v>
      </c>
      <c r="AW1139" s="14">
        <v>0</v>
      </c>
      <c r="AX1139" s="14">
        <v>0</v>
      </c>
      <c r="AY1139" s="14">
        <v>0</v>
      </c>
      <c r="AZ1139" s="15" t="s">
        <v>156</v>
      </c>
      <c r="BA1139" s="15" t="s">
        <v>153</v>
      </c>
      <c r="BB1139" s="23">
        <v>0</v>
      </c>
      <c r="BC1139" s="23">
        <v>0</v>
      </c>
      <c r="BD1139" s="35" t="s">
        <v>1373</v>
      </c>
      <c r="BE1139" s="14">
        <v>0</v>
      </c>
      <c r="BF1139" s="12">
        <v>0</v>
      </c>
      <c r="BG1139" s="14">
        <v>0</v>
      </c>
      <c r="BH1139" s="14">
        <v>0</v>
      </c>
      <c r="BI1139" s="14">
        <v>0</v>
      </c>
      <c r="BJ1139" s="14">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68000007</v>
      </c>
      <c r="D1140" s="15" t="s">
        <v>1374</v>
      </c>
      <c r="E1140" s="14">
        <v>1</v>
      </c>
      <c r="F1140" s="20">
        <v>80000001</v>
      </c>
      <c r="G1140" s="14">
        <v>0</v>
      </c>
      <c r="H1140" s="14">
        <v>0</v>
      </c>
      <c r="I1140" s="14">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98000070</v>
      </c>
      <c r="AT1140" s="14" t="s">
        <v>153</v>
      </c>
      <c r="AU1140" s="14"/>
      <c r="AV1140" s="15" t="s">
        <v>173</v>
      </c>
      <c r="AW1140" s="14">
        <v>0</v>
      </c>
      <c r="AX1140" s="14">
        <v>0</v>
      </c>
      <c r="AY1140" s="14">
        <v>0</v>
      </c>
      <c r="AZ1140" s="15" t="s">
        <v>156</v>
      </c>
      <c r="BA1140" s="15" t="s">
        <v>153</v>
      </c>
      <c r="BB1140" s="23">
        <v>0</v>
      </c>
      <c r="BC1140" s="23">
        <v>0</v>
      </c>
      <c r="BD1140" s="35" t="s">
        <v>1375</v>
      </c>
      <c r="BE1140" s="14">
        <v>0</v>
      </c>
      <c r="BF1140" s="12">
        <v>0</v>
      </c>
      <c r="BG1140" s="14">
        <v>0</v>
      </c>
      <c r="BH1140" s="14">
        <v>0</v>
      </c>
      <c r="BI1140" s="14">
        <v>0</v>
      </c>
      <c r="BJ1140" s="14">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68000008</v>
      </c>
      <c r="D1141" s="15" t="s">
        <v>1376</v>
      </c>
      <c r="E1141" s="12">
        <v>1</v>
      </c>
      <c r="F1141" s="20">
        <v>80000001</v>
      </c>
      <c r="G1141" s="14">
        <v>0</v>
      </c>
      <c r="H1141" s="14">
        <v>0</v>
      </c>
      <c r="I1141" s="14">
        <v>1</v>
      </c>
      <c r="J1141" s="14">
        <v>0</v>
      </c>
      <c r="K1141" s="14">
        <v>0</v>
      </c>
      <c r="L1141" s="12">
        <v>0</v>
      </c>
      <c r="M1141" s="12">
        <v>0</v>
      </c>
      <c r="N1141" s="12">
        <v>5</v>
      </c>
      <c r="O1141" s="12">
        <v>0</v>
      </c>
      <c r="P1141" s="12">
        <v>0</v>
      </c>
      <c r="Q1141" s="12">
        <v>0</v>
      </c>
      <c r="R1141" s="20">
        <v>0</v>
      </c>
      <c r="S1141" s="12">
        <v>0</v>
      </c>
      <c r="T1141" s="12">
        <v>1</v>
      </c>
      <c r="U1141" s="12">
        <v>2</v>
      </c>
      <c r="V1141" s="12">
        <v>0</v>
      </c>
      <c r="W1141" s="14">
        <v>0</v>
      </c>
      <c r="X1141" s="14"/>
      <c r="Y1141" s="14">
        <v>0</v>
      </c>
      <c r="Z1141" s="12">
        <v>0</v>
      </c>
      <c r="AA1141" s="12">
        <v>0</v>
      </c>
      <c r="AB1141" s="12">
        <v>0</v>
      </c>
      <c r="AC1141" s="12">
        <v>0</v>
      </c>
      <c r="AD1141" s="12">
        <v>0</v>
      </c>
      <c r="AE1141" s="12">
        <v>9</v>
      </c>
      <c r="AF1141" s="12">
        <v>2</v>
      </c>
      <c r="AG1141" s="12" t="s">
        <v>152</v>
      </c>
      <c r="AH1141" s="20">
        <v>2</v>
      </c>
      <c r="AI1141" s="20">
        <v>0</v>
      </c>
      <c r="AJ1141" s="20">
        <v>0</v>
      </c>
      <c r="AK1141" s="20">
        <v>0</v>
      </c>
      <c r="AL1141" s="12">
        <v>0</v>
      </c>
      <c r="AM1141" s="12">
        <v>0</v>
      </c>
      <c r="AN1141" s="12">
        <v>0</v>
      </c>
      <c r="AO1141" s="12">
        <v>0.5</v>
      </c>
      <c r="AP1141" s="12">
        <v>3000</v>
      </c>
      <c r="AQ1141" s="12">
        <v>0</v>
      </c>
      <c r="AR1141" s="12">
        <v>0</v>
      </c>
      <c r="AS1141" s="20">
        <v>0</v>
      </c>
      <c r="AT1141" s="12" t="s">
        <v>153</v>
      </c>
      <c r="AU1141" s="12"/>
      <c r="AV1141" s="15" t="s">
        <v>173</v>
      </c>
      <c r="AW1141" s="12">
        <v>0</v>
      </c>
      <c r="AX1141" s="14">
        <v>0</v>
      </c>
      <c r="AY1141" s="14">
        <v>0</v>
      </c>
      <c r="AZ1141" s="13" t="s">
        <v>156</v>
      </c>
      <c r="BA1141" s="12" t="s">
        <v>1377</v>
      </c>
      <c r="BB1141" s="23">
        <v>0</v>
      </c>
      <c r="BC1141" s="23">
        <v>0</v>
      </c>
      <c r="BD1141" s="35" t="s">
        <v>1378</v>
      </c>
      <c r="BE1141" s="12">
        <v>0</v>
      </c>
      <c r="BF1141" s="12">
        <v>0</v>
      </c>
      <c r="BG1141" s="12">
        <v>0</v>
      </c>
      <c r="BH1141" s="12">
        <v>0</v>
      </c>
      <c r="BI1141" s="12">
        <v>0</v>
      </c>
      <c r="BJ1141" s="12">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68000009</v>
      </c>
      <c r="D1142" s="15" t="s">
        <v>1379</v>
      </c>
      <c r="E1142" s="12">
        <v>1</v>
      </c>
      <c r="F1142" s="20">
        <v>80000001</v>
      </c>
      <c r="G1142" s="14">
        <v>0</v>
      </c>
      <c r="H1142" s="14">
        <v>0</v>
      </c>
      <c r="I1142" s="14">
        <v>1</v>
      </c>
      <c r="J1142" s="14">
        <v>0</v>
      </c>
      <c r="K1142" s="14">
        <v>0</v>
      </c>
      <c r="L1142" s="12">
        <v>0</v>
      </c>
      <c r="M1142" s="12">
        <v>0</v>
      </c>
      <c r="N1142" s="12">
        <v>5</v>
      </c>
      <c r="O1142" s="12">
        <v>0</v>
      </c>
      <c r="P1142" s="12">
        <v>0</v>
      </c>
      <c r="Q1142" s="12">
        <v>0</v>
      </c>
      <c r="R1142" s="20">
        <v>0</v>
      </c>
      <c r="S1142" s="12">
        <v>0</v>
      </c>
      <c r="T1142" s="12">
        <v>1</v>
      </c>
      <c r="U1142" s="12">
        <v>2</v>
      </c>
      <c r="V1142" s="12">
        <v>0</v>
      </c>
      <c r="W1142" s="14">
        <v>0</v>
      </c>
      <c r="X1142" s="14"/>
      <c r="Y1142" s="14">
        <v>0</v>
      </c>
      <c r="Z1142" s="12">
        <v>0</v>
      </c>
      <c r="AA1142" s="12">
        <v>0</v>
      </c>
      <c r="AB1142" s="12">
        <v>0</v>
      </c>
      <c r="AC1142" s="12">
        <v>0</v>
      </c>
      <c r="AD1142" s="12">
        <v>0</v>
      </c>
      <c r="AE1142" s="12">
        <v>9</v>
      </c>
      <c r="AF1142" s="12">
        <v>2</v>
      </c>
      <c r="AG1142" s="12" t="s">
        <v>152</v>
      </c>
      <c r="AH1142" s="20">
        <v>2</v>
      </c>
      <c r="AI1142" s="20">
        <v>0</v>
      </c>
      <c r="AJ1142" s="20">
        <v>0</v>
      </c>
      <c r="AK1142" s="20">
        <v>0</v>
      </c>
      <c r="AL1142" s="12">
        <v>0</v>
      </c>
      <c r="AM1142" s="12">
        <v>0</v>
      </c>
      <c r="AN1142" s="12">
        <v>0</v>
      </c>
      <c r="AO1142" s="12">
        <v>0.5</v>
      </c>
      <c r="AP1142" s="12">
        <v>3000</v>
      </c>
      <c r="AQ1142" s="12">
        <v>0</v>
      </c>
      <c r="AR1142" s="12">
        <v>0</v>
      </c>
      <c r="AS1142" s="20">
        <v>0</v>
      </c>
      <c r="AT1142" s="12" t="s">
        <v>153</v>
      </c>
      <c r="AU1142" s="12"/>
      <c r="AV1142" s="15" t="s">
        <v>173</v>
      </c>
      <c r="AW1142" s="12">
        <v>0</v>
      </c>
      <c r="AX1142" s="14">
        <v>0</v>
      </c>
      <c r="AY1142" s="14">
        <v>0</v>
      </c>
      <c r="AZ1142" s="13" t="s">
        <v>156</v>
      </c>
      <c r="BA1142" s="12"/>
      <c r="BB1142" s="23">
        <v>0</v>
      </c>
      <c r="BC1142" s="23">
        <v>0</v>
      </c>
      <c r="BD1142" s="35" t="s">
        <v>1380</v>
      </c>
      <c r="BE1142" s="12">
        <v>0</v>
      </c>
      <c r="BF1142" s="12">
        <v>0</v>
      </c>
      <c r="BG1142" s="12">
        <v>0</v>
      </c>
      <c r="BH1142" s="12">
        <v>0</v>
      </c>
      <c r="BI1142" s="12">
        <v>0</v>
      </c>
      <c r="BJ1142" s="12">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68000010</v>
      </c>
      <c r="D1143" s="15" t="s">
        <v>1381</v>
      </c>
      <c r="E1143" s="14">
        <v>1</v>
      </c>
      <c r="F1143" s="20">
        <v>80000001</v>
      </c>
      <c r="G1143" s="14">
        <v>0</v>
      </c>
      <c r="H1143" s="14">
        <v>0</v>
      </c>
      <c r="I1143" s="14">
        <v>1</v>
      </c>
      <c r="J1143" s="14">
        <v>0</v>
      </c>
      <c r="K1143" s="14">
        <v>0</v>
      </c>
      <c r="L1143" s="14">
        <v>0</v>
      </c>
      <c r="M1143" s="14">
        <v>0</v>
      </c>
      <c r="N1143" s="14">
        <v>5</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0</v>
      </c>
      <c r="AT1143" s="14" t="s">
        <v>153</v>
      </c>
      <c r="AU1143" s="14"/>
      <c r="AV1143" s="15" t="s">
        <v>173</v>
      </c>
      <c r="AW1143" s="14">
        <v>0</v>
      </c>
      <c r="AX1143" s="14">
        <v>0</v>
      </c>
      <c r="AY1143" s="14">
        <v>0</v>
      </c>
      <c r="AZ1143" s="15" t="s">
        <v>156</v>
      </c>
      <c r="BA1143" s="15" t="s">
        <v>1382</v>
      </c>
      <c r="BB1143" s="23">
        <v>0</v>
      </c>
      <c r="BC1143" s="23">
        <v>0</v>
      </c>
      <c r="BD1143" s="35" t="s">
        <v>1383</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68000011</v>
      </c>
      <c r="D1144" s="15" t="s">
        <v>1384</v>
      </c>
      <c r="E1144" s="14">
        <v>1</v>
      </c>
      <c r="F1144" s="20">
        <v>80000001</v>
      </c>
      <c r="G1144" s="14">
        <v>0</v>
      </c>
      <c r="H1144" s="14">
        <v>0</v>
      </c>
      <c r="I1144" s="14">
        <v>1</v>
      </c>
      <c r="J1144" s="14">
        <v>0</v>
      </c>
      <c r="K1144" s="14">
        <v>0</v>
      </c>
      <c r="L1144" s="14">
        <v>0</v>
      </c>
      <c r="M1144" s="14">
        <v>0</v>
      </c>
      <c r="N1144" s="14">
        <v>2</v>
      </c>
      <c r="O1144" s="14">
        <v>1</v>
      </c>
      <c r="P1144" s="14">
        <v>0.05</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98000080</v>
      </c>
      <c r="AT1144" s="14" t="s">
        <v>153</v>
      </c>
      <c r="AU1144" s="14"/>
      <c r="AV1144" s="15" t="s">
        <v>173</v>
      </c>
      <c r="AW1144" s="14">
        <v>0</v>
      </c>
      <c r="AX1144" s="14">
        <v>0</v>
      </c>
      <c r="AY1144" s="14">
        <v>0</v>
      </c>
      <c r="AZ1144" s="15" t="s">
        <v>156</v>
      </c>
      <c r="BA1144" s="15" t="s">
        <v>153</v>
      </c>
      <c r="BB1144" s="23">
        <v>0</v>
      </c>
      <c r="BC1144" s="23">
        <v>0</v>
      </c>
      <c r="BD1144" s="35" t="s">
        <v>1385</v>
      </c>
      <c r="BE1144" s="14">
        <v>0</v>
      </c>
      <c r="BF1144" s="12">
        <v>0</v>
      </c>
      <c r="BG1144" s="14">
        <v>0</v>
      </c>
      <c r="BH1144" s="14">
        <v>0</v>
      </c>
      <c r="BI1144" s="14">
        <v>0</v>
      </c>
      <c r="BJ1144" s="14">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68000012</v>
      </c>
      <c r="D1145" s="15" t="s">
        <v>1386</v>
      </c>
      <c r="E1145" s="14">
        <v>1</v>
      </c>
      <c r="F1145" s="20">
        <v>80000001</v>
      </c>
      <c r="G1145" s="14">
        <v>0</v>
      </c>
      <c r="H1145" s="14">
        <v>0</v>
      </c>
      <c r="I1145" s="14">
        <v>1</v>
      </c>
      <c r="J1145" s="14">
        <v>0</v>
      </c>
      <c r="K1145" s="14">
        <v>0</v>
      </c>
      <c r="L1145" s="14">
        <v>0</v>
      </c>
      <c r="M1145" s="14">
        <v>0</v>
      </c>
      <c r="N1145" s="14">
        <v>5</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c r="AT1145" s="14" t="s">
        <v>153</v>
      </c>
      <c r="AU1145" s="14"/>
      <c r="AV1145" s="15" t="s">
        <v>173</v>
      </c>
      <c r="AW1145" s="14">
        <v>0</v>
      </c>
      <c r="AX1145" s="14">
        <v>0</v>
      </c>
      <c r="AY1145" s="14">
        <v>0</v>
      </c>
      <c r="AZ1145" s="15" t="s">
        <v>156</v>
      </c>
      <c r="BA1145" s="15" t="s">
        <v>1387</v>
      </c>
      <c r="BB1145" s="23">
        <v>0</v>
      </c>
      <c r="BC1145" s="23">
        <v>0</v>
      </c>
      <c r="BD1145" s="35" t="s">
        <v>1388</v>
      </c>
      <c r="BE1145" s="14">
        <v>0</v>
      </c>
      <c r="BF1145" s="12">
        <v>0</v>
      </c>
      <c r="BG1145" s="14">
        <v>0</v>
      </c>
      <c r="BH1145" s="14">
        <v>0</v>
      </c>
      <c r="BI1145" s="14">
        <v>0</v>
      </c>
      <c r="BJ1145" s="14">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68000013</v>
      </c>
      <c r="D1146" s="15" t="s">
        <v>1389</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c r="AT1146" s="14" t="s">
        <v>153</v>
      </c>
      <c r="AU1146" s="14"/>
      <c r="AV1146" s="15" t="s">
        <v>173</v>
      </c>
      <c r="AW1146" s="14">
        <v>0</v>
      </c>
      <c r="AX1146" s="14">
        <v>0</v>
      </c>
      <c r="AY1146" s="14">
        <v>0</v>
      </c>
      <c r="AZ1146" s="15" t="s">
        <v>156</v>
      </c>
      <c r="BA1146" s="15" t="s">
        <v>1390</v>
      </c>
      <c r="BB1146" s="23">
        <v>0</v>
      </c>
      <c r="BC1146" s="23">
        <v>0</v>
      </c>
      <c r="BD1146" s="35" t="s">
        <v>1391</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68000014</v>
      </c>
      <c r="D1147" s="15" t="s">
        <v>1392</v>
      </c>
      <c r="E1147" s="14">
        <v>1</v>
      </c>
      <c r="F1147" s="20">
        <v>80000001</v>
      </c>
      <c r="G1147" s="14">
        <v>0</v>
      </c>
      <c r="H1147" s="14">
        <v>0</v>
      </c>
      <c r="I1147" s="14">
        <v>1</v>
      </c>
      <c r="J1147" s="14">
        <v>0</v>
      </c>
      <c r="K1147" s="14">
        <v>0</v>
      </c>
      <c r="L1147" s="14">
        <v>0</v>
      </c>
      <c r="M1147" s="14">
        <v>0</v>
      </c>
      <c r="N1147" s="14">
        <v>5</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c r="AT1147" s="14" t="s">
        <v>153</v>
      </c>
      <c r="AU1147" s="14"/>
      <c r="AV1147" s="15" t="s">
        <v>173</v>
      </c>
      <c r="AW1147" s="14">
        <v>0</v>
      </c>
      <c r="AX1147" s="14">
        <v>0</v>
      </c>
      <c r="AY1147" s="14">
        <v>0</v>
      </c>
      <c r="AZ1147" s="15" t="s">
        <v>156</v>
      </c>
      <c r="BA1147" s="15" t="s">
        <v>1393</v>
      </c>
      <c r="BB1147" s="23">
        <v>0</v>
      </c>
      <c r="BC1147" s="23">
        <v>0</v>
      </c>
      <c r="BD1147" s="35" t="s">
        <v>1394</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68000015</v>
      </c>
      <c r="D1148" s="15" t="s">
        <v>1395</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1396</v>
      </c>
      <c r="BB1148" s="23">
        <v>0</v>
      </c>
      <c r="BC1148" s="23">
        <v>0</v>
      </c>
      <c r="BD1148" s="35" t="s">
        <v>1397</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68000016</v>
      </c>
      <c r="D1149" s="15" t="s">
        <v>1398</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1399</v>
      </c>
      <c r="BB1149" s="23">
        <v>0</v>
      </c>
      <c r="BC1149" s="23">
        <v>0</v>
      </c>
      <c r="BD1149" s="35" t="s">
        <v>1400</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68000017</v>
      </c>
      <c r="D1150" s="15" t="s">
        <v>1401</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1402</v>
      </c>
      <c r="BB1150" s="23">
        <v>0</v>
      </c>
      <c r="BC1150" s="23">
        <v>0</v>
      </c>
      <c r="BD1150" s="35" t="s">
        <v>1403</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68000018</v>
      </c>
      <c r="D1151" s="15" t="s">
        <v>1404</v>
      </c>
      <c r="E1151" s="14">
        <v>1</v>
      </c>
      <c r="F1151" s="20">
        <v>80000001</v>
      </c>
      <c r="G1151" s="12">
        <v>0</v>
      </c>
      <c r="H1151" s="12">
        <v>0</v>
      </c>
      <c r="I1151" s="14">
        <v>1</v>
      </c>
      <c r="J1151" s="14">
        <v>0</v>
      </c>
      <c r="K1151" s="14">
        <v>0</v>
      </c>
      <c r="L1151" s="12">
        <v>0</v>
      </c>
      <c r="M1151" s="12">
        <v>0</v>
      </c>
      <c r="N1151" s="12">
        <v>2</v>
      </c>
      <c r="O1151" s="12">
        <v>1</v>
      </c>
      <c r="P1151" s="12">
        <v>7.4999999999999997E-2</v>
      </c>
      <c r="Q1151" s="12">
        <v>0</v>
      </c>
      <c r="R1151" s="20">
        <v>0</v>
      </c>
      <c r="S1151" s="12">
        <v>0</v>
      </c>
      <c r="T1151" s="12">
        <v>1</v>
      </c>
      <c r="U1151" s="12">
        <v>2</v>
      </c>
      <c r="V1151" s="12">
        <v>0</v>
      </c>
      <c r="W1151" s="12">
        <v>0</v>
      </c>
      <c r="X1151" s="12"/>
      <c r="Y1151" s="12">
        <v>0</v>
      </c>
      <c r="Z1151" s="12">
        <v>0</v>
      </c>
      <c r="AA1151" s="12">
        <v>0</v>
      </c>
      <c r="AB1151" s="12">
        <v>0</v>
      </c>
      <c r="AC1151" s="12">
        <v>1</v>
      </c>
      <c r="AD1151" s="12">
        <v>0</v>
      </c>
      <c r="AE1151" s="12">
        <v>20</v>
      </c>
      <c r="AF1151" s="12">
        <v>0</v>
      </c>
      <c r="AG1151" s="12">
        <v>0</v>
      </c>
      <c r="AH1151" s="20">
        <v>2</v>
      </c>
      <c r="AI1151" s="20">
        <v>2</v>
      </c>
      <c r="AJ1151" s="20">
        <v>0</v>
      </c>
      <c r="AK1151" s="20">
        <v>1.5</v>
      </c>
      <c r="AL1151" s="12">
        <v>0</v>
      </c>
      <c r="AM1151" s="12">
        <v>0</v>
      </c>
      <c r="AN1151" s="12">
        <v>0</v>
      </c>
      <c r="AO1151" s="12">
        <v>0</v>
      </c>
      <c r="AP1151" s="12">
        <v>3000</v>
      </c>
      <c r="AQ1151" s="12">
        <v>0</v>
      </c>
      <c r="AR1151" s="12">
        <v>0</v>
      </c>
      <c r="AS1151" s="20">
        <v>0</v>
      </c>
      <c r="AT1151" s="12" t="s">
        <v>153</v>
      </c>
      <c r="AU1151" s="12"/>
      <c r="AV1151" s="13" t="s">
        <v>173</v>
      </c>
      <c r="AW1151" s="12" t="s">
        <v>155</v>
      </c>
      <c r="AX1151" s="14">
        <v>0</v>
      </c>
      <c r="AY1151" s="14">
        <v>21101051</v>
      </c>
      <c r="AZ1151" s="13" t="s">
        <v>540</v>
      </c>
      <c r="BA1151" s="12" t="s">
        <v>1405</v>
      </c>
      <c r="BB1151" s="23">
        <v>0</v>
      </c>
      <c r="BC1151" s="23">
        <v>0</v>
      </c>
      <c r="BD1151" s="34" t="s">
        <v>1406</v>
      </c>
      <c r="BE1151" s="12">
        <v>0</v>
      </c>
      <c r="BF1151" s="12">
        <v>0</v>
      </c>
      <c r="BG1151" s="12">
        <v>0</v>
      </c>
      <c r="BH1151" s="12">
        <v>0</v>
      </c>
      <c r="BI1151" s="12">
        <v>0</v>
      </c>
      <c r="BJ1151" s="12">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68000101</v>
      </c>
      <c r="D1152" s="15" t="s">
        <v>1407</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1408</v>
      </c>
      <c r="BB1152" s="23">
        <v>0</v>
      </c>
      <c r="BC1152" s="23">
        <v>0</v>
      </c>
      <c r="BD1152" s="35" t="s">
        <v>1409</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68000102</v>
      </c>
      <c r="D1153" s="15" t="s">
        <v>1410</v>
      </c>
      <c r="E1153" s="14">
        <v>1</v>
      </c>
      <c r="F1153" s="20">
        <v>80000001</v>
      </c>
      <c r="G1153" s="14">
        <v>0</v>
      </c>
      <c r="H1153" s="14">
        <v>0</v>
      </c>
      <c r="I1153" s="14">
        <v>1</v>
      </c>
      <c r="J1153" s="14">
        <v>0</v>
      </c>
      <c r="K1153" s="14">
        <v>0</v>
      </c>
      <c r="L1153" s="14">
        <v>0</v>
      </c>
      <c r="M1153" s="14">
        <v>0</v>
      </c>
      <c r="N1153" s="14">
        <v>2</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153</v>
      </c>
      <c r="BB1153" s="23">
        <v>0</v>
      </c>
      <c r="BC1153" s="23">
        <v>0</v>
      </c>
      <c r="BD1153" s="35" t="s">
        <v>1411</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68000103</v>
      </c>
      <c r="D1154" s="15" t="s">
        <v>1412</v>
      </c>
      <c r="E1154" s="14">
        <v>1</v>
      </c>
      <c r="F1154" s="20">
        <v>80000001</v>
      </c>
      <c r="G1154" s="14">
        <v>0</v>
      </c>
      <c r="H1154" s="14">
        <v>0</v>
      </c>
      <c r="I1154" s="14">
        <v>1</v>
      </c>
      <c r="J1154" s="14">
        <v>0</v>
      </c>
      <c r="K1154" s="14">
        <v>0</v>
      </c>
      <c r="L1154" s="14">
        <v>0</v>
      </c>
      <c r="M1154" s="14">
        <v>0</v>
      </c>
      <c r="N1154" s="14">
        <v>2</v>
      </c>
      <c r="O1154" s="14">
        <v>0</v>
      </c>
      <c r="P1154" s="14">
        <v>0</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c r="AT1154" s="14" t="s">
        <v>153</v>
      </c>
      <c r="AU1154" s="14"/>
      <c r="AV1154" s="15" t="s">
        <v>173</v>
      </c>
      <c r="AW1154" s="14">
        <v>0</v>
      </c>
      <c r="AX1154" s="14">
        <v>0</v>
      </c>
      <c r="AY1154" s="14">
        <v>0</v>
      </c>
      <c r="AZ1154" s="15" t="s">
        <v>156</v>
      </c>
      <c r="BA1154" s="15" t="s">
        <v>153</v>
      </c>
      <c r="BB1154" s="23">
        <v>0</v>
      </c>
      <c r="BC1154" s="23">
        <v>0</v>
      </c>
      <c r="BD1154" s="35" t="s">
        <v>1413</v>
      </c>
      <c r="BE1154" s="14">
        <v>0</v>
      </c>
      <c r="BF1154" s="12">
        <v>0</v>
      </c>
      <c r="BG1154" s="14">
        <v>0</v>
      </c>
      <c r="BH1154" s="14">
        <v>0</v>
      </c>
      <c r="BI1154" s="14">
        <v>0</v>
      </c>
      <c r="BJ1154" s="14">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68000104</v>
      </c>
      <c r="D1155" s="15" t="s">
        <v>1414</v>
      </c>
      <c r="E1155" s="14">
        <v>1</v>
      </c>
      <c r="F1155" s="20">
        <v>80000001</v>
      </c>
      <c r="G1155" s="14">
        <v>0</v>
      </c>
      <c r="H1155" s="14">
        <v>0</v>
      </c>
      <c r="I1155" s="14">
        <v>1</v>
      </c>
      <c r="J1155" s="14">
        <v>0</v>
      </c>
      <c r="K1155" s="14">
        <v>0</v>
      </c>
      <c r="L1155" s="14">
        <v>0</v>
      </c>
      <c r="M1155" s="14">
        <v>0</v>
      </c>
      <c r="N1155" s="14">
        <v>2</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153</v>
      </c>
      <c r="BB1155" s="23">
        <v>0</v>
      </c>
      <c r="BC1155" s="23">
        <v>0</v>
      </c>
      <c r="BD1155" s="35" t="s">
        <v>1415</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68000105</v>
      </c>
      <c r="D1156" s="15" t="s">
        <v>1416</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1417</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68000106</v>
      </c>
      <c r="D1157" s="15" t="s">
        <v>1418</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1419</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68000107</v>
      </c>
      <c r="D1158" s="15" t="s">
        <v>1420</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1421</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68000108</v>
      </c>
      <c r="D1159" s="15" t="s">
        <v>1422</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1423</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68000109</v>
      </c>
      <c r="D1160" s="15" t="s">
        <v>1424</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1425</v>
      </c>
      <c r="BB1160" s="23">
        <v>0</v>
      </c>
      <c r="BC1160" s="23">
        <v>0</v>
      </c>
      <c r="BD1160" s="35" t="s">
        <v>1426</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68000110</v>
      </c>
      <c r="D1161" s="15" t="s">
        <v>1427</v>
      </c>
      <c r="E1161" s="14">
        <v>1</v>
      </c>
      <c r="F1161" s="20">
        <v>80000001</v>
      </c>
      <c r="G1161" s="14">
        <v>0</v>
      </c>
      <c r="H1161" s="14">
        <v>0</v>
      </c>
      <c r="I1161" s="14">
        <v>1</v>
      </c>
      <c r="J1161" s="14">
        <v>0</v>
      </c>
      <c r="K1161" s="14">
        <v>0</v>
      </c>
      <c r="L1161" s="14">
        <v>0</v>
      </c>
      <c r="M1161" s="14">
        <v>0</v>
      </c>
      <c r="N1161" s="14">
        <v>2</v>
      </c>
      <c r="O1161" s="14">
        <v>1</v>
      </c>
      <c r="P1161" s="14">
        <v>0.05</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38" t="s">
        <v>1428</v>
      </c>
      <c r="AT1161" s="14" t="s">
        <v>153</v>
      </c>
      <c r="AU1161" s="14"/>
      <c r="AV1161" s="15" t="s">
        <v>173</v>
      </c>
      <c r="AW1161" s="14">
        <v>0</v>
      </c>
      <c r="AX1161" s="14">
        <v>0</v>
      </c>
      <c r="AY1161" s="14">
        <v>0</v>
      </c>
      <c r="AZ1161" s="15" t="s">
        <v>156</v>
      </c>
      <c r="BA1161" s="15" t="s">
        <v>153</v>
      </c>
      <c r="BB1161" s="23">
        <v>0</v>
      </c>
      <c r="BC1161" s="23">
        <v>0</v>
      </c>
      <c r="BD1161" s="35" t="s">
        <v>1429</v>
      </c>
      <c r="BE1161" s="14">
        <v>0</v>
      </c>
      <c r="BF1161" s="12">
        <v>0</v>
      </c>
      <c r="BG1161" s="14">
        <v>0</v>
      </c>
      <c r="BH1161" s="14">
        <v>0</v>
      </c>
      <c r="BI1161" s="14">
        <v>0</v>
      </c>
      <c r="BJ1161" s="14">
        <v>0</v>
      </c>
      <c r="BK1161" s="26">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68000111</v>
      </c>
      <c r="D1162" s="15" t="s">
        <v>1430</v>
      </c>
      <c r="E1162" s="14">
        <v>1</v>
      </c>
      <c r="F1162" s="20">
        <v>80000001</v>
      </c>
      <c r="G1162" s="14">
        <v>0</v>
      </c>
      <c r="H1162" s="14">
        <v>0</v>
      </c>
      <c r="I1162" s="14">
        <v>1</v>
      </c>
      <c r="J1162" s="14">
        <v>0</v>
      </c>
      <c r="K1162" s="14">
        <v>0</v>
      </c>
      <c r="L1162" s="14">
        <v>0</v>
      </c>
      <c r="M1162" s="14">
        <v>0</v>
      </c>
      <c r="N1162" s="14">
        <v>2</v>
      </c>
      <c r="O1162" s="14">
        <v>3</v>
      </c>
      <c r="P1162" s="14">
        <v>0.05</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38" t="s">
        <v>1431</v>
      </c>
      <c r="AT1162" s="14" t="s">
        <v>153</v>
      </c>
      <c r="AU1162" s="14"/>
      <c r="AV1162" s="15" t="s">
        <v>173</v>
      </c>
      <c r="AW1162" s="14">
        <v>0</v>
      </c>
      <c r="AX1162" s="14">
        <v>0</v>
      </c>
      <c r="AY1162" s="14">
        <v>0</v>
      </c>
      <c r="AZ1162" s="15" t="s">
        <v>156</v>
      </c>
      <c r="BA1162" s="15" t="s">
        <v>153</v>
      </c>
      <c r="BB1162" s="23">
        <v>0</v>
      </c>
      <c r="BC1162" s="23">
        <v>0</v>
      </c>
      <c r="BD1162" s="35" t="s">
        <v>1432</v>
      </c>
      <c r="BE1162" s="14">
        <v>0</v>
      </c>
      <c r="BF1162" s="12">
        <v>0</v>
      </c>
      <c r="BG1162" s="14">
        <v>0</v>
      </c>
      <c r="BH1162" s="14">
        <v>0</v>
      </c>
      <c r="BI1162" s="14">
        <v>0</v>
      </c>
      <c r="BJ1162" s="14">
        <v>0</v>
      </c>
      <c r="BK1162" s="26">
        <v>0</v>
      </c>
      <c r="BL1162" s="20">
        <v>1</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68000112</v>
      </c>
      <c r="D1163" s="15" t="s">
        <v>1433</v>
      </c>
      <c r="E1163" s="14">
        <v>1</v>
      </c>
      <c r="F1163" s="20">
        <v>80000001</v>
      </c>
      <c r="G1163" s="14">
        <v>0</v>
      </c>
      <c r="H1163" s="14">
        <v>0</v>
      </c>
      <c r="I1163" s="14">
        <v>1</v>
      </c>
      <c r="J1163" s="14">
        <v>0</v>
      </c>
      <c r="K1163" s="14">
        <v>0</v>
      </c>
      <c r="L1163" s="14">
        <v>0</v>
      </c>
      <c r="M1163" s="14">
        <v>0</v>
      </c>
      <c r="N1163" s="14">
        <v>2</v>
      </c>
      <c r="O1163" s="14">
        <v>2</v>
      </c>
      <c r="P1163" s="14">
        <v>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30</v>
      </c>
      <c r="AF1163" s="14">
        <v>0</v>
      </c>
      <c r="AG1163" s="14">
        <v>0</v>
      </c>
      <c r="AH1163" s="20">
        <v>2</v>
      </c>
      <c r="AI1163" s="20">
        <v>0</v>
      </c>
      <c r="AJ1163" s="20">
        <v>0</v>
      </c>
      <c r="AK1163" s="20">
        <v>0</v>
      </c>
      <c r="AL1163" s="14">
        <v>0</v>
      </c>
      <c r="AM1163" s="14">
        <v>0</v>
      </c>
      <c r="AN1163" s="14">
        <v>0</v>
      </c>
      <c r="AO1163" s="14">
        <v>0</v>
      </c>
      <c r="AP1163" s="14">
        <v>1000</v>
      </c>
      <c r="AQ1163" s="14">
        <v>0</v>
      </c>
      <c r="AR1163" s="14">
        <v>0</v>
      </c>
      <c r="AS1163" s="238" t="s">
        <v>1434</v>
      </c>
      <c r="AT1163" s="14" t="s">
        <v>153</v>
      </c>
      <c r="AU1163" s="14"/>
      <c r="AV1163" s="15" t="s">
        <v>173</v>
      </c>
      <c r="AW1163" s="14">
        <v>0</v>
      </c>
      <c r="AX1163" s="14">
        <v>0</v>
      </c>
      <c r="AY1163" s="14">
        <v>0</v>
      </c>
      <c r="AZ1163" s="15" t="s">
        <v>156</v>
      </c>
      <c r="BA1163" s="15" t="s">
        <v>153</v>
      </c>
      <c r="BB1163" s="23">
        <v>0</v>
      </c>
      <c r="BC1163" s="23">
        <v>0</v>
      </c>
      <c r="BD1163" s="35" t="s">
        <v>1435</v>
      </c>
      <c r="BE1163" s="14">
        <v>0</v>
      </c>
      <c r="BF1163" s="12">
        <v>0</v>
      </c>
      <c r="BG1163" s="14">
        <v>0</v>
      </c>
      <c r="BH1163" s="14">
        <v>0</v>
      </c>
      <c r="BI1163" s="14">
        <v>0</v>
      </c>
      <c r="BJ1163" s="14">
        <v>0</v>
      </c>
      <c r="BK1163" s="26">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68000113</v>
      </c>
      <c r="D1164" s="15" t="s">
        <v>1436</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173</v>
      </c>
      <c r="AW1164" s="14">
        <v>0</v>
      </c>
      <c r="AX1164" s="14">
        <v>0</v>
      </c>
      <c r="AY1164" s="14">
        <v>0</v>
      </c>
      <c r="AZ1164" s="15" t="s">
        <v>156</v>
      </c>
      <c r="BA1164" s="15" t="s">
        <v>153</v>
      </c>
      <c r="BB1164" s="23">
        <v>0</v>
      </c>
      <c r="BC1164" s="23">
        <v>0</v>
      </c>
      <c r="BD1164" s="35" t="s">
        <v>1437</v>
      </c>
      <c r="BE1164" s="14">
        <v>0</v>
      </c>
      <c r="BF1164" s="12">
        <v>0</v>
      </c>
      <c r="BG1164" s="14">
        <v>0</v>
      </c>
      <c r="BH1164" s="14">
        <v>0</v>
      </c>
      <c r="BI1164" s="14">
        <v>0</v>
      </c>
      <c r="BJ1164" s="14">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69000001</v>
      </c>
      <c r="D1165" s="124" t="s">
        <v>1438</v>
      </c>
      <c r="E1165" s="26">
        <v>1</v>
      </c>
      <c r="F1165" s="20">
        <v>80000001</v>
      </c>
      <c r="G1165" s="26">
        <v>0</v>
      </c>
      <c r="H1165" s="26">
        <v>0</v>
      </c>
      <c r="I1165" s="26">
        <v>1</v>
      </c>
      <c r="J1165" s="26">
        <v>0</v>
      </c>
      <c r="K1165" s="65">
        <v>0</v>
      </c>
      <c r="L1165" s="65">
        <v>0</v>
      </c>
      <c r="M1165" s="26" t="s">
        <v>1439</v>
      </c>
      <c r="N1165" s="26">
        <v>3</v>
      </c>
      <c r="O1165" s="26">
        <v>0</v>
      </c>
      <c r="P1165" s="26">
        <v>0</v>
      </c>
      <c r="Q1165" s="26">
        <v>0</v>
      </c>
      <c r="R1165" s="20">
        <v>0</v>
      </c>
      <c r="S1165" s="26">
        <v>0</v>
      </c>
      <c r="T1165" s="12">
        <v>1</v>
      </c>
      <c r="U1165" s="26">
        <v>0</v>
      </c>
      <c r="V1165" s="65">
        <v>0</v>
      </c>
      <c r="W1165" s="26">
        <v>0</v>
      </c>
      <c r="X1165" s="26"/>
      <c r="Y1165" s="26">
        <v>0</v>
      </c>
      <c r="Z1165" s="26">
        <v>0</v>
      </c>
      <c r="AA1165" s="26">
        <v>0</v>
      </c>
      <c r="AB1165" s="65">
        <v>0</v>
      </c>
      <c r="AC1165" s="26">
        <v>0</v>
      </c>
      <c r="AD1165" s="26">
        <v>0</v>
      </c>
      <c r="AE1165" s="26">
        <v>0</v>
      </c>
      <c r="AF1165" s="26">
        <v>0</v>
      </c>
      <c r="AG1165" s="26">
        <v>0</v>
      </c>
      <c r="AH1165" s="65">
        <v>0</v>
      </c>
      <c r="AI1165" s="131">
        <v>0</v>
      </c>
      <c r="AJ1165" s="20">
        <v>0</v>
      </c>
      <c r="AK1165" s="26">
        <v>0</v>
      </c>
      <c r="AL1165" s="61">
        <v>0</v>
      </c>
      <c r="AM1165" s="26">
        <v>0</v>
      </c>
      <c r="AN1165" s="26">
        <v>0</v>
      </c>
      <c r="AO1165" s="26">
        <v>0</v>
      </c>
      <c r="AP1165" s="26">
        <v>0</v>
      </c>
      <c r="AQ1165" s="26">
        <v>0</v>
      </c>
      <c r="AR1165" s="26">
        <v>0</v>
      </c>
      <c r="AS1165" s="20">
        <v>0</v>
      </c>
      <c r="AT1165" s="62">
        <v>0</v>
      </c>
      <c r="AU1165" s="62"/>
      <c r="AV1165" s="26">
        <v>0</v>
      </c>
      <c r="AW1165" s="65">
        <v>0</v>
      </c>
      <c r="AX1165" s="65">
        <v>0</v>
      </c>
      <c r="AY1165" s="65">
        <v>0</v>
      </c>
      <c r="AZ1165" s="15" t="s">
        <v>156</v>
      </c>
      <c r="BA1165" s="137">
        <v>0</v>
      </c>
      <c r="BB1165" s="23">
        <v>0</v>
      </c>
      <c r="BC1165" s="23">
        <v>1</v>
      </c>
      <c r="BD1165" s="138" t="s">
        <v>1440</v>
      </c>
      <c r="BE1165" s="26">
        <v>0</v>
      </c>
      <c r="BF1165" s="26">
        <v>0</v>
      </c>
      <c r="BG1165" s="14">
        <v>0</v>
      </c>
      <c r="BH1165" s="26">
        <v>0</v>
      </c>
      <c r="BI1165" s="26">
        <v>0</v>
      </c>
      <c r="BJ1165" s="61">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69000002</v>
      </c>
      <c r="D1166" s="15" t="s">
        <v>1441</v>
      </c>
      <c r="E1166" s="14">
        <v>1</v>
      </c>
      <c r="F1166" s="20">
        <v>80000001</v>
      </c>
      <c r="G1166" s="14">
        <v>0</v>
      </c>
      <c r="H1166" s="14">
        <v>0</v>
      </c>
      <c r="I1166" s="26">
        <v>1</v>
      </c>
      <c r="J1166" s="14">
        <v>0</v>
      </c>
      <c r="K1166" s="14">
        <v>0</v>
      </c>
      <c r="L1166" s="14">
        <v>0</v>
      </c>
      <c r="M1166" s="14">
        <v>0</v>
      </c>
      <c r="N1166" s="14">
        <v>2</v>
      </c>
      <c r="O1166" s="14">
        <v>1</v>
      </c>
      <c r="P1166" s="14">
        <v>0.05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134">
        <v>69000021</v>
      </c>
      <c r="AT1166" s="14" t="s">
        <v>153</v>
      </c>
      <c r="AU1166" s="14"/>
      <c r="AV1166" s="15" t="s">
        <v>173</v>
      </c>
      <c r="AW1166" s="14">
        <v>0</v>
      </c>
      <c r="AX1166" s="14">
        <v>0</v>
      </c>
      <c r="AY1166" s="14">
        <v>0</v>
      </c>
      <c r="AZ1166" s="15" t="s">
        <v>156</v>
      </c>
      <c r="BA1166" s="15" t="s">
        <v>153</v>
      </c>
      <c r="BB1166" s="23">
        <v>0</v>
      </c>
      <c r="BC1166" s="23">
        <v>1</v>
      </c>
      <c r="BD1166" s="35" t="s">
        <v>1429</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69000003</v>
      </c>
      <c r="D1167" s="255" t="s">
        <v>2526</v>
      </c>
      <c r="E1167" s="26">
        <v>1</v>
      </c>
      <c r="F1167" s="20">
        <v>80000001</v>
      </c>
      <c r="G1167" s="26">
        <v>0</v>
      </c>
      <c r="H1167" s="26">
        <v>0</v>
      </c>
      <c r="I1167" s="26">
        <v>1</v>
      </c>
      <c r="J1167" s="26">
        <v>0</v>
      </c>
      <c r="K1167" s="65">
        <v>0</v>
      </c>
      <c r="L1167" s="65">
        <v>0</v>
      </c>
      <c r="M1167" s="26" t="s">
        <v>1442</v>
      </c>
      <c r="N1167" s="26">
        <v>3</v>
      </c>
      <c r="O1167" s="26">
        <v>0</v>
      </c>
      <c r="P1167" s="26">
        <v>0</v>
      </c>
      <c r="Q1167" s="26">
        <v>0</v>
      </c>
      <c r="R1167" s="20">
        <v>0</v>
      </c>
      <c r="S1167" s="26">
        <v>0</v>
      </c>
      <c r="T1167" s="12">
        <v>1</v>
      </c>
      <c r="U1167" s="26">
        <v>0</v>
      </c>
      <c r="V1167" s="65">
        <v>0</v>
      </c>
      <c r="W1167" s="26">
        <v>0</v>
      </c>
      <c r="X1167" s="26"/>
      <c r="Y1167" s="26">
        <v>0</v>
      </c>
      <c r="Z1167" s="26">
        <v>0</v>
      </c>
      <c r="AA1167" s="26">
        <v>0</v>
      </c>
      <c r="AB1167" s="65">
        <v>0</v>
      </c>
      <c r="AC1167" s="26">
        <v>0</v>
      </c>
      <c r="AD1167" s="26">
        <v>0</v>
      </c>
      <c r="AE1167" s="26">
        <v>0</v>
      </c>
      <c r="AF1167" s="26">
        <v>0</v>
      </c>
      <c r="AG1167" s="26">
        <v>0</v>
      </c>
      <c r="AH1167" s="65">
        <v>0</v>
      </c>
      <c r="AI1167" s="131">
        <v>0</v>
      </c>
      <c r="AJ1167" s="20">
        <v>0</v>
      </c>
      <c r="AK1167" s="26">
        <v>0</v>
      </c>
      <c r="AL1167" s="61">
        <v>0</v>
      </c>
      <c r="AM1167" s="26">
        <v>0</v>
      </c>
      <c r="AN1167" s="26">
        <v>0</v>
      </c>
      <c r="AO1167" s="26">
        <v>0</v>
      </c>
      <c r="AP1167" s="26">
        <v>0</v>
      </c>
      <c r="AQ1167" s="26">
        <v>0</v>
      </c>
      <c r="AR1167" s="26">
        <v>0</v>
      </c>
      <c r="AS1167" s="20">
        <v>0</v>
      </c>
      <c r="AT1167" s="62">
        <v>0</v>
      </c>
      <c r="AU1167" s="62"/>
      <c r="AV1167" s="26">
        <v>0</v>
      </c>
      <c r="AW1167" s="65">
        <v>0</v>
      </c>
      <c r="AX1167" s="65">
        <v>0</v>
      </c>
      <c r="AY1167" s="65">
        <v>0</v>
      </c>
      <c r="AZ1167" s="15" t="s">
        <v>156</v>
      </c>
      <c r="BA1167" s="137">
        <v>0</v>
      </c>
      <c r="BB1167" s="23">
        <v>0</v>
      </c>
      <c r="BC1167" s="23">
        <v>1</v>
      </c>
      <c r="BD1167" s="138" t="s">
        <v>1440</v>
      </c>
      <c r="BE1167" s="26">
        <v>0</v>
      </c>
      <c r="BF1167" s="26">
        <v>0</v>
      </c>
      <c r="BG1167" s="14">
        <v>0</v>
      </c>
      <c r="BH1167" s="26">
        <v>0</v>
      </c>
      <c r="BI1167" s="26">
        <v>0</v>
      </c>
      <c r="BJ1167" s="61">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69000004</v>
      </c>
      <c r="D1168" s="15" t="s">
        <v>1443</v>
      </c>
      <c r="E1168" s="14">
        <v>1</v>
      </c>
      <c r="F1168" s="20">
        <v>80000001</v>
      </c>
      <c r="G1168" s="14">
        <v>0</v>
      </c>
      <c r="H1168" s="14">
        <v>0</v>
      </c>
      <c r="I1168" s="26">
        <v>1</v>
      </c>
      <c r="J1168" s="14">
        <v>0</v>
      </c>
      <c r="K1168" s="14">
        <v>0</v>
      </c>
      <c r="L1168" s="14">
        <v>0</v>
      </c>
      <c r="M1168" s="14">
        <v>0</v>
      </c>
      <c r="N1168" s="14">
        <v>2</v>
      </c>
      <c r="O1168" s="14">
        <v>3</v>
      </c>
      <c r="P1168" s="14">
        <v>0.2</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134">
        <v>69000041</v>
      </c>
      <c r="AT1168" s="14" t="s">
        <v>153</v>
      </c>
      <c r="AU1168" s="14"/>
      <c r="AV1168" s="15" t="s">
        <v>173</v>
      </c>
      <c r="AW1168" s="14">
        <v>0</v>
      </c>
      <c r="AX1168" s="14">
        <v>0</v>
      </c>
      <c r="AY1168" s="14">
        <v>0</v>
      </c>
      <c r="AZ1168" s="15" t="s">
        <v>156</v>
      </c>
      <c r="BA1168" s="15" t="s">
        <v>153</v>
      </c>
      <c r="BB1168" s="23">
        <v>0</v>
      </c>
      <c r="BC1168" s="23">
        <v>1</v>
      </c>
      <c r="BD1168" s="42" t="s">
        <v>1444</v>
      </c>
      <c r="BE1168" s="14">
        <v>0</v>
      </c>
      <c r="BF1168" s="12">
        <v>0</v>
      </c>
      <c r="BG1168" s="14">
        <v>0</v>
      </c>
      <c r="BH1168" s="14">
        <v>0</v>
      </c>
      <c r="BI1168" s="14">
        <v>0</v>
      </c>
      <c r="BJ1168" s="14">
        <v>0</v>
      </c>
      <c r="BK1168" s="26">
        <v>0</v>
      </c>
      <c r="BL1168" s="20">
        <v>1</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69000005</v>
      </c>
      <c r="D1169" s="124" t="s">
        <v>1445</v>
      </c>
      <c r="E1169" s="26">
        <v>1</v>
      </c>
      <c r="F1169" s="20">
        <v>80000001</v>
      </c>
      <c r="G1169" s="26">
        <v>0</v>
      </c>
      <c r="H1169" s="26">
        <v>0</v>
      </c>
      <c r="I1169" s="26">
        <v>1</v>
      </c>
      <c r="J1169" s="26">
        <v>0</v>
      </c>
      <c r="K1169" s="65">
        <v>0</v>
      </c>
      <c r="L1169" s="65">
        <v>0</v>
      </c>
      <c r="M1169" s="26" t="s">
        <v>1446</v>
      </c>
      <c r="N1169" s="26">
        <v>3</v>
      </c>
      <c r="O1169" s="26">
        <v>0</v>
      </c>
      <c r="P1169" s="26">
        <v>0</v>
      </c>
      <c r="Q1169" s="26">
        <v>0</v>
      </c>
      <c r="R1169" s="20">
        <v>0</v>
      </c>
      <c r="S1169" s="26">
        <v>0</v>
      </c>
      <c r="T1169" s="12">
        <v>1</v>
      </c>
      <c r="U1169" s="26">
        <v>0</v>
      </c>
      <c r="V1169" s="65">
        <v>0</v>
      </c>
      <c r="W1169" s="26">
        <v>0</v>
      </c>
      <c r="X1169" s="26"/>
      <c r="Y1169" s="26">
        <v>0</v>
      </c>
      <c r="Z1169" s="26">
        <v>0</v>
      </c>
      <c r="AA1169" s="26">
        <v>0</v>
      </c>
      <c r="AB1169" s="65">
        <v>0</v>
      </c>
      <c r="AC1169" s="26">
        <v>0</v>
      </c>
      <c r="AD1169" s="26">
        <v>0</v>
      </c>
      <c r="AE1169" s="26">
        <v>0</v>
      </c>
      <c r="AF1169" s="26">
        <v>0</v>
      </c>
      <c r="AG1169" s="26">
        <v>0</v>
      </c>
      <c r="AH1169" s="65">
        <v>0</v>
      </c>
      <c r="AI1169" s="131">
        <v>0</v>
      </c>
      <c r="AJ1169" s="20">
        <v>0</v>
      </c>
      <c r="AK1169" s="26">
        <v>0</v>
      </c>
      <c r="AL1169" s="61">
        <v>0</v>
      </c>
      <c r="AM1169" s="26">
        <v>0</v>
      </c>
      <c r="AN1169" s="26">
        <v>0</v>
      </c>
      <c r="AO1169" s="26">
        <v>0</v>
      </c>
      <c r="AP1169" s="26">
        <v>0</v>
      </c>
      <c r="AQ1169" s="26">
        <v>0</v>
      </c>
      <c r="AR1169" s="26">
        <v>0</v>
      </c>
      <c r="AS1169" s="20">
        <v>0</v>
      </c>
      <c r="AT1169" s="62">
        <v>0</v>
      </c>
      <c r="AU1169" s="62"/>
      <c r="AV1169" s="26">
        <v>0</v>
      </c>
      <c r="AW1169" s="65">
        <v>0</v>
      </c>
      <c r="AX1169" s="65">
        <v>0</v>
      </c>
      <c r="AY1169" s="65">
        <v>0</v>
      </c>
      <c r="AZ1169" s="15" t="s">
        <v>156</v>
      </c>
      <c r="BA1169" s="137">
        <v>0</v>
      </c>
      <c r="BB1169" s="23">
        <v>0</v>
      </c>
      <c r="BC1169" s="23">
        <v>1</v>
      </c>
      <c r="BD1169" s="138" t="s">
        <v>1440</v>
      </c>
      <c r="BE1169" s="26">
        <v>0</v>
      </c>
      <c r="BF1169" s="26">
        <v>0</v>
      </c>
      <c r="BG1169" s="14">
        <v>0</v>
      </c>
      <c r="BH1169" s="26">
        <v>0</v>
      </c>
      <c r="BI1169" s="26">
        <v>0</v>
      </c>
      <c r="BJ1169" s="61">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69000006</v>
      </c>
      <c r="D1170" s="40" t="s">
        <v>1447</v>
      </c>
      <c r="E1170" s="14">
        <v>1</v>
      </c>
      <c r="F1170" s="20">
        <v>80000001</v>
      </c>
      <c r="G1170" s="20">
        <v>0</v>
      </c>
      <c r="H1170" s="20">
        <v>0</v>
      </c>
      <c r="I1170" s="26">
        <v>1</v>
      </c>
      <c r="J1170" s="14">
        <v>0</v>
      </c>
      <c r="K1170" s="20">
        <v>0</v>
      </c>
      <c r="L1170" s="20">
        <v>0</v>
      </c>
      <c r="M1170" s="20">
        <v>0</v>
      </c>
      <c r="N1170" s="20">
        <v>2</v>
      </c>
      <c r="O1170" s="20">
        <v>3</v>
      </c>
      <c r="P1170" s="20">
        <v>0.05</v>
      </c>
      <c r="Q1170" s="20">
        <v>0</v>
      </c>
      <c r="R1170" s="20">
        <v>0</v>
      </c>
      <c r="S1170" s="20">
        <v>0</v>
      </c>
      <c r="T1170" s="12">
        <v>1</v>
      </c>
      <c r="U1170" s="20">
        <v>2</v>
      </c>
      <c r="V1170" s="20">
        <v>1000</v>
      </c>
      <c r="W1170" s="20">
        <v>0</v>
      </c>
      <c r="X1170" s="20"/>
      <c r="Y1170" s="20">
        <v>0</v>
      </c>
      <c r="Z1170" s="20">
        <v>0</v>
      </c>
      <c r="AA1170" s="20">
        <v>0</v>
      </c>
      <c r="AB1170" s="20">
        <v>0</v>
      </c>
      <c r="AC1170" s="14">
        <v>0</v>
      </c>
      <c r="AD1170" s="20">
        <v>0</v>
      </c>
      <c r="AE1170" s="20">
        <v>15</v>
      </c>
      <c r="AF1170" s="20">
        <v>0</v>
      </c>
      <c r="AG1170" s="20">
        <v>0</v>
      </c>
      <c r="AH1170" s="20">
        <v>7</v>
      </c>
      <c r="AI1170" s="20">
        <v>0</v>
      </c>
      <c r="AJ1170" s="20">
        <v>0</v>
      </c>
      <c r="AK1170" s="20">
        <v>6</v>
      </c>
      <c r="AL1170" s="20">
        <v>0</v>
      </c>
      <c r="AM1170" s="20">
        <v>0</v>
      </c>
      <c r="AN1170" s="20">
        <v>0</v>
      </c>
      <c r="AO1170" s="20">
        <v>0.5</v>
      </c>
      <c r="AP1170" s="20">
        <v>1000</v>
      </c>
      <c r="AQ1170" s="20">
        <v>0</v>
      </c>
      <c r="AR1170" s="20">
        <v>0</v>
      </c>
      <c r="AS1170" s="20">
        <v>0</v>
      </c>
      <c r="AT1170" s="20" t="s">
        <v>153</v>
      </c>
      <c r="AU1170" s="20"/>
      <c r="AV1170" s="40" t="s">
        <v>202</v>
      </c>
      <c r="AW1170" s="20" t="s">
        <v>174</v>
      </c>
      <c r="AX1170" s="20" t="s">
        <v>153</v>
      </c>
      <c r="AY1170" s="20" t="s">
        <v>909</v>
      </c>
      <c r="AZ1170" s="40" t="s">
        <v>156</v>
      </c>
      <c r="BA1170" s="20">
        <v>0</v>
      </c>
      <c r="BB1170" s="23">
        <v>0</v>
      </c>
      <c r="BC1170" s="23">
        <v>1</v>
      </c>
      <c r="BD1170" s="42" t="s">
        <v>1448</v>
      </c>
      <c r="BE1170" s="20">
        <v>0</v>
      </c>
      <c r="BF1170" s="12">
        <v>0</v>
      </c>
      <c r="BG1170" s="20">
        <v>0</v>
      </c>
      <c r="BH1170" s="20">
        <v>0</v>
      </c>
      <c r="BI1170" s="20">
        <v>0</v>
      </c>
      <c r="BJ1170" s="20">
        <v>0</v>
      </c>
      <c r="BK1170" s="26">
        <v>0</v>
      </c>
      <c r="BL1170" s="20">
        <v>1</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69000007</v>
      </c>
      <c r="D1171" s="40" t="s">
        <v>1449</v>
      </c>
      <c r="E1171" s="14">
        <v>1</v>
      </c>
      <c r="F1171" s="20">
        <v>80000001</v>
      </c>
      <c r="G1171" s="14">
        <v>0</v>
      </c>
      <c r="H1171" s="14">
        <v>0</v>
      </c>
      <c r="I1171" s="26">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69000071</v>
      </c>
      <c r="AT1171" s="14" t="s">
        <v>153</v>
      </c>
      <c r="AU1171" s="14"/>
      <c r="AV1171" s="15" t="s">
        <v>173</v>
      </c>
      <c r="AW1171" s="14">
        <v>0</v>
      </c>
      <c r="AX1171" s="14">
        <v>0</v>
      </c>
      <c r="AY1171" s="14">
        <v>0</v>
      </c>
      <c r="AZ1171" s="15" t="s">
        <v>156</v>
      </c>
      <c r="BA1171" s="15" t="s">
        <v>153</v>
      </c>
      <c r="BB1171" s="23">
        <v>0</v>
      </c>
      <c r="BC1171" s="23">
        <v>1</v>
      </c>
      <c r="BD1171" s="42" t="s">
        <v>1450</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69000008</v>
      </c>
      <c r="D1172" s="124" t="s">
        <v>1451</v>
      </c>
      <c r="E1172" s="26">
        <v>1</v>
      </c>
      <c r="F1172" s="20">
        <v>80000001</v>
      </c>
      <c r="G1172" s="26">
        <v>0</v>
      </c>
      <c r="H1172" s="26">
        <v>0</v>
      </c>
      <c r="I1172" s="26">
        <v>1</v>
      </c>
      <c r="J1172" s="26">
        <v>0</v>
      </c>
      <c r="K1172" s="65">
        <v>0</v>
      </c>
      <c r="L1172" s="65">
        <v>0</v>
      </c>
      <c r="M1172" s="26" t="s">
        <v>1452</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69000009</v>
      </c>
      <c r="D1173" s="124" t="s">
        <v>1453</v>
      </c>
      <c r="E1173" s="26">
        <v>1</v>
      </c>
      <c r="F1173" s="20">
        <v>80000001</v>
      </c>
      <c r="G1173" s="26">
        <v>0</v>
      </c>
      <c r="H1173" s="26">
        <v>0</v>
      </c>
      <c r="I1173" s="26">
        <v>1</v>
      </c>
      <c r="J1173" s="26">
        <v>0</v>
      </c>
      <c r="K1173" s="65">
        <v>0</v>
      </c>
      <c r="L1173" s="65">
        <v>0</v>
      </c>
      <c r="M1173" s="26" t="s">
        <v>1452</v>
      </c>
      <c r="N1173" s="26">
        <v>3</v>
      </c>
      <c r="O1173" s="26">
        <v>0</v>
      </c>
      <c r="P1173" s="26">
        <v>0</v>
      </c>
      <c r="Q1173" s="26">
        <v>0</v>
      </c>
      <c r="R1173" s="20">
        <v>0</v>
      </c>
      <c r="S1173" s="26">
        <v>0</v>
      </c>
      <c r="T1173" s="12">
        <v>1</v>
      </c>
      <c r="U1173" s="26">
        <v>0</v>
      </c>
      <c r="V1173" s="65">
        <v>0</v>
      </c>
      <c r="W1173" s="26">
        <v>0</v>
      </c>
      <c r="X1173" s="26"/>
      <c r="Y1173" s="26">
        <v>0</v>
      </c>
      <c r="Z1173" s="26">
        <v>0</v>
      </c>
      <c r="AA1173" s="26">
        <v>0</v>
      </c>
      <c r="AB1173" s="65">
        <v>0</v>
      </c>
      <c r="AC1173" s="26">
        <v>0</v>
      </c>
      <c r="AD1173" s="26">
        <v>0</v>
      </c>
      <c r="AE1173" s="26">
        <v>0</v>
      </c>
      <c r="AF1173" s="26">
        <v>0</v>
      </c>
      <c r="AG1173" s="26">
        <v>0</v>
      </c>
      <c r="AH1173" s="65">
        <v>0</v>
      </c>
      <c r="AI1173" s="131">
        <v>0</v>
      </c>
      <c r="AJ1173" s="20">
        <v>0</v>
      </c>
      <c r="AK1173" s="26">
        <v>0</v>
      </c>
      <c r="AL1173" s="61">
        <v>0</v>
      </c>
      <c r="AM1173" s="26">
        <v>0</v>
      </c>
      <c r="AN1173" s="26">
        <v>0</v>
      </c>
      <c r="AO1173" s="26">
        <v>0</v>
      </c>
      <c r="AP1173" s="26">
        <v>0</v>
      </c>
      <c r="AQ1173" s="26">
        <v>0</v>
      </c>
      <c r="AR1173" s="26">
        <v>0</v>
      </c>
      <c r="AS1173" s="20">
        <v>0</v>
      </c>
      <c r="AT1173" s="62">
        <v>0</v>
      </c>
      <c r="AU1173" s="62"/>
      <c r="AV1173" s="26">
        <v>0</v>
      </c>
      <c r="AW1173" s="65">
        <v>0</v>
      </c>
      <c r="AX1173" s="65">
        <v>0</v>
      </c>
      <c r="AY1173" s="65">
        <v>0</v>
      </c>
      <c r="AZ1173" s="15" t="s">
        <v>156</v>
      </c>
      <c r="BA1173" s="137">
        <v>0</v>
      </c>
      <c r="BB1173" s="23">
        <v>0</v>
      </c>
      <c r="BC1173" s="23">
        <v>1</v>
      </c>
      <c r="BD1173" s="138" t="s">
        <v>1440</v>
      </c>
      <c r="BE1173" s="26">
        <v>0</v>
      </c>
      <c r="BF1173" s="26">
        <v>0</v>
      </c>
      <c r="BG1173" s="14">
        <v>0</v>
      </c>
      <c r="BH1173" s="26">
        <v>0</v>
      </c>
      <c r="BI1173" s="26">
        <v>0</v>
      </c>
      <c r="BJ1173" s="61">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69000010</v>
      </c>
      <c r="D1174" s="15" t="s">
        <v>1454</v>
      </c>
      <c r="E1174" s="14">
        <v>1</v>
      </c>
      <c r="F1174" s="20">
        <v>80000001</v>
      </c>
      <c r="G1174" s="14">
        <v>0</v>
      </c>
      <c r="H1174" s="14">
        <v>0</v>
      </c>
      <c r="I1174" s="26">
        <v>1</v>
      </c>
      <c r="J1174" s="14">
        <v>0</v>
      </c>
      <c r="K1174" s="14">
        <v>0</v>
      </c>
      <c r="L1174" s="14">
        <v>0</v>
      </c>
      <c r="M1174" s="14">
        <v>0</v>
      </c>
      <c r="N1174" s="14">
        <v>2</v>
      </c>
      <c r="O1174" s="14">
        <v>3</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69000101</v>
      </c>
      <c r="AT1174" s="14" t="s">
        <v>153</v>
      </c>
      <c r="AU1174" s="14"/>
      <c r="AV1174" s="15" t="s">
        <v>173</v>
      </c>
      <c r="AW1174" s="14">
        <v>0</v>
      </c>
      <c r="AX1174" s="14">
        <v>0</v>
      </c>
      <c r="AY1174" s="14">
        <v>0</v>
      </c>
      <c r="AZ1174" s="15" t="s">
        <v>156</v>
      </c>
      <c r="BA1174" s="15" t="s">
        <v>153</v>
      </c>
      <c r="BB1174" s="23">
        <v>0</v>
      </c>
      <c r="BC1174" s="23">
        <v>1</v>
      </c>
      <c r="BD1174" s="35" t="s">
        <v>1429</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69000011</v>
      </c>
      <c r="D1175" s="40" t="s">
        <v>1455</v>
      </c>
      <c r="E1175" s="14">
        <v>1</v>
      </c>
      <c r="F1175" s="20">
        <v>80000001</v>
      </c>
      <c r="G1175" s="14">
        <v>0</v>
      </c>
      <c r="H1175" s="14">
        <v>0</v>
      </c>
      <c r="I1175" s="26">
        <v>1</v>
      </c>
      <c r="J1175" s="14">
        <v>0</v>
      </c>
      <c r="K1175" s="14">
        <v>0</v>
      </c>
      <c r="L1175" s="14">
        <v>0</v>
      </c>
      <c r="M1175" s="14">
        <v>0</v>
      </c>
      <c r="N1175" s="14">
        <v>2</v>
      </c>
      <c r="O1175" s="14">
        <v>1</v>
      </c>
      <c r="P1175" s="14">
        <v>0.05</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134">
        <v>69000111</v>
      </c>
      <c r="AT1175" s="14" t="s">
        <v>153</v>
      </c>
      <c r="AU1175" s="14"/>
      <c r="AV1175" s="15" t="s">
        <v>173</v>
      </c>
      <c r="AW1175" s="14">
        <v>0</v>
      </c>
      <c r="AX1175" s="14">
        <v>0</v>
      </c>
      <c r="AY1175" s="14">
        <v>0</v>
      </c>
      <c r="AZ1175" s="15" t="s">
        <v>156</v>
      </c>
      <c r="BA1175" s="15" t="s">
        <v>153</v>
      </c>
      <c r="BB1175" s="23">
        <v>0</v>
      </c>
      <c r="BC1175" s="23">
        <v>1</v>
      </c>
      <c r="BD1175" s="42" t="s">
        <v>1450</v>
      </c>
      <c r="BE1175" s="14">
        <v>0</v>
      </c>
      <c r="BF1175" s="12">
        <v>0</v>
      </c>
      <c r="BG1175" s="14">
        <v>0</v>
      </c>
      <c r="BH1175" s="14">
        <v>0</v>
      </c>
      <c r="BI1175" s="14">
        <v>0</v>
      </c>
      <c r="BJ1175" s="14">
        <v>0</v>
      </c>
      <c r="BK1175" s="26">
        <v>0</v>
      </c>
      <c r="BL1175" s="20">
        <v>1</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69000012</v>
      </c>
      <c r="D1176" s="40" t="s">
        <v>1456</v>
      </c>
      <c r="E1176" s="14">
        <v>1</v>
      </c>
      <c r="F1176" s="20">
        <v>80000001</v>
      </c>
      <c r="G1176" s="20">
        <v>0</v>
      </c>
      <c r="H1176" s="20">
        <v>0</v>
      </c>
      <c r="I1176" s="14">
        <v>1</v>
      </c>
      <c r="J1176" s="14">
        <v>0</v>
      </c>
      <c r="K1176" s="20">
        <v>0</v>
      </c>
      <c r="L1176" s="20">
        <v>0</v>
      </c>
      <c r="M1176" s="20">
        <v>0</v>
      </c>
      <c r="N1176" s="20">
        <v>2</v>
      </c>
      <c r="O1176" s="20">
        <v>3</v>
      </c>
      <c r="P1176" s="20">
        <v>0.15</v>
      </c>
      <c r="Q1176" s="20">
        <v>0</v>
      </c>
      <c r="R1176" s="20">
        <v>0</v>
      </c>
      <c r="S1176" s="20">
        <v>0</v>
      </c>
      <c r="T1176" s="12">
        <v>1</v>
      </c>
      <c r="U1176" s="20">
        <v>2</v>
      </c>
      <c r="V1176" s="20">
        <v>0</v>
      </c>
      <c r="W1176" s="20">
        <v>0</v>
      </c>
      <c r="X1176" s="20"/>
      <c r="Y1176" s="20">
        <v>0</v>
      </c>
      <c r="Z1176" s="20">
        <v>0</v>
      </c>
      <c r="AA1176" s="20">
        <v>0</v>
      </c>
      <c r="AB1176" s="20">
        <v>0</v>
      </c>
      <c r="AC1176" s="14">
        <v>0</v>
      </c>
      <c r="AD1176" s="20">
        <v>0</v>
      </c>
      <c r="AE1176" s="20">
        <v>15</v>
      </c>
      <c r="AF1176" s="20">
        <v>0</v>
      </c>
      <c r="AG1176" s="20">
        <v>0</v>
      </c>
      <c r="AH1176" s="20">
        <v>7</v>
      </c>
      <c r="AI1176" s="20">
        <v>0</v>
      </c>
      <c r="AJ1176" s="20">
        <v>0</v>
      </c>
      <c r="AK1176" s="20">
        <v>6</v>
      </c>
      <c r="AL1176" s="20">
        <v>0</v>
      </c>
      <c r="AM1176" s="20">
        <v>0</v>
      </c>
      <c r="AN1176" s="20">
        <v>0</v>
      </c>
      <c r="AO1176" s="20">
        <v>0.5</v>
      </c>
      <c r="AP1176" s="20">
        <v>1000</v>
      </c>
      <c r="AQ1176" s="20">
        <v>0</v>
      </c>
      <c r="AR1176" s="20">
        <v>0</v>
      </c>
      <c r="AS1176" s="134">
        <v>0</v>
      </c>
      <c r="AT1176" s="20">
        <v>69000121</v>
      </c>
      <c r="AU1176" s="20"/>
      <c r="AV1176" s="40" t="s">
        <v>202</v>
      </c>
      <c r="AW1176" s="20" t="s">
        <v>174</v>
      </c>
      <c r="AX1176" s="20" t="s">
        <v>153</v>
      </c>
      <c r="AY1176" s="20" t="s">
        <v>909</v>
      </c>
      <c r="AZ1176" s="40" t="s">
        <v>156</v>
      </c>
      <c r="BA1176" s="20">
        <v>0</v>
      </c>
      <c r="BB1176" s="23">
        <v>0</v>
      </c>
      <c r="BC1176" s="23">
        <v>1</v>
      </c>
      <c r="BD1176" s="42" t="s">
        <v>1457</v>
      </c>
      <c r="BE1176" s="20">
        <v>0</v>
      </c>
      <c r="BF1176" s="12">
        <v>0</v>
      </c>
      <c r="BG1176" s="20">
        <v>0</v>
      </c>
      <c r="BH1176" s="20">
        <v>0</v>
      </c>
      <c r="BI1176" s="20">
        <v>0</v>
      </c>
      <c r="BJ1176" s="20">
        <v>0</v>
      </c>
      <c r="BK1176" s="26">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69000013</v>
      </c>
      <c r="D1177" s="125" t="s">
        <v>1458</v>
      </c>
      <c r="E1177" s="26">
        <v>1</v>
      </c>
      <c r="F1177" s="20">
        <v>80000001</v>
      </c>
      <c r="G1177" s="26">
        <v>0</v>
      </c>
      <c r="H1177" s="26">
        <v>0</v>
      </c>
      <c r="I1177" s="26">
        <v>1</v>
      </c>
      <c r="J1177" s="26">
        <v>0</v>
      </c>
      <c r="K1177" s="65">
        <v>0</v>
      </c>
      <c r="L1177" s="65">
        <v>0</v>
      </c>
      <c r="M1177" s="26" t="s">
        <v>1459</v>
      </c>
      <c r="N1177" s="26">
        <v>3</v>
      </c>
      <c r="O1177" s="26">
        <v>0</v>
      </c>
      <c r="P1177" s="26">
        <v>0</v>
      </c>
      <c r="Q1177" s="26">
        <v>0</v>
      </c>
      <c r="R1177" s="20">
        <v>0</v>
      </c>
      <c r="S1177" s="26">
        <v>0</v>
      </c>
      <c r="T1177" s="12">
        <v>1</v>
      </c>
      <c r="U1177" s="26">
        <v>0</v>
      </c>
      <c r="V1177" s="65">
        <v>0</v>
      </c>
      <c r="W1177" s="26">
        <v>0</v>
      </c>
      <c r="X1177" s="26"/>
      <c r="Y1177" s="26">
        <v>0</v>
      </c>
      <c r="Z1177" s="26">
        <v>0</v>
      </c>
      <c r="AA1177" s="26">
        <v>0</v>
      </c>
      <c r="AB1177" s="65">
        <v>0</v>
      </c>
      <c r="AC1177" s="26">
        <v>0</v>
      </c>
      <c r="AD1177" s="26">
        <v>0</v>
      </c>
      <c r="AE1177" s="26">
        <v>0</v>
      </c>
      <c r="AF1177" s="26">
        <v>0</v>
      </c>
      <c r="AG1177" s="26">
        <v>0</v>
      </c>
      <c r="AH1177" s="65">
        <v>0</v>
      </c>
      <c r="AI1177" s="131">
        <v>0</v>
      </c>
      <c r="AJ1177" s="20">
        <v>0</v>
      </c>
      <c r="AK1177" s="26">
        <v>0</v>
      </c>
      <c r="AL1177" s="61">
        <v>0</v>
      </c>
      <c r="AM1177" s="26">
        <v>0</v>
      </c>
      <c r="AN1177" s="26">
        <v>0</v>
      </c>
      <c r="AO1177" s="26">
        <v>0</v>
      </c>
      <c r="AP1177" s="26">
        <v>0</v>
      </c>
      <c r="AQ1177" s="26">
        <v>0</v>
      </c>
      <c r="AR1177" s="26">
        <v>0</v>
      </c>
      <c r="AS1177" s="20">
        <v>0</v>
      </c>
      <c r="AT1177" s="62">
        <v>0</v>
      </c>
      <c r="AU1177" s="62"/>
      <c r="AV1177" s="26">
        <v>0</v>
      </c>
      <c r="AW1177" s="65">
        <v>0</v>
      </c>
      <c r="AX1177" s="65">
        <v>0</v>
      </c>
      <c r="AY1177" s="65">
        <v>0</v>
      </c>
      <c r="AZ1177" s="15" t="s">
        <v>156</v>
      </c>
      <c r="BA1177" s="137">
        <v>0</v>
      </c>
      <c r="BB1177" s="23">
        <v>0</v>
      </c>
      <c r="BC1177" s="23">
        <v>1</v>
      </c>
      <c r="BD1177" s="138" t="s">
        <v>1440</v>
      </c>
      <c r="BE1177" s="26">
        <v>0</v>
      </c>
      <c r="BF1177" s="26">
        <v>0</v>
      </c>
      <c r="BG1177" s="14">
        <v>0</v>
      </c>
      <c r="BH1177" s="26">
        <v>0</v>
      </c>
      <c r="BI1177" s="26">
        <v>0</v>
      </c>
      <c r="BJ1177" s="61">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69000014</v>
      </c>
      <c r="D1178" s="125" t="s">
        <v>1460</v>
      </c>
      <c r="E1178" s="26">
        <v>1</v>
      </c>
      <c r="F1178" s="20">
        <v>80000001</v>
      </c>
      <c r="G1178" s="26">
        <v>0</v>
      </c>
      <c r="H1178" s="26">
        <v>0</v>
      </c>
      <c r="I1178" s="26">
        <v>1</v>
      </c>
      <c r="J1178" s="26">
        <v>0</v>
      </c>
      <c r="K1178" s="65">
        <v>0</v>
      </c>
      <c r="L1178" s="65">
        <v>0</v>
      </c>
      <c r="M1178" s="26" t="s">
        <v>1461</v>
      </c>
      <c r="N1178" s="26">
        <v>3</v>
      </c>
      <c r="O1178" s="26">
        <v>0</v>
      </c>
      <c r="P1178" s="26">
        <v>0</v>
      </c>
      <c r="Q1178" s="26">
        <v>0</v>
      </c>
      <c r="R1178" s="20">
        <v>0</v>
      </c>
      <c r="S1178" s="26">
        <v>0</v>
      </c>
      <c r="T1178" s="12">
        <v>1</v>
      </c>
      <c r="U1178" s="26">
        <v>0</v>
      </c>
      <c r="V1178" s="65">
        <v>0</v>
      </c>
      <c r="W1178" s="26">
        <v>0</v>
      </c>
      <c r="X1178" s="26"/>
      <c r="Y1178" s="26">
        <v>0</v>
      </c>
      <c r="Z1178" s="26">
        <v>0</v>
      </c>
      <c r="AA1178" s="26">
        <v>0</v>
      </c>
      <c r="AB1178" s="65">
        <v>0</v>
      </c>
      <c r="AC1178" s="26">
        <v>0</v>
      </c>
      <c r="AD1178" s="26">
        <v>0</v>
      </c>
      <c r="AE1178" s="26">
        <v>0</v>
      </c>
      <c r="AF1178" s="26">
        <v>0</v>
      </c>
      <c r="AG1178" s="26">
        <v>0</v>
      </c>
      <c r="AH1178" s="65">
        <v>0</v>
      </c>
      <c r="AI1178" s="131">
        <v>0</v>
      </c>
      <c r="AJ1178" s="20">
        <v>0</v>
      </c>
      <c r="AK1178" s="26">
        <v>0</v>
      </c>
      <c r="AL1178" s="61">
        <v>0</v>
      </c>
      <c r="AM1178" s="26">
        <v>0</v>
      </c>
      <c r="AN1178" s="26">
        <v>0</v>
      </c>
      <c r="AO1178" s="26">
        <v>0</v>
      </c>
      <c r="AP1178" s="26">
        <v>0</v>
      </c>
      <c r="AQ1178" s="26">
        <v>0</v>
      </c>
      <c r="AR1178" s="26">
        <v>0</v>
      </c>
      <c r="AS1178" s="20">
        <v>0</v>
      </c>
      <c r="AT1178" s="62">
        <v>0</v>
      </c>
      <c r="AU1178" s="62"/>
      <c r="AV1178" s="26">
        <v>0</v>
      </c>
      <c r="AW1178" s="65">
        <v>0</v>
      </c>
      <c r="AX1178" s="65">
        <v>0</v>
      </c>
      <c r="AY1178" s="65">
        <v>0</v>
      </c>
      <c r="AZ1178" s="15" t="s">
        <v>156</v>
      </c>
      <c r="BA1178" s="137">
        <v>0</v>
      </c>
      <c r="BB1178" s="23">
        <v>0</v>
      </c>
      <c r="BC1178" s="23">
        <v>1</v>
      </c>
      <c r="BD1178" s="138" t="s">
        <v>1440</v>
      </c>
      <c r="BE1178" s="26">
        <v>0</v>
      </c>
      <c r="BF1178" s="26">
        <v>0</v>
      </c>
      <c r="BG1178" s="14">
        <v>0</v>
      </c>
      <c r="BH1178" s="26">
        <v>0</v>
      </c>
      <c r="BI1178" s="26">
        <v>0</v>
      </c>
      <c r="BJ1178" s="61">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69000015</v>
      </c>
      <c r="D1179" s="125" t="s">
        <v>1462</v>
      </c>
      <c r="E1179" s="26">
        <v>1</v>
      </c>
      <c r="F1179" s="20">
        <v>80000001</v>
      </c>
      <c r="G1179" s="26">
        <v>0</v>
      </c>
      <c r="H1179" s="26">
        <v>0</v>
      </c>
      <c r="I1179" s="26">
        <v>1</v>
      </c>
      <c r="J1179" s="26">
        <v>0</v>
      </c>
      <c r="K1179" s="65">
        <v>0</v>
      </c>
      <c r="L1179" s="65">
        <v>0</v>
      </c>
      <c r="M1179" s="26" t="s">
        <v>1463</v>
      </c>
      <c r="N1179" s="26">
        <v>3</v>
      </c>
      <c r="O1179" s="26">
        <v>0</v>
      </c>
      <c r="P1179" s="26">
        <v>0</v>
      </c>
      <c r="Q1179" s="26">
        <v>0</v>
      </c>
      <c r="R1179" s="20">
        <v>0</v>
      </c>
      <c r="S1179" s="26">
        <v>0</v>
      </c>
      <c r="T1179" s="12">
        <v>1</v>
      </c>
      <c r="U1179" s="26">
        <v>0</v>
      </c>
      <c r="V1179" s="65">
        <v>0</v>
      </c>
      <c r="W1179" s="26">
        <v>0</v>
      </c>
      <c r="X1179" s="26"/>
      <c r="Y1179" s="26">
        <v>0</v>
      </c>
      <c r="Z1179" s="26">
        <v>0</v>
      </c>
      <c r="AA1179" s="26">
        <v>0</v>
      </c>
      <c r="AB1179" s="65">
        <v>0</v>
      </c>
      <c r="AC1179" s="26">
        <v>0</v>
      </c>
      <c r="AD1179" s="26">
        <v>0</v>
      </c>
      <c r="AE1179" s="26">
        <v>0</v>
      </c>
      <c r="AF1179" s="26">
        <v>0</v>
      </c>
      <c r="AG1179" s="26">
        <v>0</v>
      </c>
      <c r="AH1179" s="65">
        <v>0</v>
      </c>
      <c r="AI1179" s="131">
        <v>0</v>
      </c>
      <c r="AJ1179" s="20">
        <v>0</v>
      </c>
      <c r="AK1179" s="26">
        <v>0</v>
      </c>
      <c r="AL1179" s="61">
        <v>0</v>
      </c>
      <c r="AM1179" s="26">
        <v>0</v>
      </c>
      <c r="AN1179" s="26">
        <v>0</v>
      </c>
      <c r="AO1179" s="26">
        <v>0</v>
      </c>
      <c r="AP1179" s="26">
        <v>0</v>
      </c>
      <c r="AQ1179" s="26">
        <v>0</v>
      </c>
      <c r="AR1179" s="26">
        <v>0</v>
      </c>
      <c r="AS1179" s="20">
        <v>0</v>
      </c>
      <c r="AT1179" s="62">
        <v>0</v>
      </c>
      <c r="AU1179" s="62"/>
      <c r="AV1179" s="26">
        <v>0</v>
      </c>
      <c r="AW1179" s="65">
        <v>0</v>
      </c>
      <c r="AX1179" s="65">
        <v>0</v>
      </c>
      <c r="AY1179" s="65">
        <v>0</v>
      </c>
      <c r="AZ1179" s="15" t="s">
        <v>156</v>
      </c>
      <c r="BA1179" s="137">
        <v>0</v>
      </c>
      <c r="BB1179" s="23">
        <v>0</v>
      </c>
      <c r="BC1179" s="23">
        <v>1</v>
      </c>
      <c r="BD1179" s="138" t="s">
        <v>1440</v>
      </c>
      <c r="BE1179" s="26">
        <v>0</v>
      </c>
      <c r="BF1179" s="26">
        <v>0</v>
      </c>
      <c r="BG1179" s="14">
        <v>0</v>
      </c>
      <c r="BH1179" s="26">
        <v>0</v>
      </c>
      <c r="BI1179" s="26">
        <v>0</v>
      </c>
      <c r="BJ1179" s="61">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69000016</v>
      </c>
      <c r="D1180" s="125" t="s">
        <v>1464</v>
      </c>
      <c r="E1180" s="26">
        <v>1</v>
      </c>
      <c r="F1180" s="20">
        <v>80000001</v>
      </c>
      <c r="G1180" s="26">
        <v>0</v>
      </c>
      <c r="H1180" s="26">
        <v>0</v>
      </c>
      <c r="I1180" s="26">
        <v>1</v>
      </c>
      <c r="J1180" s="26">
        <v>0</v>
      </c>
      <c r="K1180" s="65">
        <v>0</v>
      </c>
      <c r="L1180" s="65">
        <v>0</v>
      </c>
      <c r="M1180" s="26" t="s">
        <v>1465</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69000017</v>
      </c>
      <c r="D1181" s="125" t="s">
        <v>1466</v>
      </c>
      <c r="E1181" s="26">
        <v>1</v>
      </c>
      <c r="F1181" s="20">
        <v>80000001</v>
      </c>
      <c r="G1181" s="26">
        <v>0</v>
      </c>
      <c r="H1181" s="26">
        <v>0</v>
      </c>
      <c r="I1181" s="26">
        <v>1</v>
      </c>
      <c r="J1181" s="26">
        <v>0</v>
      </c>
      <c r="K1181" s="65">
        <v>0</v>
      </c>
      <c r="L1181" s="65">
        <v>0</v>
      </c>
      <c r="M1181" s="26" t="s">
        <v>1467</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69000018</v>
      </c>
      <c r="D1182" s="126" t="s">
        <v>1468</v>
      </c>
      <c r="E1182" s="91">
        <v>1</v>
      </c>
      <c r="F1182" s="20">
        <v>80000001</v>
      </c>
      <c r="G1182" s="91">
        <v>0</v>
      </c>
      <c r="H1182" s="91">
        <v>0</v>
      </c>
      <c r="I1182" s="91">
        <v>1</v>
      </c>
      <c r="J1182" s="91">
        <v>0</v>
      </c>
      <c r="K1182" s="130">
        <v>0</v>
      </c>
      <c r="L1182" s="130">
        <v>0</v>
      </c>
      <c r="M1182" s="91" t="s">
        <v>1469</v>
      </c>
      <c r="N1182" s="91">
        <v>3</v>
      </c>
      <c r="O1182" s="91">
        <v>0</v>
      </c>
      <c r="P1182" s="91">
        <v>0</v>
      </c>
      <c r="Q1182" s="91">
        <v>0</v>
      </c>
      <c r="R1182" s="52">
        <v>0</v>
      </c>
      <c r="S1182" s="91">
        <v>0</v>
      </c>
      <c r="T1182" s="46">
        <v>1</v>
      </c>
      <c r="U1182" s="91">
        <v>0</v>
      </c>
      <c r="V1182" s="130">
        <v>0</v>
      </c>
      <c r="W1182" s="91">
        <v>0</v>
      </c>
      <c r="X1182" s="91"/>
      <c r="Y1182" s="91">
        <v>0</v>
      </c>
      <c r="Z1182" s="91">
        <v>0</v>
      </c>
      <c r="AA1182" s="91">
        <v>0</v>
      </c>
      <c r="AB1182" s="130">
        <v>0</v>
      </c>
      <c r="AC1182" s="91">
        <v>0</v>
      </c>
      <c r="AD1182" s="91">
        <v>0</v>
      </c>
      <c r="AE1182" s="91">
        <v>0</v>
      </c>
      <c r="AF1182" s="91">
        <v>0</v>
      </c>
      <c r="AG1182" s="91">
        <v>0</v>
      </c>
      <c r="AH1182" s="130">
        <v>0</v>
      </c>
      <c r="AI1182" s="132">
        <v>0</v>
      </c>
      <c r="AJ1182" s="52">
        <v>0</v>
      </c>
      <c r="AK1182" s="91">
        <v>0</v>
      </c>
      <c r="AL1182" s="133">
        <v>0</v>
      </c>
      <c r="AM1182" s="91">
        <v>0</v>
      </c>
      <c r="AN1182" s="91">
        <v>0</v>
      </c>
      <c r="AO1182" s="91">
        <v>0</v>
      </c>
      <c r="AP1182" s="91">
        <v>0</v>
      </c>
      <c r="AQ1182" s="91">
        <v>0</v>
      </c>
      <c r="AR1182" s="91">
        <v>0</v>
      </c>
      <c r="AS1182" s="52">
        <v>0</v>
      </c>
      <c r="AT1182" s="135">
        <v>0</v>
      </c>
      <c r="AU1182" s="135"/>
      <c r="AV1182" s="91">
        <v>0</v>
      </c>
      <c r="AW1182" s="130">
        <v>0</v>
      </c>
      <c r="AX1182" s="130">
        <v>0</v>
      </c>
      <c r="AY1182" s="130">
        <v>0</v>
      </c>
      <c r="AZ1182" s="53" t="s">
        <v>156</v>
      </c>
      <c r="BA1182" s="139">
        <v>0</v>
      </c>
      <c r="BB1182" s="83">
        <v>0</v>
      </c>
      <c r="BC1182" s="83">
        <v>1</v>
      </c>
      <c r="BD1182" s="140" t="s">
        <v>1440</v>
      </c>
      <c r="BE1182" s="91">
        <v>0</v>
      </c>
      <c r="BF1182" s="91">
        <v>0</v>
      </c>
      <c r="BG1182" s="48">
        <v>0</v>
      </c>
      <c r="BH1182" s="91">
        <v>0</v>
      </c>
      <c r="BI1182" s="91">
        <v>0</v>
      </c>
      <c r="BJ1182" s="133">
        <v>0</v>
      </c>
      <c r="BK1182" s="91">
        <v>0</v>
      </c>
      <c r="BL1182" s="52">
        <v>0</v>
      </c>
      <c r="BM1182" s="52">
        <v>0</v>
      </c>
      <c r="BN1182" s="52">
        <v>0</v>
      </c>
      <c r="BO1182" s="52">
        <v>0</v>
      </c>
      <c r="BP1182" s="52">
        <v>0</v>
      </c>
      <c r="BQ1182" s="52">
        <v>0</v>
      </c>
      <c r="BR1182" s="20">
        <v>0</v>
      </c>
      <c r="BS1182" s="20"/>
      <c r="BT1182" s="20"/>
      <c r="BU1182" s="20"/>
      <c r="BV1182" s="52">
        <v>0</v>
      </c>
      <c r="BW1182" s="52">
        <v>0</v>
      </c>
      <c r="BX1182" s="52">
        <v>0</v>
      </c>
    </row>
    <row r="1183" spans="3:76" ht="20.100000000000001" customHeight="1">
      <c r="C1183" s="14">
        <v>69011001</v>
      </c>
      <c r="D1183" s="127" t="s">
        <v>1470</v>
      </c>
      <c r="E1183" s="128">
        <v>1</v>
      </c>
      <c r="F1183" s="20">
        <v>80000001</v>
      </c>
      <c r="G1183" s="129">
        <v>0</v>
      </c>
      <c r="H1183" s="129">
        <v>0</v>
      </c>
      <c r="I1183" s="128">
        <v>1</v>
      </c>
      <c r="J1183" s="128">
        <v>0</v>
      </c>
      <c r="K1183" s="129">
        <v>0</v>
      </c>
      <c r="L1183" s="129">
        <v>0</v>
      </c>
      <c r="M1183" s="129" t="s">
        <v>1471</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1470</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69011002</v>
      </c>
      <c r="D1184" s="127" t="s">
        <v>1472</v>
      </c>
      <c r="E1184" s="128">
        <v>1</v>
      </c>
      <c r="F1184" s="20">
        <v>80000001</v>
      </c>
      <c r="G1184" s="129">
        <v>0</v>
      </c>
      <c r="H1184" s="129">
        <v>0</v>
      </c>
      <c r="I1184" s="128">
        <v>1</v>
      </c>
      <c r="J1184" s="128">
        <v>0</v>
      </c>
      <c r="K1184" s="129">
        <v>0</v>
      </c>
      <c r="L1184" s="129">
        <v>0</v>
      </c>
      <c r="M1184" s="129" t="s">
        <v>1452</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1472</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69011003</v>
      </c>
      <c r="D1185" s="127" t="s">
        <v>1473</v>
      </c>
      <c r="E1185" s="128">
        <v>1</v>
      </c>
      <c r="F1185" s="20">
        <v>80000001</v>
      </c>
      <c r="G1185" s="129">
        <v>0</v>
      </c>
      <c r="H1185" s="129">
        <v>0</v>
      </c>
      <c r="I1185" s="128">
        <v>1</v>
      </c>
      <c r="J1185" s="128">
        <v>0</v>
      </c>
      <c r="K1185" s="129">
        <v>0</v>
      </c>
      <c r="L1185" s="129">
        <v>0</v>
      </c>
      <c r="M1185" s="129" t="s">
        <v>1474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1473</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69011004</v>
      </c>
      <c r="D1186" s="127" t="s">
        <v>1475</v>
      </c>
      <c r="E1186" s="128">
        <v>1</v>
      </c>
      <c r="F1186" s="20">
        <v>80000001</v>
      </c>
      <c r="G1186" s="129">
        <v>0</v>
      </c>
      <c r="H1186" s="129">
        <v>0</v>
      </c>
      <c r="I1186" s="128">
        <v>1</v>
      </c>
      <c r="J1186" s="128">
        <v>0</v>
      </c>
      <c r="K1186" s="129">
        <v>0</v>
      </c>
      <c r="L1186" s="129">
        <v>0</v>
      </c>
      <c r="M1186" s="129" t="s">
        <v>1476</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1475</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69011005</v>
      </c>
      <c r="D1187" s="127" t="s">
        <v>1477</v>
      </c>
      <c r="E1187" s="128">
        <v>1</v>
      </c>
      <c r="F1187" s="20">
        <v>80000001</v>
      </c>
      <c r="G1187" s="129">
        <v>0</v>
      </c>
      <c r="H1187" s="129">
        <v>0</v>
      </c>
      <c r="I1187" s="128">
        <v>1</v>
      </c>
      <c r="J1187" s="128">
        <v>0</v>
      </c>
      <c r="K1187" s="129">
        <v>0</v>
      </c>
      <c r="L1187" s="129">
        <v>0</v>
      </c>
      <c r="M1187" s="129" t="s">
        <v>1439</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1477</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69011006</v>
      </c>
      <c r="D1188" s="127" t="s">
        <v>1478</v>
      </c>
      <c r="E1188" s="128">
        <v>1</v>
      </c>
      <c r="F1188" s="20">
        <v>80000001</v>
      </c>
      <c r="G1188" s="129">
        <v>0</v>
      </c>
      <c r="H1188" s="129">
        <v>0</v>
      </c>
      <c r="I1188" s="128">
        <v>1</v>
      </c>
      <c r="J1188" s="128">
        <v>0</v>
      </c>
      <c r="K1188" s="129">
        <v>0</v>
      </c>
      <c r="L1188" s="129">
        <v>0</v>
      </c>
      <c r="M1188" s="129" t="s">
        <v>1459</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1478</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69011101</v>
      </c>
      <c r="D1189" s="127" t="s">
        <v>1479</v>
      </c>
      <c r="E1189" s="128">
        <v>1</v>
      </c>
      <c r="F1189" s="20">
        <v>80000001</v>
      </c>
      <c r="G1189" s="129">
        <v>0</v>
      </c>
      <c r="H1189" s="129">
        <v>0</v>
      </c>
      <c r="I1189" s="128">
        <v>1</v>
      </c>
      <c r="J1189" s="128">
        <v>0</v>
      </c>
      <c r="K1189" s="129">
        <v>0</v>
      </c>
      <c r="L1189" s="129">
        <v>0</v>
      </c>
      <c r="M1189" s="129" t="s">
        <v>1480</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1479</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69011102</v>
      </c>
      <c r="D1190" s="127" t="s">
        <v>1481</v>
      </c>
      <c r="E1190" s="128">
        <v>1</v>
      </c>
      <c r="F1190" s="20">
        <v>80000001</v>
      </c>
      <c r="G1190" s="129">
        <v>0</v>
      </c>
      <c r="H1190" s="129">
        <v>0</v>
      </c>
      <c r="I1190" s="128">
        <v>1</v>
      </c>
      <c r="J1190" s="128">
        <v>0</v>
      </c>
      <c r="K1190" s="129">
        <v>0</v>
      </c>
      <c r="L1190" s="129">
        <v>0</v>
      </c>
      <c r="M1190" s="129" t="s">
        <v>1482</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1481</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69011103</v>
      </c>
      <c r="D1191" s="127" t="s">
        <v>1483</v>
      </c>
      <c r="E1191" s="128">
        <v>1</v>
      </c>
      <c r="F1191" s="20">
        <v>80000001</v>
      </c>
      <c r="G1191" s="129">
        <v>0</v>
      </c>
      <c r="H1191" s="129">
        <v>0</v>
      </c>
      <c r="I1191" s="128">
        <v>1</v>
      </c>
      <c r="J1191" s="128">
        <v>0</v>
      </c>
      <c r="K1191" s="129">
        <v>0</v>
      </c>
      <c r="L1191" s="129">
        <v>0</v>
      </c>
      <c r="M1191" s="129" t="s">
        <v>1484</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1483</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69011104</v>
      </c>
      <c r="D1192" s="127" t="s">
        <v>1485</v>
      </c>
      <c r="E1192" s="128">
        <v>1</v>
      </c>
      <c r="F1192" s="20">
        <v>80000001</v>
      </c>
      <c r="G1192" s="129">
        <v>0</v>
      </c>
      <c r="H1192" s="129">
        <v>0</v>
      </c>
      <c r="I1192" s="128">
        <v>1</v>
      </c>
      <c r="J1192" s="128">
        <v>0</v>
      </c>
      <c r="K1192" s="129">
        <v>0</v>
      </c>
      <c r="L1192" s="129">
        <v>0</v>
      </c>
      <c r="M1192" s="129" t="s">
        <v>1486</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1485</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69011201</v>
      </c>
      <c r="D1193" s="127" t="s">
        <v>1487</v>
      </c>
      <c r="E1193" s="128">
        <v>1</v>
      </c>
      <c r="F1193" s="20">
        <v>80000001</v>
      </c>
      <c r="G1193" s="129">
        <v>0</v>
      </c>
      <c r="H1193" s="129">
        <v>0</v>
      </c>
      <c r="I1193" s="128">
        <v>1</v>
      </c>
      <c r="J1193" s="128">
        <v>0</v>
      </c>
      <c r="K1193" s="129">
        <v>0</v>
      </c>
      <c r="L1193" s="129">
        <v>0</v>
      </c>
      <c r="M1193" s="129" t="s">
        <v>1488</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1487</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69011202</v>
      </c>
      <c r="D1194" s="127" t="s">
        <v>1489</v>
      </c>
      <c r="E1194" s="128">
        <v>1</v>
      </c>
      <c r="F1194" s="20">
        <v>80000001</v>
      </c>
      <c r="G1194" s="129">
        <v>0</v>
      </c>
      <c r="H1194" s="129">
        <v>0</v>
      </c>
      <c r="I1194" s="128">
        <v>1</v>
      </c>
      <c r="J1194" s="128">
        <v>0</v>
      </c>
      <c r="K1194" s="129">
        <v>0</v>
      </c>
      <c r="L1194" s="129">
        <v>0</v>
      </c>
      <c r="M1194" s="129" t="s">
        <v>1490</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1489</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69011203</v>
      </c>
      <c r="D1195" s="127" t="s">
        <v>1491</v>
      </c>
      <c r="E1195" s="128">
        <v>1</v>
      </c>
      <c r="F1195" s="20">
        <v>80000001</v>
      </c>
      <c r="G1195" s="129">
        <v>0</v>
      </c>
      <c r="H1195" s="129">
        <v>0</v>
      </c>
      <c r="I1195" s="128">
        <v>1</v>
      </c>
      <c r="J1195" s="128">
        <v>0</v>
      </c>
      <c r="K1195" s="129">
        <v>0</v>
      </c>
      <c r="L1195" s="129">
        <v>0</v>
      </c>
      <c r="M1195" s="129" t="s">
        <v>1492</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1491</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69011204</v>
      </c>
      <c r="D1196" s="127" t="s">
        <v>1493</v>
      </c>
      <c r="E1196" s="128">
        <v>1</v>
      </c>
      <c r="F1196" s="20">
        <v>80000001</v>
      </c>
      <c r="G1196" s="129">
        <v>0</v>
      </c>
      <c r="H1196" s="129">
        <v>0</v>
      </c>
      <c r="I1196" s="128">
        <v>1</v>
      </c>
      <c r="J1196" s="128">
        <v>0</v>
      </c>
      <c r="K1196" s="129">
        <v>0</v>
      </c>
      <c r="L1196" s="129">
        <v>0</v>
      </c>
      <c r="M1196" s="129" t="s">
        <v>1494</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1493</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69011301</v>
      </c>
      <c r="D1197" s="127" t="s">
        <v>1495</v>
      </c>
      <c r="E1197" s="128">
        <v>1</v>
      </c>
      <c r="F1197" s="20">
        <v>80000001</v>
      </c>
      <c r="G1197" s="129">
        <v>0</v>
      </c>
      <c r="H1197" s="129">
        <v>0</v>
      </c>
      <c r="I1197" s="128">
        <v>1</v>
      </c>
      <c r="J1197" s="128">
        <v>0</v>
      </c>
      <c r="K1197" s="129">
        <v>0</v>
      </c>
      <c r="L1197" s="129">
        <v>0</v>
      </c>
      <c r="M1197" s="129" t="s">
        <v>1496</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1495</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69011302</v>
      </c>
      <c r="D1198" s="127" t="s">
        <v>1497</v>
      </c>
      <c r="E1198" s="128">
        <v>1</v>
      </c>
      <c r="F1198" s="20">
        <v>80000001</v>
      </c>
      <c r="G1198" s="129">
        <v>0</v>
      </c>
      <c r="H1198" s="129">
        <v>0</v>
      </c>
      <c r="I1198" s="128">
        <v>1</v>
      </c>
      <c r="J1198" s="128">
        <v>0</v>
      </c>
      <c r="K1198" s="129">
        <v>0</v>
      </c>
      <c r="L1198" s="129">
        <v>0</v>
      </c>
      <c r="M1198" s="129" t="s">
        <v>1498</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1497</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69011303</v>
      </c>
      <c r="D1199" s="127" t="s">
        <v>1499</v>
      </c>
      <c r="E1199" s="128">
        <v>1</v>
      </c>
      <c r="F1199" s="20">
        <v>80000001</v>
      </c>
      <c r="G1199" s="129">
        <v>0</v>
      </c>
      <c r="H1199" s="129">
        <v>0</v>
      </c>
      <c r="I1199" s="128">
        <v>1</v>
      </c>
      <c r="J1199" s="128">
        <v>0</v>
      </c>
      <c r="K1199" s="129">
        <v>0</v>
      </c>
      <c r="L1199" s="129">
        <v>0</v>
      </c>
      <c r="M1199" s="129" t="s">
        <v>1500</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1499</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69011304</v>
      </c>
      <c r="D1200" s="127" t="s">
        <v>1501</v>
      </c>
      <c r="E1200" s="128">
        <v>1</v>
      </c>
      <c r="F1200" s="20">
        <v>80000001</v>
      </c>
      <c r="G1200" s="129">
        <v>0</v>
      </c>
      <c r="H1200" s="129">
        <v>0</v>
      </c>
      <c r="I1200" s="128">
        <v>1</v>
      </c>
      <c r="J1200" s="128">
        <v>0</v>
      </c>
      <c r="K1200" s="129">
        <v>0</v>
      </c>
      <c r="L1200" s="129">
        <v>0</v>
      </c>
      <c r="M1200" s="129" t="s">
        <v>1502</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1501</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69012001</v>
      </c>
      <c r="D1201" s="127" t="s">
        <v>1503</v>
      </c>
      <c r="E1201" s="128">
        <v>1</v>
      </c>
      <c r="F1201" s="20">
        <v>80000001</v>
      </c>
      <c r="G1201" s="129">
        <v>0</v>
      </c>
      <c r="H1201" s="129">
        <v>0</v>
      </c>
      <c r="I1201" s="128">
        <v>1</v>
      </c>
      <c r="J1201" s="128">
        <v>0</v>
      </c>
      <c r="K1201" s="129">
        <v>0</v>
      </c>
      <c r="L1201" s="129">
        <v>0</v>
      </c>
      <c r="M1201" s="129" t="s">
        <v>1469</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1503</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69012002</v>
      </c>
      <c r="D1202" s="127" t="s">
        <v>1504</v>
      </c>
      <c r="E1202" s="128">
        <v>1</v>
      </c>
      <c r="F1202" s="20">
        <v>80000001</v>
      </c>
      <c r="G1202" s="129">
        <v>0</v>
      </c>
      <c r="H1202" s="129">
        <v>0</v>
      </c>
      <c r="I1202" s="128">
        <v>1</v>
      </c>
      <c r="J1202" s="128">
        <v>0</v>
      </c>
      <c r="K1202" s="129">
        <v>0</v>
      </c>
      <c r="L1202" s="129">
        <v>0</v>
      </c>
      <c r="M1202" s="129" t="s">
        <v>1446</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1504</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69012003</v>
      </c>
      <c r="D1203" s="127" t="s">
        <v>1505</v>
      </c>
      <c r="E1203" s="128">
        <v>1</v>
      </c>
      <c r="F1203" s="20">
        <v>80000001</v>
      </c>
      <c r="G1203" s="129">
        <v>0</v>
      </c>
      <c r="H1203" s="129">
        <v>0</v>
      </c>
      <c r="I1203" s="128">
        <v>1</v>
      </c>
      <c r="J1203" s="128">
        <v>0</v>
      </c>
      <c r="K1203" s="129">
        <v>0</v>
      </c>
      <c r="L1203" s="129">
        <v>0</v>
      </c>
      <c r="M1203" s="129" t="s">
        <v>1506</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1505</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69012004</v>
      </c>
      <c r="D1204" s="127" t="s">
        <v>1507</v>
      </c>
      <c r="E1204" s="128">
        <v>1</v>
      </c>
      <c r="F1204" s="20">
        <v>80000001</v>
      </c>
      <c r="G1204" s="129">
        <v>0</v>
      </c>
      <c r="H1204" s="129">
        <v>0</v>
      </c>
      <c r="I1204" s="128">
        <v>1</v>
      </c>
      <c r="J1204" s="128">
        <v>0</v>
      </c>
      <c r="K1204" s="129">
        <v>0</v>
      </c>
      <c r="L1204" s="129">
        <v>0</v>
      </c>
      <c r="M1204" s="129" t="s">
        <v>1508</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1507</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69012005</v>
      </c>
      <c r="D1205" s="127" t="s">
        <v>1509</v>
      </c>
      <c r="E1205" s="128">
        <v>1</v>
      </c>
      <c r="F1205" s="20">
        <v>80000001</v>
      </c>
      <c r="G1205" s="129">
        <v>0</v>
      </c>
      <c r="H1205" s="129">
        <v>0</v>
      </c>
      <c r="I1205" s="128">
        <v>1</v>
      </c>
      <c r="J1205" s="128">
        <v>0</v>
      </c>
      <c r="K1205" s="129">
        <v>0</v>
      </c>
      <c r="L1205" s="129">
        <v>0</v>
      </c>
      <c r="M1205" s="129" t="s">
        <v>1442</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1509</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69012006</v>
      </c>
      <c r="D1206" s="127" t="s">
        <v>1510</v>
      </c>
      <c r="E1206" s="128">
        <v>1</v>
      </c>
      <c r="F1206" s="20">
        <v>80000001</v>
      </c>
      <c r="G1206" s="129">
        <v>0</v>
      </c>
      <c r="H1206" s="129">
        <v>0</v>
      </c>
      <c r="I1206" s="128">
        <v>1</v>
      </c>
      <c r="J1206" s="128">
        <v>0</v>
      </c>
      <c r="K1206" s="129">
        <v>0</v>
      </c>
      <c r="L1206" s="129">
        <v>0</v>
      </c>
      <c r="M1206" s="129" t="s">
        <v>1511</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1510</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69012101</v>
      </c>
      <c r="D1207" s="127" t="s">
        <v>1512</v>
      </c>
      <c r="E1207" s="128">
        <v>1</v>
      </c>
      <c r="F1207" s="20">
        <v>80000001</v>
      </c>
      <c r="G1207" s="129">
        <v>0</v>
      </c>
      <c r="H1207" s="129">
        <v>0</v>
      </c>
      <c r="I1207" s="128">
        <v>1</v>
      </c>
      <c r="J1207" s="128">
        <v>0</v>
      </c>
      <c r="K1207" s="129">
        <v>0</v>
      </c>
      <c r="L1207" s="129">
        <v>0</v>
      </c>
      <c r="M1207" s="129" t="s">
        <v>1513</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1512</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69012102</v>
      </c>
      <c r="D1208" s="127" t="s">
        <v>1514</v>
      </c>
      <c r="E1208" s="128">
        <v>1</v>
      </c>
      <c r="F1208" s="20">
        <v>80000001</v>
      </c>
      <c r="G1208" s="129">
        <v>0</v>
      </c>
      <c r="H1208" s="129">
        <v>0</v>
      </c>
      <c r="I1208" s="128">
        <v>1</v>
      </c>
      <c r="J1208" s="128">
        <v>0</v>
      </c>
      <c r="K1208" s="129">
        <v>0</v>
      </c>
      <c r="L1208" s="129">
        <v>0</v>
      </c>
      <c r="M1208" s="129" t="s">
        <v>1515</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1514</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69012103</v>
      </c>
      <c r="D1209" s="127" t="s">
        <v>1516</v>
      </c>
      <c r="E1209" s="128">
        <v>1</v>
      </c>
      <c r="F1209" s="20">
        <v>80000001</v>
      </c>
      <c r="G1209" s="129">
        <v>0</v>
      </c>
      <c r="H1209" s="129">
        <v>0</v>
      </c>
      <c r="I1209" s="128">
        <v>1</v>
      </c>
      <c r="J1209" s="128">
        <v>0</v>
      </c>
      <c r="K1209" s="129">
        <v>0</v>
      </c>
      <c r="L1209" s="129">
        <v>0</v>
      </c>
      <c r="M1209" s="129" t="s">
        <v>1517</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1516</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69012104</v>
      </c>
      <c r="D1210" s="127" t="s">
        <v>1518</v>
      </c>
      <c r="E1210" s="128">
        <v>1</v>
      </c>
      <c r="F1210" s="20">
        <v>80000001</v>
      </c>
      <c r="G1210" s="129">
        <v>0</v>
      </c>
      <c r="H1210" s="129">
        <v>0</v>
      </c>
      <c r="I1210" s="128">
        <v>1</v>
      </c>
      <c r="J1210" s="128">
        <v>0</v>
      </c>
      <c r="K1210" s="129">
        <v>0</v>
      </c>
      <c r="L1210" s="129">
        <v>0</v>
      </c>
      <c r="M1210" s="129" t="s">
        <v>1519</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1518</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69012201</v>
      </c>
      <c r="D1211" s="127" t="s">
        <v>1520</v>
      </c>
      <c r="E1211" s="128">
        <v>1</v>
      </c>
      <c r="F1211" s="20">
        <v>80000001</v>
      </c>
      <c r="G1211" s="129">
        <v>0</v>
      </c>
      <c r="H1211" s="129">
        <v>0</v>
      </c>
      <c r="I1211" s="128">
        <v>1</v>
      </c>
      <c r="J1211" s="128">
        <v>0</v>
      </c>
      <c r="K1211" s="129">
        <v>0</v>
      </c>
      <c r="L1211" s="129">
        <v>0</v>
      </c>
      <c r="M1211" s="129" t="s">
        <v>1521</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1520</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69012202</v>
      </c>
      <c r="D1212" s="127" t="s">
        <v>1522</v>
      </c>
      <c r="E1212" s="128">
        <v>1</v>
      </c>
      <c r="F1212" s="20">
        <v>80000001</v>
      </c>
      <c r="G1212" s="129">
        <v>0</v>
      </c>
      <c r="H1212" s="129">
        <v>0</v>
      </c>
      <c r="I1212" s="128">
        <v>1</v>
      </c>
      <c r="J1212" s="128">
        <v>0</v>
      </c>
      <c r="K1212" s="129">
        <v>0</v>
      </c>
      <c r="L1212" s="129">
        <v>0</v>
      </c>
      <c r="M1212" s="129" t="s">
        <v>1523</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1522</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69012203</v>
      </c>
      <c r="D1213" s="127" t="s">
        <v>1524</v>
      </c>
      <c r="E1213" s="128">
        <v>1</v>
      </c>
      <c r="F1213" s="20">
        <v>80000001</v>
      </c>
      <c r="G1213" s="129">
        <v>0</v>
      </c>
      <c r="H1213" s="129">
        <v>0</v>
      </c>
      <c r="I1213" s="128">
        <v>1</v>
      </c>
      <c r="J1213" s="128">
        <v>0</v>
      </c>
      <c r="K1213" s="129">
        <v>0</v>
      </c>
      <c r="L1213" s="129">
        <v>0</v>
      </c>
      <c r="M1213" s="129" t="s">
        <v>1525</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1524</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69012204</v>
      </c>
      <c r="D1214" s="127" t="s">
        <v>1526</v>
      </c>
      <c r="E1214" s="128">
        <v>1</v>
      </c>
      <c r="F1214" s="20">
        <v>80000001</v>
      </c>
      <c r="G1214" s="129">
        <v>0</v>
      </c>
      <c r="H1214" s="129">
        <v>0</v>
      </c>
      <c r="I1214" s="128">
        <v>1</v>
      </c>
      <c r="J1214" s="128">
        <v>0</v>
      </c>
      <c r="K1214" s="129">
        <v>0</v>
      </c>
      <c r="L1214" s="129">
        <v>0</v>
      </c>
      <c r="M1214" s="129" t="s">
        <v>1527</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1526</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69012301</v>
      </c>
      <c r="D1215" s="127" t="s">
        <v>1528</v>
      </c>
      <c r="E1215" s="128">
        <v>1</v>
      </c>
      <c r="F1215" s="20">
        <v>80000001</v>
      </c>
      <c r="G1215" s="129">
        <v>0</v>
      </c>
      <c r="H1215" s="129">
        <v>0</v>
      </c>
      <c r="I1215" s="128">
        <v>1</v>
      </c>
      <c r="J1215" s="128">
        <v>0</v>
      </c>
      <c r="K1215" s="129">
        <v>0</v>
      </c>
      <c r="L1215" s="129">
        <v>0</v>
      </c>
      <c r="M1215" s="129" t="s">
        <v>1529</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1528</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69012302</v>
      </c>
      <c r="D1216" s="127" t="s">
        <v>1530</v>
      </c>
      <c r="E1216" s="128">
        <v>1</v>
      </c>
      <c r="F1216" s="20">
        <v>80000001</v>
      </c>
      <c r="G1216" s="129">
        <v>0</v>
      </c>
      <c r="H1216" s="129">
        <v>0</v>
      </c>
      <c r="I1216" s="128">
        <v>1</v>
      </c>
      <c r="J1216" s="128">
        <v>0</v>
      </c>
      <c r="K1216" s="129">
        <v>0</v>
      </c>
      <c r="L1216" s="129">
        <v>0</v>
      </c>
      <c r="M1216" s="129" t="s">
        <v>1531</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1530</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69012303</v>
      </c>
      <c r="D1217" s="127" t="s">
        <v>1532</v>
      </c>
      <c r="E1217" s="128">
        <v>1</v>
      </c>
      <c r="F1217" s="20">
        <v>80000001</v>
      </c>
      <c r="G1217" s="129">
        <v>0</v>
      </c>
      <c r="H1217" s="129">
        <v>0</v>
      </c>
      <c r="I1217" s="128">
        <v>1</v>
      </c>
      <c r="J1217" s="128">
        <v>0</v>
      </c>
      <c r="K1217" s="129">
        <v>0</v>
      </c>
      <c r="L1217" s="129">
        <v>0</v>
      </c>
      <c r="M1217" s="129" t="s">
        <v>1533</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1532</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69012304</v>
      </c>
      <c r="D1218" s="127" t="s">
        <v>1534</v>
      </c>
      <c r="E1218" s="128">
        <v>1</v>
      </c>
      <c r="F1218" s="20">
        <v>80000001</v>
      </c>
      <c r="G1218" s="129">
        <v>0</v>
      </c>
      <c r="H1218" s="129">
        <v>0</v>
      </c>
      <c r="I1218" s="128">
        <v>1</v>
      </c>
      <c r="J1218" s="128">
        <v>0</v>
      </c>
      <c r="K1218" s="129">
        <v>0</v>
      </c>
      <c r="L1218" s="129">
        <v>0</v>
      </c>
      <c r="M1218" s="129" t="s">
        <v>1535</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1534</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48">
        <v>69013001</v>
      </c>
      <c r="D1219" s="142" t="s">
        <v>1536</v>
      </c>
      <c r="E1219" s="143">
        <v>1</v>
      </c>
      <c r="F1219" s="20">
        <v>80000001</v>
      </c>
      <c r="G1219" s="60">
        <v>0</v>
      </c>
      <c r="H1219" s="60">
        <v>0</v>
      </c>
      <c r="I1219" s="143">
        <v>1</v>
      </c>
      <c r="J1219" s="143">
        <v>0</v>
      </c>
      <c r="K1219" s="60">
        <v>0</v>
      </c>
      <c r="L1219" s="60">
        <v>0</v>
      </c>
      <c r="M1219" s="60" t="s">
        <v>1537</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1536</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48">
        <v>69013002</v>
      </c>
      <c r="D1220" s="142" t="s">
        <v>1538</v>
      </c>
      <c r="E1220" s="143">
        <v>1</v>
      </c>
      <c r="F1220" s="20">
        <v>80000001</v>
      </c>
      <c r="G1220" s="60">
        <v>0</v>
      </c>
      <c r="H1220" s="60">
        <v>0</v>
      </c>
      <c r="I1220" s="143">
        <v>1</v>
      </c>
      <c r="J1220" s="143">
        <v>0</v>
      </c>
      <c r="K1220" s="60">
        <v>0</v>
      </c>
      <c r="L1220" s="60">
        <v>0</v>
      </c>
      <c r="M1220" s="60" t="s">
        <v>1463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1538</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48">
        <v>69013003</v>
      </c>
      <c r="D1221" s="142" t="s">
        <v>1539</v>
      </c>
      <c r="E1221" s="143">
        <v>1</v>
      </c>
      <c r="F1221" s="20">
        <v>80000001</v>
      </c>
      <c r="G1221" s="60">
        <v>0</v>
      </c>
      <c r="H1221" s="60">
        <v>0</v>
      </c>
      <c r="I1221" s="143">
        <v>1</v>
      </c>
      <c r="J1221" s="143">
        <v>0</v>
      </c>
      <c r="K1221" s="60">
        <v>0</v>
      </c>
      <c r="L1221" s="60">
        <v>0</v>
      </c>
      <c r="M1221" s="60" t="s">
        <v>1461</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1539</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69013004</v>
      </c>
      <c r="D1222" s="142" t="s">
        <v>1540</v>
      </c>
      <c r="E1222" s="143">
        <v>1</v>
      </c>
      <c r="F1222" s="20">
        <v>80000001</v>
      </c>
      <c r="G1222" s="60">
        <v>0</v>
      </c>
      <c r="H1222" s="60">
        <v>0</v>
      </c>
      <c r="I1222" s="143">
        <v>1</v>
      </c>
      <c r="J1222" s="143">
        <v>0</v>
      </c>
      <c r="K1222" s="60">
        <v>0</v>
      </c>
      <c r="L1222" s="60">
        <v>0</v>
      </c>
      <c r="M1222" s="60" t="s">
        <v>1465</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1540</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69013005</v>
      </c>
      <c r="D1223" s="142" t="s">
        <v>1541</v>
      </c>
      <c r="E1223" s="143">
        <v>1</v>
      </c>
      <c r="F1223" s="20">
        <v>80000001</v>
      </c>
      <c r="G1223" s="60">
        <v>0</v>
      </c>
      <c r="H1223" s="60">
        <v>0</v>
      </c>
      <c r="I1223" s="143">
        <v>1</v>
      </c>
      <c r="J1223" s="143">
        <v>0</v>
      </c>
      <c r="K1223" s="60">
        <v>0</v>
      </c>
      <c r="L1223" s="60">
        <v>0</v>
      </c>
      <c r="M1223" s="60" t="s">
        <v>1542</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1541</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69013006</v>
      </c>
      <c r="D1224" s="142" t="s">
        <v>1543</v>
      </c>
      <c r="E1224" s="143">
        <v>1</v>
      </c>
      <c r="F1224" s="20">
        <v>80000001</v>
      </c>
      <c r="G1224" s="60">
        <v>0</v>
      </c>
      <c r="H1224" s="60">
        <v>0</v>
      </c>
      <c r="I1224" s="143">
        <v>1</v>
      </c>
      <c r="J1224" s="143">
        <v>0</v>
      </c>
      <c r="K1224" s="60">
        <v>0</v>
      </c>
      <c r="L1224" s="60">
        <v>0</v>
      </c>
      <c r="M1224" s="60" t="s">
        <v>1467</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1543</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69013101</v>
      </c>
      <c r="D1225" s="142" t="s">
        <v>1544</v>
      </c>
      <c r="E1225" s="143">
        <v>1</v>
      </c>
      <c r="F1225" s="20">
        <v>80000001</v>
      </c>
      <c r="G1225" s="60">
        <v>0</v>
      </c>
      <c r="H1225" s="60">
        <v>0</v>
      </c>
      <c r="I1225" s="143">
        <v>1</v>
      </c>
      <c r="J1225" s="143">
        <v>0</v>
      </c>
      <c r="K1225" s="60">
        <v>0</v>
      </c>
      <c r="L1225" s="60">
        <v>0</v>
      </c>
      <c r="M1225" s="60" t="s">
        <v>1545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1544</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69013102</v>
      </c>
      <c r="D1226" s="142" t="s">
        <v>1546</v>
      </c>
      <c r="E1226" s="143">
        <v>1</v>
      </c>
      <c r="F1226" s="20">
        <v>80000001</v>
      </c>
      <c r="G1226" s="60">
        <v>0</v>
      </c>
      <c r="H1226" s="60">
        <v>0</v>
      </c>
      <c r="I1226" s="143">
        <v>1</v>
      </c>
      <c r="J1226" s="143">
        <v>0</v>
      </c>
      <c r="K1226" s="60">
        <v>0</v>
      </c>
      <c r="L1226" s="60">
        <v>0</v>
      </c>
      <c r="M1226" s="60" t="s">
        <v>1547</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1546</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69013103</v>
      </c>
      <c r="D1227" s="142" t="s">
        <v>1548</v>
      </c>
      <c r="E1227" s="143">
        <v>1</v>
      </c>
      <c r="F1227" s="20">
        <v>80000001</v>
      </c>
      <c r="G1227" s="60">
        <v>0</v>
      </c>
      <c r="H1227" s="60">
        <v>0</v>
      </c>
      <c r="I1227" s="143">
        <v>1</v>
      </c>
      <c r="J1227" s="143">
        <v>0</v>
      </c>
      <c r="K1227" s="60">
        <v>0</v>
      </c>
      <c r="L1227" s="60">
        <v>0</v>
      </c>
      <c r="M1227" s="60" t="s">
        <v>1549</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1548</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69013104</v>
      </c>
      <c r="D1228" s="142" t="s">
        <v>1550</v>
      </c>
      <c r="E1228" s="143">
        <v>1</v>
      </c>
      <c r="F1228" s="20">
        <v>80000001</v>
      </c>
      <c r="G1228" s="60">
        <v>0</v>
      </c>
      <c r="H1228" s="60">
        <v>0</v>
      </c>
      <c r="I1228" s="143">
        <v>1</v>
      </c>
      <c r="J1228" s="143">
        <v>0</v>
      </c>
      <c r="K1228" s="60">
        <v>0</v>
      </c>
      <c r="L1228" s="60">
        <v>0</v>
      </c>
      <c r="M1228" s="60" t="s">
        <v>1551</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1550</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69013201</v>
      </c>
      <c r="D1229" s="142" t="s">
        <v>1552</v>
      </c>
      <c r="E1229" s="143">
        <v>1</v>
      </c>
      <c r="F1229" s="20">
        <v>80000001</v>
      </c>
      <c r="G1229" s="60">
        <v>0</v>
      </c>
      <c r="H1229" s="60">
        <v>0</v>
      </c>
      <c r="I1229" s="143">
        <v>1</v>
      </c>
      <c r="J1229" s="143">
        <v>0</v>
      </c>
      <c r="K1229" s="60">
        <v>0</v>
      </c>
      <c r="L1229" s="60">
        <v>0</v>
      </c>
      <c r="M1229" s="60" t="s">
        <v>1553</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1552</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69013202</v>
      </c>
      <c r="D1230" s="142" t="s">
        <v>1554</v>
      </c>
      <c r="E1230" s="143">
        <v>1</v>
      </c>
      <c r="F1230" s="20">
        <v>80000001</v>
      </c>
      <c r="G1230" s="60">
        <v>0</v>
      </c>
      <c r="H1230" s="60">
        <v>0</v>
      </c>
      <c r="I1230" s="143">
        <v>1</v>
      </c>
      <c r="J1230" s="143">
        <v>0</v>
      </c>
      <c r="K1230" s="60">
        <v>0</v>
      </c>
      <c r="L1230" s="60">
        <v>0</v>
      </c>
      <c r="M1230" s="60" t="s">
        <v>1555</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1554</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69013203</v>
      </c>
      <c r="D1231" s="142" t="s">
        <v>1556</v>
      </c>
      <c r="E1231" s="143">
        <v>1</v>
      </c>
      <c r="F1231" s="20">
        <v>80000001</v>
      </c>
      <c r="G1231" s="60">
        <v>0</v>
      </c>
      <c r="H1231" s="60">
        <v>0</v>
      </c>
      <c r="I1231" s="143">
        <v>1</v>
      </c>
      <c r="J1231" s="143">
        <v>0</v>
      </c>
      <c r="K1231" s="60">
        <v>0</v>
      </c>
      <c r="L1231" s="60">
        <v>0</v>
      </c>
      <c r="M1231" s="60" t="s">
        <v>1557</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1556</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69013204</v>
      </c>
      <c r="D1232" s="142" t="s">
        <v>1558</v>
      </c>
      <c r="E1232" s="143">
        <v>1</v>
      </c>
      <c r="F1232" s="20">
        <v>80000001</v>
      </c>
      <c r="G1232" s="60">
        <v>0</v>
      </c>
      <c r="H1232" s="60">
        <v>0</v>
      </c>
      <c r="I1232" s="143">
        <v>1</v>
      </c>
      <c r="J1232" s="143">
        <v>0</v>
      </c>
      <c r="K1232" s="60">
        <v>0</v>
      </c>
      <c r="L1232" s="60">
        <v>0</v>
      </c>
      <c r="M1232" s="60" t="s">
        <v>1559</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1558</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69013301</v>
      </c>
      <c r="D1233" s="142" t="s">
        <v>1560</v>
      </c>
      <c r="E1233" s="143">
        <v>1</v>
      </c>
      <c r="F1233" s="20">
        <v>80000001</v>
      </c>
      <c r="G1233" s="60">
        <v>0</v>
      </c>
      <c r="H1233" s="60">
        <v>0</v>
      </c>
      <c r="I1233" s="143">
        <v>1</v>
      </c>
      <c r="J1233" s="143">
        <v>0</v>
      </c>
      <c r="K1233" s="60">
        <v>0</v>
      </c>
      <c r="L1233" s="60">
        <v>0</v>
      </c>
      <c r="M1233" s="60" t="s">
        <v>1561</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1560</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69013302</v>
      </c>
      <c r="D1234" s="142" t="s">
        <v>1562</v>
      </c>
      <c r="E1234" s="143">
        <v>1</v>
      </c>
      <c r="F1234" s="20">
        <v>80000001</v>
      </c>
      <c r="G1234" s="60">
        <v>0</v>
      </c>
      <c r="H1234" s="60">
        <v>0</v>
      </c>
      <c r="I1234" s="143">
        <v>1</v>
      </c>
      <c r="J1234" s="143">
        <v>0</v>
      </c>
      <c r="K1234" s="60">
        <v>0</v>
      </c>
      <c r="L1234" s="60">
        <v>0</v>
      </c>
      <c r="M1234" s="60" t="s">
        <v>1563</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1562</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69013303</v>
      </c>
      <c r="D1235" s="142" t="s">
        <v>1564</v>
      </c>
      <c r="E1235" s="143">
        <v>1</v>
      </c>
      <c r="F1235" s="20">
        <v>80000001</v>
      </c>
      <c r="G1235" s="60">
        <v>0</v>
      </c>
      <c r="H1235" s="60">
        <v>0</v>
      </c>
      <c r="I1235" s="143">
        <v>1</v>
      </c>
      <c r="J1235" s="143">
        <v>0</v>
      </c>
      <c r="K1235" s="60">
        <v>0</v>
      </c>
      <c r="L1235" s="60">
        <v>0</v>
      </c>
      <c r="M1235" s="60" t="s">
        <v>1565</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1564</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69013304</v>
      </c>
      <c r="D1236" s="142" t="s">
        <v>1566</v>
      </c>
      <c r="E1236" s="143">
        <v>1</v>
      </c>
      <c r="F1236" s="20">
        <v>80000001</v>
      </c>
      <c r="G1236" s="60">
        <v>0</v>
      </c>
      <c r="H1236" s="60">
        <v>0</v>
      </c>
      <c r="I1236" s="143">
        <v>1</v>
      </c>
      <c r="J1236" s="143">
        <v>0</v>
      </c>
      <c r="K1236" s="60">
        <v>0</v>
      </c>
      <c r="L1236" s="60">
        <v>0</v>
      </c>
      <c r="M1236" s="60" t="s">
        <v>1567</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1566</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69021001</v>
      </c>
      <c r="D1237" s="15" t="s">
        <v>1568</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1569</v>
      </c>
      <c r="BB1237" s="23">
        <v>0</v>
      </c>
      <c r="BC1237" s="23">
        <v>1</v>
      </c>
      <c r="BD1237" s="15" t="s">
        <v>1570</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69021002</v>
      </c>
      <c r="D1238" s="15" t="s">
        <v>1571</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1572</v>
      </c>
      <c r="BB1238" s="23">
        <v>0</v>
      </c>
      <c r="BC1238" s="23">
        <v>1</v>
      </c>
      <c r="BD1238" s="15" t="s">
        <v>1573</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69021003</v>
      </c>
      <c r="D1239" s="15" t="s">
        <v>1574</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1575</v>
      </c>
      <c r="BB1239" s="23">
        <v>0</v>
      </c>
      <c r="BC1239" s="23">
        <v>1</v>
      </c>
      <c r="BD1239" s="15" t="s">
        <v>1576</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69021004</v>
      </c>
      <c r="D1240" s="15" t="s">
        <v>1577</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1578</v>
      </c>
      <c r="BB1240" s="23">
        <v>0</v>
      </c>
      <c r="BC1240" s="23">
        <v>1</v>
      </c>
      <c r="BD1240" s="15" t="s">
        <v>1579</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69021005</v>
      </c>
      <c r="D1241" s="15" t="s">
        <v>1580</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1581</v>
      </c>
      <c r="BB1241" s="23">
        <v>0</v>
      </c>
      <c r="BC1241" s="23">
        <v>1</v>
      </c>
      <c r="BD1241" s="15" t="s">
        <v>1582</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69021006</v>
      </c>
      <c r="D1242" s="15" t="s">
        <v>1583</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1584</v>
      </c>
      <c r="BB1242" s="23">
        <v>0</v>
      </c>
      <c r="BC1242" s="23">
        <v>1</v>
      </c>
      <c r="BD1242" s="15" t="s">
        <v>1585</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69021007</v>
      </c>
      <c r="D1243" s="15" t="s">
        <v>1586</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1587</v>
      </c>
      <c r="BB1243" s="23">
        <v>0</v>
      </c>
      <c r="BC1243" s="23">
        <v>1</v>
      </c>
      <c r="BD1243" s="15" t="s">
        <v>1588</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69021008</v>
      </c>
      <c r="D1244" s="15" t="s">
        <v>1589</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1590</v>
      </c>
      <c r="BB1244" s="23">
        <v>0</v>
      </c>
      <c r="BC1244" s="23">
        <v>1</v>
      </c>
      <c r="BD1244" s="15" t="s">
        <v>1591</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69021009</v>
      </c>
      <c r="D1245" s="15" t="s">
        <v>1592</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1396</v>
      </c>
      <c r="BB1245" s="23">
        <v>0</v>
      </c>
      <c r="BC1245" s="23">
        <v>1</v>
      </c>
      <c r="BD1245" s="15" t="s">
        <v>1593</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69021010</v>
      </c>
      <c r="D1246" s="15" t="s">
        <v>1594</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1595</v>
      </c>
      <c r="BB1246" s="23">
        <v>0</v>
      </c>
      <c r="BC1246" s="23">
        <v>1</v>
      </c>
      <c r="BD1246" s="15" t="s">
        <v>1596</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69021011</v>
      </c>
      <c r="D1247" s="15" t="s">
        <v>1597</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1598</v>
      </c>
      <c r="BB1247" s="23">
        <v>0</v>
      </c>
      <c r="BC1247" s="23">
        <v>1</v>
      </c>
      <c r="BD1247" s="15" t="s">
        <v>1599</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69021012</v>
      </c>
      <c r="D1248" s="15" t="s">
        <v>1597</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1129</v>
      </c>
      <c r="BB1248" s="23">
        <v>0</v>
      </c>
      <c r="BC1248" s="23">
        <v>1</v>
      </c>
      <c r="BD1248" s="15" t="s">
        <v>1600</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69021013</v>
      </c>
      <c r="D1249" s="15" t="s">
        <v>1597</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1159</v>
      </c>
      <c r="BB1249" s="23">
        <v>0</v>
      </c>
      <c r="BC1249" s="23">
        <v>1</v>
      </c>
      <c r="BD1249" s="15" t="s">
        <v>1601</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69021014</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1149</v>
      </c>
      <c r="BB1250" s="23">
        <v>0</v>
      </c>
      <c r="BC1250" s="23">
        <v>1</v>
      </c>
      <c r="BD1250" s="15" t="s">
        <v>1602</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69031001</v>
      </c>
      <c r="D1251" s="15" t="s">
        <v>636</v>
      </c>
      <c r="E1251" s="14">
        <v>1</v>
      </c>
      <c r="F1251" s="20">
        <v>80000001</v>
      </c>
      <c r="G1251" s="14">
        <v>0</v>
      </c>
      <c r="H1251" s="14">
        <v>0</v>
      </c>
      <c r="I1251" s="26">
        <v>1</v>
      </c>
      <c r="J1251" s="14">
        <v>0</v>
      </c>
      <c r="K1251" s="14">
        <v>0</v>
      </c>
      <c r="L1251" s="14">
        <v>0</v>
      </c>
      <c r="M1251" s="14">
        <v>0</v>
      </c>
      <c r="N1251" s="14">
        <v>2</v>
      </c>
      <c r="O1251" s="14">
        <v>1</v>
      </c>
      <c r="P1251" s="14">
        <v>0.05</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134">
        <v>69000021</v>
      </c>
      <c r="AT1251" s="14" t="s">
        <v>153</v>
      </c>
      <c r="AU1251" s="14"/>
      <c r="AV1251" s="15" t="s">
        <v>173</v>
      </c>
      <c r="AW1251" s="14">
        <v>0</v>
      </c>
      <c r="AX1251" s="14">
        <v>0</v>
      </c>
      <c r="AY1251" s="14">
        <v>0</v>
      </c>
      <c r="AZ1251" s="15" t="s">
        <v>156</v>
      </c>
      <c r="BA1251" s="15" t="s">
        <v>153</v>
      </c>
      <c r="BB1251" s="23">
        <v>0</v>
      </c>
      <c r="BC1251" s="23">
        <v>1</v>
      </c>
      <c r="BD1251" s="35" t="s">
        <v>1603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69031002</v>
      </c>
      <c r="D1252" s="15" t="s">
        <v>1604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1605</v>
      </c>
      <c r="BB1252" s="23">
        <v>0</v>
      </c>
      <c r="BC1252" s="23">
        <v>1</v>
      </c>
      <c r="BD1252" s="15" t="s">
        <v>1606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69031003</v>
      </c>
      <c r="D1253" s="15" t="s">
        <v>1607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1608</v>
      </c>
      <c r="BB1253" s="23">
        <v>0</v>
      </c>
      <c r="BC1253" s="23">
        <v>1</v>
      </c>
      <c r="BD1253" s="15" t="s">
        <v>1609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69031004</v>
      </c>
      <c r="D1254" s="15" t="s">
        <v>1610</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69000071</v>
      </c>
      <c r="AT1254" s="14" t="s">
        <v>153</v>
      </c>
      <c r="AU1254" s="14"/>
      <c r="AV1254" s="15" t="s">
        <v>173</v>
      </c>
      <c r="AW1254" s="14">
        <v>0</v>
      </c>
      <c r="AX1254" s="14">
        <v>0</v>
      </c>
      <c r="AY1254" s="14">
        <v>0</v>
      </c>
      <c r="AZ1254" s="15" t="s">
        <v>156</v>
      </c>
      <c r="BA1254" s="15" t="s">
        <v>153</v>
      </c>
      <c r="BB1254" s="23">
        <v>0</v>
      </c>
      <c r="BC1254" s="23">
        <v>1</v>
      </c>
      <c r="BD1254" s="42" t="s">
        <v>1611</v>
      </c>
      <c r="BE1254" s="14">
        <v>0</v>
      </c>
      <c r="BF1254" s="12">
        <v>0</v>
      </c>
      <c r="BG1254" s="14">
        <v>0</v>
      </c>
      <c r="BH1254" s="14">
        <v>0</v>
      </c>
      <c r="BI1254" s="14">
        <v>0</v>
      </c>
      <c r="BJ1254" s="14">
        <v>0</v>
      </c>
      <c r="BK1254" s="26">
        <v>0</v>
      </c>
      <c r="BL1254" s="20">
        <v>1</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69031005</v>
      </c>
      <c r="D1255" s="15" t="s">
        <v>1085</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1612</v>
      </c>
      <c r="BB1255" s="23">
        <v>0</v>
      </c>
      <c r="BC1255" s="23">
        <v>1</v>
      </c>
      <c r="BD1255" s="15" t="s">
        <v>1613</v>
      </c>
      <c r="BE1255" s="14">
        <v>0</v>
      </c>
      <c r="BF1255" s="12">
        <v>0</v>
      </c>
      <c r="BG1255" s="14">
        <v>0</v>
      </c>
      <c r="BH1255" s="14">
        <v>0</v>
      </c>
      <c r="BI1255" s="14">
        <v>0</v>
      </c>
      <c r="BJ1255" s="14">
        <v>0</v>
      </c>
      <c r="BK1255" s="26">
        <v>0</v>
      </c>
      <c r="BL1255" s="20">
        <v>1</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69031006</v>
      </c>
      <c r="D1256" s="15" t="s">
        <v>1614</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1615</v>
      </c>
      <c r="BB1256" s="23">
        <v>0</v>
      </c>
      <c r="BC1256" s="23">
        <v>1</v>
      </c>
      <c r="BD1256" s="15" t="s">
        <v>1616</v>
      </c>
      <c r="BE1256" s="14">
        <v>0</v>
      </c>
      <c r="BF1256" s="12">
        <v>0</v>
      </c>
      <c r="BG1256" s="14">
        <v>0</v>
      </c>
      <c r="BH1256" s="14">
        <v>0</v>
      </c>
      <c r="BI1256" s="14">
        <v>0</v>
      </c>
      <c r="BJ1256" s="14">
        <v>0</v>
      </c>
      <c r="BK1256" s="26">
        <v>0</v>
      </c>
      <c r="BL1256" s="20">
        <v>1</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69031007</v>
      </c>
      <c r="D1257" s="15" t="s">
        <v>1617</v>
      </c>
      <c r="E1257" s="14">
        <v>1</v>
      </c>
      <c r="F1257" s="20">
        <v>80000001</v>
      </c>
      <c r="G1257" s="14">
        <v>0</v>
      </c>
      <c r="H1257" s="14">
        <v>0</v>
      </c>
      <c r="I1257" s="26">
        <v>1</v>
      </c>
      <c r="J1257" s="14">
        <v>0</v>
      </c>
      <c r="K1257" s="14">
        <v>0</v>
      </c>
      <c r="L1257" s="14">
        <v>0</v>
      </c>
      <c r="M1257" s="14">
        <v>0</v>
      </c>
      <c r="N1257" s="14">
        <v>2</v>
      </c>
      <c r="O1257" s="14">
        <v>7</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44">
        <v>10001001</v>
      </c>
      <c r="AT1257" s="14" t="s">
        <v>153</v>
      </c>
      <c r="AU1257" s="14"/>
      <c r="AV1257" s="15" t="s">
        <v>173</v>
      </c>
      <c r="AW1257" s="14">
        <v>0</v>
      </c>
      <c r="AX1257" s="14">
        <v>0</v>
      </c>
      <c r="AY1257" s="14">
        <v>0</v>
      </c>
      <c r="AZ1257" s="15" t="s">
        <v>156</v>
      </c>
      <c r="BA1257" s="15" t="s">
        <v>153</v>
      </c>
      <c r="BB1257" s="23">
        <v>0</v>
      </c>
      <c r="BC1257" s="23">
        <v>1</v>
      </c>
      <c r="BD1257" s="35" t="s">
        <v>1618</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69031008</v>
      </c>
      <c r="D1258" s="15" t="s">
        <v>1619</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1620</v>
      </c>
      <c r="BB1258" s="23">
        <v>0</v>
      </c>
      <c r="BC1258" s="23">
        <v>1</v>
      </c>
      <c r="BD1258" s="15" t="s">
        <v>1621</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69031009</v>
      </c>
      <c r="D1259" s="15" t="s">
        <v>1610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1622</v>
      </c>
      <c r="BB1259" s="23">
        <v>0</v>
      </c>
      <c r="BC1259" s="23">
        <v>1</v>
      </c>
      <c r="BD1259" s="15" t="s">
        <v>1623</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69031010</v>
      </c>
      <c r="D1260" s="15" t="s">
        <v>1624</v>
      </c>
      <c r="E1260" s="14">
        <v>1</v>
      </c>
      <c r="F1260" s="20">
        <v>80000001</v>
      </c>
      <c r="G1260" s="14">
        <v>0</v>
      </c>
      <c r="H1260" s="14">
        <v>0</v>
      </c>
      <c r="I1260" s="26">
        <v>1</v>
      </c>
      <c r="J1260" s="14">
        <v>0</v>
      </c>
      <c r="K1260" s="14">
        <v>0</v>
      </c>
      <c r="L1260" s="14">
        <v>0</v>
      </c>
      <c r="M1260" s="14">
        <v>0</v>
      </c>
      <c r="N1260" s="14">
        <v>2</v>
      </c>
      <c r="O1260" s="14">
        <v>4</v>
      </c>
      <c r="P1260" s="14">
        <v>0.2</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34">
        <v>69000022</v>
      </c>
      <c r="AT1260" s="14" t="s">
        <v>153</v>
      </c>
      <c r="AU1260" s="14"/>
      <c r="AV1260" s="15" t="s">
        <v>173</v>
      </c>
      <c r="AW1260" s="14">
        <v>0</v>
      </c>
      <c r="AX1260" s="14">
        <v>0</v>
      </c>
      <c r="AY1260" s="14">
        <v>0</v>
      </c>
      <c r="AZ1260" s="15" t="s">
        <v>156</v>
      </c>
      <c r="BA1260" s="15" t="s">
        <v>153</v>
      </c>
      <c r="BB1260" s="23">
        <v>0</v>
      </c>
      <c r="BC1260" s="23">
        <v>1</v>
      </c>
      <c r="BD1260" s="15" t="s">
        <v>1625</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69032001</v>
      </c>
      <c r="D1261" s="15" t="s">
        <v>1626</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1627</v>
      </c>
      <c r="BB1261" s="23">
        <v>0</v>
      </c>
      <c r="BC1261" s="23">
        <v>1</v>
      </c>
      <c r="BD1261" s="146" t="s">
        <v>1628</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69032002</v>
      </c>
      <c r="D1262" s="15" t="s">
        <v>1629</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1630</v>
      </c>
      <c r="BB1262" s="23">
        <v>0</v>
      </c>
      <c r="BC1262" s="23">
        <v>1</v>
      </c>
      <c r="BD1262" s="146" t="s">
        <v>1631</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69032003</v>
      </c>
      <c r="D1263" s="15" t="s">
        <v>289</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173</v>
      </c>
      <c r="AW1263" s="14">
        <v>0</v>
      </c>
      <c r="AX1263" s="14">
        <v>0</v>
      </c>
      <c r="AY1263" s="14">
        <v>0</v>
      </c>
      <c r="AZ1263" s="15" t="s">
        <v>156</v>
      </c>
      <c r="BA1263" s="15" t="s">
        <v>1632</v>
      </c>
      <c r="BB1263" s="23">
        <v>0</v>
      </c>
      <c r="BC1263" s="23">
        <v>1</v>
      </c>
      <c r="BD1263" s="146" t="s">
        <v>1633</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69032004</v>
      </c>
      <c r="D1264" s="15" t="s">
        <v>293</v>
      </c>
      <c r="E1264" s="14">
        <v>1</v>
      </c>
      <c r="F1264" s="20">
        <v>80000001</v>
      </c>
      <c r="G1264" s="14">
        <v>0</v>
      </c>
      <c r="H1264" s="14">
        <v>0</v>
      </c>
      <c r="I1264" s="26">
        <v>1</v>
      </c>
      <c r="J1264" s="14">
        <v>0</v>
      </c>
      <c r="K1264" s="14">
        <v>0</v>
      </c>
      <c r="L1264" s="14">
        <v>0</v>
      </c>
      <c r="M1264" s="14">
        <v>0</v>
      </c>
      <c r="N1264" s="14">
        <v>2</v>
      </c>
      <c r="O1264" s="14">
        <v>3</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4">
        <v>69000101</v>
      </c>
      <c r="AT1264" s="14" t="s">
        <v>153</v>
      </c>
      <c r="AU1264" s="14"/>
      <c r="AV1264" s="15" t="s">
        <v>173</v>
      </c>
      <c r="AW1264" s="14">
        <v>0</v>
      </c>
      <c r="AX1264" s="14">
        <v>0</v>
      </c>
      <c r="AY1264" s="14">
        <v>0</v>
      </c>
      <c r="AZ1264" s="15" t="s">
        <v>156</v>
      </c>
      <c r="BA1264" s="15" t="s">
        <v>153</v>
      </c>
      <c r="BB1264" s="23">
        <v>0</v>
      </c>
      <c r="BC1264" s="23">
        <v>1</v>
      </c>
      <c r="BD1264" s="35" t="s">
        <v>1634</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69032005</v>
      </c>
      <c r="D1265" s="40" t="s">
        <v>1635</v>
      </c>
      <c r="E1265" s="14">
        <v>1</v>
      </c>
      <c r="F1265" s="20">
        <v>80000001</v>
      </c>
      <c r="G1265" s="20">
        <v>0</v>
      </c>
      <c r="H1265" s="20">
        <v>0</v>
      </c>
      <c r="I1265" s="14">
        <v>1</v>
      </c>
      <c r="J1265" s="14">
        <v>0</v>
      </c>
      <c r="K1265" s="20">
        <v>0</v>
      </c>
      <c r="L1265" s="20">
        <v>0</v>
      </c>
      <c r="M1265" s="20">
        <v>0</v>
      </c>
      <c r="N1265" s="20">
        <v>2</v>
      </c>
      <c r="O1265" s="20">
        <v>3</v>
      </c>
      <c r="P1265" s="20">
        <v>0.15</v>
      </c>
      <c r="Q1265" s="20">
        <v>0</v>
      </c>
      <c r="R1265" s="20">
        <v>0</v>
      </c>
      <c r="S1265" s="20">
        <v>0</v>
      </c>
      <c r="T1265" s="12">
        <v>1</v>
      </c>
      <c r="U1265" s="20">
        <v>2</v>
      </c>
      <c r="V1265" s="20">
        <v>0</v>
      </c>
      <c r="W1265" s="20">
        <v>0</v>
      </c>
      <c r="X1265" s="20"/>
      <c r="Y1265" s="20">
        <v>0</v>
      </c>
      <c r="Z1265" s="20">
        <v>0</v>
      </c>
      <c r="AA1265" s="20">
        <v>0</v>
      </c>
      <c r="AB1265" s="20">
        <v>0</v>
      </c>
      <c r="AC1265" s="14">
        <v>1</v>
      </c>
      <c r="AD1265" s="20">
        <v>0</v>
      </c>
      <c r="AE1265" s="20">
        <v>15</v>
      </c>
      <c r="AF1265" s="20">
        <v>0</v>
      </c>
      <c r="AG1265" s="20">
        <v>0</v>
      </c>
      <c r="AH1265" s="20">
        <v>7</v>
      </c>
      <c r="AI1265" s="20">
        <v>0</v>
      </c>
      <c r="AJ1265" s="20">
        <v>0</v>
      </c>
      <c r="AK1265" s="20">
        <v>6</v>
      </c>
      <c r="AL1265" s="20">
        <v>0</v>
      </c>
      <c r="AM1265" s="20">
        <v>0</v>
      </c>
      <c r="AN1265" s="20">
        <v>0</v>
      </c>
      <c r="AO1265" s="20">
        <v>0.5</v>
      </c>
      <c r="AP1265" s="20">
        <v>1000</v>
      </c>
      <c r="AQ1265" s="20">
        <v>0</v>
      </c>
      <c r="AR1265" s="20">
        <v>0</v>
      </c>
      <c r="AS1265" s="134">
        <v>0</v>
      </c>
      <c r="AT1265" s="20">
        <v>69000121</v>
      </c>
      <c r="AU1265" s="20"/>
      <c r="AV1265" s="40" t="s">
        <v>202</v>
      </c>
      <c r="AW1265" s="20" t="s">
        <v>174</v>
      </c>
      <c r="AX1265" s="20" t="s">
        <v>153</v>
      </c>
      <c r="AY1265" s="20" t="s">
        <v>909</v>
      </c>
      <c r="AZ1265" s="40" t="s">
        <v>156</v>
      </c>
      <c r="BA1265" s="20">
        <v>0</v>
      </c>
      <c r="BB1265" s="23">
        <v>0</v>
      </c>
      <c r="BC1265" s="23">
        <v>1</v>
      </c>
      <c r="BD1265" s="146" t="s">
        <v>1457</v>
      </c>
      <c r="BE1265" s="20">
        <v>0</v>
      </c>
      <c r="BF1265" s="12">
        <v>0</v>
      </c>
      <c r="BG1265" s="20">
        <v>0</v>
      </c>
      <c r="BH1265" s="20">
        <v>0</v>
      </c>
      <c r="BI1265" s="20">
        <v>0</v>
      </c>
      <c r="BJ1265" s="20">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69032006</v>
      </c>
      <c r="D1266" s="39" t="s">
        <v>1636</v>
      </c>
      <c r="E1266" s="28">
        <v>1</v>
      </c>
      <c r="F1266" s="20">
        <v>80000001</v>
      </c>
      <c r="G1266" s="28">
        <v>0</v>
      </c>
      <c r="H1266" s="28">
        <v>0</v>
      </c>
      <c r="I1266" s="28">
        <v>1</v>
      </c>
      <c r="J1266" s="28">
        <v>0</v>
      </c>
      <c r="K1266" s="28">
        <v>0</v>
      </c>
      <c r="L1266" s="28">
        <v>0</v>
      </c>
      <c r="M1266" s="28">
        <v>0</v>
      </c>
      <c r="N1266" s="28">
        <v>2</v>
      </c>
      <c r="O1266" s="28">
        <v>2</v>
      </c>
      <c r="P1266" s="28">
        <v>0.1</v>
      </c>
      <c r="Q1266" s="28">
        <v>0</v>
      </c>
      <c r="R1266" s="28">
        <v>0</v>
      </c>
      <c r="S1266" s="28">
        <v>0</v>
      </c>
      <c r="T1266" s="28">
        <v>1</v>
      </c>
      <c r="U1266" s="28">
        <v>2</v>
      </c>
      <c r="V1266" s="28">
        <v>0</v>
      </c>
      <c r="W1266" s="28">
        <v>0</v>
      </c>
      <c r="X1266" s="28"/>
      <c r="Y1266" s="28">
        <v>0</v>
      </c>
      <c r="Z1266" s="28">
        <v>0</v>
      </c>
      <c r="AA1266" s="28">
        <v>0</v>
      </c>
      <c r="AB1266" s="28">
        <v>0</v>
      </c>
      <c r="AC1266" s="28">
        <v>1</v>
      </c>
      <c r="AD1266" s="28">
        <v>0</v>
      </c>
      <c r="AE1266" s="28">
        <v>15</v>
      </c>
      <c r="AF1266" s="28">
        <v>0</v>
      </c>
      <c r="AG1266" s="28">
        <v>0</v>
      </c>
      <c r="AH1266" s="28">
        <v>7</v>
      </c>
      <c r="AI1266" s="28">
        <v>0</v>
      </c>
      <c r="AJ1266" s="28">
        <v>0</v>
      </c>
      <c r="AK1266" s="28">
        <v>6</v>
      </c>
      <c r="AL1266" s="28">
        <v>0</v>
      </c>
      <c r="AM1266" s="28">
        <v>0</v>
      </c>
      <c r="AN1266" s="28">
        <v>0</v>
      </c>
      <c r="AO1266" s="28">
        <v>0</v>
      </c>
      <c r="AP1266" s="28">
        <v>1000</v>
      </c>
      <c r="AQ1266" s="28">
        <v>0</v>
      </c>
      <c r="AR1266" s="28">
        <v>0</v>
      </c>
      <c r="AS1266" s="145">
        <v>10001003</v>
      </c>
      <c r="AT1266" s="28">
        <v>0</v>
      </c>
      <c r="AU1266" s="28"/>
      <c r="AV1266" s="39" t="s">
        <v>202</v>
      </c>
      <c r="AW1266" s="28" t="s">
        <v>174</v>
      </c>
      <c r="AX1266" s="28" t="s">
        <v>153</v>
      </c>
      <c r="AY1266" s="28">
        <v>0</v>
      </c>
      <c r="AZ1266" s="39" t="s">
        <v>156</v>
      </c>
      <c r="BA1266" s="28">
        <v>0</v>
      </c>
      <c r="BB1266" s="28">
        <v>0</v>
      </c>
      <c r="BC1266" s="23">
        <v>1</v>
      </c>
      <c r="BD1266" s="147" t="s">
        <v>1637</v>
      </c>
      <c r="BE1266" s="28">
        <v>0</v>
      </c>
      <c r="BF1266" s="28">
        <v>0</v>
      </c>
      <c r="BG1266" s="28">
        <v>0</v>
      </c>
      <c r="BH1266" s="28">
        <v>0</v>
      </c>
      <c r="BI1266" s="28">
        <v>0</v>
      </c>
      <c r="BJ1266" s="28">
        <v>0</v>
      </c>
      <c r="BK1266" s="43">
        <v>0</v>
      </c>
      <c r="BL1266" s="20">
        <v>1</v>
      </c>
      <c r="BM1266" s="28">
        <v>0</v>
      </c>
      <c r="BN1266" s="28">
        <v>0</v>
      </c>
      <c r="BO1266" s="28">
        <v>0</v>
      </c>
      <c r="BP1266" s="28">
        <v>0</v>
      </c>
      <c r="BQ1266" s="28">
        <v>0</v>
      </c>
      <c r="BR1266" s="20">
        <v>0</v>
      </c>
      <c r="BS1266" s="20"/>
      <c r="BT1266" s="20"/>
      <c r="BU1266" s="20"/>
      <c r="BV1266" s="28">
        <v>0</v>
      </c>
      <c r="BW1266" s="28">
        <v>0</v>
      </c>
      <c r="BX1266" s="28">
        <v>0</v>
      </c>
    </row>
    <row r="1267" spans="3:76" ht="19.5" customHeight="1">
      <c r="C1267" s="14">
        <v>69032007</v>
      </c>
      <c r="D1267" s="15" t="s">
        <v>1638</v>
      </c>
      <c r="E1267" s="12">
        <v>1</v>
      </c>
      <c r="F1267" s="20">
        <v>80000001</v>
      </c>
      <c r="G1267" s="12">
        <v>62021203</v>
      </c>
      <c r="H1267" s="12">
        <v>0</v>
      </c>
      <c r="I1267" s="12">
        <v>32</v>
      </c>
      <c r="J1267" s="12">
        <v>2</v>
      </c>
      <c r="K1267" s="12">
        <v>0</v>
      </c>
      <c r="L1267" s="14">
        <v>0</v>
      </c>
      <c r="M1267" s="14">
        <v>0</v>
      </c>
      <c r="N1267" s="14">
        <v>2</v>
      </c>
      <c r="O1267" s="14">
        <v>14</v>
      </c>
      <c r="P1267" s="14">
        <v>1</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3</v>
      </c>
      <c r="AF1267" s="14">
        <v>1</v>
      </c>
      <c r="AG1267" s="14">
        <v>3</v>
      </c>
      <c r="AH1267" s="20">
        <v>2</v>
      </c>
      <c r="AI1267" s="20">
        <v>2</v>
      </c>
      <c r="AJ1267" s="20">
        <v>0</v>
      </c>
      <c r="AK1267" s="20">
        <v>0</v>
      </c>
      <c r="AL1267" s="14">
        <v>0</v>
      </c>
      <c r="AM1267" s="14">
        <v>0</v>
      </c>
      <c r="AN1267" s="14">
        <v>0</v>
      </c>
      <c r="AO1267" s="14">
        <v>0</v>
      </c>
      <c r="AP1267" s="14">
        <v>2000</v>
      </c>
      <c r="AQ1267" s="14">
        <v>0</v>
      </c>
      <c r="AR1267" s="14">
        <v>0</v>
      </c>
      <c r="AS1267" s="20">
        <v>69000141</v>
      </c>
      <c r="AT1267" s="14">
        <v>0</v>
      </c>
      <c r="AU1267" s="14"/>
      <c r="AV1267" s="15" t="s">
        <v>173</v>
      </c>
      <c r="AW1267" s="14" t="s">
        <v>155</v>
      </c>
      <c r="AX1267" s="14">
        <v>0</v>
      </c>
      <c r="AY1267" s="14">
        <v>0</v>
      </c>
      <c r="AZ1267" s="15" t="s">
        <v>156</v>
      </c>
      <c r="BA1267" s="15">
        <v>0</v>
      </c>
      <c r="BB1267" s="23">
        <v>0</v>
      </c>
      <c r="BC1267" s="23">
        <v>0</v>
      </c>
      <c r="BD1267" s="146" t="s">
        <v>1639</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69032008</v>
      </c>
      <c r="D1268" s="15" t="s">
        <v>1640</v>
      </c>
      <c r="E1268" s="14">
        <v>1</v>
      </c>
      <c r="F1268" s="20">
        <v>80000001</v>
      </c>
      <c r="G1268" s="14">
        <v>0</v>
      </c>
      <c r="H1268" s="14">
        <v>0</v>
      </c>
      <c r="I1268" s="14">
        <v>1</v>
      </c>
      <c r="J1268" s="14">
        <v>0</v>
      </c>
      <c r="K1268" s="14">
        <v>0</v>
      </c>
      <c r="L1268" s="14">
        <v>0</v>
      </c>
      <c r="M1268" s="14">
        <v>0</v>
      </c>
      <c r="N1268" s="14">
        <v>2</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0</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v>0</v>
      </c>
      <c r="AT1268" s="14" t="s">
        <v>153</v>
      </c>
      <c r="AU1268" s="14"/>
      <c r="AV1268" s="15" t="s">
        <v>173</v>
      </c>
      <c r="AW1268" s="14">
        <v>0</v>
      </c>
      <c r="AX1268" s="14">
        <v>0</v>
      </c>
      <c r="AY1268" s="14">
        <v>0</v>
      </c>
      <c r="AZ1268" s="15" t="s">
        <v>156</v>
      </c>
      <c r="BA1268" s="15" t="s">
        <v>1641</v>
      </c>
      <c r="BB1268" s="23">
        <v>0</v>
      </c>
      <c r="BC1268" s="23">
        <v>1</v>
      </c>
      <c r="BD1268" s="35" t="s">
        <v>1642</v>
      </c>
      <c r="BE1268" s="14">
        <v>0</v>
      </c>
      <c r="BF1268" s="12">
        <v>0</v>
      </c>
      <c r="BG1268" s="14">
        <v>0</v>
      </c>
      <c r="BH1268" s="14">
        <v>0</v>
      </c>
      <c r="BI1268" s="14">
        <v>0</v>
      </c>
      <c r="BJ1268" s="14">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69032009</v>
      </c>
      <c r="D1269" s="15" t="s">
        <v>1643</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0</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v>0</v>
      </c>
      <c r="AT1269" s="14" t="s">
        <v>153</v>
      </c>
      <c r="AU1269" s="14"/>
      <c r="AV1269" s="15" t="s">
        <v>173</v>
      </c>
      <c r="AW1269" s="14">
        <v>0</v>
      </c>
      <c r="AX1269" s="14">
        <v>0</v>
      </c>
      <c r="AY1269" s="14">
        <v>0</v>
      </c>
      <c r="AZ1269" s="15" t="s">
        <v>156</v>
      </c>
      <c r="BA1269" s="15" t="s">
        <v>1644</v>
      </c>
      <c r="BB1269" s="23">
        <v>0</v>
      </c>
      <c r="BC1269" s="23">
        <v>1</v>
      </c>
      <c r="BD1269" s="35" t="s">
        <v>1645</v>
      </c>
      <c r="BE1269" s="14">
        <v>0</v>
      </c>
      <c r="BF1269" s="12">
        <v>0</v>
      </c>
      <c r="BG1269" s="14">
        <v>0</v>
      </c>
      <c r="BH1269" s="14">
        <v>0</v>
      </c>
      <c r="BI1269" s="14">
        <v>0</v>
      </c>
      <c r="BJ1269" s="14">
        <v>0</v>
      </c>
      <c r="BK1269" s="26">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69032010</v>
      </c>
      <c r="D1270" s="15" t="s">
        <v>1646</v>
      </c>
      <c r="E1270" s="14">
        <v>1</v>
      </c>
      <c r="F1270" s="20">
        <v>80000001</v>
      </c>
      <c r="G1270" s="14">
        <v>0</v>
      </c>
      <c r="H1270" s="14">
        <v>0</v>
      </c>
      <c r="I1270" s="14">
        <v>1</v>
      </c>
      <c r="J1270" s="14">
        <v>0</v>
      </c>
      <c r="K1270" s="14">
        <v>0</v>
      </c>
      <c r="L1270" s="14">
        <v>0</v>
      </c>
      <c r="M1270" s="14">
        <v>0</v>
      </c>
      <c r="N1270" s="14">
        <v>2</v>
      </c>
      <c r="O1270" s="14">
        <v>5</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0</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v>10001002</v>
      </c>
      <c r="AT1270" s="14" t="s">
        <v>153</v>
      </c>
      <c r="AU1270" s="14"/>
      <c r="AV1270" s="15" t="s">
        <v>173</v>
      </c>
      <c r="AW1270" s="14">
        <v>0</v>
      </c>
      <c r="AX1270" s="14">
        <v>0</v>
      </c>
      <c r="AY1270" s="14">
        <v>0</v>
      </c>
      <c r="AZ1270" s="15" t="s">
        <v>156</v>
      </c>
      <c r="BA1270" s="15" t="s">
        <v>153</v>
      </c>
      <c r="BB1270" s="23">
        <v>0</v>
      </c>
      <c r="BC1270" s="23">
        <v>1</v>
      </c>
      <c r="BD1270" s="35" t="s">
        <v>1647</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69033101</v>
      </c>
      <c r="D1271" s="15" t="s">
        <v>1648</v>
      </c>
      <c r="E1271" s="14">
        <v>1</v>
      </c>
      <c r="F1271" s="20">
        <v>80000001</v>
      </c>
      <c r="G1271" s="14">
        <v>0</v>
      </c>
      <c r="H1271" s="14">
        <v>0</v>
      </c>
      <c r="I1271" s="14">
        <v>1</v>
      </c>
      <c r="J1271" s="14">
        <v>0</v>
      </c>
      <c r="K1271" s="14">
        <v>0</v>
      </c>
      <c r="L1271" s="14">
        <v>0</v>
      </c>
      <c r="M1271" s="14">
        <v>0</v>
      </c>
      <c r="N1271" s="14">
        <v>5</v>
      </c>
      <c r="O1271" s="14">
        <v>11</v>
      </c>
      <c r="P1271" s="14">
        <v>200001</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173</v>
      </c>
      <c r="AW1271" s="14">
        <v>0</v>
      </c>
      <c r="AX1271" s="14">
        <v>0</v>
      </c>
      <c r="AY1271" s="14">
        <v>0</v>
      </c>
      <c r="AZ1271" s="15" t="s">
        <v>156</v>
      </c>
      <c r="BA1271" s="15" t="s">
        <v>153</v>
      </c>
      <c r="BB1271" s="14">
        <v>200001</v>
      </c>
      <c r="BC1271" s="23">
        <v>1</v>
      </c>
      <c r="BD1271" s="15" t="s">
        <v>1649</v>
      </c>
      <c r="BE1271" s="14">
        <v>0</v>
      </c>
      <c r="BF1271" s="12">
        <v>0</v>
      </c>
      <c r="BG1271" s="14">
        <v>0</v>
      </c>
      <c r="BH1271" s="14">
        <v>0</v>
      </c>
      <c r="BI1271" s="14">
        <v>0</v>
      </c>
      <c r="BJ1271" s="14">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69033102</v>
      </c>
      <c r="D1272" s="15" t="s">
        <v>1648</v>
      </c>
      <c r="E1272" s="14">
        <v>1</v>
      </c>
      <c r="F1272" s="20">
        <v>80000001</v>
      </c>
      <c r="G1272" s="14">
        <v>0</v>
      </c>
      <c r="H1272" s="14">
        <v>0</v>
      </c>
      <c r="I1272" s="14">
        <v>1</v>
      </c>
      <c r="J1272" s="14">
        <v>0</v>
      </c>
      <c r="K1272" s="14">
        <v>0</v>
      </c>
      <c r="L1272" s="14">
        <v>0</v>
      </c>
      <c r="M1272" s="14">
        <v>0</v>
      </c>
      <c r="N1272" s="14">
        <v>5</v>
      </c>
      <c r="O1272" s="14">
        <v>11</v>
      </c>
      <c r="P1272" s="14">
        <v>200002</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153</v>
      </c>
      <c r="BB1272" s="14">
        <v>200002</v>
      </c>
      <c r="BC1272" s="23">
        <v>1</v>
      </c>
      <c r="BD1272" s="15" t="s">
        <v>1650</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69033103</v>
      </c>
      <c r="D1273" s="15" t="s">
        <v>1648</v>
      </c>
      <c r="E1273" s="14">
        <v>1</v>
      </c>
      <c r="F1273" s="20">
        <v>80000001</v>
      </c>
      <c r="G1273" s="14">
        <v>0</v>
      </c>
      <c r="H1273" s="14">
        <v>0</v>
      </c>
      <c r="I1273" s="14">
        <v>1</v>
      </c>
      <c r="J1273" s="14">
        <v>0</v>
      </c>
      <c r="K1273" s="14">
        <v>0</v>
      </c>
      <c r="L1273" s="14">
        <v>0</v>
      </c>
      <c r="M1273" s="14">
        <v>0</v>
      </c>
      <c r="N1273" s="14">
        <v>5</v>
      </c>
      <c r="O1273" s="14">
        <v>11</v>
      </c>
      <c r="P1273" s="14">
        <v>200003</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153</v>
      </c>
      <c r="BB1273" s="14">
        <v>200003</v>
      </c>
      <c r="BC1273" s="23">
        <v>1</v>
      </c>
      <c r="BD1273" s="15" t="s">
        <v>1651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69033104</v>
      </c>
      <c r="D1274" s="15" t="s">
        <v>1648</v>
      </c>
      <c r="E1274" s="14">
        <v>1</v>
      </c>
      <c r="F1274" s="20">
        <v>80000001</v>
      </c>
      <c r="G1274" s="14">
        <v>0</v>
      </c>
      <c r="H1274" s="14">
        <v>0</v>
      </c>
      <c r="I1274" s="14">
        <v>1</v>
      </c>
      <c r="J1274" s="14">
        <v>0</v>
      </c>
      <c r="K1274" s="14">
        <v>0</v>
      </c>
      <c r="L1274" s="14">
        <v>0</v>
      </c>
      <c r="M1274" s="14">
        <v>0</v>
      </c>
      <c r="N1274" s="14">
        <v>5</v>
      </c>
      <c r="O1274" s="14">
        <v>11</v>
      </c>
      <c r="P1274" s="14">
        <v>200005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200005</v>
      </c>
      <c r="BC1274" s="23">
        <v>1</v>
      </c>
      <c r="BD1274" s="15" t="s">
        <v>1652</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69033105</v>
      </c>
      <c r="D1275" s="15" t="s">
        <v>1648</v>
      </c>
      <c r="E1275" s="14">
        <v>1</v>
      </c>
      <c r="F1275" s="20">
        <v>80000001</v>
      </c>
      <c r="G1275" s="14">
        <v>0</v>
      </c>
      <c r="H1275" s="14">
        <v>0</v>
      </c>
      <c r="I1275" s="14">
        <v>1</v>
      </c>
      <c r="J1275" s="14">
        <v>0</v>
      </c>
      <c r="K1275" s="14">
        <v>0</v>
      </c>
      <c r="L1275" s="14">
        <v>0</v>
      </c>
      <c r="M1275" s="14">
        <v>0</v>
      </c>
      <c r="N1275" s="14">
        <v>5</v>
      </c>
      <c r="O1275" s="14">
        <v>11</v>
      </c>
      <c r="P1275" s="14">
        <v>200007</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200007</v>
      </c>
      <c r="BC1275" s="23">
        <v>1</v>
      </c>
      <c r="BD1275" s="15" t="s">
        <v>1653</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69033106</v>
      </c>
      <c r="D1276" s="15" t="s">
        <v>1648</v>
      </c>
      <c r="E1276" s="14">
        <v>1</v>
      </c>
      <c r="F1276" s="20">
        <v>80000001</v>
      </c>
      <c r="G1276" s="14">
        <v>0</v>
      </c>
      <c r="H1276" s="14">
        <v>0</v>
      </c>
      <c r="I1276" s="14">
        <v>1</v>
      </c>
      <c r="J1276" s="14">
        <v>0</v>
      </c>
      <c r="K1276" s="14">
        <v>0</v>
      </c>
      <c r="L1276" s="14">
        <v>0</v>
      </c>
      <c r="M1276" s="14">
        <v>0</v>
      </c>
      <c r="N1276" s="14">
        <v>5</v>
      </c>
      <c r="O1276" s="14">
        <v>11</v>
      </c>
      <c r="P1276" s="14">
        <v>200008</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200008</v>
      </c>
      <c r="BC1276" s="23">
        <v>1</v>
      </c>
      <c r="BD1276" s="15" t="s">
        <v>1654</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69033201</v>
      </c>
      <c r="D1277" s="15" t="s">
        <v>1648</v>
      </c>
      <c r="E1277" s="14">
        <v>1</v>
      </c>
      <c r="F1277" s="20">
        <v>80000001</v>
      </c>
      <c r="G1277" s="14">
        <v>0</v>
      </c>
      <c r="H1277" s="14">
        <v>0</v>
      </c>
      <c r="I1277" s="14">
        <v>1</v>
      </c>
      <c r="J1277" s="14">
        <v>0</v>
      </c>
      <c r="K1277" s="14">
        <v>0</v>
      </c>
      <c r="L1277" s="14">
        <v>0</v>
      </c>
      <c r="M1277" s="14">
        <v>0</v>
      </c>
      <c r="N1277" s="14">
        <v>5</v>
      </c>
      <c r="O1277" s="14">
        <v>11</v>
      </c>
      <c r="P1277" s="14">
        <v>200002</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200014</v>
      </c>
      <c r="BC1277" s="23">
        <v>1</v>
      </c>
      <c r="BD1277" s="15" t="s">
        <v>1655</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69033202</v>
      </c>
      <c r="D1278" s="15" t="s">
        <v>1648</v>
      </c>
      <c r="E1278" s="14">
        <v>1</v>
      </c>
      <c r="F1278" s="20">
        <v>80000001</v>
      </c>
      <c r="G1278" s="14">
        <v>0</v>
      </c>
      <c r="H1278" s="14">
        <v>0</v>
      </c>
      <c r="I1278" s="14">
        <v>1</v>
      </c>
      <c r="J1278" s="14">
        <v>0</v>
      </c>
      <c r="K1278" s="14">
        <v>0</v>
      </c>
      <c r="L1278" s="14">
        <v>0</v>
      </c>
      <c r="M1278" s="14">
        <v>0</v>
      </c>
      <c r="N1278" s="14">
        <v>5</v>
      </c>
      <c r="O1278" s="14">
        <v>11</v>
      </c>
      <c r="P1278" s="14">
        <v>200005</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200013</v>
      </c>
      <c r="BC1278" s="23">
        <v>1</v>
      </c>
      <c r="BD1278" s="15" t="s">
        <v>1656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69033203</v>
      </c>
      <c r="D1279" s="15" t="s">
        <v>1648</v>
      </c>
      <c r="E1279" s="14">
        <v>1</v>
      </c>
      <c r="F1279" s="20">
        <v>80000001</v>
      </c>
      <c r="G1279" s="14">
        <v>0</v>
      </c>
      <c r="H1279" s="14">
        <v>0</v>
      </c>
      <c r="I1279" s="14">
        <v>1</v>
      </c>
      <c r="J1279" s="14">
        <v>0</v>
      </c>
      <c r="K1279" s="14">
        <v>0</v>
      </c>
      <c r="L1279" s="14">
        <v>0</v>
      </c>
      <c r="M1279" s="14">
        <v>0</v>
      </c>
      <c r="N1279" s="14">
        <v>5</v>
      </c>
      <c r="O1279" s="14">
        <v>11</v>
      </c>
      <c r="P1279" s="14">
        <v>200007</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200007</v>
      </c>
      <c r="BC1279" s="23">
        <v>1</v>
      </c>
      <c r="BD1279" s="15" t="s">
        <v>1657</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69033204</v>
      </c>
      <c r="D1280" s="15" t="s">
        <v>1648</v>
      </c>
      <c r="E1280" s="14">
        <v>1</v>
      </c>
      <c r="F1280" s="20">
        <v>80000001</v>
      </c>
      <c r="G1280" s="14">
        <v>0</v>
      </c>
      <c r="H1280" s="14">
        <v>0</v>
      </c>
      <c r="I1280" s="14">
        <v>1</v>
      </c>
      <c r="J1280" s="14">
        <v>0</v>
      </c>
      <c r="K1280" s="14">
        <v>0</v>
      </c>
      <c r="L1280" s="14">
        <v>0</v>
      </c>
      <c r="M1280" s="14">
        <v>0</v>
      </c>
      <c r="N1280" s="14">
        <v>5</v>
      </c>
      <c r="O1280" s="14">
        <v>11</v>
      </c>
      <c r="P1280" s="14">
        <v>200010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200010</v>
      </c>
      <c r="BC1280" s="23">
        <v>1</v>
      </c>
      <c r="BD1280" s="15" t="s">
        <v>1658</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69033205</v>
      </c>
      <c r="D1281" s="15" t="s">
        <v>1648</v>
      </c>
      <c r="E1281" s="14">
        <v>1</v>
      </c>
      <c r="F1281" s="20">
        <v>80000001</v>
      </c>
      <c r="G1281" s="14">
        <v>0</v>
      </c>
      <c r="H1281" s="14">
        <v>0</v>
      </c>
      <c r="I1281" s="14">
        <v>1</v>
      </c>
      <c r="J1281" s="14">
        <v>0</v>
      </c>
      <c r="K1281" s="14">
        <v>0</v>
      </c>
      <c r="L1281" s="14">
        <v>0</v>
      </c>
      <c r="M1281" s="14">
        <v>0</v>
      </c>
      <c r="N1281" s="14">
        <v>5</v>
      </c>
      <c r="O1281" s="14">
        <v>11</v>
      </c>
      <c r="P1281" s="14">
        <v>200011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200011</v>
      </c>
      <c r="BC1281" s="23">
        <v>1</v>
      </c>
      <c r="BD1281" s="15" t="s">
        <v>1659</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69033206</v>
      </c>
      <c r="D1282" s="15" t="s">
        <v>1648</v>
      </c>
      <c r="E1282" s="14">
        <v>1</v>
      </c>
      <c r="F1282" s="20">
        <v>80000001</v>
      </c>
      <c r="G1282" s="14">
        <v>0</v>
      </c>
      <c r="H1282" s="14">
        <v>0</v>
      </c>
      <c r="I1282" s="14">
        <v>1</v>
      </c>
      <c r="J1282" s="14">
        <v>0</v>
      </c>
      <c r="K1282" s="14">
        <v>0</v>
      </c>
      <c r="L1282" s="14">
        <v>0</v>
      </c>
      <c r="M1282" s="14">
        <v>0</v>
      </c>
      <c r="N1282" s="14">
        <v>5</v>
      </c>
      <c r="O1282" s="14">
        <v>11</v>
      </c>
      <c r="P1282" s="14">
        <v>200012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200012</v>
      </c>
      <c r="BC1282" s="23">
        <v>1</v>
      </c>
      <c r="BD1282" s="15" t="s">
        <v>1660</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69041001</v>
      </c>
      <c r="D1283" s="15" t="s">
        <v>1661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1662</v>
      </c>
      <c r="BB1283" s="23">
        <v>0</v>
      </c>
      <c r="BC1283" s="23">
        <v>1</v>
      </c>
      <c r="BD1283" s="152" t="s">
        <v>1663</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69041002</v>
      </c>
      <c r="D1284" s="15" t="s">
        <v>1664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1665</v>
      </c>
      <c r="BB1284" s="23">
        <v>0</v>
      </c>
      <c r="BC1284" s="23">
        <v>1</v>
      </c>
      <c r="BD1284" s="152" t="s">
        <v>1666</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69041003</v>
      </c>
      <c r="D1285" s="15" t="s">
        <v>1667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1668</v>
      </c>
      <c r="BB1285" s="23">
        <v>0</v>
      </c>
      <c r="BC1285" s="23">
        <v>1</v>
      </c>
      <c r="BD1285" s="152" t="s">
        <v>1669</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69041004</v>
      </c>
      <c r="D1286" s="15" t="s">
        <v>1670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1671</v>
      </c>
      <c r="BB1286" s="23">
        <v>0</v>
      </c>
      <c r="BC1286" s="23">
        <v>1</v>
      </c>
      <c r="BD1286" s="152" t="s">
        <v>1672</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69041005</v>
      </c>
      <c r="D1287" s="15" t="s">
        <v>1673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1674</v>
      </c>
      <c r="BB1287" s="23">
        <v>0</v>
      </c>
      <c r="BC1287" s="23">
        <v>1</v>
      </c>
      <c r="BD1287" s="152" t="s">
        <v>1675</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69041006</v>
      </c>
      <c r="D1288" s="15" t="s">
        <v>1676</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1677</v>
      </c>
      <c r="BB1288" s="23">
        <v>0</v>
      </c>
      <c r="BC1288" s="23">
        <v>1</v>
      </c>
      <c r="BD1288" s="152" t="s">
        <v>1678</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69041007</v>
      </c>
      <c r="D1289" s="15" t="s">
        <v>1679</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2" t="s">
        <v>1377</v>
      </c>
      <c r="BB1289" s="23">
        <v>0</v>
      </c>
      <c r="BC1289" s="23">
        <v>1</v>
      </c>
      <c r="BD1289" s="152" t="s">
        <v>1378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69051001</v>
      </c>
      <c r="D1290" s="127" t="s">
        <v>752</v>
      </c>
      <c r="E1290" s="128">
        <v>1</v>
      </c>
      <c r="F1290" s="20">
        <v>80000001</v>
      </c>
      <c r="G1290" s="129">
        <v>0</v>
      </c>
      <c r="H1290" s="129">
        <v>0</v>
      </c>
      <c r="I1290" s="128">
        <v>1</v>
      </c>
      <c r="J1290" s="128">
        <v>0</v>
      </c>
      <c r="K1290" s="129">
        <v>0</v>
      </c>
      <c r="L1290" s="129">
        <v>0</v>
      </c>
      <c r="M1290" s="129" t="s">
        <v>1680</v>
      </c>
      <c r="N1290" s="129">
        <v>3</v>
      </c>
      <c r="O1290" s="129">
        <v>0</v>
      </c>
      <c r="P1290" s="129">
        <v>0</v>
      </c>
      <c r="Q1290" s="129">
        <v>0</v>
      </c>
      <c r="R1290" s="20">
        <v>0</v>
      </c>
      <c r="S1290" s="129">
        <v>0</v>
      </c>
      <c r="T1290" s="12">
        <v>1</v>
      </c>
      <c r="U1290" s="129">
        <v>0</v>
      </c>
      <c r="V1290" s="129">
        <v>0</v>
      </c>
      <c r="W1290" s="129">
        <v>0</v>
      </c>
      <c r="X1290" s="129"/>
      <c r="Y1290" s="129">
        <v>0</v>
      </c>
      <c r="Z1290" s="129">
        <v>0</v>
      </c>
      <c r="AA1290" s="129">
        <v>0</v>
      </c>
      <c r="AB1290" s="129">
        <v>0</v>
      </c>
      <c r="AC1290" s="128">
        <v>0</v>
      </c>
      <c r="AD1290" s="129">
        <v>0</v>
      </c>
      <c r="AE1290" s="129">
        <v>0</v>
      </c>
      <c r="AF1290" s="129">
        <v>0</v>
      </c>
      <c r="AG1290" s="129">
        <v>0</v>
      </c>
      <c r="AH1290" s="129">
        <v>0</v>
      </c>
      <c r="AI1290" s="129">
        <v>0</v>
      </c>
      <c r="AJ1290" s="20">
        <v>0</v>
      </c>
      <c r="AK1290" s="129">
        <v>0</v>
      </c>
      <c r="AL1290" s="129">
        <v>0</v>
      </c>
      <c r="AM1290" s="129">
        <v>0</v>
      </c>
      <c r="AN1290" s="129">
        <v>0</v>
      </c>
      <c r="AO1290" s="129">
        <v>0</v>
      </c>
      <c r="AP1290" s="129">
        <v>0</v>
      </c>
      <c r="AQ1290" s="129">
        <v>0</v>
      </c>
      <c r="AR1290" s="129">
        <v>0</v>
      </c>
      <c r="AS1290" s="136">
        <v>0</v>
      </c>
      <c r="AT1290" s="129">
        <v>0</v>
      </c>
      <c r="AU1290" s="129"/>
      <c r="AV1290" s="127">
        <v>0</v>
      </c>
      <c r="AW1290" s="129">
        <v>0</v>
      </c>
      <c r="AX1290" s="129">
        <v>0</v>
      </c>
      <c r="AY1290" s="129">
        <v>0</v>
      </c>
      <c r="AZ1290" s="40" t="s">
        <v>156</v>
      </c>
      <c r="BA1290" s="129">
        <v>0</v>
      </c>
      <c r="BB1290" s="141">
        <v>0</v>
      </c>
      <c r="BC1290" s="23">
        <v>1</v>
      </c>
      <c r="BD1290" s="127" t="s">
        <v>1681</v>
      </c>
      <c r="BE1290" s="129">
        <v>0</v>
      </c>
      <c r="BF1290" s="55">
        <v>0</v>
      </c>
      <c r="BG1290" s="20">
        <v>0</v>
      </c>
      <c r="BH1290" s="129">
        <v>0</v>
      </c>
      <c r="BI1290" s="129">
        <v>0</v>
      </c>
      <c r="BJ1290" s="129">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69051002</v>
      </c>
      <c r="D1291" s="127" t="s">
        <v>521</v>
      </c>
      <c r="E1291" s="128">
        <v>1</v>
      </c>
      <c r="F1291" s="20">
        <v>80000001</v>
      </c>
      <c r="G1291" s="129">
        <v>0</v>
      </c>
      <c r="H1291" s="129">
        <v>0</v>
      </c>
      <c r="I1291" s="128">
        <v>1</v>
      </c>
      <c r="J1291" s="128">
        <v>0</v>
      </c>
      <c r="K1291" s="129">
        <v>0</v>
      </c>
      <c r="L1291" s="129">
        <v>0</v>
      </c>
      <c r="M1291" s="129" t="s">
        <v>1682</v>
      </c>
      <c r="N1291" s="129">
        <v>3</v>
      </c>
      <c r="O1291" s="129">
        <v>0</v>
      </c>
      <c r="P1291" s="129">
        <v>0</v>
      </c>
      <c r="Q1291" s="129">
        <v>0</v>
      </c>
      <c r="R1291" s="20">
        <v>0</v>
      </c>
      <c r="S1291" s="129">
        <v>0</v>
      </c>
      <c r="T1291" s="12">
        <v>1</v>
      </c>
      <c r="U1291" s="129">
        <v>0</v>
      </c>
      <c r="V1291" s="129">
        <v>0</v>
      </c>
      <c r="W1291" s="129">
        <v>0</v>
      </c>
      <c r="X1291" s="129"/>
      <c r="Y1291" s="129">
        <v>0</v>
      </c>
      <c r="Z1291" s="129">
        <v>0</v>
      </c>
      <c r="AA1291" s="129">
        <v>0</v>
      </c>
      <c r="AB1291" s="129">
        <v>0</v>
      </c>
      <c r="AC1291" s="128">
        <v>0</v>
      </c>
      <c r="AD1291" s="129">
        <v>0</v>
      </c>
      <c r="AE1291" s="129">
        <v>0</v>
      </c>
      <c r="AF1291" s="129">
        <v>0</v>
      </c>
      <c r="AG1291" s="129">
        <v>0</v>
      </c>
      <c r="AH1291" s="129">
        <v>0</v>
      </c>
      <c r="AI1291" s="129">
        <v>0</v>
      </c>
      <c r="AJ1291" s="20">
        <v>0</v>
      </c>
      <c r="AK1291" s="129">
        <v>0</v>
      </c>
      <c r="AL1291" s="129">
        <v>0</v>
      </c>
      <c r="AM1291" s="129">
        <v>0</v>
      </c>
      <c r="AN1291" s="129">
        <v>0</v>
      </c>
      <c r="AO1291" s="129">
        <v>0</v>
      </c>
      <c r="AP1291" s="129">
        <v>0</v>
      </c>
      <c r="AQ1291" s="129">
        <v>0</v>
      </c>
      <c r="AR1291" s="129">
        <v>0</v>
      </c>
      <c r="AS1291" s="136">
        <v>0</v>
      </c>
      <c r="AT1291" s="129">
        <v>0</v>
      </c>
      <c r="AU1291" s="129"/>
      <c r="AV1291" s="127">
        <v>0</v>
      </c>
      <c r="AW1291" s="129">
        <v>0</v>
      </c>
      <c r="AX1291" s="129">
        <v>0</v>
      </c>
      <c r="AY1291" s="129">
        <v>0</v>
      </c>
      <c r="AZ1291" s="40" t="s">
        <v>156</v>
      </c>
      <c r="BA1291" s="129">
        <v>0</v>
      </c>
      <c r="BB1291" s="141">
        <v>0</v>
      </c>
      <c r="BC1291" s="23">
        <v>1</v>
      </c>
      <c r="BD1291" s="127" t="s">
        <v>1683</v>
      </c>
      <c r="BE1291" s="129">
        <v>0</v>
      </c>
      <c r="BF1291" s="55">
        <v>0</v>
      </c>
      <c r="BG1291" s="20">
        <v>0</v>
      </c>
      <c r="BH1291" s="129">
        <v>0</v>
      </c>
      <c r="BI1291" s="129">
        <v>0</v>
      </c>
      <c r="BJ1291" s="129">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69051003</v>
      </c>
      <c r="D1292" s="127" t="s">
        <v>753</v>
      </c>
      <c r="E1292" s="128">
        <v>1</v>
      </c>
      <c r="F1292" s="20">
        <v>80000001</v>
      </c>
      <c r="G1292" s="129">
        <v>0</v>
      </c>
      <c r="H1292" s="129">
        <v>0</v>
      </c>
      <c r="I1292" s="128">
        <v>1</v>
      </c>
      <c r="J1292" s="128">
        <v>0</v>
      </c>
      <c r="K1292" s="129">
        <v>0</v>
      </c>
      <c r="L1292" s="129">
        <v>0</v>
      </c>
      <c r="M1292" s="129" t="s">
        <v>1684</v>
      </c>
      <c r="N1292" s="129">
        <v>3</v>
      </c>
      <c r="O1292" s="129">
        <v>0</v>
      </c>
      <c r="P1292" s="129">
        <v>0</v>
      </c>
      <c r="Q1292" s="129">
        <v>0</v>
      </c>
      <c r="R1292" s="20">
        <v>0</v>
      </c>
      <c r="S1292" s="129">
        <v>0</v>
      </c>
      <c r="T1292" s="12">
        <v>1</v>
      </c>
      <c r="U1292" s="129">
        <v>0</v>
      </c>
      <c r="V1292" s="129">
        <v>0</v>
      </c>
      <c r="W1292" s="129">
        <v>0</v>
      </c>
      <c r="X1292" s="129"/>
      <c r="Y1292" s="129">
        <v>0</v>
      </c>
      <c r="Z1292" s="129">
        <v>0</v>
      </c>
      <c r="AA1292" s="129">
        <v>0</v>
      </c>
      <c r="AB1292" s="129">
        <v>0</v>
      </c>
      <c r="AC1292" s="128">
        <v>0</v>
      </c>
      <c r="AD1292" s="129">
        <v>0</v>
      </c>
      <c r="AE1292" s="129">
        <v>0</v>
      </c>
      <c r="AF1292" s="129">
        <v>0</v>
      </c>
      <c r="AG1292" s="129">
        <v>0</v>
      </c>
      <c r="AH1292" s="129">
        <v>0</v>
      </c>
      <c r="AI1292" s="129">
        <v>0</v>
      </c>
      <c r="AJ1292" s="20">
        <v>0</v>
      </c>
      <c r="AK1292" s="129">
        <v>0</v>
      </c>
      <c r="AL1292" s="129">
        <v>0</v>
      </c>
      <c r="AM1292" s="129">
        <v>0</v>
      </c>
      <c r="AN1292" s="129">
        <v>0</v>
      </c>
      <c r="AO1292" s="129">
        <v>0</v>
      </c>
      <c r="AP1292" s="129">
        <v>0</v>
      </c>
      <c r="AQ1292" s="129">
        <v>0</v>
      </c>
      <c r="AR1292" s="129">
        <v>0</v>
      </c>
      <c r="AS1292" s="136">
        <v>0</v>
      </c>
      <c r="AT1292" s="129">
        <v>0</v>
      </c>
      <c r="AU1292" s="129"/>
      <c r="AV1292" s="127">
        <v>0</v>
      </c>
      <c r="AW1292" s="129">
        <v>0</v>
      </c>
      <c r="AX1292" s="129">
        <v>0</v>
      </c>
      <c r="AY1292" s="129">
        <v>0</v>
      </c>
      <c r="AZ1292" s="40" t="s">
        <v>156</v>
      </c>
      <c r="BA1292" s="129">
        <v>0</v>
      </c>
      <c r="BB1292" s="141">
        <v>0</v>
      </c>
      <c r="BC1292" s="23">
        <v>1</v>
      </c>
      <c r="BD1292" s="127" t="s">
        <v>1685</v>
      </c>
      <c r="BE1292" s="129">
        <v>0</v>
      </c>
      <c r="BF1292" s="55">
        <v>0</v>
      </c>
      <c r="BG1292" s="20">
        <v>0</v>
      </c>
      <c r="BH1292" s="129">
        <v>0</v>
      </c>
      <c r="BI1292" s="129">
        <v>0</v>
      </c>
      <c r="BJ1292" s="129">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69051011</v>
      </c>
      <c r="D1293" s="127" t="s">
        <v>1686</v>
      </c>
      <c r="E1293" s="128">
        <v>1</v>
      </c>
      <c r="F1293" s="20">
        <v>80000001</v>
      </c>
      <c r="G1293" s="129">
        <v>0</v>
      </c>
      <c r="H1293" s="129">
        <v>0</v>
      </c>
      <c r="I1293" s="128">
        <v>1</v>
      </c>
      <c r="J1293" s="128">
        <v>0</v>
      </c>
      <c r="K1293" s="129">
        <v>0</v>
      </c>
      <c r="L1293" s="129">
        <v>0</v>
      </c>
      <c r="M1293" s="129" t="s">
        <v>1480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1479</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69051012</v>
      </c>
      <c r="D1294" s="127" t="s">
        <v>1687</v>
      </c>
      <c r="E1294" s="128">
        <v>1</v>
      </c>
      <c r="F1294" s="20">
        <v>80000001</v>
      </c>
      <c r="G1294" s="129">
        <v>0</v>
      </c>
      <c r="H1294" s="129">
        <v>0</v>
      </c>
      <c r="I1294" s="128">
        <v>1</v>
      </c>
      <c r="J1294" s="128">
        <v>0</v>
      </c>
      <c r="K1294" s="129">
        <v>0</v>
      </c>
      <c r="L1294" s="129">
        <v>0</v>
      </c>
      <c r="M1294" s="129" t="s">
        <v>1482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1481</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69051013</v>
      </c>
      <c r="D1295" s="127" t="s">
        <v>1688</v>
      </c>
      <c r="E1295" s="128">
        <v>1</v>
      </c>
      <c r="F1295" s="20">
        <v>80000001</v>
      </c>
      <c r="G1295" s="129">
        <v>0</v>
      </c>
      <c r="H1295" s="129">
        <v>0</v>
      </c>
      <c r="I1295" s="128">
        <v>1</v>
      </c>
      <c r="J1295" s="128">
        <v>0</v>
      </c>
      <c r="K1295" s="129">
        <v>0</v>
      </c>
      <c r="L1295" s="129">
        <v>0</v>
      </c>
      <c r="M1295" s="129" t="s">
        <v>1484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1483</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69051014</v>
      </c>
      <c r="D1296" s="127" t="s">
        <v>1689</v>
      </c>
      <c r="E1296" s="128">
        <v>1</v>
      </c>
      <c r="F1296" s="20">
        <v>80000001</v>
      </c>
      <c r="G1296" s="129">
        <v>0</v>
      </c>
      <c r="H1296" s="129">
        <v>0</v>
      </c>
      <c r="I1296" s="128">
        <v>1</v>
      </c>
      <c r="J1296" s="128">
        <v>0</v>
      </c>
      <c r="K1296" s="129">
        <v>0</v>
      </c>
      <c r="L1296" s="129">
        <v>0</v>
      </c>
      <c r="M1296" s="129" t="s">
        <v>1486</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1485</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69051021</v>
      </c>
      <c r="D1297" s="127" t="s">
        <v>1690</v>
      </c>
      <c r="E1297" s="128">
        <v>1</v>
      </c>
      <c r="F1297" s="20">
        <v>80000001</v>
      </c>
      <c r="G1297" s="129">
        <v>0</v>
      </c>
      <c r="H1297" s="129">
        <v>0</v>
      </c>
      <c r="I1297" s="128">
        <v>1</v>
      </c>
      <c r="J1297" s="128">
        <v>0</v>
      </c>
      <c r="K1297" s="129">
        <v>0</v>
      </c>
      <c r="L1297" s="129">
        <v>0</v>
      </c>
      <c r="M1297" s="129" t="s">
        <v>1488</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1487</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69051022</v>
      </c>
      <c r="D1298" s="127" t="s">
        <v>1691</v>
      </c>
      <c r="E1298" s="128">
        <v>1</v>
      </c>
      <c r="F1298" s="20">
        <v>80000001</v>
      </c>
      <c r="G1298" s="129">
        <v>0</v>
      </c>
      <c r="H1298" s="129">
        <v>0</v>
      </c>
      <c r="I1298" s="128">
        <v>1</v>
      </c>
      <c r="J1298" s="128">
        <v>0</v>
      </c>
      <c r="K1298" s="129">
        <v>0</v>
      </c>
      <c r="L1298" s="129">
        <v>0</v>
      </c>
      <c r="M1298" s="129" t="s">
        <v>1490</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1489</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69051023</v>
      </c>
      <c r="D1299" s="127" t="s">
        <v>1692</v>
      </c>
      <c r="E1299" s="128">
        <v>1</v>
      </c>
      <c r="F1299" s="20">
        <v>80000001</v>
      </c>
      <c r="G1299" s="129">
        <v>0</v>
      </c>
      <c r="H1299" s="129">
        <v>0</v>
      </c>
      <c r="I1299" s="128">
        <v>1</v>
      </c>
      <c r="J1299" s="128">
        <v>0</v>
      </c>
      <c r="K1299" s="129">
        <v>0</v>
      </c>
      <c r="L1299" s="129">
        <v>0</v>
      </c>
      <c r="M1299" s="129" t="s">
        <v>1492</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1491</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69051024</v>
      </c>
      <c r="D1300" s="127" t="s">
        <v>1693</v>
      </c>
      <c r="E1300" s="128">
        <v>1</v>
      </c>
      <c r="F1300" s="20">
        <v>80000001</v>
      </c>
      <c r="G1300" s="129">
        <v>0</v>
      </c>
      <c r="H1300" s="129">
        <v>0</v>
      </c>
      <c r="I1300" s="128">
        <v>1</v>
      </c>
      <c r="J1300" s="128">
        <v>0</v>
      </c>
      <c r="K1300" s="129">
        <v>0</v>
      </c>
      <c r="L1300" s="129">
        <v>0</v>
      </c>
      <c r="M1300" s="129" t="s">
        <v>1494</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1493</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69051031</v>
      </c>
      <c r="D1301" s="127" t="s">
        <v>1694</v>
      </c>
      <c r="E1301" s="128">
        <v>1</v>
      </c>
      <c r="F1301" s="20">
        <v>80000001</v>
      </c>
      <c r="G1301" s="129">
        <v>0</v>
      </c>
      <c r="H1301" s="129">
        <v>0</v>
      </c>
      <c r="I1301" s="128">
        <v>1</v>
      </c>
      <c r="J1301" s="128">
        <v>0</v>
      </c>
      <c r="K1301" s="129">
        <v>0</v>
      </c>
      <c r="L1301" s="129">
        <v>0</v>
      </c>
      <c r="M1301" s="129" t="s">
        <v>1496</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1495</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69051032</v>
      </c>
      <c r="D1302" s="127" t="s">
        <v>1695</v>
      </c>
      <c r="E1302" s="128">
        <v>1</v>
      </c>
      <c r="F1302" s="20">
        <v>80000001</v>
      </c>
      <c r="G1302" s="129">
        <v>0</v>
      </c>
      <c r="H1302" s="129">
        <v>0</v>
      </c>
      <c r="I1302" s="128">
        <v>1</v>
      </c>
      <c r="J1302" s="128">
        <v>0</v>
      </c>
      <c r="K1302" s="129">
        <v>0</v>
      </c>
      <c r="L1302" s="129">
        <v>0</v>
      </c>
      <c r="M1302" s="129" t="s">
        <v>1498</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1497</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69051033</v>
      </c>
      <c r="D1303" s="127" t="s">
        <v>1696</v>
      </c>
      <c r="E1303" s="128">
        <v>1</v>
      </c>
      <c r="F1303" s="20">
        <v>80000001</v>
      </c>
      <c r="G1303" s="129">
        <v>0</v>
      </c>
      <c r="H1303" s="129">
        <v>0</v>
      </c>
      <c r="I1303" s="128">
        <v>1</v>
      </c>
      <c r="J1303" s="128">
        <v>0</v>
      </c>
      <c r="K1303" s="129">
        <v>0</v>
      </c>
      <c r="L1303" s="129">
        <v>0</v>
      </c>
      <c r="M1303" s="129" t="s">
        <v>1500</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1499</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69051034</v>
      </c>
      <c r="D1304" s="127" t="s">
        <v>1697</v>
      </c>
      <c r="E1304" s="128">
        <v>1</v>
      </c>
      <c r="F1304" s="20">
        <v>80000001</v>
      </c>
      <c r="G1304" s="129">
        <v>0</v>
      </c>
      <c r="H1304" s="129">
        <v>0</v>
      </c>
      <c r="I1304" s="128">
        <v>1</v>
      </c>
      <c r="J1304" s="128">
        <v>0</v>
      </c>
      <c r="K1304" s="129">
        <v>0</v>
      </c>
      <c r="L1304" s="129">
        <v>0</v>
      </c>
      <c r="M1304" s="129" t="s">
        <v>1502</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1501</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69052001</v>
      </c>
      <c r="D1305" s="127" t="s">
        <v>1698</v>
      </c>
      <c r="E1305" s="128">
        <v>1</v>
      </c>
      <c r="F1305" s="20">
        <v>80000001</v>
      </c>
      <c r="G1305" s="129">
        <v>0</v>
      </c>
      <c r="H1305" s="129">
        <v>0</v>
      </c>
      <c r="I1305" s="128">
        <v>1</v>
      </c>
      <c r="J1305" s="128">
        <v>0</v>
      </c>
      <c r="K1305" s="129">
        <v>0</v>
      </c>
      <c r="L1305" s="129">
        <v>0</v>
      </c>
      <c r="M1305" s="129" t="s">
        <v>1699</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1700</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69052002</v>
      </c>
      <c r="D1306" s="127" t="s">
        <v>1701</v>
      </c>
      <c r="E1306" s="128">
        <v>1</v>
      </c>
      <c r="F1306" s="20">
        <v>80000001</v>
      </c>
      <c r="G1306" s="129">
        <v>0</v>
      </c>
      <c r="H1306" s="129">
        <v>0</v>
      </c>
      <c r="I1306" s="128">
        <v>1</v>
      </c>
      <c r="J1306" s="128">
        <v>0</v>
      </c>
      <c r="K1306" s="129">
        <v>0</v>
      </c>
      <c r="L1306" s="129">
        <v>0</v>
      </c>
      <c r="M1306" s="129" t="s">
        <v>1702</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1703</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69052003</v>
      </c>
      <c r="D1307" s="127" t="s">
        <v>1704</v>
      </c>
      <c r="E1307" s="128">
        <v>1</v>
      </c>
      <c r="F1307" s="20">
        <v>80000001</v>
      </c>
      <c r="G1307" s="129">
        <v>0</v>
      </c>
      <c r="H1307" s="129">
        <v>0</v>
      </c>
      <c r="I1307" s="128">
        <v>1</v>
      </c>
      <c r="J1307" s="128">
        <v>0</v>
      </c>
      <c r="K1307" s="129">
        <v>0</v>
      </c>
      <c r="L1307" s="129">
        <v>0</v>
      </c>
      <c r="M1307" s="129" t="s">
        <v>1705</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1706</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69052011</v>
      </c>
      <c r="D1308" s="127" t="s">
        <v>1707</v>
      </c>
      <c r="E1308" s="128">
        <v>1</v>
      </c>
      <c r="F1308" s="20">
        <v>80000001</v>
      </c>
      <c r="G1308" s="129">
        <v>0</v>
      </c>
      <c r="H1308" s="129">
        <v>0</v>
      </c>
      <c r="I1308" s="128">
        <v>1</v>
      </c>
      <c r="J1308" s="128">
        <v>0</v>
      </c>
      <c r="K1308" s="129">
        <v>0</v>
      </c>
      <c r="L1308" s="129">
        <v>0</v>
      </c>
      <c r="M1308" s="129" t="s">
        <v>1513</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1512</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69052012</v>
      </c>
      <c r="D1309" s="127" t="s">
        <v>1708</v>
      </c>
      <c r="E1309" s="128">
        <v>1</v>
      </c>
      <c r="F1309" s="20">
        <v>80000001</v>
      </c>
      <c r="G1309" s="129">
        <v>0</v>
      </c>
      <c r="H1309" s="129">
        <v>0</v>
      </c>
      <c r="I1309" s="128">
        <v>1</v>
      </c>
      <c r="J1309" s="128">
        <v>0</v>
      </c>
      <c r="K1309" s="129">
        <v>0</v>
      </c>
      <c r="L1309" s="129">
        <v>0</v>
      </c>
      <c r="M1309" s="129" t="s">
        <v>1515</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1514</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69052013</v>
      </c>
      <c r="D1310" s="127" t="s">
        <v>1709</v>
      </c>
      <c r="E1310" s="128">
        <v>1</v>
      </c>
      <c r="F1310" s="20">
        <v>80000001</v>
      </c>
      <c r="G1310" s="129">
        <v>0</v>
      </c>
      <c r="H1310" s="129">
        <v>0</v>
      </c>
      <c r="I1310" s="128">
        <v>1</v>
      </c>
      <c r="J1310" s="128">
        <v>0</v>
      </c>
      <c r="K1310" s="129">
        <v>0</v>
      </c>
      <c r="L1310" s="129">
        <v>0</v>
      </c>
      <c r="M1310" s="129" t="s">
        <v>1517</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1516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69052014</v>
      </c>
      <c r="D1311" s="127" t="s">
        <v>1710</v>
      </c>
      <c r="E1311" s="128">
        <v>1</v>
      </c>
      <c r="F1311" s="20">
        <v>80000001</v>
      </c>
      <c r="G1311" s="129">
        <v>0</v>
      </c>
      <c r="H1311" s="129">
        <v>0</v>
      </c>
      <c r="I1311" s="128">
        <v>1</v>
      </c>
      <c r="J1311" s="128">
        <v>0</v>
      </c>
      <c r="K1311" s="129">
        <v>0</v>
      </c>
      <c r="L1311" s="129">
        <v>0</v>
      </c>
      <c r="M1311" s="129" t="s">
        <v>1519</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1518</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69052021</v>
      </c>
      <c r="D1312" s="127" t="s">
        <v>1711</v>
      </c>
      <c r="E1312" s="128">
        <v>1</v>
      </c>
      <c r="F1312" s="20">
        <v>80000001</v>
      </c>
      <c r="G1312" s="129">
        <v>0</v>
      </c>
      <c r="H1312" s="129">
        <v>0</v>
      </c>
      <c r="I1312" s="128">
        <v>1</v>
      </c>
      <c r="J1312" s="128">
        <v>0</v>
      </c>
      <c r="K1312" s="129">
        <v>0</v>
      </c>
      <c r="L1312" s="129">
        <v>0</v>
      </c>
      <c r="M1312" s="129" t="s">
        <v>1521</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1520</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69052022</v>
      </c>
      <c r="D1313" s="127" t="s">
        <v>1712</v>
      </c>
      <c r="E1313" s="128">
        <v>1</v>
      </c>
      <c r="F1313" s="20">
        <v>80000001</v>
      </c>
      <c r="G1313" s="129">
        <v>0</v>
      </c>
      <c r="H1313" s="129">
        <v>0</v>
      </c>
      <c r="I1313" s="128">
        <v>1</v>
      </c>
      <c r="J1313" s="128">
        <v>0</v>
      </c>
      <c r="K1313" s="129">
        <v>0</v>
      </c>
      <c r="L1313" s="129">
        <v>0</v>
      </c>
      <c r="M1313" s="129" t="s">
        <v>1523</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1522</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69052023</v>
      </c>
      <c r="D1314" s="127" t="s">
        <v>1713</v>
      </c>
      <c r="E1314" s="128">
        <v>1</v>
      </c>
      <c r="F1314" s="20">
        <v>80000001</v>
      </c>
      <c r="G1314" s="129">
        <v>0</v>
      </c>
      <c r="H1314" s="129">
        <v>0</v>
      </c>
      <c r="I1314" s="128">
        <v>1</v>
      </c>
      <c r="J1314" s="128">
        <v>0</v>
      </c>
      <c r="K1314" s="129">
        <v>0</v>
      </c>
      <c r="L1314" s="129">
        <v>0</v>
      </c>
      <c r="M1314" s="129" t="s">
        <v>1525</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1524</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69052024</v>
      </c>
      <c r="D1315" s="127" t="s">
        <v>1714</v>
      </c>
      <c r="E1315" s="128">
        <v>1</v>
      </c>
      <c r="F1315" s="20">
        <v>80000001</v>
      </c>
      <c r="G1315" s="129">
        <v>0</v>
      </c>
      <c r="H1315" s="129">
        <v>0</v>
      </c>
      <c r="I1315" s="128">
        <v>1</v>
      </c>
      <c r="J1315" s="128">
        <v>0</v>
      </c>
      <c r="K1315" s="129">
        <v>0</v>
      </c>
      <c r="L1315" s="129">
        <v>0</v>
      </c>
      <c r="M1315" s="129" t="s">
        <v>1527</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1526</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69052031</v>
      </c>
      <c r="D1316" s="127" t="s">
        <v>1715</v>
      </c>
      <c r="E1316" s="128">
        <v>1</v>
      </c>
      <c r="F1316" s="20">
        <v>80000001</v>
      </c>
      <c r="G1316" s="129">
        <v>0</v>
      </c>
      <c r="H1316" s="129">
        <v>0</v>
      </c>
      <c r="I1316" s="128">
        <v>1</v>
      </c>
      <c r="J1316" s="128">
        <v>0</v>
      </c>
      <c r="K1316" s="129">
        <v>0</v>
      </c>
      <c r="L1316" s="129">
        <v>0</v>
      </c>
      <c r="M1316" s="129" t="s">
        <v>1529</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1528</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69052032</v>
      </c>
      <c r="D1317" s="127" t="s">
        <v>1716</v>
      </c>
      <c r="E1317" s="128">
        <v>1</v>
      </c>
      <c r="F1317" s="20">
        <v>80000001</v>
      </c>
      <c r="G1317" s="129">
        <v>0</v>
      </c>
      <c r="H1317" s="129">
        <v>0</v>
      </c>
      <c r="I1317" s="128">
        <v>1</v>
      </c>
      <c r="J1317" s="128">
        <v>0</v>
      </c>
      <c r="K1317" s="129">
        <v>0</v>
      </c>
      <c r="L1317" s="129">
        <v>0</v>
      </c>
      <c r="M1317" s="129" t="s">
        <v>1531</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1530</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69052033</v>
      </c>
      <c r="D1318" s="127" t="s">
        <v>1717</v>
      </c>
      <c r="E1318" s="128">
        <v>1</v>
      </c>
      <c r="F1318" s="20">
        <v>80000001</v>
      </c>
      <c r="G1318" s="129">
        <v>0</v>
      </c>
      <c r="H1318" s="129">
        <v>0</v>
      </c>
      <c r="I1318" s="128">
        <v>1</v>
      </c>
      <c r="J1318" s="128">
        <v>0</v>
      </c>
      <c r="K1318" s="129">
        <v>0</v>
      </c>
      <c r="L1318" s="129">
        <v>0</v>
      </c>
      <c r="M1318" s="129" t="s">
        <v>1533</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1532</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69052034</v>
      </c>
      <c r="D1319" s="127" t="s">
        <v>1718</v>
      </c>
      <c r="E1319" s="128">
        <v>1</v>
      </c>
      <c r="F1319" s="20">
        <v>80000001</v>
      </c>
      <c r="G1319" s="129">
        <v>0</v>
      </c>
      <c r="H1319" s="129">
        <v>0</v>
      </c>
      <c r="I1319" s="128">
        <v>1</v>
      </c>
      <c r="J1319" s="128">
        <v>0</v>
      </c>
      <c r="K1319" s="129">
        <v>0</v>
      </c>
      <c r="L1319" s="129">
        <v>0</v>
      </c>
      <c r="M1319" s="129" t="s">
        <v>1535</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1534</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71">
        <v>69053001</v>
      </c>
      <c r="D1320" s="148" t="s">
        <v>757</v>
      </c>
      <c r="E1320" s="149">
        <v>1</v>
      </c>
      <c r="F1320" s="20">
        <v>80000001</v>
      </c>
      <c r="G1320" s="150">
        <v>0</v>
      </c>
      <c r="H1320" s="150">
        <v>0</v>
      </c>
      <c r="I1320" s="149">
        <v>1</v>
      </c>
      <c r="J1320" s="149">
        <v>0</v>
      </c>
      <c r="K1320" s="150">
        <v>0</v>
      </c>
      <c r="L1320" s="150">
        <v>0</v>
      </c>
      <c r="M1320" s="150" t="s">
        <v>1719</v>
      </c>
      <c r="N1320" s="150">
        <v>3</v>
      </c>
      <c r="O1320" s="150">
        <v>0</v>
      </c>
      <c r="P1320" s="150">
        <v>0</v>
      </c>
      <c r="Q1320" s="150">
        <v>0</v>
      </c>
      <c r="R1320" s="70">
        <v>0</v>
      </c>
      <c r="S1320" s="150">
        <v>0</v>
      </c>
      <c r="T1320" s="68">
        <v>1</v>
      </c>
      <c r="U1320" s="150">
        <v>0</v>
      </c>
      <c r="V1320" s="150">
        <v>0</v>
      </c>
      <c r="W1320" s="150">
        <v>0</v>
      </c>
      <c r="X1320" s="150"/>
      <c r="Y1320" s="150">
        <v>0</v>
      </c>
      <c r="Z1320" s="150">
        <v>0</v>
      </c>
      <c r="AA1320" s="150">
        <v>0</v>
      </c>
      <c r="AB1320" s="150">
        <v>0</v>
      </c>
      <c r="AC1320" s="149">
        <v>0</v>
      </c>
      <c r="AD1320" s="150">
        <v>0</v>
      </c>
      <c r="AE1320" s="150">
        <v>0</v>
      </c>
      <c r="AF1320" s="150">
        <v>0</v>
      </c>
      <c r="AG1320" s="150">
        <v>0</v>
      </c>
      <c r="AH1320" s="150">
        <v>0</v>
      </c>
      <c r="AI1320" s="150">
        <v>0</v>
      </c>
      <c r="AJ1320" s="70">
        <v>0</v>
      </c>
      <c r="AK1320" s="150">
        <v>0</v>
      </c>
      <c r="AL1320" s="150">
        <v>0</v>
      </c>
      <c r="AM1320" s="150">
        <v>0</v>
      </c>
      <c r="AN1320" s="150">
        <v>0</v>
      </c>
      <c r="AO1320" s="150">
        <v>0</v>
      </c>
      <c r="AP1320" s="150">
        <v>0</v>
      </c>
      <c r="AQ1320" s="150">
        <v>0</v>
      </c>
      <c r="AR1320" s="150">
        <v>0</v>
      </c>
      <c r="AS1320" s="151">
        <v>0</v>
      </c>
      <c r="AT1320" s="150">
        <v>0</v>
      </c>
      <c r="AU1320" s="150"/>
      <c r="AV1320" s="148">
        <v>0</v>
      </c>
      <c r="AW1320" s="150">
        <v>0</v>
      </c>
      <c r="AX1320" s="150">
        <v>0</v>
      </c>
      <c r="AY1320" s="150">
        <v>0</v>
      </c>
      <c r="AZ1320" s="80" t="s">
        <v>156</v>
      </c>
      <c r="BA1320" s="150">
        <v>0</v>
      </c>
      <c r="BB1320" s="153">
        <v>0</v>
      </c>
      <c r="BC1320" s="72">
        <v>1</v>
      </c>
      <c r="BD1320" s="150" t="s">
        <v>1720</v>
      </c>
      <c r="BE1320" s="150">
        <v>0</v>
      </c>
      <c r="BF1320" s="154">
        <v>0</v>
      </c>
      <c r="BG1320" s="70">
        <v>0</v>
      </c>
      <c r="BH1320" s="150">
        <v>0</v>
      </c>
      <c r="BI1320" s="150">
        <v>0</v>
      </c>
      <c r="BJ1320" s="150">
        <v>0</v>
      </c>
      <c r="BK1320" s="74">
        <v>0</v>
      </c>
      <c r="BL1320" s="70">
        <v>0</v>
      </c>
      <c r="BM1320" s="70">
        <v>0</v>
      </c>
      <c r="BN1320" s="70">
        <v>0</v>
      </c>
      <c r="BO1320" s="70">
        <v>0</v>
      </c>
      <c r="BP1320" s="70">
        <v>0</v>
      </c>
      <c r="BQ1320" s="70">
        <v>0</v>
      </c>
      <c r="BR1320" s="20">
        <v>0</v>
      </c>
      <c r="BS1320" s="20"/>
      <c r="BT1320" s="20"/>
      <c r="BU1320" s="20"/>
      <c r="BV1320" s="70">
        <v>0</v>
      </c>
      <c r="BW1320" s="70">
        <v>0</v>
      </c>
      <c r="BX1320" s="70">
        <v>0</v>
      </c>
    </row>
    <row r="1321" spans="3:76" ht="20.100000000000001" customHeight="1">
      <c r="C1321" s="71">
        <v>69053002</v>
      </c>
      <c r="D1321" s="148" t="s">
        <v>759</v>
      </c>
      <c r="E1321" s="149">
        <v>1</v>
      </c>
      <c r="F1321" s="20">
        <v>80000001</v>
      </c>
      <c r="G1321" s="150">
        <v>0</v>
      </c>
      <c r="H1321" s="150">
        <v>0</v>
      </c>
      <c r="I1321" s="149">
        <v>1</v>
      </c>
      <c r="J1321" s="149">
        <v>0</v>
      </c>
      <c r="K1321" s="150">
        <v>0</v>
      </c>
      <c r="L1321" s="150">
        <v>0</v>
      </c>
      <c r="M1321" s="150" t="s">
        <v>1721</v>
      </c>
      <c r="N1321" s="150">
        <v>3</v>
      </c>
      <c r="O1321" s="150">
        <v>0</v>
      </c>
      <c r="P1321" s="150">
        <v>0</v>
      </c>
      <c r="Q1321" s="150">
        <v>0</v>
      </c>
      <c r="R1321" s="70">
        <v>0</v>
      </c>
      <c r="S1321" s="150">
        <v>0</v>
      </c>
      <c r="T1321" s="68">
        <v>1</v>
      </c>
      <c r="U1321" s="150">
        <v>0</v>
      </c>
      <c r="V1321" s="150">
        <v>0</v>
      </c>
      <c r="W1321" s="150">
        <v>0</v>
      </c>
      <c r="X1321" s="150"/>
      <c r="Y1321" s="150">
        <v>0</v>
      </c>
      <c r="Z1321" s="150">
        <v>0</v>
      </c>
      <c r="AA1321" s="150">
        <v>0</v>
      </c>
      <c r="AB1321" s="150">
        <v>0</v>
      </c>
      <c r="AC1321" s="149">
        <v>0</v>
      </c>
      <c r="AD1321" s="150">
        <v>0</v>
      </c>
      <c r="AE1321" s="150">
        <v>0</v>
      </c>
      <c r="AF1321" s="150">
        <v>0</v>
      </c>
      <c r="AG1321" s="150">
        <v>0</v>
      </c>
      <c r="AH1321" s="150">
        <v>0</v>
      </c>
      <c r="AI1321" s="150">
        <v>0</v>
      </c>
      <c r="AJ1321" s="70">
        <v>0</v>
      </c>
      <c r="AK1321" s="150">
        <v>0</v>
      </c>
      <c r="AL1321" s="150">
        <v>0</v>
      </c>
      <c r="AM1321" s="150">
        <v>0</v>
      </c>
      <c r="AN1321" s="150">
        <v>0</v>
      </c>
      <c r="AO1321" s="150">
        <v>0</v>
      </c>
      <c r="AP1321" s="150">
        <v>0</v>
      </c>
      <c r="AQ1321" s="150">
        <v>0</v>
      </c>
      <c r="AR1321" s="150">
        <v>0</v>
      </c>
      <c r="AS1321" s="151">
        <v>0</v>
      </c>
      <c r="AT1321" s="150">
        <v>0</v>
      </c>
      <c r="AU1321" s="150"/>
      <c r="AV1321" s="148">
        <v>0</v>
      </c>
      <c r="AW1321" s="150">
        <v>0</v>
      </c>
      <c r="AX1321" s="150">
        <v>0</v>
      </c>
      <c r="AY1321" s="150">
        <v>0</v>
      </c>
      <c r="AZ1321" s="80" t="s">
        <v>156</v>
      </c>
      <c r="BA1321" s="150">
        <v>0</v>
      </c>
      <c r="BB1321" s="153">
        <v>0</v>
      </c>
      <c r="BC1321" s="72">
        <v>1</v>
      </c>
      <c r="BD1321" s="150" t="s">
        <v>1722</v>
      </c>
      <c r="BE1321" s="150">
        <v>0</v>
      </c>
      <c r="BF1321" s="154">
        <v>0</v>
      </c>
      <c r="BG1321" s="70">
        <v>0</v>
      </c>
      <c r="BH1321" s="150">
        <v>0</v>
      </c>
      <c r="BI1321" s="150">
        <v>0</v>
      </c>
      <c r="BJ1321" s="150">
        <v>0</v>
      </c>
      <c r="BK1321" s="74">
        <v>0</v>
      </c>
      <c r="BL1321" s="70">
        <v>0</v>
      </c>
      <c r="BM1321" s="70">
        <v>0</v>
      </c>
      <c r="BN1321" s="70">
        <v>0</v>
      </c>
      <c r="BO1321" s="70">
        <v>0</v>
      </c>
      <c r="BP1321" s="70">
        <v>0</v>
      </c>
      <c r="BQ1321" s="70">
        <v>0</v>
      </c>
      <c r="BR1321" s="20">
        <v>0</v>
      </c>
      <c r="BS1321" s="20"/>
      <c r="BT1321" s="20"/>
      <c r="BU1321" s="20"/>
      <c r="BV1321" s="70">
        <v>0</v>
      </c>
      <c r="BW1321" s="70">
        <v>0</v>
      </c>
      <c r="BX1321" s="70">
        <v>0</v>
      </c>
    </row>
    <row r="1322" spans="3:76" ht="20.100000000000001" customHeight="1">
      <c r="C1322" s="71">
        <v>69053003</v>
      </c>
      <c r="D1322" s="148" t="s">
        <v>760</v>
      </c>
      <c r="E1322" s="149">
        <v>1</v>
      </c>
      <c r="F1322" s="20">
        <v>80000001</v>
      </c>
      <c r="G1322" s="150">
        <v>0</v>
      </c>
      <c r="H1322" s="150">
        <v>0</v>
      </c>
      <c r="I1322" s="149">
        <v>1</v>
      </c>
      <c r="J1322" s="149">
        <v>0</v>
      </c>
      <c r="K1322" s="150">
        <v>0</v>
      </c>
      <c r="L1322" s="150">
        <v>0</v>
      </c>
      <c r="M1322" s="150" t="s">
        <v>1723</v>
      </c>
      <c r="N1322" s="150">
        <v>3</v>
      </c>
      <c r="O1322" s="150">
        <v>0</v>
      </c>
      <c r="P1322" s="150">
        <v>0</v>
      </c>
      <c r="Q1322" s="150">
        <v>0</v>
      </c>
      <c r="R1322" s="70">
        <v>0</v>
      </c>
      <c r="S1322" s="150">
        <v>0</v>
      </c>
      <c r="T1322" s="68">
        <v>1</v>
      </c>
      <c r="U1322" s="150">
        <v>0</v>
      </c>
      <c r="V1322" s="150">
        <v>0</v>
      </c>
      <c r="W1322" s="150">
        <v>0</v>
      </c>
      <c r="X1322" s="150"/>
      <c r="Y1322" s="150">
        <v>0</v>
      </c>
      <c r="Z1322" s="150">
        <v>0</v>
      </c>
      <c r="AA1322" s="150">
        <v>0</v>
      </c>
      <c r="AB1322" s="150">
        <v>0</v>
      </c>
      <c r="AC1322" s="149">
        <v>0</v>
      </c>
      <c r="AD1322" s="150">
        <v>0</v>
      </c>
      <c r="AE1322" s="150">
        <v>0</v>
      </c>
      <c r="AF1322" s="150">
        <v>0</v>
      </c>
      <c r="AG1322" s="150">
        <v>0</v>
      </c>
      <c r="AH1322" s="150">
        <v>0</v>
      </c>
      <c r="AI1322" s="150">
        <v>0</v>
      </c>
      <c r="AJ1322" s="70">
        <v>0</v>
      </c>
      <c r="AK1322" s="150">
        <v>0</v>
      </c>
      <c r="AL1322" s="150">
        <v>0</v>
      </c>
      <c r="AM1322" s="150">
        <v>0</v>
      </c>
      <c r="AN1322" s="150">
        <v>0</v>
      </c>
      <c r="AO1322" s="150">
        <v>0</v>
      </c>
      <c r="AP1322" s="150">
        <v>0</v>
      </c>
      <c r="AQ1322" s="150">
        <v>0</v>
      </c>
      <c r="AR1322" s="150">
        <v>0</v>
      </c>
      <c r="AS1322" s="151">
        <v>0</v>
      </c>
      <c r="AT1322" s="150">
        <v>0</v>
      </c>
      <c r="AU1322" s="150"/>
      <c r="AV1322" s="148">
        <v>0</v>
      </c>
      <c r="AW1322" s="150">
        <v>0</v>
      </c>
      <c r="AX1322" s="150">
        <v>0</v>
      </c>
      <c r="AY1322" s="150">
        <v>0</v>
      </c>
      <c r="AZ1322" s="80" t="s">
        <v>156</v>
      </c>
      <c r="BA1322" s="150">
        <v>0</v>
      </c>
      <c r="BB1322" s="153">
        <v>0</v>
      </c>
      <c r="BC1322" s="72">
        <v>1</v>
      </c>
      <c r="BD1322" s="150" t="s">
        <v>1724</v>
      </c>
      <c r="BE1322" s="150">
        <v>0</v>
      </c>
      <c r="BF1322" s="154">
        <v>0</v>
      </c>
      <c r="BG1322" s="70">
        <v>0</v>
      </c>
      <c r="BH1322" s="150">
        <v>0</v>
      </c>
      <c r="BI1322" s="150">
        <v>0</v>
      </c>
      <c r="BJ1322" s="150">
        <v>0</v>
      </c>
      <c r="BK1322" s="74">
        <v>0</v>
      </c>
      <c r="BL1322" s="70">
        <v>0</v>
      </c>
      <c r="BM1322" s="70">
        <v>0</v>
      </c>
      <c r="BN1322" s="70">
        <v>0</v>
      </c>
      <c r="BO1322" s="70">
        <v>0</v>
      </c>
      <c r="BP1322" s="70">
        <v>0</v>
      </c>
      <c r="BQ1322" s="70">
        <v>0</v>
      </c>
      <c r="BR1322" s="20">
        <v>0</v>
      </c>
      <c r="BS1322" s="20"/>
      <c r="BT1322" s="20"/>
      <c r="BU1322" s="20"/>
      <c r="BV1322" s="70">
        <v>0</v>
      </c>
      <c r="BW1322" s="70">
        <v>0</v>
      </c>
      <c r="BX1322" s="70">
        <v>0</v>
      </c>
    </row>
    <row r="1323" spans="3:76" ht="20.100000000000001" customHeight="1">
      <c r="C1323" s="71">
        <v>69053011</v>
      </c>
      <c r="D1323" s="148" t="s">
        <v>926</v>
      </c>
      <c r="E1323" s="149">
        <v>1</v>
      </c>
      <c r="F1323" s="20">
        <v>80000001</v>
      </c>
      <c r="G1323" s="150">
        <v>0</v>
      </c>
      <c r="H1323" s="150">
        <v>0</v>
      </c>
      <c r="I1323" s="149">
        <v>1</v>
      </c>
      <c r="J1323" s="149">
        <v>0</v>
      </c>
      <c r="K1323" s="150">
        <v>0</v>
      </c>
      <c r="L1323" s="150">
        <v>0</v>
      </c>
      <c r="M1323" s="150" t="s">
        <v>1545</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1544</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69053012</v>
      </c>
      <c r="D1324" s="148" t="s">
        <v>265</v>
      </c>
      <c r="E1324" s="149">
        <v>1</v>
      </c>
      <c r="F1324" s="20">
        <v>80000001</v>
      </c>
      <c r="G1324" s="150">
        <v>0</v>
      </c>
      <c r="H1324" s="150">
        <v>0</v>
      </c>
      <c r="I1324" s="149">
        <v>1</v>
      </c>
      <c r="J1324" s="149">
        <v>0</v>
      </c>
      <c r="K1324" s="150">
        <v>0</v>
      </c>
      <c r="L1324" s="150">
        <v>0</v>
      </c>
      <c r="M1324" s="150" t="s">
        <v>1547</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1546</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69053013</v>
      </c>
      <c r="D1325" s="148" t="s">
        <v>941</v>
      </c>
      <c r="E1325" s="149">
        <v>1</v>
      </c>
      <c r="F1325" s="20">
        <v>80000001</v>
      </c>
      <c r="G1325" s="150">
        <v>0</v>
      </c>
      <c r="H1325" s="150">
        <v>0</v>
      </c>
      <c r="I1325" s="149">
        <v>1</v>
      </c>
      <c r="J1325" s="149">
        <v>0</v>
      </c>
      <c r="K1325" s="150">
        <v>0</v>
      </c>
      <c r="L1325" s="150">
        <v>0</v>
      </c>
      <c r="M1325" s="150" t="s">
        <v>1549</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1548</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69053014</v>
      </c>
      <c r="D1326" s="148" t="s">
        <v>942</v>
      </c>
      <c r="E1326" s="149">
        <v>1</v>
      </c>
      <c r="F1326" s="20">
        <v>80000001</v>
      </c>
      <c r="G1326" s="150">
        <v>0</v>
      </c>
      <c r="H1326" s="150">
        <v>0</v>
      </c>
      <c r="I1326" s="149">
        <v>1</v>
      </c>
      <c r="J1326" s="149">
        <v>0</v>
      </c>
      <c r="K1326" s="150">
        <v>0</v>
      </c>
      <c r="L1326" s="150">
        <v>0</v>
      </c>
      <c r="M1326" s="150" t="s">
        <v>1551</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1550</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69053021</v>
      </c>
      <c r="D1327" s="148" t="s">
        <v>963</v>
      </c>
      <c r="E1327" s="149">
        <v>1</v>
      </c>
      <c r="F1327" s="20">
        <v>80000001</v>
      </c>
      <c r="G1327" s="150">
        <v>0</v>
      </c>
      <c r="H1327" s="150">
        <v>0</v>
      </c>
      <c r="I1327" s="149">
        <v>1</v>
      </c>
      <c r="J1327" s="149">
        <v>0</v>
      </c>
      <c r="K1327" s="150">
        <v>0</v>
      </c>
      <c r="L1327" s="150">
        <v>0</v>
      </c>
      <c r="M1327" s="150" t="s">
        <v>1553</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1552</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69053022</v>
      </c>
      <c r="D1328" s="148" t="s">
        <v>964</v>
      </c>
      <c r="E1328" s="149">
        <v>1</v>
      </c>
      <c r="F1328" s="20">
        <v>80000001</v>
      </c>
      <c r="G1328" s="150">
        <v>0</v>
      </c>
      <c r="H1328" s="150">
        <v>0</v>
      </c>
      <c r="I1328" s="149">
        <v>1</v>
      </c>
      <c r="J1328" s="149">
        <v>0</v>
      </c>
      <c r="K1328" s="150">
        <v>0</v>
      </c>
      <c r="L1328" s="150">
        <v>0</v>
      </c>
      <c r="M1328" s="150" t="s">
        <v>1555</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1554</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69053023</v>
      </c>
      <c r="D1329" s="148" t="s">
        <v>965</v>
      </c>
      <c r="E1329" s="149">
        <v>1</v>
      </c>
      <c r="F1329" s="20">
        <v>80000001</v>
      </c>
      <c r="G1329" s="150">
        <v>0</v>
      </c>
      <c r="H1329" s="150">
        <v>0</v>
      </c>
      <c r="I1329" s="149">
        <v>1</v>
      </c>
      <c r="J1329" s="149">
        <v>0</v>
      </c>
      <c r="K1329" s="150">
        <v>0</v>
      </c>
      <c r="L1329" s="150">
        <v>0</v>
      </c>
      <c r="M1329" s="150" t="s">
        <v>1557</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1556</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69053024</v>
      </c>
      <c r="D1330" s="148" t="s">
        <v>966</v>
      </c>
      <c r="E1330" s="149">
        <v>1</v>
      </c>
      <c r="F1330" s="20">
        <v>80000001</v>
      </c>
      <c r="G1330" s="150">
        <v>0</v>
      </c>
      <c r="H1330" s="150">
        <v>0</v>
      </c>
      <c r="I1330" s="149">
        <v>1</v>
      </c>
      <c r="J1330" s="149">
        <v>0</v>
      </c>
      <c r="K1330" s="150">
        <v>0</v>
      </c>
      <c r="L1330" s="150">
        <v>0</v>
      </c>
      <c r="M1330" s="150" t="s">
        <v>1559</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1558</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69053031</v>
      </c>
      <c r="D1331" s="148" t="s">
        <v>970</v>
      </c>
      <c r="E1331" s="149">
        <v>1</v>
      </c>
      <c r="F1331" s="20">
        <v>80000001</v>
      </c>
      <c r="G1331" s="150">
        <v>0</v>
      </c>
      <c r="H1331" s="150">
        <v>0</v>
      </c>
      <c r="I1331" s="149">
        <v>1</v>
      </c>
      <c r="J1331" s="149">
        <v>0</v>
      </c>
      <c r="K1331" s="150">
        <v>0</v>
      </c>
      <c r="L1331" s="150">
        <v>0</v>
      </c>
      <c r="M1331" s="150" t="s">
        <v>1561</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1560</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69053032</v>
      </c>
      <c r="D1332" s="148" t="s">
        <v>986</v>
      </c>
      <c r="E1332" s="149">
        <v>1</v>
      </c>
      <c r="F1332" s="20">
        <v>80000001</v>
      </c>
      <c r="G1332" s="150">
        <v>0</v>
      </c>
      <c r="H1332" s="150">
        <v>0</v>
      </c>
      <c r="I1332" s="149">
        <v>1</v>
      </c>
      <c r="J1332" s="149">
        <v>0</v>
      </c>
      <c r="K1332" s="150">
        <v>0</v>
      </c>
      <c r="L1332" s="150">
        <v>0</v>
      </c>
      <c r="M1332" s="150" t="s">
        <v>1563</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1562</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69053033</v>
      </c>
      <c r="D1333" s="148" t="s">
        <v>987</v>
      </c>
      <c r="E1333" s="149">
        <v>1</v>
      </c>
      <c r="F1333" s="20">
        <v>80000001</v>
      </c>
      <c r="G1333" s="150">
        <v>0</v>
      </c>
      <c r="H1333" s="150">
        <v>0</v>
      </c>
      <c r="I1333" s="149">
        <v>1</v>
      </c>
      <c r="J1333" s="149">
        <v>0</v>
      </c>
      <c r="K1333" s="150">
        <v>0</v>
      </c>
      <c r="L1333" s="150">
        <v>0</v>
      </c>
      <c r="M1333" s="150" t="s">
        <v>1565</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1564</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69053034</v>
      </c>
      <c r="D1334" s="148" t="s">
        <v>988</v>
      </c>
      <c r="E1334" s="149">
        <v>1</v>
      </c>
      <c r="F1334" s="20">
        <v>80000001</v>
      </c>
      <c r="G1334" s="150">
        <v>0</v>
      </c>
      <c r="H1334" s="150">
        <v>0</v>
      </c>
      <c r="I1334" s="149">
        <v>1</v>
      </c>
      <c r="J1334" s="149">
        <v>0</v>
      </c>
      <c r="K1334" s="150">
        <v>0</v>
      </c>
      <c r="L1334" s="150">
        <v>0</v>
      </c>
      <c r="M1334" s="150" t="s">
        <v>1567</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1566</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14">
        <v>69060100</v>
      </c>
      <c r="D1335" s="15" t="s">
        <v>1725</v>
      </c>
      <c r="E1335" s="14">
        <v>0</v>
      </c>
      <c r="F1335" s="20">
        <v>80000001</v>
      </c>
      <c r="G1335" s="14">
        <v>69060101</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1726</v>
      </c>
      <c r="BB1335" s="23">
        <v>0</v>
      </c>
      <c r="BC1335" s="23">
        <v>1</v>
      </c>
      <c r="BD1335" s="15" t="s">
        <v>1727</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69060101</v>
      </c>
      <c r="D1336" s="15" t="s">
        <v>1728</v>
      </c>
      <c r="E1336" s="14">
        <v>1</v>
      </c>
      <c r="F1336" s="20">
        <v>80000001</v>
      </c>
      <c r="G1336" s="14">
        <v>69060102</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1729</v>
      </c>
      <c r="BB1336" s="23">
        <v>0</v>
      </c>
      <c r="BC1336" s="23">
        <v>1</v>
      </c>
      <c r="BD1336" s="15" t="s">
        <v>1730</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69060102</v>
      </c>
      <c r="D1337" s="15" t="s">
        <v>1731</v>
      </c>
      <c r="E1337" s="14">
        <v>2</v>
      </c>
      <c r="F1337" s="20">
        <v>80000001</v>
      </c>
      <c r="G1337" s="14">
        <v>69060103</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1732</v>
      </c>
      <c r="BB1337" s="23">
        <v>0</v>
      </c>
      <c r="BC1337" s="23">
        <v>1</v>
      </c>
      <c r="BD1337" s="15" t="s">
        <v>1733</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69060103</v>
      </c>
      <c r="D1338" s="15" t="s">
        <v>1734</v>
      </c>
      <c r="E1338" s="14">
        <v>3</v>
      </c>
      <c r="F1338" s="20">
        <v>80000001</v>
      </c>
      <c r="G1338" s="14">
        <v>69060104</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1735</v>
      </c>
      <c r="BB1338" s="23">
        <v>0</v>
      </c>
      <c r="BC1338" s="23">
        <v>1</v>
      </c>
      <c r="BD1338" s="15" t="s">
        <v>1736</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69060104</v>
      </c>
      <c r="D1339" s="15" t="s">
        <v>1737</v>
      </c>
      <c r="E1339" s="14">
        <v>4</v>
      </c>
      <c r="F1339" s="20">
        <v>80000001</v>
      </c>
      <c r="G1339" s="14">
        <v>69060105</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1738</v>
      </c>
      <c r="BB1339" s="23">
        <v>0</v>
      </c>
      <c r="BC1339" s="23">
        <v>1</v>
      </c>
      <c r="BD1339" s="15" t="s">
        <v>1739</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69060105</v>
      </c>
      <c r="D1340" s="15" t="s">
        <v>1740</v>
      </c>
      <c r="E1340" s="14">
        <v>5</v>
      </c>
      <c r="F1340" s="20">
        <v>80000001</v>
      </c>
      <c r="G1340" s="14">
        <v>69060106</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1741</v>
      </c>
      <c r="BB1340" s="23">
        <v>0</v>
      </c>
      <c r="BC1340" s="23">
        <v>1</v>
      </c>
      <c r="BD1340" s="15" t="s">
        <v>1742</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69060106</v>
      </c>
      <c r="D1341" s="15" t="s">
        <v>1743</v>
      </c>
      <c r="E1341" s="14">
        <v>6</v>
      </c>
      <c r="F1341" s="20">
        <v>80000001</v>
      </c>
      <c r="G1341" s="14">
        <v>69060107</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1744</v>
      </c>
      <c r="BB1341" s="23">
        <v>0</v>
      </c>
      <c r="BC1341" s="23">
        <v>1</v>
      </c>
      <c r="BD1341" s="15" t="s">
        <v>1745</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69060107</v>
      </c>
      <c r="D1342" s="15" t="s">
        <v>1746</v>
      </c>
      <c r="E1342" s="14">
        <v>7</v>
      </c>
      <c r="F1342" s="20">
        <v>80000001</v>
      </c>
      <c r="G1342" s="14">
        <v>69060108</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1747</v>
      </c>
      <c r="BB1342" s="23">
        <v>0</v>
      </c>
      <c r="BC1342" s="23">
        <v>1</v>
      </c>
      <c r="BD1342" s="15" t="s">
        <v>1748</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69060108</v>
      </c>
      <c r="D1343" s="15" t="s">
        <v>1749</v>
      </c>
      <c r="E1343" s="14">
        <v>8</v>
      </c>
      <c r="F1343" s="20">
        <v>80000001</v>
      </c>
      <c r="G1343" s="14">
        <v>69060109</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1750</v>
      </c>
      <c r="BB1343" s="23">
        <v>0</v>
      </c>
      <c r="BC1343" s="23">
        <v>1</v>
      </c>
      <c r="BD1343" s="15" t="s">
        <v>1751</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69060109</v>
      </c>
      <c r="D1344" s="15" t="s">
        <v>1752</v>
      </c>
      <c r="E1344" s="14">
        <v>9</v>
      </c>
      <c r="F1344" s="20">
        <v>80000001</v>
      </c>
      <c r="G1344" s="14">
        <v>69060110</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1753</v>
      </c>
      <c r="BB1344" s="23">
        <v>0</v>
      </c>
      <c r="BC1344" s="23">
        <v>1</v>
      </c>
      <c r="BD1344" s="15" t="s">
        <v>1754</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69060110</v>
      </c>
      <c r="D1345" s="15" t="s">
        <v>1755</v>
      </c>
      <c r="E1345" s="14">
        <v>10</v>
      </c>
      <c r="F1345" s="20">
        <v>80000001</v>
      </c>
      <c r="G1345" s="14">
        <v>0</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1756</v>
      </c>
      <c r="BB1345" s="23">
        <v>0</v>
      </c>
      <c r="BC1345" s="23">
        <v>1</v>
      </c>
      <c r="BD1345" s="15" t="s">
        <v>1757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69060200</v>
      </c>
      <c r="D1346" s="15" t="s">
        <v>1758</v>
      </c>
      <c r="E1346" s="14">
        <v>0</v>
      </c>
      <c r="F1346" s="20">
        <v>80000001</v>
      </c>
      <c r="G1346" s="14">
        <f>C1347</f>
        <v>69060201</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1759</v>
      </c>
      <c r="BB1346" s="23">
        <v>0</v>
      </c>
      <c r="BC1346" s="23">
        <v>1</v>
      </c>
      <c r="BD1346" s="15" t="s">
        <v>1727</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69060201</v>
      </c>
      <c r="D1347" s="15" t="s">
        <v>1760</v>
      </c>
      <c r="E1347" s="14">
        <v>1</v>
      </c>
      <c r="F1347" s="20">
        <v>80000001</v>
      </c>
      <c r="G1347" s="14">
        <f t="shared" ref="G1347:G1355" si="133">C1348</f>
        <v>69060202</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1761</v>
      </c>
      <c r="BB1347" s="23">
        <v>0</v>
      </c>
      <c r="BC1347" s="23">
        <v>1</v>
      </c>
      <c r="BD1347" s="15" t="s">
        <v>1762</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69060202</v>
      </c>
      <c r="D1348" s="15" t="s">
        <v>1763</v>
      </c>
      <c r="E1348" s="14">
        <v>2</v>
      </c>
      <c r="F1348" s="20">
        <v>80000001</v>
      </c>
      <c r="G1348" s="14">
        <f t="shared" si="133"/>
        <v>69060203</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1764</v>
      </c>
      <c r="BB1348" s="23">
        <v>0</v>
      </c>
      <c r="BC1348" s="23">
        <v>1</v>
      </c>
      <c r="BD1348" s="15" t="s">
        <v>1765</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69060203</v>
      </c>
      <c r="D1349" s="15" t="s">
        <v>1766</v>
      </c>
      <c r="E1349" s="14">
        <v>3</v>
      </c>
      <c r="F1349" s="20">
        <v>80000001</v>
      </c>
      <c r="G1349" s="14">
        <f t="shared" si="133"/>
        <v>69060204</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1767</v>
      </c>
      <c r="BB1349" s="23">
        <v>0</v>
      </c>
      <c r="BC1349" s="23">
        <v>1</v>
      </c>
      <c r="BD1349" s="15" t="s">
        <v>1768</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69060204</v>
      </c>
      <c r="D1350" s="15" t="s">
        <v>1769</v>
      </c>
      <c r="E1350" s="14">
        <v>4</v>
      </c>
      <c r="F1350" s="20">
        <v>80000001</v>
      </c>
      <c r="G1350" s="14">
        <f t="shared" si="133"/>
        <v>69060205</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1770</v>
      </c>
      <c r="BB1350" s="23">
        <v>0</v>
      </c>
      <c r="BC1350" s="23">
        <v>1</v>
      </c>
      <c r="BD1350" s="15" t="s">
        <v>1771</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69060205</v>
      </c>
      <c r="D1351" s="15" t="s">
        <v>1772</v>
      </c>
      <c r="E1351" s="14">
        <v>5</v>
      </c>
      <c r="F1351" s="20">
        <v>80000001</v>
      </c>
      <c r="G1351" s="14">
        <f t="shared" si="133"/>
        <v>69060206</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1773</v>
      </c>
      <c r="BB1351" s="23">
        <v>0</v>
      </c>
      <c r="BC1351" s="23">
        <v>1</v>
      </c>
      <c r="BD1351" s="15" t="s">
        <v>1774</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69060206</v>
      </c>
      <c r="D1352" s="15" t="s">
        <v>1775</v>
      </c>
      <c r="E1352" s="14">
        <v>6</v>
      </c>
      <c r="F1352" s="20">
        <v>80000001</v>
      </c>
      <c r="G1352" s="14">
        <f t="shared" si="133"/>
        <v>69060207</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1776</v>
      </c>
      <c r="BB1352" s="23">
        <v>0</v>
      </c>
      <c r="BC1352" s="23">
        <v>1</v>
      </c>
      <c r="BD1352" s="15" t="s">
        <v>1777</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69060207</v>
      </c>
      <c r="D1353" s="15" t="s">
        <v>1778</v>
      </c>
      <c r="E1353" s="14">
        <v>7</v>
      </c>
      <c r="F1353" s="20">
        <v>80000001</v>
      </c>
      <c r="G1353" s="14">
        <f t="shared" si="133"/>
        <v>69060208</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1779</v>
      </c>
      <c r="BB1353" s="23">
        <v>0</v>
      </c>
      <c r="BC1353" s="23">
        <v>1</v>
      </c>
      <c r="BD1353" s="15" t="s">
        <v>1780</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69060208</v>
      </c>
      <c r="D1354" s="15" t="s">
        <v>1781</v>
      </c>
      <c r="E1354" s="14">
        <v>8</v>
      </c>
      <c r="F1354" s="20">
        <v>80000001</v>
      </c>
      <c r="G1354" s="14">
        <f t="shared" si="133"/>
        <v>69060209</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1782</v>
      </c>
      <c r="BB1354" s="23">
        <v>0</v>
      </c>
      <c r="BC1354" s="23">
        <v>1</v>
      </c>
      <c r="BD1354" s="15" t="s">
        <v>1783</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69060209</v>
      </c>
      <c r="D1355" s="15" t="s">
        <v>1784</v>
      </c>
      <c r="E1355" s="14">
        <v>9</v>
      </c>
      <c r="F1355" s="20">
        <v>80000001</v>
      </c>
      <c r="G1355" s="14">
        <f t="shared" si="133"/>
        <v>69060210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1785</v>
      </c>
      <c r="BB1355" s="23">
        <v>0</v>
      </c>
      <c r="BC1355" s="23">
        <v>1</v>
      </c>
      <c r="BD1355" s="15" t="s">
        <v>1786</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69060210</v>
      </c>
      <c r="D1356" s="15" t="s">
        <v>1787</v>
      </c>
      <c r="E1356" s="14">
        <v>10</v>
      </c>
      <c r="F1356" s="20">
        <v>80000001</v>
      </c>
      <c r="G1356" s="14">
        <v>0</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1788</v>
      </c>
      <c r="BB1356" s="23">
        <v>0</v>
      </c>
      <c r="BC1356" s="23">
        <v>1</v>
      </c>
      <c r="BD1356" s="15" t="s">
        <v>1789</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69060300</v>
      </c>
      <c r="D1357" s="15" t="s">
        <v>1790</v>
      </c>
      <c r="E1357" s="14">
        <v>0</v>
      </c>
      <c r="F1357" s="20">
        <v>80000001</v>
      </c>
      <c r="G1357" s="14">
        <f>C1358</f>
        <v>69060301</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1791</v>
      </c>
      <c r="BB1357" s="23">
        <v>0</v>
      </c>
      <c r="BC1357" s="23">
        <v>1</v>
      </c>
      <c r="BD1357" s="15" t="s">
        <v>1727</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69060301</v>
      </c>
      <c r="D1358" s="15" t="s">
        <v>1792</v>
      </c>
      <c r="E1358" s="14">
        <v>1</v>
      </c>
      <c r="F1358" s="20">
        <v>80000001</v>
      </c>
      <c r="G1358" s="14">
        <f t="shared" ref="G1358:G1366" si="134">C1359</f>
        <v>69060302</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1793</v>
      </c>
      <c r="BB1358" s="23">
        <v>0</v>
      </c>
      <c r="BC1358" s="23">
        <v>1</v>
      </c>
      <c r="BD1358" s="15" t="s">
        <v>1794</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69060302</v>
      </c>
      <c r="D1359" s="15" t="s">
        <v>1795</v>
      </c>
      <c r="E1359" s="14">
        <v>2</v>
      </c>
      <c r="F1359" s="20">
        <v>80000001</v>
      </c>
      <c r="G1359" s="14">
        <f t="shared" si="134"/>
        <v>69060303</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1796</v>
      </c>
      <c r="BB1359" s="23">
        <v>0</v>
      </c>
      <c r="BC1359" s="23">
        <v>1</v>
      </c>
      <c r="BD1359" s="15" t="s">
        <v>1797</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69060303</v>
      </c>
      <c r="D1360" s="15" t="s">
        <v>1798</v>
      </c>
      <c r="E1360" s="14">
        <v>3</v>
      </c>
      <c r="F1360" s="20">
        <v>80000001</v>
      </c>
      <c r="G1360" s="14">
        <f t="shared" si="134"/>
        <v>69060304</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1799</v>
      </c>
      <c r="BB1360" s="23">
        <v>0</v>
      </c>
      <c r="BC1360" s="23">
        <v>1</v>
      </c>
      <c r="BD1360" s="15" t="s">
        <v>1800</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69060304</v>
      </c>
      <c r="D1361" s="15" t="s">
        <v>1801</v>
      </c>
      <c r="E1361" s="14">
        <v>4</v>
      </c>
      <c r="F1361" s="20">
        <v>80000001</v>
      </c>
      <c r="G1361" s="14">
        <f t="shared" si="134"/>
        <v>69060305</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1802</v>
      </c>
      <c r="BB1361" s="23">
        <v>0</v>
      </c>
      <c r="BC1361" s="23">
        <v>1</v>
      </c>
      <c r="BD1361" s="15" t="s">
        <v>1803</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69060305</v>
      </c>
      <c r="D1362" s="15" t="s">
        <v>1804</v>
      </c>
      <c r="E1362" s="14">
        <v>5</v>
      </c>
      <c r="F1362" s="20">
        <v>80000001</v>
      </c>
      <c r="G1362" s="14">
        <f t="shared" si="134"/>
        <v>69060306</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1805</v>
      </c>
      <c r="BB1362" s="23">
        <v>0</v>
      </c>
      <c r="BC1362" s="23">
        <v>1</v>
      </c>
      <c r="BD1362" s="15" t="s">
        <v>1806</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69060306</v>
      </c>
      <c r="D1363" s="15" t="s">
        <v>1807</v>
      </c>
      <c r="E1363" s="14">
        <v>6</v>
      </c>
      <c r="F1363" s="20">
        <v>80000001</v>
      </c>
      <c r="G1363" s="14">
        <f t="shared" si="134"/>
        <v>69060307</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1808</v>
      </c>
      <c r="BB1363" s="23">
        <v>0</v>
      </c>
      <c r="BC1363" s="23">
        <v>1</v>
      </c>
      <c r="BD1363" s="15" t="s">
        <v>1809</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69060307</v>
      </c>
      <c r="D1364" s="15" t="s">
        <v>1810</v>
      </c>
      <c r="E1364" s="14">
        <v>7</v>
      </c>
      <c r="F1364" s="20">
        <v>80000001</v>
      </c>
      <c r="G1364" s="14">
        <f t="shared" si="134"/>
        <v>69060308</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1811</v>
      </c>
      <c r="BB1364" s="23">
        <v>0</v>
      </c>
      <c r="BC1364" s="23">
        <v>1</v>
      </c>
      <c r="BD1364" s="15" t="s">
        <v>1812</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69060308</v>
      </c>
      <c r="D1365" s="15" t="s">
        <v>1813</v>
      </c>
      <c r="E1365" s="14">
        <v>8</v>
      </c>
      <c r="F1365" s="20">
        <v>80000001</v>
      </c>
      <c r="G1365" s="14">
        <f t="shared" si="134"/>
        <v>69060309</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1814</v>
      </c>
      <c r="BB1365" s="23">
        <v>0</v>
      </c>
      <c r="BC1365" s="23">
        <v>1</v>
      </c>
      <c r="BD1365" s="15" t="s">
        <v>1815</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69060309</v>
      </c>
      <c r="D1366" s="15" t="s">
        <v>1816</v>
      </c>
      <c r="E1366" s="14">
        <v>9</v>
      </c>
      <c r="F1366" s="20">
        <v>80000001</v>
      </c>
      <c r="G1366" s="14">
        <f t="shared" si="134"/>
        <v>69060310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1817</v>
      </c>
      <c r="BB1366" s="23">
        <v>0</v>
      </c>
      <c r="BC1366" s="23">
        <v>1</v>
      </c>
      <c r="BD1366" s="15" t="s">
        <v>1818</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69060310</v>
      </c>
      <c r="D1367" s="15" t="s">
        <v>1819</v>
      </c>
      <c r="E1367" s="14">
        <v>10</v>
      </c>
      <c r="F1367" s="20">
        <v>80000001</v>
      </c>
      <c r="G1367" s="14">
        <v>0</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1820</v>
      </c>
      <c r="BB1367" s="23">
        <v>0</v>
      </c>
      <c r="BC1367" s="23">
        <v>1</v>
      </c>
      <c r="BD1367" s="15" t="s">
        <v>1821</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69060400</v>
      </c>
      <c r="D1368" s="15" t="s">
        <v>1822</v>
      </c>
      <c r="E1368" s="14">
        <v>0</v>
      </c>
      <c r="F1368" s="20">
        <v>80000001</v>
      </c>
      <c r="G1368" s="14">
        <f>C1369</f>
        <v>69060401</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1823</v>
      </c>
      <c r="BB1368" s="23">
        <v>0</v>
      </c>
      <c r="BC1368" s="23">
        <v>1</v>
      </c>
      <c r="BD1368" s="15" t="s">
        <v>1727</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69060401</v>
      </c>
      <c r="D1369" s="15" t="s">
        <v>1824</v>
      </c>
      <c r="E1369" s="14">
        <v>1</v>
      </c>
      <c r="F1369" s="20">
        <v>80000001</v>
      </c>
      <c r="G1369" s="14">
        <f t="shared" ref="G1369:G1377" si="135">C1370</f>
        <v>69060402</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1825</v>
      </c>
      <c r="BB1369" s="23">
        <v>0</v>
      </c>
      <c r="BC1369" s="23">
        <v>1</v>
      </c>
      <c r="BD1369" s="15" t="s">
        <v>1826</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69060402</v>
      </c>
      <c r="D1370" s="15" t="s">
        <v>1827</v>
      </c>
      <c r="E1370" s="14">
        <v>2</v>
      </c>
      <c r="F1370" s="20">
        <v>80000001</v>
      </c>
      <c r="G1370" s="14">
        <f t="shared" si="135"/>
        <v>69060403</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1828</v>
      </c>
      <c r="BB1370" s="23">
        <v>0</v>
      </c>
      <c r="BC1370" s="23">
        <v>1</v>
      </c>
      <c r="BD1370" s="15" t="s">
        <v>1829</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69060403</v>
      </c>
      <c r="D1371" s="15" t="s">
        <v>1830</v>
      </c>
      <c r="E1371" s="14">
        <v>3</v>
      </c>
      <c r="F1371" s="20">
        <v>80000001</v>
      </c>
      <c r="G1371" s="14">
        <f t="shared" si="135"/>
        <v>69060404</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1831</v>
      </c>
      <c r="BB1371" s="23">
        <v>0</v>
      </c>
      <c r="BC1371" s="23">
        <v>1</v>
      </c>
      <c r="BD1371" s="15" t="s">
        <v>1832</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69060404</v>
      </c>
      <c r="D1372" s="15" t="s">
        <v>1833</v>
      </c>
      <c r="E1372" s="14">
        <v>4</v>
      </c>
      <c r="F1372" s="20">
        <v>80000001</v>
      </c>
      <c r="G1372" s="14">
        <f t="shared" si="135"/>
        <v>69060405</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1834</v>
      </c>
      <c r="BB1372" s="23">
        <v>0</v>
      </c>
      <c r="BC1372" s="23">
        <v>1</v>
      </c>
      <c r="BD1372" s="15" t="s">
        <v>1835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69060405</v>
      </c>
      <c r="D1373" s="15" t="s">
        <v>1836</v>
      </c>
      <c r="E1373" s="14">
        <v>5</v>
      </c>
      <c r="F1373" s="20">
        <v>80000001</v>
      </c>
      <c r="G1373" s="14">
        <f t="shared" si="135"/>
        <v>69060406</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1837</v>
      </c>
      <c r="BB1373" s="23">
        <v>0</v>
      </c>
      <c r="BC1373" s="23">
        <v>1</v>
      </c>
      <c r="BD1373" s="15" t="s">
        <v>1838</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69060406</v>
      </c>
      <c r="D1374" s="15" t="s">
        <v>1839</v>
      </c>
      <c r="E1374" s="14">
        <v>6</v>
      </c>
      <c r="F1374" s="20">
        <v>80000001</v>
      </c>
      <c r="G1374" s="14">
        <f t="shared" si="135"/>
        <v>69060407</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1840</v>
      </c>
      <c r="BB1374" s="23">
        <v>0</v>
      </c>
      <c r="BC1374" s="23">
        <v>1</v>
      </c>
      <c r="BD1374" s="15" t="s">
        <v>1841</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69060407</v>
      </c>
      <c r="D1375" s="15" t="s">
        <v>1842</v>
      </c>
      <c r="E1375" s="14">
        <v>7</v>
      </c>
      <c r="F1375" s="20">
        <v>80000001</v>
      </c>
      <c r="G1375" s="14">
        <f t="shared" si="135"/>
        <v>69060408</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1843</v>
      </c>
      <c r="BB1375" s="23">
        <v>0</v>
      </c>
      <c r="BC1375" s="23">
        <v>1</v>
      </c>
      <c r="BD1375" s="15" t="s">
        <v>1844</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69060408</v>
      </c>
      <c r="D1376" s="15" t="s">
        <v>1845</v>
      </c>
      <c r="E1376" s="14">
        <v>8</v>
      </c>
      <c r="F1376" s="20">
        <v>80000001</v>
      </c>
      <c r="G1376" s="14">
        <f t="shared" si="135"/>
        <v>69060409</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1846</v>
      </c>
      <c r="BB1376" s="23">
        <v>0</v>
      </c>
      <c r="BC1376" s="23">
        <v>1</v>
      </c>
      <c r="BD1376" s="15" t="s">
        <v>1847</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69060409</v>
      </c>
      <c r="D1377" s="15" t="s">
        <v>1848</v>
      </c>
      <c r="E1377" s="14">
        <v>9</v>
      </c>
      <c r="F1377" s="20">
        <v>80000001</v>
      </c>
      <c r="G1377" s="14">
        <f t="shared" si="135"/>
        <v>69060410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1849</v>
      </c>
      <c r="BB1377" s="23">
        <v>0</v>
      </c>
      <c r="BC1377" s="23">
        <v>1</v>
      </c>
      <c r="BD1377" s="15" t="s">
        <v>1850</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69060410</v>
      </c>
      <c r="D1378" s="15" t="s">
        <v>1851</v>
      </c>
      <c r="E1378" s="14">
        <v>10</v>
      </c>
      <c r="F1378" s="20">
        <v>80000001</v>
      </c>
      <c r="G1378" s="14">
        <v>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1852</v>
      </c>
      <c r="BB1378" s="23">
        <v>0</v>
      </c>
      <c r="BC1378" s="23">
        <v>1</v>
      </c>
      <c r="BD1378" s="15" t="s">
        <v>1853</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69060500</v>
      </c>
      <c r="D1379" s="15" t="s">
        <v>1854</v>
      </c>
      <c r="E1379" s="14">
        <v>0</v>
      </c>
      <c r="F1379" s="20">
        <v>80000001</v>
      </c>
      <c r="G1379" s="14">
        <f>C1380</f>
        <v>69060501</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1855</v>
      </c>
      <c r="BB1379" s="23">
        <v>0</v>
      </c>
      <c r="BC1379" s="23">
        <v>1</v>
      </c>
      <c r="BD1379" s="15" t="s">
        <v>1727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69060501</v>
      </c>
      <c r="D1380" s="15" t="s">
        <v>1856</v>
      </c>
      <c r="E1380" s="14">
        <v>1</v>
      </c>
      <c r="F1380" s="20">
        <v>80000001</v>
      </c>
      <c r="G1380" s="14">
        <f t="shared" ref="G1380:G1388" si="136">C1381</f>
        <v>69060502</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1857</v>
      </c>
      <c r="BB1380" s="23">
        <v>0</v>
      </c>
      <c r="BC1380" s="23">
        <v>1</v>
      </c>
      <c r="BD1380" s="15" t="s">
        <v>1858</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69060502</v>
      </c>
      <c r="D1381" s="15" t="s">
        <v>1859</v>
      </c>
      <c r="E1381" s="14">
        <v>2</v>
      </c>
      <c r="F1381" s="20">
        <v>80000001</v>
      </c>
      <c r="G1381" s="14">
        <f t="shared" si="136"/>
        <v>69060503</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1860</v>
      </c>
      <c r="BB1381" s="23">
        <v>0</v>
      </c>
      <c r="BC1381" s="23">
        <v>1</v>
      </c>
      <c r="BD1381" s="15" t="s">
        <v>1861</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69060503</v>
      </c>
      <c r="D1382" s="15" t="s">
        <v>1862</v>
      </c>
      <c r="E1382" s="14">
        <v>3</v>
      </c>
      <c r="F1382" s="20">
        <v>80000001</v>
      </c>
      <c r="G1382" s="14">
        <f t="shared" si="136"/>
        <v>69060504</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1863</v>
      </c>
      <c r="BB1382" s="23">
        <v>0</v>
      </c>
      <c r="BC1382" s="23">
        <v>1</v>
      </c>
      <c r="BD1382" s="15" t="s">
        <v>1864</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69060504</v>
      </c>
      <c r="D1383" s="15" t="s">
        <v>1865</v>
      </c>
      <c r="E1383" s="14">
        <v>4</v>
      </c>
      <c r="F1383" s="20">
        <v>80000001</v>
      </c>
      <c r="G1383" s="14">
        <f t="shared" si="136"/>
        <v>69060505</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1866</v>
      </c>
      <c r="BB1383" s="23">
        <v>0</v>
      </c>
      <c r="BC1383" s="23">
        <v>1</v>
      </c>
      <c r="BD1383" s="15" t="s">
        <v>1867</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69060505</v>
      </c>
      <c r="D1384" s="15" t="s">
        <v>1868</v>
      </c>
      <c r="E1384" s="14">
        <v>5</v>
      </c>
      <c r="F1384" s="20">
        <v>80000001</v>
      </c>
      <c r="G1384" s="14">
        <f t="shared" si="136"/>
        <v>69060506</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1869</v>
      </c>
      <c r="BB1384" s="23">
        <v>0</v>
      </c>
      <c r="BC1384" s="23">
        <v>1</v>
      </c>
      <c r="BD1384" s="15" t="s">
        <v>1870</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69060506</v>
      </c>
      <c r="D1385" s="15" t="s">
        <v>1871</v>
      </c>
      <c r="E1385" s="14">
        <v>6</v>
      </c>
      <c r="F1385" s="20">
        <v>80000001</v>
      </c>
      <c r="G1385" s="14">
        <f t="shared" si="136"/>
        <v>69060507</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1872</v>
      </c>
      <c r="BB1385" s="23">
        <v>0</v>
      </c>
      <c r="BC1385" s="23">
        <v>1</v>
      </c>
      <c r="BD1385" s="15" t="s">
        <v>1873</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69060507</v>
      </c>
      <c r="D1386" s="15" t="s">
        <v>1874</v>
      </c>
      <c r="E1386" s="14">
        <v>7</v>
      </c>
      <c r="F1386" s="20">
        <v>80000001</v>
      </c>
      <c r="G1386" s="14">
        <f t="shared" si="136"/>
        <v>69060508</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1875</v>
      </c>
      <c r="BB1386" s="23">
        <v>0</v>
      </c>
      <c r="BC1386" s="23">
        <v>1</v>
      </c>
      <c r="BD1386" s="15" t="s">
        <v>1876</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69060508</v>
      </c>
      <c r="D1387" s="15" t="s">
        <v>1877</v>
      </c>
      <c r="E1387" s="14">
        <v>8</v>
      </c>
      <c r="F1387" s="20">
        <v>80000001</v>
      </c>
      <c r="G1387" s="14">
        <f t="shared" si="136"/>
        <v>69060509</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1878</v>
      </c>
      <c r="BB1387" s="23">
        <v>0</v>
      </c>
      <c r="BC1387" s="23">
        <v>1</v>
      </c>
      <c r="BD1387" s="15" t="s">
        <v>1879</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69060509</v>
      </c>
      <c r="D1388" s="15" t="s">
        <v>1880</v>
      </c>
      <c r="E1388" s="14">
        <v>9</v>
      </c>
      <c r="F1388" s="20">
        <v>80000001</v>
      </c>
      <c r="G1388" s="14">
        <f t="shared" si="136"/>
        <v>69060510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1881</v>
      </c>
      <c r="BB1388" s="23">
        <v>0</v>
      </c>
      <c r="BC1388" s="23">
        <v>1</v>
      </c>
      <c r="BD1388" s="15" t="s">
        <v>1882</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69060510</v>
      </c>
      <c r="D1389" s="15" t="s">
        <v>1883</v>
      </c>
      <c r="E1389" s="14">
        <v>10</v>
      </c>
      <c r="F1389" s="20">
        <v>80000001</v>
      </c>
      <c r="G1389" s="14">
        <v>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1884</v>
      </c>
      <c r="BB1389" s="23">
        <v>0</v>
      </c>
      <c r="BC1389" s="23">
        <v>1</v>
      </c>
      <c r="BD1389" s="15" t="s">
        <v>1885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69060600</v>
      </c>
      <c r="D1390" s="15" t="s">
        <v>1886</v>
      </c>
      <c r="E1390" s="14">
        <v>1</v>
      </c>
      <c r="F1390" s="20">
        <v>80000001</v>
      </c>
      <c r="G1390" s="14">
        <v>69060601</v>
      </c>
      <c r="H1390" s="14">
        <v>0</v>
      </c>
      <c r="I1390" s="14">
        <v>20</v>
      </c>
      <c r="J1390" s="14">
        <v>2</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1887</v>
      </c>
      <c r="BB1390" s="23">
        <v>0</v>
      </c>
      <c r="BC1390" s="23">
        <v>1</v>
      </c>
      <c r="BD1390" s="15" t="s">
        <v>1727</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69060601</v>
      </c>
      <c r="D1391" s="15" t="s">
        <v>1888</v>
      </c>
      <c r="E1391" s="14">
        <v>1</v>
      </c>
      <c r="F1391" s="20">
        <v>80000001</v>
      </c>
      <c r="G1391" s="14">
        <v>69060602</v>
      </c>
      <c r="H1391" s="14">
        <v>0</v>
      </c>
      <c r="I1391" s="14">
        <v>20</v>
      </c>
      <c r="J1391" s="14">
        <v>2</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1399</v>
      </c>
      <c r="BB1391" s="23">
        <v>0</v>
      </c>
      <c r="BC1391" s="23">
        <v>1</v>
      </c>
      <c r="BD1391" s="15" t="s">
        <v>1889</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69060602</v>
      </c>
      <c r="D1392" s="15" t="s">
        <v>1890</v>
      </c>
      <c r="E1392" s="14">
        <v>1</v>
      </c>
      <c r="F1392" s="20">
        <v>80000001</v>
      </c>
      <c r="G1392" s="14">
        <v>0</v>
      </c>
      <c r="H1392" s="14">
        <v>0</v>
      </c>
      <c r="I1392" s="14">
        <v>20</v>
      </c>
      <c r="J1392" s="14">
        <v>2</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306</v>
      </c>
      <c r="BB1392" s="23">
        <v>0</v>
      </c>
      <c r="BC1392" s="23">
        <v>1</v>
      </c>
      <c r="BD1392" s="15" t="s">
        <v>1891</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69060700</v>
      </c>
      <c r="D1393" s="15" t="s">
        <v>1892</v>
      </c>
      <c r="E1393" s="14">
        <v>1</v>
      </c>
      <c r="F1393" s="20">
        <v>80000001</v>
      </c>
      <c r="G1393" s="14">
        <v>69060701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69060701</v>
      </c>
      <c r="D1394" s="15" t="s">
        <v>1893</v>
      </c>
      <c r="E1394" s="14">
        <v>1</v>
      </c>
      <c r="F1394" s="20">
        <v>80000001</v>
      </c>
      <c r="G1394" s="14">
        <v>69060702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1894</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69060702</v>
      </c>
      <c r="D1395" s="15" t="s">
        <v>1895</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1896</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69060800</v>
      </c>
      <c r="D1396" s="100" t="s">
        <v>1897</v>
      </c>
      <c r="E1396" s="99">
        <v>1</v>
      </c>
      <c r="F1396" s="20">
        <v>80000001</v>
      </c>
      <c r="G1396" s="14">
        <v>69060801</v>
      </c>
      <c r="H1396" s="14">
        <v>0</v>
      </c>
      <c r="I1396" s="14">
        <v>20</v>
      </c>
      <c r="J1396" s="99">
        <v>3</v>
      </c>
      <c r="K1396" s="99">
        <v>0</v>
      </c>
      <c r="L1396" s="99">
        <v>0</v>
      </c>
      <c r="M1396" s="99">
        <v>0</v>
      </c>
      <c r="N1396" s="99">
        <v>2</v>
      </c>
      <c r="O1396" s="99">
        <v>0</v>
      </c>
      <c r="P1396" s="99">
        <v>0</v>
      </c>
      <c r="Q1396" s="99">
        <v>0</v>
      </c>
      <c r="R1396" s="99">
        <v>0</v>
      </c>
      <c r="S1396" s="99">
        <v>0</v>
      </c>
      <c r="T1396" s="99">
        <v>1</v>
      </c>
      <c r="U1396" s="99">
        <v>2</v>
      </c>
      <c r="V1396" s="99">
        <v>0</v>
      </c>
      <c r="W1396" s="99">
        <v>0</v>
      </c>
      <c r="X1396" s="99"/>
      <c r="Y1396" s="99">
        <v>0</v>
      </c>
      <c r="Z1396" s="99">
        <v>0</v>
      </c>
      <c r="AA1396" s="99">
        <v>0</v>
      </c>
      <c r="AB1396" s="99">
        <v>0</v>
      </c>
      <c r="AC1396" s="99">
        <v>1</v>
      </c>
      <c r="AD1396" s="99">
        <v>0</v>
      </c>
      <c r="AE1396" s="99">
        <v>20</v>
      </c>
      <c r="AF1396" s="99">
        <v>0</v>
      </c>
      <c r="AG1396" s="99">
        <v>0</v>
      </c>
      <c r="AH1396" s="99">
        <v>2</v>
      </c>
      <c r="AI1396" s="99">
        <v>0</v>
      </c>
      <c r="AJ1396" s="99">
        <v>0</v>
      </c>
      <c r="AK1396" s="99">
        <v>0</v>
      </c>
      <c r="AL1396" s="99">
        <v>0</v>
      </c>
      <c r="AM1396" s="99">
        <v>0</v>
      </c>
      <c r="AN1396" s="99">
        <v>0</v>
      </c>
      <c r="AO1396" s="99">
        <v>0</v>
      </c>
      <c r="AP1396" s="99">
        <v>1000</v>
      </c>
      <c r="AQ1396" s="99">
        <v>0</v>
      </c>
      <c r="AR1396" s="99">
        <v>0</v>
      </c>
      <c r="AS1396" s="99"/>
      <c r="AT1396" s="99" t="s">
        <v>153</v>
      </c>
      <c r="AU1396" s="99"/>
      <c r="AV1396" s="100" t="s">
        <v>173</v>
      </c>
      <c r="AW1396" s="99">
        <v>0</v>
      </c>
      <c r="AX1396" s="99">
        <v>0</v>
      </c>
      <c r="AY1396" s="99">
        <v>0</v>
      </c>
      <c r="AZ1396" s="100" t="s">
        <v>156</v>
      </c>
      <c r="BA1396" s="99" t="s">
        <v>153</v>
      </c>
      <c r="BB1396" s="99">
        <v>0</v>
      </c>
      <c r="BC1396" s="99">
        <v>1</v>
      </c>
      <c r="BD1396" s="15" t="s">
        <v>1727</v>
      </c>
      <c r="BE1396" s="99">
        <v>0</v>
      </c>
      <c r="BF1396" s="99">
        <v>0</v>
      </c>
      <c r="BG1396" s="99">
        <v>0</v>
      </c>
      <c r="BH1396" s="99">
        <v>0</v>
      </c>
      <c r="BI1396" s="99">
        <v>0</v>
      </c>
      <c r="BJ1396" s="99">
        <v>0</v>
      </c>
      <c r="BK1396" s="109">
        <v>0</v>
      </c>
      <c r="BL1396" s="99">
        <v>1</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69060801</v>
      </c>
      <c r="D1397" s="100" t="s">
        <v>1897</v>
      </c>
      <c r="E1397" s="99">
        <v>1</v>
      </c>
      <c r="F1397" s="20">
        <v>80000001</v>
      </c>
      <c r="G1397" s="99">
        <v>0</v>
      </c>
      <c r="H1397" s="99">
        <v>0</v>
      </c>
      <c r="I1397" s="14">
        <v>20</v>
      </c>
      <c r="J1397" s="99">
        <v>3</v>
      </c>
      <c r="K1397" s="99">
        <v>0</v>
      </c>
      <c r="L1397" s="99">
        <v>0</v>
      </c>
      <c r="M1397" s="99">
        <v>0</v>
      </c>
      <c r="N1397" s="99">
        <v>2</v>
      </c>
      <c r="O1397" s="99">
        <v>13</v>
      </c>
      <c r="P1397" s="99">
        <v>0.25</v>
      </c>
      <c r="Q1397" s="99">
        <v>0</v>
      </c>
      <c r="R1397" s="99">
        <v>0</v>
      </c>
      <c r="S1397" s="99">
        <v>0</v>
      </c>
      <c r="T1397" s="99">
        <v>1</v>
      </c>
      <c r="U1397" s="99">
        <v>2</v>
      </c>
      <c r="V1397" s="99">
        <v>0</v>
      </c>
      <c r="W1397" s="99">
        <v>0</v>
      </c>
      <c r="X1397" s="99"/>
      <c r="Y1397" s="99">
        <v>0</v>
      </c>
      <c r="Z1397" s="99">
        <v>0</v>
      </c>
      <c r="AA1397" s="99">
        <v>0</v>
      </c>
      <c r="AB1397" s="99">
        <v>0</v>
      </c>
      <c r="AC1397" s="99">
        <v>1</v>
      </c>
      <c r="AD1397" s="99">
        <v>0</v>
      </c>
      <c r="AE1397" s="99">
        <v>20</v>
      </c>
      <c r="AF1397" s="99">
        <v>0</v>
      </c>
      <c r="AG1397" s="99">
        <v>0</v>
      </c>
      <c r="AH1397" s="99">
        <v>2</v>
      </c>
      <c r="AI1397" s="99">
        <v>0</v>
      </c>
      <c r="AJ1397" s="99">
        <v>0</v>
      </c>
      <c r="AK1397" s="99">
        <v>0</v>
      </c>
      <c r="AL1397" s="99">
        <v>0</v>
      </c>
      <c r="AM1397" s="99">
        <v>0</v>
      </c>
      <c r="AN1397" s="99">
        <v>0</v>
      </c>
      <c r="AO1397" s="99">
        <v>0</v>
      </c>
      <c r="AP1397" s="99">
        <v>1000</v>
      </c>
      <c r="AQ1397" s="99">
        <v>0</v>
      </c>
      <c r="AR1397" s="99">
        <v>0</v>
      </c>
      <c r="AS1397" s="99">
        <v>80001031</v>
      </c>
      <c r="AT1397" s="99" t="s">
        <v>153</v>
      </c>
      <c r="AU1397" s="99"/>
      <c r="AV1397" s="100" t="s">
        <v>173</v>
      </c>
      <c r="AW1397" s="99" t="s">
        <v>223</v>
      </c>
      <c r="AX1397" s="99">
        <v>0</v>
      </c>
      <c r="AY1397" s="99">
        <v>40000003</v>
      </c>
      <c r="AZ1397" s="100" t="s">
        <v>156</v>
      </c>
      <c r="BA1397" s="99" t="s">
        <v>153</v>
      </c>
      <c r="BB1397" s="99">
        <v>0</v>
      </c>
      <c r="BC1397" s="99">
        <v>1</v>
      </c>
      <c r="BD1397" s="100" t="s">
        <v>1898</v>
      </c>
      <c r="BE1397" s="99">
        <v>0</v>
      </c>
      <c r="BF1397" s="99">
        <v>0</v>
      </c>
      <c r="BG1397" s="99">
        <v>0</v>
      </c>
      <c r="BH1397" s="99">
        <v>0</v>
      </c>
      <c r="BI1397" s="99">
        <v>0</v>
      </c>
      <c r="BJ1397" s="99">
        <v>0</v>
      </c>
      <c r="BK1397" s="109">
        <v>0</v>
      </c>
      <c r="BL1397" s="99">
        <v>1</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70000001</v>
      </c>
      <c r="D1398" s="15" t="s">
        <v>197</v>
      </c>
      <c r="E1398" s="14">
        <v>1</v>
      </c>
      <c r="F1398" s="20">
        <v>80000001</v>
      </c>
      <c r="G1398" s="14">
        <v>0</v>
      </c>
      <c r="H1398" s="14">
        <v>0</v>
      </c>
      <c r="I1398" s="14">
        <v>1</v>
      </c>
      <c r="J1398" s="14">
        <v>0</v>
      </c>
      <c r="K1398" s="14">
        <v>0</v>
      </c>
      <c r="L1398" s="14">
        <v>0</v>
      </c>
      <c r="M1398" s="14">
        <v>0</v>
      </c>
      <c r="N1398" s="14">
        <v>1</v>
      </c>
      <c r="O1398" s="14">
        <v>0</v>
      </c>
      <c r="P1398" s="14">
        <v>0</v>
      </c>
      <c r="Q1398" s="14">
        <v>0</v>
      </c>
      <c r="R1398" s="20">
        <v>0</v>
      </c>
      <c r="S1398" s="23">
        <v>0</v>
      </c>
      <c r="T1398" s="12">
        <v>0</v>
      </c>
      <c r="U1398" s="14">
        <v>1</v>
      </c>
      <c r="V1398" s="14">
        <v>0</v>
      </c>
      <c r="W1398" s="14">
        <v>1</v>
      </c>
      <c r="X1398" s="14"/>
      <c r="Y1398" s="14">
        <v>0</v>
      </c>
      <c r="Z1398" s="14">
        <v>0</v>
      </c>
      <c r="AA1398" s="14">
        <v>0</v>
      </c>
      <c r="AB1398" s="14">
        <v>0</v>
      </c>
      <c r="AC1398" s="14">
        <v>1</v>
      </c>
      <c r="AD1398" s="14">
        <v>0</v>
      </c>
      <c r="AE1398" s="14">
        <v>1</v>
      </c>
      <c r="AF1398" s="14">
        <v>1</v>
      </c>
      <c r="AG1398" s="14">
        <v>2</v>
      </c>
      <c r="AH1398" s="20">
        <v>7</v>
      </c>
      <c r="AI1398" s="20">
        <v>0</v>
      </c>
      <c r="AJ1398" s="20">
        <v>0</v>
      </c>
      <c r="AK1398" s="20">
        <v>0</v>
      </c>
      <c r="AL1398" s="14">
        <v>0</v>
      </c>
      <c r="AM1398" s="14">
        <v>0</v>
      </c>
      <c r="AN1398" s="14">
        <v>0</v>
      </c>
      <c r="AO1398" s="14">
        <v>0</v>
      </c>
      <c r="AP1398" s="14">
        <v>700</v>
      </c>
      <c r="AQ1398" s="14">
        <v>0.5</v>
      </c>
      <c r="AR1398" s="14">
        <v>0</v>
      </c>
      <c r="AS1398" s="20">
        <v>0</v>
      </c>
      <c r="AT1398" s="14" t="s">
        <v>153</v>
      </c>
      <c r="AU1398" s="14"/>
      <c r="AV1398" s="15" t="s">
        <v>193</v>
      </c>
      <c r="AW1398" s="14">
        <v>0</v>
      </c>
      <c r="AX1398" s="48">
        <v>12000006</v>
      </c>
      <c r="AY1398" s="14">
        <v>0</v>
      </c>
      <c r="AZ1398" s="15" t="s">
        <v>156</v>
      </c>
      <c r="BA1398" s="15" t="s">
        <v>153</v>
      </c>
      <c r="BB1398" s="23">
        <v>0</v>
      </c>
      <c r="BC1398" s="23">
        <v>0</v>
      </c>
      <c r="BD1398" s="35"/>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48">
        <v>70000002</v>
      </c>
      <c r="D1399" s="53" t="s">
        <v>198</v>
      </c>
      <c r="E1399" s="48">
        <v>1</v>
      </c>
      <c r="F1399" s="20">
        <v>80000001</v>
      </c>
      <c r="G1399" s="48">
        <v>0</v>
      </c>
      <c r="H1399" s="48">
        <v>0</v>
      </c>
      <c r="I1399" s="48">
        <v>1</v>
      </c>
      <c r="J1399" s="48">
        <v>0</v>
      </c>
      <c r="K1399" s="46">
        <v>0</v>
      </c>
      <c r="L1399" s="48">
        <v>0</v>
      </c>
      <c r="M1399" s="48">
        <v>0</v>
      </c>
      <c r="N1399" s="48">
        <v>1</v>
      </c>
      <c r="O1399" s="48">
        <v>0</v>
      </c>
      <c r="P1399" s="48">
        <v>0</v>
      </c>
      <c r="Q1399" s="48">
        <v>0</v>
      </c>
      <c r="R1399" s="20">
        <v>0</v>
      </c>
      <c r="S1399" s="48">
        <v>0</v>
      </c>
      <c r="T1399" s="46">
        <v>0</v>
      </c>
      <c r="U1399" s="48">
        <v>1</v>
      </c>
      <c r="V1399" s="48">
        <v>0</v>
      </c>
      <c r="W1399" s="48">
        <v>1</v>
      </c>
      <c r="X1399" s="48"/>
      <c r="Y1399" s="48">
        <v>0</v>
      </c>
      <c r="Z1399" s="48">
        <v>0</v>
      </c>
      <c r="AA1399" s="48">
        <v>0</v>
      </c>
      <c r="AB1399" s="48">
        <v>0</v>
      </c>
      <c r="AC1399" s="48">
        <v>1</v>
      </c>
      <c r="AD1399" s="48">
        <v>0</v>
      </c>
      <c r="AE1399" s="48">
        <v>2</v>
      </c>
      <c r="AF1399" s="48">
        <v>1</v>
      </c>
      <c r="AG1399" s="48">
        <v>9</v>
      </c>
      <c r="AH1399" s="52">
        <v>7</v>
      </c>
      <c r="AI1399" s="52">
        <v>0</v>
      </c>
      <c r="AJ1399" s="20">
        <v>0</v>
      </c>
      <c r="AK1399" s="52">
        <v>9</v>
      </c>
      <c r="AL1399" s="48">
        <v>0</v>
      </c>
      <c r="AM1399" s="48">
        <v>0</v>
      </c>
      <c r="AN1399" s="48">
        <v>0</v>
      </c>
      <c r="AO1399" s="48">
        <v>0.5</v>
      </c>
      <c r="AP1399" s="48">
        <v>3000</v>
      </c>
      <c r="AQ1399" s="48">
        <v>0.2</v>
      </c>
      <c r="AR1399" s="48">
        <v>20</v>
      </c>
      <c r="AS1399" s="52">
        <v>0</v>
      </c>
      <c r="AT1399" s="48" t="s">
        <v>153</v>
      </c>
      <c r="AU1399" s="48"/>
      <c r="AV1399" s="15" t="s">
        <v>193</v>
      </c>
      <c r="AW1399" s="48" t="s">
        <v>194</v>
      </c>
      <c r="AX1399" s="48">
        <v>12000006</v>
      </c>
      <c r="AY1399" s="130">
        <v>20000025</v>
      </c>
      <c r="AZ1399" s="53" t="s">
        <v>195</v>
      </c>
      <c r="BA1399" s="53" t="s">
        <v>153</v>
      </c>
      <c r="BB1399" s="83">
        <v>0</v>
      </c>
      <c r="BC1399" s="83">
        <v>0</v>
      </c>
      <c r="BD1399" s="54"/>
      <c r="BE1399" s="48">
        <v>0</v>
      </c>
      <c r="BF1399" s="48">
        <v>0</v>
      </c>
      <c r="BG1399" s="48">
        <v>0</v>
      </c>
      <c r="BH1399" s="48">
        <v>0</v>
      </c>
      <c r="BI1399" s="48">
        <v>0</v>
      </c>
      <c r="BJ1399" s="48">
        <v>0</v>
      </c>
      <c r="BK1399" s="48">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48">
        <v>70000003</v>
      </c>
      <c r="D1400" s="53" t="s">
        <v>1899</v>
      </c>
      <c r="E1400" s="48">
        <v>1</v>
      </c>
      <c r="F1400" s="20">
        <v>80000001</v>
      </c>
      <c r="G1400" s="48">
        <v>0</v>
      </c>
      <c r="H1400" s="48">
        <v>0</v>
      </c>
      <c r="I1400" s="48">
        <v>1</v>
      </c>
      <c r="J1400" s="48">
        <v>0</v>
      </c>
      <c r="K1400" s="46">
        <v>0</v>
      </c>
      <c r="L1400" s="48">
        <v>0</v>
      </c>
      <c r="M1400" s="48">
        <v>0</v>
      </c>
      <c r="N1400" s="48">
        <v>1</v>
      </c>
      <c r="O1400" s="48">
        <v>0</v>
      </c>
      <c r="P1400" s="48">
        <v>0</v>
      </c>
      <c r="Q1400" s="48">
        <v>0</v>
      </c>
      <c r="R1400" s="20">
        <v>0</v>
      </c>
      <c r="S1400" s="48">
        <v>0</v>
      </c>
      <c r="T1400" s="46">
        <v>0</v>
      </c>
      <c r="U1400" s="48">
        <v>1</v>
      </c>
      <c r="V1400" s="48">
        <v>0</v>
      </c>
      <c r="W1400" s="48">
        <v>1</v>
      </c>
      <c r="X1400" s="48"/>
      <c r="Y1400" s="48">
        <v>0</v>
      </c>
      <c r="Z1400" s="48">
        <v>0</v>
      </c>
      <c r="AA1400" s="48">
        <v>0</v>
      </c>
      <c r="AB1400" s="48">
        <v>0</v>
      </c>
      <c r="AC1400" s="48">
        <v>1</v>
      </c>
      <c r="AD1400" s="48">
        <v>0</v>
      </c>
      <c r="AE1400" s="48">
        <v>2</v>
      </c>
      <c r="AF1400" s="48">
        <v>1</v>
      </c>
      <c r="AG1400" s="48">
        <v>9</v>
      </c>
      <c r="AH1400" s="52">
        <v>7</v>
      </c>
      <c r="AI1400" s="52">
        <v>0</v>
      </c>
      <c r="AJ1400" s="20">
        <v>0</v>
      </c>
      <c r="AK1400" s="52">
        <v>9</v>
      </c>
      <c r="AL1400" s="48">
        <v>0</v>
      </c>
      <c r="AM1400" s="48">
        <v>0</v>
      </c>
      <c r="AN1400" s="48">
        <v>0</v>
      </c>
      <c r="AO1400" s="48">
        <v>0.5</v>
      </c>
      <c r="AP1400" s="48">
        <v>3000</v>
      </c>
      <c r="AQ1400" s="48">
        <v>0.2</v>
      </c>
      <c r="AR1400" s="48">
        <v>20</v>
      </c>
      <c r="AS1400" s="52">
        <v>0</v>
      </c>
      <c r="AT1400" s="48" t="s">
        <v>153</v>
      </c>
      <c r="AU1400" s="48"/>
      <c r="AV1400" s="15" t="s">
        <v>193</v>
      </c>
      <c r="AW1400" s="48" t="s">
        <v>194</v>
      </c>
      <c r="AX1400" s="48">
        <v>10001004</v>
      </c>
      <c r="AY1400" s="130">
        <v>20000037</v>
      </c>
      <c r="AZ1400" s="53" t="s">
        <v>195</v>
      </c>
      <c r="BA1400" s="53" t="s">
        <v>153</v>
      </c>
      <c r="BB1400" s="83">
        <v>0</v>
      </c>
      <c r="BC1400" s="83">
        <v>0</v>
      </c>
      <c r="BD1400" s="54"/>
      <c r="BE1400" s="48">
        <v>0</v>
      </c>
      <c r="BF1400" s="48">
        <v>0</v>
      </c>
      <c r="BG1400" s="48">
        <v>0</v>
      </c>
      <c r="BH1400" s="48">
        <v>0</v>
      </c>
      <c r="BI1400" s="48">
        <v>0</v>
      </c>
      <c r="BJ1400" s="48">
        <v>0</v>
      </c>
      <c r="BK1400" s="48">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48">
        <v>70000004</v>
      </c>
      <c r="D1401" s="53" t="s">
        <v>1900</v>
      </c>
      <c r="E1401" s="48">
        <v>1</v>
      </c>
      <c r="F1401" s="20">
        <v>80000001</v>
      </c>
      <c r="G1401" s="48">
        <v>0</v>
      </c>
      <c r="H1401" s="48">
        <v>0</v>
      </c>
      <c r="I1401" s="48">
        <v>1</v>
      </c>
      <c r="J1401" s="48">
        <v>0</v>
      </c>
      <c r="K1401" s="46">
        <v>0</v>
      </c>
      <c r="L1401" s="48">
        <v>0</v>
      </c>
      <c r="M1401" s="48">
        <v>0</v>
      </c>
      <c r="N1401" s="48">
        <v>1</v>
      </c>
      <c r="O1401" s="48">
        <v>0</v>
      </c>
      <c r="P1401" s="48">
        <v>0</v>
      </c>
      <c r="Q1401" s="48">
        <v>0</v>
      </c>
      <c r="R1401" s="20">
        <v>0</v>
      </c>
      <c r="S1401" s="48">
        <v>0</v>
      </c>
      <c r="T1401" s="46">
        <v>0</v>
      </c>
      <c r="U1401" s="48">
        <v>1</v>
      </c>
      <c r="V1401" s="48">
        <v>0</v>
      </c>
      <c r="W1401" s="48">
        <v>1</v>
      </c>
      <c r="X1401" s="48"/>
      <c r="Y1401" s="48">
        <v>0</v>
      </c>
      <c r="Z1401" s="48">
        <v>0</v>
      </c>
      <c r="AA1401" s="48">
        <v>0</v>
      </c>
      <c r="AB1401" s="48">
        <v>0</v>
      </c>
      <c r="AC1401" s="48">
        <v>1</v>
      </c>
      <c r="AD1401" s="48">
        <v>0</v>
      </c>
      <c r="AE1401" s="48">
        <v>2</v>
      </c>
      <c r="AF1401" s="48">
        <v>1</v>
      </c>
      <c r="AG1401" s="48">
        <v>9</v>
      </c>
      <c r="AH1401" s="52">
        <v>7</v>
      </c>
      <c r="AI1401" s="52">
        <v>0</v>
      </c>
      <c r="AJ1401" s="20">
        <v>0</v>
      </c>
      <c r="AK1401" s="52">
        <v>9</v>
      </c>
      <c r="AL1401" s="48">
        <v>0</v>
      </c>
      <c r="AM1401" s="48">
        <v>0</v>
      </c>
      <c r="AN1401" s="48">
        <v>0</v>
      </c>
      <c r="AO1401" s="48">
        <v>0.5</v>
      </c>
      <c r="AP1401" s="48">
        <v>3000</v>
      </c>
      <c r="AQ1401" s="48">
        <v>0.2</v>
      </c>
      <c r="AR1401" s="48">
        <v>20</v>
      </c>
      <c r="AS1401" s="52">
        <v>0</v>
      </c>
      <c r="AT1401" s="48" t="s">
        <v>153</v>
      </c>
      <c r="AU1401" s="48"/>
      <c r="AV1401" s="15" t="s">
        <v>193</v>
      </c>
      <c r="AW1401" s="48" t="s">
        <v>194</v>
      </c>
      <c r="AX1401" s="48">
        <v>12000006</v>
      </c>
      <c r="AY1401" s="130">
        <v>20000038</v>
      </c>
      <c r="AZ1401" s="53" t="s">
        <v>195</v>
      </c>
      <c r="BA1401" s="53" t="s">
        <v>153</v>
      </c>
      <c r="BB1401" s="83">
        <v>0</v>
      </c>
      <c r="BC1401" s="83">
        <v>0</v>
      </c>
      <c r="BD1401" s="54"/>
      <c r="BE1401" s="48">
        <v>0</v>
      </c>
      <c r="BF1401" s="48">
        <v>0</v>
      </c>
      <c r="BG1401" s="48">
        <v>0</v>
      </c>
      <c r="BH1401" s="48">
        <v>0</v>
      </c>
      <c r="BI1401" s="48">
        <v>0</v>
      </c>
      <c r="BJ1401" s="48">
        <v>0</v>
      </c>
      <c r="BK1401" s="48">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70000005</v>
      </c>
      <c r="D1402" s="15" t="s">
        <v>1901</v>
      </c>
      <c r="E1402" s="14">
        <v>1</v>
      </c>
      <c r="F1402" s="20">
        <v>80000001</v>
      </c>
      <c r="G1402" s="14">
        <v>0</v>
      </c>
      <c r="H1402" s="14">
        <v>0</v>
      </c>
      <c r="I1402" s="14">
        <v>1</v>
      </c>
      <c r="J1402" s="14">
        <v>3</v>
      </c>
      <c r="K1402" s="12">
        <v>0</v>
      </c>
      <c r="L1402" s="14">
        <v>0</v>
      </c>
      <c r="M1402" s="14">
        <v>0</v>
      </c>
      <c r="N1402" s="14">
        <v>1</v>
      </c>
      <c r="O1402" s="14">
        <v>0</v>
      </c>
      <c r="P1402" s="14">
        <v>0</v>
      </c>
      <c r="Q1402" s="14">
        <v>0</v>
      </c>
      <c r="R1402" s="20">
        <v>0</v>
      </c>
      <c r="S1402" s="14">
        <v>0</v>
      </c>
      <c r="T1402" s="12">
        <v>0</v>
      </c>
      <c r="U1402" s="14">
        <v>1</v>
      </c>
      <c r="V1402" s="14">
        <v>0</v>
      </c>
      <c r="W1402" s="14">
        <v>0</v>
      </c>
      <c r="X1402" s="14"/>
      <c r="Y1402" s="14">
        <v>0</v>
      </c>
      <c r="Z1402" s="14">
        <v>0</v>
      </c>
      <c r="AA1402" s="14">
        <v>0</v>
      </c>
      <c r="AB1402" s="14">
        <v>0</v>
      </c>
      <c r="AC1402" s="14">
        <v>1</v>
      </c>
      <c r="AD1402" s="14">
        <v>0</v>
      </c>
      <c r="AE1402" s="14">
        <v>1</v>
      </c>
      <c r="AF1402" s="14">
        <v>1</v>
      </c>
      <c r="AG1402" s="14">
        <v>2</v>
      </c>
      <c r="AH1402" s="20">
        <v>7</v>
      </c>
      <c r="AI1402" s="20">
        <v>0</v>
      </c>
      <c r="AJ1402" s="20">
        <v>0</v>
      </c>
      <c r="AK1402" s="20">
        <v>3</v>
      </c>
      <c r="AL1402" s="14">
        <v>0</v>
      </c>
      <c r="AM1402" s="14">
        <v>0</v>
      </c>
      <c r="AN1402" s="32">
        <v>0</v>
      </c>
      <c r="AO1402" s="12">
        <v>0.1</v>
      </c>
      <c r="AP1402" s="14">
        <v>3000</v>
      </c>
      <c r="AQ1402" s="14">
        <v>0</v>
      </c>
      <c r="AR1402" s="14">
        <v>40</v>
      </c>
      <c r="AS1402" s="20">
        <v>0</v>
      </c>
      <c r="AT1402" s="14" t="s">
        <v>153</v>
      </c>
      <c r="AU1402" s="14"/>
      <c r="AV1402" s="13" t="s">
        <v>186</v>
      </c>
      <c r="AW1402" s="14" t="s">
        <v>194</v>
      </c>
      <c r="AX1402" s="14">
        <v>0</v>
      </c>
      <c r="AY1402" s="65">
        <v>0</v>
      </c>
      <c r="AZ1402" s="15" t="s">
        <v>195</v>
      </c>
      <c r="BA1402" s="15" t="s">
        <v>153</v>
      </c>
      <c r="BB1402" s="23">
        <v>0</v>
      </c>
      <c r="BC1402" s="23">
        <v>0</v>
      </c>
      <c r="BD1402" s="34"/>
      <c r="BE1402" s="14">
        <v>0</v>
      </c>
      <c r="BF1402" s="14">
        <v>0</v>
      </c>
      <c r="BG1402" s="14">
        <v>0</v>
      </c>
      <c r="BH1402" s="14">
        <v>0</v>
      </c>
      <c r="BI1402" s="14">
        <v>0</v>
      </c>
      <c r="BJ1402" s="14">
        <v>0</v>
      </c>
      <c r="BK1402" s="14">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70000006</v>
      </c>
      <c r="D1403" s="53" t="s">
        <v>198</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1</v>
      </c>
      <c r="AF1403" s="48">
        <v>1</v>
      </c>
      <c r="AG1403" s="48">
        <v>9</v>
      </c>
      <c r="AH1403" s="52">
        <v>7</v>
      </c>
      <c r="AI1403" s="52">
        <v>0</v>
      </c>
      <c r="AJ1403" s="20">
        <v>0</v>
      </c>
      <c r="AK1403" s="52">
        <v>9</v>
      </c>
      <c r="AL1403" s="48">
        <v>0</v>
      </c>
      <c r="AM1403" s="48">
        <v>0</v>
      </c>
      <c r="AN1403" s="48">
        <v>0</v>
      </c>
      <c r="AO1403" s="48">
        <v>0.5</v>
      </c>
      <c r="AP1403" s="48">
        <v>3000</v>
      </c>
      <c r="AQ1403" s="48">
        <v>0.5</v>
      </c>
      <c r="AR1403" s="48">
        <v>20</v>
      </c>
      <c r="AS1403" s="52">
        <v>0</v>
      </c>
      <c r="AT1403" s="48" t="s">
        <v>153</v>
      </c>
      <c r="AU1403" s="48"/>
      <c r="AV1403" s="15" t="s">
        <v>193</v>
      </c>
      <c r="AW1403" s="48" t="s">
        <v>194</v>
      </c>
      <c r="AX1403" s="48">
        <v>12000006</v>
      </c>
      <c r="AY1403" s="130">
        <v>20000025</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70000007</v>
      </c>
      <c r="D1404" s="53" t="s">
        <v>1902</v>
      </c>
      <c r="E1404" s="14">
        <v>1</v>
      </c>
      <c r="F1404" s="20">
        <v>80000001</v>
      </c>
      <c r="G1404" s="14">
        <v>60000302</v>
      </c>
      <c r="H1404" s="14">
        <v>0</v>
      </c>
      <c r="I1404" s="14">
        <v>1</v>
      </c>
      <c r="J1404" s="14">
        <v>3</v>
      </c>
      <c r="K1404" s="12">
        <v>0</v>
      </c>
      <c r="L1404" s="14">
        <v>0</v>
      </c>
      <c r="M1404" s="14">
        <v>0</v>
      </c>
      <c r="N1404" s="14">
        <v>1</v>
      </c>
      <c r="O1404" s="14">
        <v>0</v>
      </c>
      <c r="P1404" s="14">
        <v>0</v>
      </c>
      <c r="Q1404" s="14">
        <v>0</v>
      </c>
      <c r="R1404" s="20">
        <v>0</v>
      </c>
      <c r="S1404" s="14">
        <v>0</v>
      </c>
      <c r="T1404" s="12">
        <v>0</v>
      </c>
      <c r="U1404" s="14">
        <v>1</v>
      </c>
      <c r="V1404" s="14">
        <v>0</v>
      </c>
      <c r="W1404" s="14">
        <v>1</v>
      </c>
      <c r="X1404" s="14"/>
      <c r="Y1404" s="14">
        <v>0</v>
      </c>
      <c r="Z1404" s="14">
        <v>0</v>
      </c>
      <c r="AA1404" s="14">
        <v>0</v>
      </c>
      <c r="AB1404" s="14">
        <v>0</v>
      </c>
      <c r="AC1404" s="14">
        <v>1</v>
      </c>
      <c r="AD1404" s="14">
        <v>0</v>
      </c>
      <c r="AE1404" s="14">
        <v>1</v>
      </c>
      <c r="AF1404" s="14">
        <v>0</v>
      </c>
      <c r="AG1404" s="14">
        <v>0</v>
      </c>
      <c r="AH1404" s="20">
        <v>7</v>
      </c>
      <c r="AI1404" s="20">
        <v>0</v>
      </c>
      <c r="AJ1404" s="20">
        <v>0</v>
      </c>
      <c r="AK1404" s="20">
        <v>9</v>
      </c>
      <c r="AL1404" s="14">
        <v>0</v>
      </c>
      <c r="AM1404" s="14">
        <v>0</v>
      </c>
      <c r="AN1404" s="32">
        <v>0</v>
      </c>
      <c r="AO1404" s="12">
        <v>0.1</v>
      </c>
      <c r="AP1404" s="14">
        <v>3000</v>
      </c>
      <c r="AQ1404" s="14">
        <v>0.5</v>
      </c>
      <c r="AR1404" s="14">
        <v>20</v>
      </c>
      <c r="AS1404" s="20">
        <v>0</v>
      </c>
      <c r="AT1404" s="14" t="s">
        <v>153</v>
      </c>
      <c r="AU1404" s="14"/>
      <c r="AV1404" s="15" t="s">
        <v>193</v>
      </c>
      <c r="AW1404" s="14" t="s">
        <v>194</v>
      </c>
      <c r="AX1404" s="14">
        <v>12000006</v>
      </c>
      <c r="AY1404" s="65">
        <v>20100210</v>
      </c>
      <c r="AZ1404" s="15" t="s">
        <v>195</v>
      </c>
      <c r="BA1404" s="15" t="s">
        <v>153</v>
      </c>
      <c r="BB1404" s="23">
        <v>0</v>
      </c>
      <c r="BC1404" s="23">
        <v>0</v>
      </c>
      <c r="BD1404" s="34"/>
      <c r="BE1404" s="14">
        <v>0</v>
      </c>
      <c r="BF1404" s="14">
        <v>0</v>
      </c>
      <c r="BG1404" s="14">
        <v>0</v>
      </c>
      <c r="BH1404" s="14">
        <v>0</v>
      </c>
      <c r="BI1404" s="14">
        <v>0</v>
      </c>
      <c r="BJ1404" s="14">
        <v>0</v>
      </c>
      <c r="BK1404" s="14">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70000008</v>
      </c>
      <c r="D1405" s="53" t="s">
        <v>1903</v>
      </c>
      <c r="E1405" s="48">
        <v>1</v>
      </c>
      <c r="F1405" s="20">
        <v>80000001</v>
      </c>
      <c r="G1405" s="48">
        <v>0</v>
      </c>
      <c r="H1405" s="48">
        <v>0</v>
      </c>
      <c r="I1405" s="48">
        <v>1</v>
      </c>
      <c r="J1405" s="48">
        <v>0</v>
      </c>
      <c r="K1405" s="46">
        <v>0</v>
      </c>
      <c r="L1405" s="48">
        <v>0</v>
      </c>
      <c r="M1405" s="48">
        <v>0</v>
      </c>
      <c r="N1405" s="48">
        <v>1</v>
      </c>
      <c r="O1405" s="48">
        <v>0</v>
      </c>
      <c r="P1405" s="48">
        <v>0</v>
      </c>
      <c r="Q1405" s="48">
        <v>0</v>
      </c>
      <c r="R1405" s="20">
        <v>0</v>
      </c>
      <c r="S1405" s="48">
        <v>0</v>
      </c>
      <c r="T1405" s="46">
        <v>0</v>
      </c>
      <c r="U1405" s="48">
        <v>1</v>
      </c>
      <c r="V1405" s="48">
        <v>0</v>
      </c>
      <c r="W1405" s="48">
        <v>0.95</v>
      </c>
      <c r="X1405" s="48"/>
      <c r="Y1405" s="48">
        <v>0</v>
      </c>
      <c r="Z1405" s="48">
        <v>0</v>
      </c>
      <c r="AA1405" s="48">
        <v>0</v>
      </c>
      <c r="AB1405" s="48">
        <v>0</v>
      </c>
      <c r="AC1405" s="48">
        <v>1</v>
      </c>
      <c r="AD1405" s="48">
        <v>0</v>
      </c>
      <c r="AE1405" s="48">
        <v>1</v>
      </c>
      <c r="AF1405" s="48">
        <v>1</v>
      </c>
      <c r="AG1405" s="48">
        <v>9</v>
      </c>
      <c r="AH1405" s="52">
        <v>7</v>
      </c>
      <c r="AI1405" s="52">
        <v>0</v>
      </c>
      <c r="AJ1405" s="20">
        <v>0</v>
      </c>
      <c r="AK1405" s="52">
        <v>9</v>
      </c>
      <c r="AL1405" s="48">
        <v>0</v>
      </c>
      <c r="AM1405" s="48">
        <v>0</v>
      </c>
      <c r="AN1405" s="48">
        <v>0</v>
      </c>
      <c r="AO1405" s="48">
        <v>0.5</v>
      </c>
      <c r="AP1405" s="48">
        <v>3000</v>
      </c>
      <c r="AQ1405" s="48">
        <v>0.5</v>
      </c>
      <c r="AR1405" s="48">
        <v>20</v>
      </c>
      <c r="AS1405" s="52">
        <v>0</v>
      </c>
      <c r="AT1405" s="48" t="s">
        <v>153</v>
      </c>
      <c r="AU1405" s="48"/>
      <c r="AV1405" s="15" t="s">
        <v>193</v>
      </c>
      <c r="AW1405" s="48" t="s">
        <v>194</v>
      </c>
      <c r="AX1405" s="48">
        <v>12000006</v>
      </c>
      <c r="AY1405" s="130">
        <v>20000025</v>
      </c>
      <c r="AZ1405" s="53" t="s">
        <v>195</v>
      </c>
      <c r="BA1405" s="53" t="s">
        <v>153</v>
      </c>
      <c r="BB1405" s="83">
        <v>0</v>
      </c>
      <c r="BC1405" s="83">
        <v>0</v>
      </c>
      <c r="BD1405" s="54"/>
      <c r="BE1405" s="48">
        <v>0</v>
      </c>
      <c r="BF1405" s="48">
        <v>0</v>
      </c>
      <c r="BG1405" s="48">
        <v>0</v>
      </c>
      <c r="BH1405" s="48">
        <v>0</v>
      </c>
      <c r="BI1405" s="48">
        <v>0</v>
      </c>
      <c r="BJ1405" s="48">
        <v>0</v>
      </c>
      <c r="BK1405" s="48">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70000011</v>
      </c>
      <c r="D1406" s="15" t="s">
        <v>199</v>
      </c>
      <c r="E1406" s="14">
        <v>1</v>
      </c>
      <c r="F1406" s="20">
        <v>80000001</v>
      </c>
      <c r="G1406" s="14">
        <v>0</v>
      </c>
      <c r="H1406" s="14">
        <v>0</v>
      </c>
      <c r="I1406" s="14">
        <v>1</v>
      </c>
      <c r="J1406" s="14">
        <v>0</v>
      </c>
      <c r="K1406" s="14">
        <v>0</v>
      </c>
      <c r="L1406" s="14">
        <v>0</v>
      </c>
      <c r="M1406" s="14">
        <v>0</v>
      </c>
      <c r="N1406" s="14">
        <v>1</v>
      </c>
      <c r="O1406" s="14">
        <v>0</v>
      </c>
      <c r="P1406" s="14">
        <v>0</v>
      </c>
      <c r="Q1406" s="14">
        <v>0</v>
      </c>
      <c r="R1406" s="20">
        <v>0</v>
      </c>
      <c r="S1406" s="23">
        <v>0</v>
      </c>
      <c r="T1406" s="12">
        <v>0</v>
      </c>
      <c r="U1406" s="14">
        <v>1</v>
      </c>
      <c r="V1406" s="14">
        <v>0</v>
      </c>
      <c r="W1406" s="14">
        <v>1</v>
      </c>
      <c r="X1406" s="14"/>
      <c r="Y1406" s="14">
        <v>0</v>
      </c>
      <c r="Z1406" s="14">
        <v>0</v>
      </c>
      <c r="AA1406" s="14">
        <v>0</v>
      </c>
      <c r="AB1406" s="14">
        <v>0</v>
      </c>
      <c r="AC1406" s="14">
        <v>1</v>
      </c>
      <c r="AD1406" s="14">
        <v>0</v>
      </c>
      <c r="AE1406" s="14">
        <v>1</v>
      </c>
      <c r="AF1406" s="14">
        <v>1</v>
      </c>
      <c r="AG1406" s="14">
        <v>2</v>
      </c>
      <c r="AH1406" s="20">
        <v>7</v>
      </c>
      <c r="AI1406" s="20">
        <v>0</v>
      </c>
      <c r="AJ1406" s="20">
        <v>0</v>
      </c>
      <c r="AK1406" s="20">
        <v>2</v>
      </c>
      <c r="AL1406" s="14">
        <v>0</v>
      </c>
      <c r="AM1406" s="14">
        <v>0</v>
      </c>
      <c r="AN1406" s="14">
        <v>0</v>
      </c>
      <c r="AO1406" s="14">
        <v>0</v>
      </c>
      <c r="AP1406" s="14">
        <v>1000</v>
      </c>
      <c r="AQ1406" s="14">
        <v>0.5</v>
      </c>
      <c r="AR1406" s="14">
        <v>0</v>
      </c>
      <c r="AS1406" s="20">
        <v>0</v>
      </c>
      <c r="AT1406" s="14" t="s">
        <v>153</v>
      </c>
      <c r="AU1406" s="14"/>
      <c r="AV1406" s="15" t="s">
        <v>193</v>
      </c>
      <c r="AW1406" s="48">
        <v>0</v>
      </c>
      <c r="AX1406" s="65">
        <v>12000006</v>
      </c>
      <c r="AY1406" s="14">
        <v>0</v>
      </c>
      <c r="AZ1406" s="15" t="s">
        <v>156</v>
      </c>
      <c r="BA1406" s="15" t="s">
        <v>153</v>
      </c>
      <c r="BB1406" s="23">
        <v>0</v>
      </c>
      <c r="BC1406" s="23">
        <v>0</v>
      </c>
      <c r="BD1406" s="35"/>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70000012</v>
      </c>
      <c r="D1407" s="53" t="s">
        <v>200</v>
      </c>
      <c r="E1407" s="48">
        <v>1</v>
      </c>
      <c r="F1407" s="20">
        <v>80000001</v>
      </c>
      <c r="G1407" s="48">
        <v>0</v>
      </c>
      <c r="H1407" s="48">
        <v>0</v>
      </c>
      <c r="I1407" s="48">
        <v>1</v>
      </c>
      <c r="J1407" s="48">
        <v>0</v>
      </c>
      <c r="K1407" s="46">
        <v>0</v>
      </c>
      <c r="L1407" s="48">
        <v>0</v>
      </c>
      <c r="M1407" s="48">
        <v>0</v>
      </c>
      <c r="N1407" s="48">
        <v>1</v>
      </c>
      <c r="O1407" s="48">
        <v>0</v>
      </c>
      <c r="P1407" s="48">
        <v>0</v>
      </c>
      <c r="Q1407" s="48">
        <v>0</v>
      </c>
      <c r="R1407" s="20">
        <v>0</v>
      </c>
      <c r="S1407" s="48">
        <v>0</v>
      </c>
      <c r="T1407" s="46">
        <v>0</v>
      </c>
      <c r="U1407" s="48">
        <v>2</v>
      </c>
      <c r="V1407" s="48">
        <v>0</v>
      </c>
      <c r="W1407" s="48">
        <v>1</v>
      </c>
      <c r="X1407" s="48"/>
      <c r="Y1407" s="48">
        <v>0</v>
      </c>
      <c r="Z1407" s="48">
        <v>0</v>
      </c>
      <c r="AA1407" s="48">
        <v>0</v>
      </c>
      <c r="AB1407" s="48">
        <v>0</v>
      </c>
      <c r="AC1407" s="48">
        <v>1</v>
      </c>
      <c r="AD1407" s="48">
        <v>0</v>
      </c>
      <c r="AE1407" s="48">
        <v>1</v>
      </c>
      <c r="AF1407" s="48">
        <v>1</v>
      </c>
      <c r="AG1407" s="48">
        <v>9</v>
      </c>
      <c r="AH1407" s="52">
        <v>7</v>
      </c>
      <c r="AI1407" s="52">
        <v>0</v>
      </c>
      <c r="AJ1407" s="20">
        <v>0</v>
      </c>
      <c r="AK1407" s="52">
        <v>9</v>
      </c>
      <c r="AL1407" s="48">
        <v>0</v>
      </c>
      <c r="AM1407" s="48">
        <v>0</v>
      </c>
      <c r="AN1407" s="48">
        <v>0</v>
      </c>
      <c r="AO1407" s="48">
        <v>0.5</v>
      </c>
      <c r="AP1407" s="48">
        <v>3000</v>
      </c>
      <c r="AQ1407" s="48">
        <v>0.2</v>
      </c>
      <c r="AR1407" s="48">
        <v>20</v>
      </c>
      <c r="AS1407" s="52">
        <v>0</v>
      </c>
      <c r="AT1407" s="48" t="s">
        <v>153</v>
      </c>
      <c r="AU1407" s="48"/>
      <c r="AV1407" s="15" t="s">
        <v>193</v>
      </c>
      <c r="AW1407" s="48" t="s">
        <v>194</v>
      </c>
      <c r="AX1407" s="48">
        <v>12000006</v>
      </c>
      <c r="AY1407" s="130">
        <v>20000025</v>
      </c>
      <c r="AZ1407" s="53" t="s">
        <v>195</v>
      </c>
      <c r="BA1407" s="53" t="s">
        <v>153</v>
      </c>
      <c r="BB1407" s="83">
        <v>0</v>
      </c>
      <c r="BC1407" s="83">
        <v>0</v>
      </c>
      <c r="BD1407" s="54"/>
      <c r="BE1407" s="48">
        <v>0</v>
      </c>
      <c r="BF1407" s="48">
        <v>0</v>
      </c>
      <c r="BG1407" s="48">
        <v>0</v>
      </c>
      <c r="BH1407" s="48">
        <v>0</v>
      </c>
      <c r="BI1407" s="48">
        <v>0</v>
      </c>
      <c r="BJ1407" s="48">
        <v>0</v>
      </c>
      <c r="BK1407" s="48">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70000101</v>
      </c>
      <c r="D1408" s="15" t="s">
        <v>197</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0.05</v>
      </c>
      <c r="AR1408" s="14">
        <v>0</v>
      </c>
      <c r="AS1408" s="20">
        <v>0</v>
      </c>
      <c r="AT1408" s="14" t="s">
        <v>153</v>
      </c>
      <c r="AU1408" s="14"/>
      <c r="AV1408" s="15" t="s">
        <v>193</v>
      </c>
      <c r="AW1408" s="14">
        <v>0</v>
      </c>
      <c r="AX1408" s="48">
        <v>12000006</v>
      </c>
      <c r="AY1408" s="14">
        <v>0</v>
      </c>
      <c r="AZ1408" s="15" t="s">
        <v>156</v>
      </c>
      <c r="BA1408" s="15" t="s">
        <v>153</v>
      </c>
      <c r="BB1408" s="23">
        <v>0</v>
      </c>
      <c r="BC1408" s="23">
        <v>0</v>
      </c>
      <c r="BD1408" s="35"/>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70000102</v>
      </c>
      <c r="D1409" s="15" t="s">
        <v>197</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0</v>
      </c>
      <c r="AL1409" s="14">
        <v>0</v>
      </c>
      <c r="AM1409" s="14">
        <v>0</v>
      </c>
      <c r="AN1409" s="14">
        <v>0</v>
      </c>
      <c r="AO1409" s="14">
        <v>0</v>
      </c>
      <c r="AP1409" s="14">
        <v>700</v>
      </c>
      <c r="AQ1409" s="14">
        <v>0.1</v>
      </c>
      <c r="AR1409" s="14">
        <v>0</v>
      </c>
      <c r="AS1409" s="20">
        <v>0</v>
      </c>
      <c r="AT1409" s="14" t="s">
        <v>153</v>
      </c>
      <c r="AU1409" s="14"/>
      <c r="AV1409" s="15" t="s">
        <v>193</v>
      </c>
      <c r="AW1409" s="14">
        <v>0</v>
      </c>
      <c r="AX1409" s="48">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70000103</v>
      </c>
      <c r="D1410" s="15" t="s">
        <v>197</v>
      </c>
      <c r="E1410" s="14">
        <v>1</v>
      </c>
      <c r="F1410" s="20">
        <v>80000001</v>
      </c>
      <c r="G1410" s="14">
        <v>0</v>
      </c>
      <c r="H1410" s="14">
        <v>0</v>
      </c>
      <c r="I1410" s="14">
        <v>1</v>
      </c>
      <c r="J1410" s="14">
        <v>0</v>
      </c>
      <c r="K1410" s="14">
        <v>0</v>
      </c>
      <c r="L1410" s="14">
        <v>0</v>
      </c>
      <c r="M1410" s="14">
        <v>0</v>
      </c>
      <c r="N1410" s="14">
        <v>1</v>
      </c>
      <c r="O1410" s="14">
        <v>0</v>
      </c>
      <c r="P1410" s="14">
        <v>0</v>
      </c>
      <c r="Q1410" s="14">
        <v>0</v>
      </c>
      <c r="R1410" s="20">
        <v>0</v>
      </c>
      <c r="S1410" s="23">
        <v>0</v>
      </c>
      <c r="T1410" s="12">
        <v>0</v>
      </c>
      <c r="U1410" s="14">
        <v>1</v>
      </c>
      <c r="V1410" s="14">
        <v>0</v>
      </c>
      <c r="W1410" s="14">
        <v>1</v>
      </c>
      <c r="X1410" s="14"/>
      <c r="Y1410" s="14">
        <v>0</v>
      </c>
      <c r="Z1410" s="14">
        <v>0</v>
      </c>
      <c r="AA1410" s="14">
        <v>0</v>
      </c>
      <c r="AB1410" s="14">
        <v>0</v>
      </c>
      <c r="AC1410" s="14">
        <v>1</v>
      </c>
      <c r="AD1410" s="14">
        <v>0</v>
      </c>
      <c r="AE1410" s="14">
        <v>1</v>
      </c>
      <c r="AF1410" s="14">
        <v>1</v>
      </c>
      <c r="AG1410" s="14">
        <v>2</v>
      </c>
      <c r="AH1410" s="20">
        <v>7</v>
      </c>
      <c r="AI1410" s="20">
        <v>0</v>
      </c>
      <c r="AJ1410" s="20">
        <v>0</v>
      </c>
      <c r="AK1410" s="20">
        <v>0</v>
      </c>
      <c r="AL1410" s="14">
        <v>0</v>
      </c>
      <c r="AM1410" s="14">
        <v>0</v>
      </c>
      <c r="AN1410" s="14">
        <v>0</v>
      </c>
      <c r="AO1410" s="14">
        <v>0</v>
      </c>
      <c r="AP1410" s="14">
        <v>700</v>
      </c>
      <c r="AQ1410" s="14">
        <v>0.15</v>
      </c>
      <c r="AR1410" s="14">
        <v>0</v>
      </c>
      <c r="AS1410" s="20">
        <v>0</v>
      </c>
      <c r="AT1410" s="14" t="s">
        <v>153</v>
      </c>
      <c r="AU1410" s="14"/>
      <c r="AV1410" s="15" t="s">
        <v>193</v>
      </c>
      <c r="AW1410" s="14">
        <v>0</v>
      </c>
      <c r="AX1410" s="48">
        <v>12000006</v>
      </c>
      <c r="AY1410" s="130">
        <v>0</v>
      </c>
      <c r="AZ1410" s="15" t="s">
        <v>156</v>
      </c>
      <c r="BA1410" s="15" t="s">
        <v>153</v>
      </c>
      <c r="BB1410" s="23">
        <v>0</v>
      </c>
      <c r="BC1410" s="23">
        <v>0</v>
      </c>
      <c r="BD1410" s="35"/>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70000104</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0.2</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70000105</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0.25</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70000106</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0.3</v>
      </c>
      <c r="AR1413" s="14">
        <v>0</v>
      </c>
      <c r="AS1413" s="20">
        <v>0</v>
      </c>
      <c r="AT1413" s="14" t="s">
        <v>153</v>
      </c>
      <c r="AU1413" s="14"/>
      <c r="AV1413" s="15" t="s">
        <v>193</v>
      </c>
      <c r="AW1413" s="14">
        <v>0</v>
      </c>
      <c r="AX1413" s="48">
        <v>12000006</v>
      </c>
      <c r="AY1413" s="14">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70000107</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0.35</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70000108</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0.4</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70000109</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0.45</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70000110</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0.5</v>
      </c>
      <c r="AR1417" s="14">
        <v>0</v>
      </c>
      <c r="AS1417" s="20">
        <v>0</v>
      </c>
      <c r="AT1417" s="14">
        <v>0</v>
      </c>
      <c r="AU1417" s="14"/>
      <c r="AV1417" s="15" t="s">
        <v>193</v>
      </c>
      <c r="AW1417" s="14">
        <v>0</v>
      </c>
      <c r="AX1417" s="48">
        <v>12000006</v>
      </c>
      <c r="AY1417" s="14">
        <v>0</v>
      </c>
      <c r="AZ1417" s="15" t="s">
        <v>156</v>
      </c>
      <c r="BA1417" s="15" t="s">
        <v>226</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70000111</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0.8</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70001001</v>
      </c>
      <c r="D1419" s="13" t="s">
        <v>752</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3</v>
      </c>
      <c r="X1419" s="12"/>
      <c r="Y1419" s="12">
        <v>350</v>
      </c>
      <c r="Z1419" s="12">
        <v>0</v>
      </c>
      <c r="AA1419" s="12">
        <v>0</v>
      </c>
      <c r="AB1419" s="12">
        <v>0</v>
      </c>
      <c r="AC1419" s="12">
        <v>0</v>
      </c>
      <c r="AD1419" s="12">
        <v>0</v>
      </c>
      <c r="AE1419" s="12">
        <v>9</v>
      </c>
      <c r="AF1419" s="12">
        <v>2</v>
      </c>
      <c r="AG1419" s="12" t="s">
        <v>152</v>
      </c>
      <c r="AH1419" s="20">
        <v>0</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3" t="s">
        <v>154</v>
      </c>
      <c r="AW1419" s="12" t="s">
        <v>155</v>
      </c>
      <c r="AX1419" s="14">
        <v>10000007</v>
      </c>
      <c r="AY1419" s="14">
        <v>21000110</v>
      </c>
      <c r="AZ1419" s="13" t="s">
        <v>156</v>
      </c>
      <c r="BA1419" s="12">
        <v>0</v>
      </c>
      <c r="BB1419" s="23">
        <v>0</v>
      </c>
      <c r="BC1419" s="23">
        <v>0</v>
      </c>
      <c r="BD1419" s="34" t="s">
        <v>545</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70101001</v>
      </c>
      <c r="D1420" s="13" t="s">
        <v>551</v>
      </c>
      <c r="E1420" s="14">
        <v>1</v>
      </c>
      <c r="F1420" s="20">
        <v>80000001</v>
      </c>
      <c r="G1420" s="14">
        <v>0</v>
      </c>
      <c r="H1420" s="14">
        <v>0</v>
      </c>
      <c r="I1420" s="14">
        <v>1</v>
      </c>
      <c r="J1420" s="14">
        <v>0</v>
      </c>
      <c r="K1420" s="14">
        <v>0</v>
      </c>
      <c r="L1420" s="12">
        <v>0</v>
      </c>
      <c r="M1420" s="12">
        <v>0</v>
      </c>
      <c r="N1420" s="12">
        <v>2</v>
      </c>
      <c r="O1420" s="12">
        <v>2</v>
      </c>
      <c r="P1420" s="12">
        <v>0.8</v>
      </c>
      <c r="Q1420" s="12">
        <v>0</v>
      </c>
      <c r="R1420" s="20">
        <v>0</v>
      </c>
      <c r="S1420" s="12">
        <v>0</v>
      </c>
      <c r="T1420" s="12">
        <v>1</v>
      </c>
      <c r="U1420" s="12">
        <v>2</v>
      </c>
      <c r="V1420" s="12">
        <v>0</v>
      </c>
      <c r="W1420" s="12">
        <v>0</v>
      </c>
      <c r="X1420" s="12"/>
      <c r="Y1420" s="12">
        <v>0</v>
      </c>
      <c r="Z1420" s="12">
        <v>0</v>
      </c>
      <c r="AA1420" s="12">
        <v>0</v>
      </c>
      <c r="AB1420" s="12">
        <v>0</v>
      </c>
      <c r="AC1420" s="12">
        <v>0</v>
      </c>
      <c r="AD1420" s="12">
        <v>0</v>
      </c>
      <c r="AE1420" s="12">
        <v>20</v>
      </c>
      <c r="AF1420" s="12">
        <v>0</v>
      </c>
      <c r="AG1420" s="12">
        <v>0</v>
      </c>
      <c r="AH1420" s="20">
        <v>2</v>
      </c>
      <c r="AI1420" s="20">
        <v>2</v>
      </c>
      <c r="AJ1420" s="20">
        <v>0</v>
      </c>
      <c r="AK1420" s="20">
        <v>1.5</v>
      </c>
      <c r="AL1420" s="12">
        <v>0</v>
      </c>
      <c r="AM1420" s="12">
        <v>0</v>
      </c>
      <c r="AN1420" s="12">
        <v>0</v>
      </c>
      <c r="AO1420" s="12">
        <v>1</v>
      </c>
      <c r="AP1420" s="12">
        <v>3000</v>
      </c>
      <c r="AQ1420" s="12">
        <v>0.5</v>
      </c>
      <c r="AR1420" s="12">
        <v>0</v>
      </c>
      <c r="AS1420" s="20">
        <v>0</v>
      </c>
      <c r="AT1420" s="12" t="s">
        <v>153</v>
      </c>
      <c r="AU1420" s="12"/>
      <c r="AV1420" s="13" t="s">
        <v>173</v>
      </c>
      <c r="AW1420" s="12" t="s">
        <v>155</v>
      </c>
      <c r="AX1420" s="14">
        <v>0</v>
      </c>
      <c r="AY1420" s="14">
        <v>0</v>
      </c>
      <c r="AZ1420" s="13" t="s">
        <v>540</v>
      </c>
      <c r="BA1420" s="12" t="s">
        <v>1904</v>
      </c>
      <c r="BB1420" s="23">
        <v>0</v>
      </c>
      <c r="BC1420" s="23">
        <v>0</v>
      </c>
      <c r="BD1420" s="34" t="s">
        <v>1905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1.75" customHeight="1">
      <c r="C1421" s="14">
        <v>70102001</v>
      </c>
      <c r="D1421" s="13" t="s">
        <v>521</v>
      </c>
      <c r="E1421" s="14">
        <v>1</v>
      </c>
      <c r="F1421" s="20">
        <v>80000001</v>
      </c>
      <c r="G1421" s="14">
        <v>0</v>
      </c>
      <c r="H1421" s="14">
        <v>0</v>
      </c>
      <c r="I1421" s="14">
        <v>1</v>
      </c>
      <c r="J1421" s="14">
        <v>0</v>
      </c>
      <c r="K1421" s="14">
        <v>0</v>
      </c>
      <c r="L1421" s="12">
        <v>0</v>
      </c>
      <c r="M1421" s="12">
        <v>0</v>
      </c>
      <c r="N1421" s="12">
        <v>2</v>
      </c>
      <c r="O1421" s="12">
        <v>3</v>
      </c>
      <c r="P1421" s="12">
        <v>1</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9</v>
      </c>
      <c r="AF1421" s="12">
        <v>1</v>
      </c>
      <c r="AG1421" s="12">
        <v>4</v>
      </c>
      <c r="AH1421" s="20">
        <v>0</v>
      </c>
      <c r="AI1421" s="20">
        <v>1</v>
      </c>
      <c r="AJ1421" s="20">
        <v>0</v>
      </c>
      <c r="AK1421" s="20">
        <v>2</v>
      </c>
      <c r="AL1421" s="12">
        <v>0</v>
      </c>
      <c r="AM1421" s="12">
        <v>0</v>
      </c>
      <c r="AN1421" s="12">
        <v>0</v>
      </c>
      <c r="AO1421" s="12">
        <v>3</v>
      </c>
      <c r="AP1421" s="12">
        <v>5000</v>
      </c>
      <c r="AQ1421" s="12">
        <v>2.5</v>
      </c>
      <c r="AR1421" s="12">
        <v>0</v>
      </c>
      <c r="AS1421" s="20">
        <v>0</v>
      </c>
      <c r="AT1421" s="12" t="s">
        <v>1906</v>
      </c>
      <c r="AU1421" s="12"/>
      <c r="AV1421" s="13" t="s">
        <v>154</v>
      </c>
      <c r="AW1421" s="12" t="s">
        <v>159</v>
      </c>
      <c r="AX1421" s="14">
        <v>10000007</v>
      </c>
      <c r="AY1421" s="14">
        <v>70102001</v>
      </c>
      <c r="AZ1421" s="13" t="s">
        <v>156</v>
      </c>
      <c r="BA1421" s="12" t="s">
        <v>522</v>
      </c>
      <c r="BB1421" s="23">
        <v>0</v>
      </c>
      <c r="BC1421" s="23">
        <v>0</v>
      </c>
      <c r="BD1421" s="34" t="s">
        <v>523</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70102002</v>
      </c>
      <c r="D1422" s="15" t="s">
        <v>246</v>
      </c>
      <c r="E1422" s="14">
        <v>1</v>
      </c>
      <c r="F1422" s="20">
        <v>80000001</v>
      </c>
      <c r="G1422" s="14">
        <v>0</v>
      </c>
      <c r="H1422" s="14">
        <v>0</v>
      </c>
      <c r="I1422" s="14">
        <v>1</v>
      </c>
      <c r="J1422" s="14">
        <v>0</v>
      </c>
      <c r="K1422" s="14">
        <v>0</v>
      </c>
      <c r="L1422" s="14">
        <v>0</v>
      </c>
      <c r="M1422" s="14">
        <v>0</v>
      </c>
      <c r="N1422" s="12">
        <v>2</v>
      </c>
      <c r="O1422" s="14">
        <v>2</v>
      </c>
      <c r="P1422" s="14">
        <v>0.6</v>
      </c>
      <c r="Q1422" s="14">
        <v>0</v>
      </c>
      <c r="R1422" s="20">
        <v>0</v>
      </c>
      <c r="S1422" s="23">
        <v>0</v>
      </c>
      <c r="T1422" s="12">
        <v>1</v>
      </c>
      <c r="U1422" s="14">
        <v>2</v>
      </c>
      <c r="V1422" s="14">
        <v>0</v>
      </c>
      <c r="W1422" s="14">
        <v>0</v>
      </c>
      <c r="X1422" s="14"/>
      <c r="Y1422" s="14">
        <v>0</v>
      </c>
      <c r="Z1422" s="14">
        <v>0</v>
      </c>
      <c r="AA1422" s="14">
        <v>0</v>
      </c>
      <c r="AB1422" s="14">
        <v>0</v>
      </c>
      <c r="AC1422" s="14">
        <v>0</v>
      </c>
      <c r="AD1422" s="14">
        <v>0</v>
      </c>
      <c r="AE1422" s="14">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90102001</v>
      </c>
      <c r="AT1422" s="14" t="s">
        <v>153</v>
      </c>
      <c r="AU1422" s="14"/>
      <c r="AV1422" s="15" t="s">
        <v>173</v>
      </c>
      <c r="AW1422" s="14" t="s">
        <v>433</v>
      </c>
      <c r="AX1422" s="14">
        <v>0</v>
      </c>
      <c r="AY1422" s="14">
        <v>40000003</v>
      </c>
      <c r="AZ1422" s="15" t="s">
        <v>156</v>
      </c>
      <c r="BA1422" s="15" t="s">
        <v>153</v>
      </c>
      <c r="BB1422" s="23">
        <v>0</v>
      </c>
      <c r="BC1422" s="23">
        <v>0</v>
      </c>
      <c r="BD1422" s="35" t="s">
        <v>524</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70103001</v>
      </c>
      <c r="D1423" s="13" t="s">
        <v>519</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3</v>
      </c>
      <c r="X1423" s="12"/>
      <c r="Y1423" s="12">
        <v>0</v>
      </c>
      <c r="Z1423" s="12">
        <v>0</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1.1000000000000001</v>
      </c>
      <c r="AP1423" s="12">
        <v>3000</v>
      </c>
      <c r="AQ1423" s="12">
        <v>1.1000000000000001</v>
      </c>
      <c r="AR1423" s="12">
        <v>0</v>
      </c>
      <c r="AS1423" s="20">
        <v>0</v>
      </c>
      <c r="AT1423" s="12" t="s">
        <v>153</v>
      </c>
      <c r="AU1423" s="12"/>
      <c r="AV1423" s="15" t="s">
        <v>154</v>
      </c>
      <c r="AW1423" s="12" t="s">
        <v>155</v>
      </c>
      <c r="AX1423" s="14">
        <v>10001007</v>
      </c>
      <c r="AY1423" s="14">
        <v>70103001</v>
      </c>
      <c r="AZ1423" s="13" t="s">
        <v>156</v>
      </c>
      <c r="BA1423" s="12">
        <v>0</v>
      </c>
      <c r="BB1423" s="23">
        <v>0</v>
      </c>
      <c r="BC1423" s="23">
        <v>0</v>
      </c>
      <c r="BD1423" s="34" t="s">
        <v>520</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70103002</v>
      </c>
      <c r="D1424" s="15" t="s">
        <v>246</v>
      </c>
      <c r="E1424" s="14">
        <v>1</v>
      </c>
      <c r="F1424" s="20">
        <v>80000001</v>
      </c>
      <c r="G1424" s="14">
        <v>0</v>
      </c>
      <c r="H1424" s="14">
        <v>0</v>
      </c>
      <c r="I1424" s="14">
        <v>1</v>
      </c>
      <c r="J1424" s="14">
        <v>0</v>
      </c>
      <c r="K1424" s="14">
        <v>0</v>
      </c>
      <c r="L1424" s="14">
        <v>0</v>
      </c>
      <c r="M1424" s="14">
        <v>0</v>
      </c>
      <c r="N1424" s="12">
        <v>2</v>
      </c>
      <c r="O1424" s="14">
        <v>2</v>
      </c>
      <c r="P1424" s="14">
        <v>0.6</v>
      </c>
      <c r="Q1424" s="14">
        <v>0</v>
      </c>
      <c r="R1424" s="20">
        <v>0</v>
      </c>
      <c r="S1424" s="23">
        <v>0</v>
      </c>
      <c r="T1424" s="12">
        <v>1</v>
      </c>
      <c r="U1424" s="14">
        <v>2</v>
      </c>
      <c r="V1424" s="14">
        <v>0</v>
      </c>
      <c r="W1424" s="14">
        <v>0</v>
      </c>
      <c r="X1424" s="14"/>
      <c r="Y1424" s="14">
        <v>0</v>
      </c>
      <c r="Z1424" s="14">
        <v>0</v>
      </c>
      <c r="AA1424" s="14">
        <v>0</v>
      </c>
      <c r="AB1424" s="14">
        <v>0</v>
      </c>
      <c r="AC1424" s="14">
        <v>0</v>
      </c>
      <c r="AD1424" s="14">
        <v>0</v>
      </c>
      <c r="AE1424" s="14">
        <v>20</v>
      </c>
      <c r="AF1424" s="14">
        <v>0</v>
      </c>
      <c r="AG1424" s="14">
        <v>0</v>
      </c>
      <c r="AH1424" s="20">
        <v>0</v>
      </c>
      <c r="AI1424" s="20">
        <v>0</v>
      </c>
      <c r="AJ1424" s="20">
        <v>0</v>
      </c>
      <c r="AK1424" s="20">
        <v>0</v>
      </c>
      <c r="AL1424" s="14">
        <v>0</v>
      </c>
      <c r="AM1424" s="14">
        <v>0</v>
      </c>
      <c r="AN1424" s="14">
        <v>0</v>
      </c>
      <c r="AO1424" s="14">
        <v>0</v>
      </c>
      <c r="AP1424" s="14">
        <v>1000</v>
      </c>
      <c r="AQ1424" s="14">
        <v>0</v>
      </c>
      <c r="AR1424" s="14">
        <v>0</v>
      </c>
      <c r="AS1424" s="20">
        <v>90103001</v>
      </c>
      <c r="AT1424" s="14" t="s">
        <v>153</v>
      </c>
      <c r="AU1424" s="14"/>
      <c r="AV1424" s="15" t="s">
        <v>153</v>
      </c>
      <c r="AW1424" s="14" t="s">
        <v>433</v>
      </c>
      <c r="AX1424" s="14">
        <v>0</v>
      </c>
      <c r="AY1424" s="14">
        <v>40000003</v>
      </c>
      <c r="AZ1424" s="15" t="s">
        <v>156</v>
      </c>
      <c r="BA1424" s="15" t="s">
        <v>153</v>
      </c>
      <c r="BB1424" s="23">
        <v>0</v>
      </c>
      <c r="BC1424" s="23">
        <v>0</v>
      </c>
      <c r="BD1424" s="35" t="s">
        <v>525</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70103003</v>
      </c>
      <c r="D1425" s="13" t="s">
        <v>526</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3</v>
      </c>
      <c r="X1425" s="12"/>
      <c r="Y1425" s="12">
        <v>0</v>
      </c>
      <c r="Z1425" s="12">
        <v>1</v>
      </c>
      <c r="AA1425" s="12">
        <v>0</v>
      </c>
      <c r="AB1425" s="12">
        <v>0</v>
      </c>
      <c r="AC1425" s="12">
        <v>0</v>
      </c>
      <c r="AD1425" s="12">
        <v>0</v>
      </c>
      <c r="AE1425" s="12">
        <v>8</v>
      </c>
      <c r="AF1425" s="12">
        <v>1</v>
      </c>
      <c r="AG1425" s="12">
        <v>3</v>
      </c>
      <c r="AH1425" s="20">
        <v>1</v>
      </c>
      <c r="AI1425" s="20">
        <v>1</v>
      </c>
      <c r="AJ1425" s="20">
        <v>0</v>
      </c>
      <c r="AK1425" s="20">
        <v>1.5</v>
      </c>
      <c r="AL1425" s="12">
        <v>0</v>
      </c>
      <c r="AM1425" s="12">
        <v>0</v>
      </c>
      <c r="AN1425" s="12">
        <v>0</v>
      </c>
      <c r="AO1425" s="12">
        <v>0.5</v>
      </c>
      <c r="AP1425" s="12">
        <v>5000</v>
      </c>
      <c r="AQ1425" s="12">
        <v>3</v>
      </c>
      <c r="AR1425" s="12">
        <v>0</v>
      </c>
      <c r="AS1425" s="20">
        <v>0</v>
      </c>
      <c r="AT1425" s="12" t="s">
        <v>153</v>
      </c>
      <c r="AU1425" s="12"/>
      <c r="AV1425" s="15" t="s">
        <v>173</v>
      </c>
      <c r="AW1425" s="12" t="s">
        <v>159</v>
      </c>
      <c r="AX1425" s="14">
        <v>10000007</v>
      </c>
      <c r="AY1425" s="14">
        <v>70103003</v>
      </c>
      <c r="AZ1425" s="13" t="s">
        <v>156</v>
      </c>
      <c r="BA1425" s="12" t="s">
        <v>527</v>
      </c>
      <c r="BB1425" s="23">
        <v>0</v>
      </c>
      <c r="BC1425" s="23">
        <v>0</v>
      </c>
      <c r="BD1425" s="34" t="s">
        <v>1234</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70104001</v>
      </c>
      <c r="D1426" s="13" t="s">
        <v>529</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5</v>
      </c>
      <c r="AF1426" s="12">
        <v>1</v>
      </c>
      <c r="AG1426" s="12" t="s">
        <v>168</v>
      </c>
      <c r="AH1426" s="20">
        <v>1</v>
      </c>
      <c r="AI1426" s="20">
        <v>1</v>
      </c>
      <c r="AJ1426" s="20">
        <v>0</v>
      </c>
      <c r="AK1426" s="20">
        <v>1.5</v>
      </c>
      <c r="AL1426" s="12">
        <v>0</v>
      </c>
      <c r="AM1426" s="12">
        <v>0</v>
      </c>
      <c r="AN1426" s="12">
        <v>0</v>
      </c>
      <c r="AO1426" s="12">
        <v>0.5</v>
      </c>
      <c r="AP1426" s="12">
        <v>5000</v>
      </c>
      <c r="AQ1426" s="12">
        <v>2</v>
      </c>
      <c r="AR1426" s="12">
        <v>0</v>
      </c>
      <c r="AS1426" s="20">
        <v>0</v>
      </c>
      <c r="AT1426" s="12" t="s">
        <v>153</v>
      </c>
      <c r="AU1426" s="12"/>
      <c r="AV1426" s="13" t="s">
        <v>154</v>
      </c>
      <c r="AW1426" s="12" t="s">
        <v>159</v>
      </c>
      <c r="AX1426" s="14">
        <v>10000007</v>
      </c>
      <c r="AY1426" s="14">
        <v>70104001</v>
      </c>
      <c r="AZ1426" s="13" t="s">
        <v>156</v>
      </c>
      <c r="BA1426" s="12" t="s">
        <v>530</v>
      </c>
      <c r="BB1426" s="23">
        <v>0</v>
      </c>
      <c r="BC1426" s="23">
        <v>0</v>
      </c>
      <c r="BD1426" s="34" t="s">
        <v>531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70104002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99999</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v>90104002</v>
      </c>
      <c r="AT1427" s="14" t="s">
        <v>153</v>
      </c>
      <c r="AU1427" s="14"/>
      <c r="AV1427" s="15" t="s">
        <v>173</v>
      </c>
      <c r="AW1427" s="14" t="s">
        <v>433</v>
      </c>
      <c r="AX1427" s="14">
        <v>0</v>
      </c>
      <c r="AY1427" s="14">
        <v>0</v>
      </c>
      <c r="AZ1427" s="15" t="s">
        <v>156</v>
      </c>
      <c r="BA1427" s="15" t="s">
        <v>153</v>
      </c>
      <c r="BB1427" s="23">
        <v>0</v>
      </c>
      <c r="BC1427" s="23">
        <v>0</v>
      </c>
      <c r="BD1427" s="35" t="s">
        <v>533</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70104003</v>
      </c>
      <c r="D1428" s="13" t="s">
        <v>392</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5</v>
      </c>
      <c r="X1428" s="12"/>
      <c r="Y1428" s="12">
        <v>0</v>
      </c>
      <c r="Z1428" s="12">
        <v>1</v>
      </c>
      <c r="AA1428" s="12">
        <v>0</v>
      </c>
      <c r="AB1428" s="12">
        <v>0</v>
      </c>
      <c r="AC1428" s="12">
        <v>0</v>
      </c>
      <c r="AD1428" s="12">
        <v>0</v>
      </c>
      <c r="AE1428" s="12">
        <v>10</v>
      </c>
      <c r="AF1428" s="12">
        <v>1</v>
      </c>
      <c r="AG1428" s="12" t="s">
        <v>534</v>
      </c>
      <c r="AH1428" s="20">
        <v>0</v>
      </c>
      <c r="AI1428" s="20">
        <v>1</v>
      </c>
      <c r="AJ1428" s="20">
        <v>0</v>
      </c>
      <c r="AK1428" s="20">
        <v>3</v>
      </c>
      <c r="AL1428" s="12">
        <v>0</v>
      </c>
      <c r="AM1428" s="12">
        <v>0</v>
      </c>
      <c r="AN1428" s="12">
        <v>0</v>
      </c>
      <c r="AO1428" s="12">
        <v>3.5</v>
      </c>
      <c r="AP1428" s="12">
        <v>5000</v>
      </c>
      <c r="AQ1428" s="12">
        <v>3</v>
      </c>
      <c r="AR1428" s="12">
        <v>0</v>
      </c>
      <c r="AS1428" s="20">
        <v>0</v>
      </c>
      <c r="AT1428" s="12" t="s">
        <v>153</v>
      </c>
      <c r="AU1428" s="12"/>
      <c r="AV1428" s="13" t="s">
        <v>202</v>
      </c>
      <c r="AW1428" s="12" t="s">
        <v>159</v>
      </c>
      <c r="AX1428" s="14">
        <v>10000007</v>
      </c>
      <c r="AY1428" s="14">
        <v>70104003</v>
      </c>
      <c r="AZ1428" s="13" t="s">
        <v>156</v>
      </c>
      <c r="BA1428" s="12" t="s">
        <v>535</v>
      </c>
      <c r="BB1428" s="23">
        <v>0</v>
      </c>
      <c r="BC1428" s="23">
        <v>0</v>
      </c>
      <c r="BD1428" s="34" t="s">
        <v>536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70105001</v>
      </c>
      <c r="D1429" s="13" t="s">
        <v>521</v>
      </c>
      <c r="E1429" s="14">
        <v>1</v>
      </c>
      <c r="F1429" s="20">
        <v>80000001</v>
      </c>
      <c r="G1429" s="14">
        <v>0</v>
      </c>
      <c r="H1429" s="14">
        <v>0</v>
      </c>
      <c r="I1429" s="14">
        <v>1</v>
      </c>
      <c r="J1429" s="14">
        <v>0</v>
      </c>
      <c r="K1429" s="14">
        <v>0</v>
      </c>
      <c r="L1429" s="12">
        <v>0</v>
      </c>
      <c r="M1429" s="12">
        <v>0</v>
      </c>
      <c r="N1429" s="12">
        <v>2</v>
      </c>
      <c r="O1429" s="12">
        <v>1</v>
      </c>
      <c r="P1429" s="12">
        <v>1</v>
      </c>
      <c r="Q1429" s="12">
        <v>0</v>
      </c>
      <c r="R1429" s="20">
        <v>0</v>
      </c>
      <c r="S1429" s="12">
        <v>0</v>
      </c>
      <c r="T1429" s="12">
        <v>1</v>
      </c>
      <c r="U1429" s="12">
        <v>2</v>
      </c>
      <c r="V1429" s="12">
        <v>0</v>
      </c>
      <c r="W1429" s="12">
        <v>2</v>
      </c>
      <c r="X1429" s="12"/>
      <c r="Y1429" s="12">
        <v>0</v>
      </c>
      <c r="Z1429" s="12">
        <v>1</v>
      </c>
      <c r="AA1429" s="12">
        <v>0</v>
      </c>
      <c r="AB1429" s="12">
        <v>0</v>
      </c>
      <c r="AC1429" s="12">
        <v>0</v>
      </c>
      <c r="AD1429" s="12">
        <v>0</v>
      </c>
      <c r="AE1429" s="12">
        <v>6</v>
      </c>
      <c r="AF1429" s="12">
        <v>1</v>
      </c>
      <c r="AG1429" s="12">
        <v>3</v>
      </c>
      <c r="AH1429" s="20">
        <v>0</v>
      </c>
      <c r="AI1429" s="20">
        <v>0</v>
      </c>
      <c r="AJ1429" s="20">
        <v>0</v>
      </c>
      <c r="AK1429" s="20">
        <v>1.5</v>
      </c>
      <c r="AL1429" s="12">
        <v>0</v>
      </c>
      <c r="AM1429" s="12">
        <v>0</v>
      </c>
      <c r="AN1429" s="12">
        <v>0</v>
      </c>
      <c r="AO1429" s="12">
        <v>1</v>
      </c>
      <c r="AP1429" s="12">
        <v>5000</v>
      </c>
      <c r="AQ1429" s="12">
        <v>0.5</v>
      </c>
      <c r="AR1429" s="12">
        <v>0</v>
      </c>
      <c r="AS1429" s="20">
        <v>0</v>
      </c>
      <c r="AT1429" s="12" t="s">
        <v>153</v>
      </c>
      <c r="AU1429" s="12"/>
      <c r="AV1429" s="15" t="s">
        <v>173</v>
      </c>
      <c r="AW1429" s="12" t="s">
        <v>159</v>
      </c>
      <c r="AX1429" s="14">
        <v>10000007</v>
      </c>
      <c r="AY1429" s="14">
        <v>70105001</v>
      </c>
      <c r="AZ1429" s="13" t="s">
        <v>156</v>
      </c>
      <c r="BA1429" s="12" t="s">
        <v>537</v>
      </c>
      <c r="BB1429" s="23">
        <v>0</v>
      </c>
      <c r="BC1429" s="23">
        <v>0</v>
      </c>
      <c r="BD1429" s="34" t="s">
        <v>538</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70105002</v>
      </c>
      <c r="D1430" s="15" t="s">
        <v>532</v>
      </c>
      <c r="E1430" s="14">
        <v>1</v>
      </c>
      <c r="F1430" s="20">
        <v>80000001</v>
      </c>
      <c r="G1430" s="14">
        <v>0</v>
      </c>
      <c r="H1430" s="14">
        <v>0</v>
      </c>
      <c r="I1430" s="14">
        <v>1</v>
      </c>
      <c r="J1430" s="14">
        <v>0</v>
      </c>
      <c r="K1430" s="14">
        <v>0</v>
      </c>
      <c r="L1430" s="14">
        <v>0</v>
      </c>
      <c r="M1430" s="14">
        <v>0</v>
      </c>
      <c r="N1430" s="12">
        <v>2</v>
      </c>
      <c r="O1430" s="14">
        <v>2</v>
      </c>
      <c r="P1430" s="14">
        <v>0.6</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2">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70105003</v>
      </c>
      <c r="D1431" s="13" t="s">
        <v>539</v>
      </c>
      <c r="E1431" s="14">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1907</v>
      </c>
      <c r="BB1431" s="23">
        <v>0</v>
      </c>
      <c r="BC1431" s="23">
        <v>0</v>
      </c>
      <c r="BD1431" s="34" t="s">
        <v>542</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70105004</v>
      </c>
      <c r="D1432" s="15" t="s">
        <v>246</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90103001</v>
      </c>
      <c r="AT1432" s="14" t="s">
        <v>153</v>
      </c>
      <c r="AU1432" s="14"/>
      <c r="AV1432" s="15" t="s">
        <v>153</v>
      </c>
      <c r="AW1432" s="14" t="s">
        <v>433</v>
      </c>
      <c r="AX1432" s="14">
        <v>0</v>
      </c>
      <c r="AY1432" s="14">
        <v>40000003</v>
      </c>
      <c r="AZ1432" s="15" t="s">
        <v>156</v>
      </c>
      <c r="BA1432" s="15" t="s">
        <v>153</v>
      </c>
      <c r="BB1432" s="23">
        <v>0</v>
      </c>
      <c r="BC1432" s="23">
        <v>0</v>
      </c>
      <c r="BD1432" s="35" t="s">
        <v>525</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70106001</v>
      </c>
      <c r="D1433" s="15" t="s">
        <v>543</v>
      </c>
      <c r="E1433" s="14">
        <v>1</v>
      </c>
      <c r="F1433" s="20">
        <v>80000001</v>
      </c>
      <c r="G1433" s="14">
        <v>0</v>
      </c>
      <c r="H1433" s="14">
        <v>0</v>
      </c>
      <c r="I1433" s="14">
        <v>1</v>
      </c>
      <c r="J1433" s="14">
        <v>0</v>
      </c>
      <c r="K1433" s="14">
        <v>0</v>
      </c>
      <c r="L1433" s="14">
        <v>0</v>
      </c>
      <c r="M1433" s="14">
        <v>0</v>
      </c>
      <c r="N1433" s="12">
        <v>2</v>
      </c>
      <c r="O1433" s="14">
        <v>1</v>
      </c>
      <c r="P1433" s="14">
        <v>0.5</v>
      </c>
      <c r="Q1433" s="14">
        <v>0</v>
      </c>
      <c r="R1433" s="20">
        <v>0</v>
      </c>
      <c r="S1433" s="23">
        <v>0</v>
      </c>
      <c r="T1433" s="12">
        <v>1</v>
      </c>
      <c r="U1433" s="14">
        <v>2</v>
      </c>
      <c r="V1433" s="14">
        <v>0</v>
      </c>
      <c r="W1433" s="14">
        <v>0.5</v>
      </c>
      <c r="X1433" s="14"/>
      <c r="Y1433" s="14">
        <v>0</v>
      </c>
      <c r="Z1433" s="14">
        <v>0</v>
      </c>
      <c r="AA1433" s="14">
        <v>0</v>
      </c>
      <c r="AB1433" s="14">
        <v>0</v>
      </c>
      <c r="AC1433" s="14">
        <v>0</v>
      </c>
      <c r="AD1433" s="14">
        <v>0</v>
      </c>
      <c r="AE1433" s="14">
        <v>15</v>
      </c>
      <c r="AF1433" s="14">
        <v>1</v>
      </c>
      <c r="AG1433" s="14">
        <v>3</v>
      </c>
      <c r="AH1433" s="20">
        <v>1</v>
      </c>
      <c r="AI1433" s="20">
        <v>0</v>
      </c>
      <c r="AJ1433" s="20">
        <v>0</v>
      </c>
      <c r="AK1433" s="20">
        <v>1.5</v>
      </c>
      <c r="AL1433" s="14">
        <v>0</v>
      </c>
      <c r="AM1433" s="14">
        <v>0</v>
      </c>
      <c r="AN1433" s="14">
        <v>0</v>
      </c>
      <c r="AO1433" s="14">
        <v>1</v>
      </c>
      <c r="AP1433" s="14">
        <v>360000</v>
      </c>
      <c r="AQ1433" s="14">
        <v>0.5</v>
      </c>
      <c r="AR1433" s="14">
        <v>0</v>
      </c>
      <c r="AS1433" s="20">
        <v>0</v>
      </c>
      <c r="AT1433" s="14" t="s">
        <v>929</v>
      </c>
      <c r="AU1433" s="14"/>
      <c r="AV1433" s="15" t="s">
        <v>173</v>
      </c>
      <c r="AW1433" s="14" t="s">
        <v>155</v>
      </c>
      <c r="AX1433" s="14">
        <v>10002001</v>
      </c>
      <c r="AY1433" s="14">
        <v>70106001</v>
      </c>
      <c r="AZ1433" s="15" t="s">
        <v>183</v>
      </c>
      <c r="BA1433" s="15" t="s">
        <v>544</v>
      </c>
      <c r="BB1433" s="23">
        <v>0</v>
      </c>
      <c r="BC1433" s="23">
        <v>0</v>
      </c>
      <c r="BD1433" s="35" t="s">
        <v>545</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70106002</v>
      </c>
      <c r="D1434" s="13" t="s">
        <v>546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0</v>
      </c>
      <c r="Z1434" s="12">
        <v>0</v>
      </c>
      <c r="AA1434" s="12">
        <v>0</v>
      </c>
      <c r="AB1434" s="12">
        <v>0</v>
      </c>
      <c r="AC1434" s="12">
        <v>0</v>
      </c>
      <c r="AD1434" s="12">
        <v>0</v>
      </c>
      <c r="AE1434" s="12">
        <v>12</v>
      </c>
      <c r="AF1434" s="12">
        <v>1</v>
      </c>
      <c r="AG1434" s="12">
        <v>3</v>
      </c>
      <c r="AH1434" s="20">
        <v>6</v>
      </c>
      <c r="AI1434" s="20">
        <v>1</v>
      </c>
      <c r="AJ1434" s="20">
        <v>0</v>
      </c>
      <c r="AK1434" s="20">
        <v>1.5</v>
      </c>
      <c r="AL1434" s="12">
        <v>0</v>
      </c>
      <c r="AM1434" s="12">
        <v>0</v>
      </c>
      <c r="AN1434" s="12">
        <v>0</v>
      </c>
      <c r="AO1434" s="12">
        <v>3</v>
      </c>
      <c r="AP1434" s="12">
        <v>5000</v>
      </c>
      <c r="AQ1434" s="12">
        <v>3</v>
      </c>
      <c r="AR1434" s="12">
        <v>0</v>
      </c>
      <c r="AS1434" s="20">
        <v>0</v>
      </c>
      <c r="AT1434" s="12" t="s">
        <v>153</v>
      </c>
      <c r="AU1434" s="12"/>
      <c r="AV1434" s="15" t="s">
        <v>173</v>
      </c>
      <c r="AW1434" s="12" t="s">
        <v>159</v>
      </c>
      <c r="AX1434" s="14">
        <v>10000007</v>
      </c>
      <c r="AY1434" s="14">
        <v>70106004</v>
      </c>
      <c r="AZ1434" s="13" t="s">
        <v>156</v>
      </c>
      <c r="BA1434" s="12" t="s">
        <v>547</v>
      </c>
      <c r="BB1434" s="23">
        <v>0</v>
      </c>
      <c r="BC1434" s="23">
        <v>0</v>
      </c>
      <c r="BD1434" s="34" t="s">
        <v>548</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19.5" customHeight="1">
      <c r="C1435" s="14">
        <v>70106003</v>
      </c>
      <c r="D1435" s="15" t="s">
        <v>549</v>
      </c>
      <c r="E1435" s="14">
        <v>1</v>
      </c>
      <c r="F1435" s="20">
        <v>80000001</v>
      </c>
      <c r="G1435" s="14">
        <v>0</v>
      </c>
      <c r="H1435" s="14">
        <v>0</v>
      </c>
      <c r="I1435" s="14">
        <v>1</v>
      </c>
      <c r="J1435" s="14">
        <v>0</v>
      </c>
      <c r="K1435" s="14">
        <v>0</v>
      </c>
      <c r="L1435" s="14">
        <v>0</v>
      </c>
      <c r="M1435" s="14">
        <v>0</v>
      </c>
      <c r="N1435" s="12">
        <v>2</v>
      </c>
      <c r="O1435" s="14">
        <v>1</v>
      </c>
      <c r="P1435" s="14">
        <v>0.5</v>
      </c>
      <c r="Q1435" s="14">
        <v>0</v>
      </c>
      <c r="R1435" s="20">
        <v>0</v>
      </c>
      <c r="S1435" s="23">
        <v>0</v>
      </c>
      <c r="T1435" s="12">
        <v>1</v>
      </c>
      <c r="U1435" s="14">
        <v>2</v>
      </c>
      <c r="V1435" s="14">
        <v>0</v>
      </c>
      <c r="W1435" s="14">
        <v>3</v>
      </c>
      <c r="X1435" s="14"/>
      <c r="Y1435" s="14">
        <v>0</v>
      </c>
      <c r="Z1435" s="14">
        <v>0</v>
      </c>
      <c r="AA1435" s="14">
        <v>0</v>
      </c>
      <c r="AB1435" s="14">
        <v>0</v>
      </c>
      <c r="AC1435" s="14">
        <v>0</v>
      </c>
      <c r="AD1435" s="14">
        <v>0</v>
      </c>
      <c r="AE1435" s="14">
        <v>9</v>
      </c>
      <c r="AF1435" s="14">
        <v>1</v>
      </c>
      <c r="AG1435" s="14">
        <v>2</v>
      </c>
      <c r="AH1435" s="20">
        <v>2</v>
      </c>
      <c r="AI1435" s="20">
        <v>2</v>
      </c>
      <c r="AJ1435" s="20">
        <v>0</v>
      </c>
      <c r="AK1435" s="20">
        <v>3</v>
      </c>
      <c r="AL1435" s="14">
        <v>0</v>
      </c>
      <c r="AM1435" s="14">
        <v>0</v>
      </c>
      <c r="AN1435" s="14">
        <v>0</v>
      </c>
      <c r="AO1435" s="14">
        <v>2</v>
      </c>
      <c r="AP1435" s="14">
        <v>30000</v>
      </c>
      <c r="AQ1435" s="14">
        <v>2</v>
      </c>
      <c r="AR1435" s="14">
        <v>4</v>
      </c>
      <c r="AS1435" s="20">
        <v>0</v>
      </c>
      <c r="AT1435" s="14" t="s">
        <v>153</v>
      </c>
      <c r="AU1435" s="14"/>
      <c r="AV1435" s="15" t="s">
        <v>173</v>
      </c>
      <c r="AW1435" s="14" t="s">
        <v>155</v>
      </c>
      <c r="AX1435" s="14">
        <v>10003002</v>
      </c>
      <c r="AY1435" s="14">
        <v>70106005</v>
      </c>
      <c r="AZ1435" s="15" t="s">
        <v>181</v>
      </c>
      <c r="BA1435" s="15">
        <v>0</v>
      </c>
      <c r="BB1435" s="23">
        <v>0</v>
      </c>
      <c r="BC1435" s="23">
        <v>0</v>
      </c>
      <c r="BD1435" s="35" t="s">
        <v>545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70106004</v>
      </c>
      <c r="D1436" s="15" t="s">
        <v>532</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4">
        <v>0</v>
      </c>
      <c r="AD1436" s="14">
        <v>0</v>
      </c>
      <c r="AE1436" s="12">
        <v>30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90104002</v>
      </c>
      <c r="AT1436" s="14" t="s">
        <v>153</v>
      </c>
      <c r="AU1436" s="14"/>
      <c r="AV1436" s="15" t="s">
        <v>173</v>
      </c>
      <c r="AW1436" s="14" t="s">
        <v>433</v>
      </c>
      <c r="AX1436" s="14">
        <v>0</v>
      </c>
      <c r="AY1436" s="14">
        <v>0</v>
      </c>
      <c r="AZ1436" s="15" t="s">
        <v>156</v>
      </c>
      <c r="BA1436" s="15" t="s">
        <v>153</v>
      </c>
      <c r="BB1436" s="23">
        <v>0</v>
      </c>
      <c r="BC1436" s="23">
        <v>0</v>
      </c>
      <c r="BD1436" s="35" t="s">
        <v>1908</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70106005</v>
      </c>
      <c r="D1437" s="13" t="s">
        <v>551</v>
      </c>
      <c r="E1437" s="14">
        <v>1</v>
      </c>
      <c r="F1437" s="20">
        <v>80000001</v>
      </c>
      <c r="G1437" s="14">
        <v>0</v>
      </c>
      <c r="H1437" s="14">
        <v>0</v>
      </c>
      <c r="I1437" s="14">
        <v>1</v>
      </c>
      <c r="J1437" s="14">
        <v>0</v>
      </c>
      <c r="K1437" s="14">
        <v>0</v>
      </c>
      <c r="L1437" s="12">
        <v>0</v>
      </c>
      <c r="M1437" s="12">
        <v>0</v>
      </c>
      <c r="N1437" s="12">
        <v>2</v>
      </c>
      <c r="O1437" s="12">
        <v>1</v>
      </c>
      <c r="P1437" s="12">
        <v>0.6</v>
      </c>
      <c r="Q1437" s="12">
        <v>0</v>
      </c>
      <c r="R1437" s="20">
        <v>0</v>
      </c>
      <c r="S1437" s="12">
        <v>0</v>
      </c>
      <c r="T1437" s="12">
        <v>1</v>
      </c>
      <c r="U1437" s="12">
        <v>2</v>
      </c>
      <c r="V1437" s="12">
        <v>0</v>
      </c>
      <c r="W1437" s="12">
        <v>0</v>
      </c>
      <c r="X1437" s="12"/>
      <c r="Y1437" s="12">
        <v>0</v>
      </c>
      <c r="Z1437" s="12">
        <v>0</v>
      </c>
      <c r="AA1437" s="12">
        <v>0</v>
      </c>
      <c r="AB1437" s="12">
        <v>0</v>
      </c>
      <c r="AC1437" s="12">
        <v>0</v>
      </c>
      <c r="AD1437" s="12">
        <v>0</v>
      </c>
      <c r="AE1437" s="12">
        <v>20</v>
      </c>
      <c r="AF1437" s="12">
        <v>0</v>
      </c>
      <c r="AG1437" s="12">
        <v>0</v>
      </c>
      <c r="AH1437" s="20">
        <v>2</v>
      </c>
      <c r="AI1437" s="20">
        <v>2</v>
      </c>
      <c r="AJ1437" s="20">
        <v>0</v>
      </c>
      <c r="AK1437" s="20">
        <v>1.5</v>
      </c>
      <c r="AL1437" s="12">
        <v>0</v>
      </c>
      <c r="AM1437" s="12">
        <v>0</v>
      </c>
      <c r="AN1437" s="12">
        <v>0</v>
      </c>
      <c r="AO1437" s="12">
        <v>1</v>
      </c>
      <c r="AP1437" s="12">
        <v>3000</v>
      </c>
      <c r="AQ1437" s="12">
        <v>0.5</v>
      </c>
      <c r="AR1437" s="12">
        <v>0</v>
      </c>
      <c r="AS1437" s="20">
        <v>0</v>
      </c>
      <c r="AT1437" s="12" t="s">
        <v>153</v>
      </c>
      <c r="AU1437" s="12"/>
      <c r="AV1437" s="15" t="s">
        <v>173</v>
      </c>
      <c r="AW1437" s="12" t="s">
        <v>155</v>
      </c>
      <c r="AX1437" s="14">
        <v>0</v>
      </c>
      <c r="AY1437" s="14">
        <v>0</v>
      </c>
      <c r="AZ1437" s="13" t="s">
        <v>540</v>
      </c>
      <c r="BA1437" s="12" t="s">
        <v>1909</v>
      </c>
      <c r="BB1437" s="23">
        <v>0</v>
      </c>
      <c r="BC1437" s="23">
        <v>0</v>
      </c>
      <c r="BD1437" s="34" t="s">
        <v>553</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70107001</v>
      </c>
      <c r="D1438" s="13" t="s">
        <v>687</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0</v>
      </c>
      <c r="Z1438" s="12">
        <v>1</v>
      </c>
      <c r="AA1438" s="12">
        <v>0</v>
      </c>
      <c r="AB1438" s="12">
        <v>0</v>
      </c>
      <c r="AC1438" s="12">
        <v>0</v>
      </c>
      <c r="AD1438" s="12">
        <v>0</v>
      </c>
      <c r="AE1438" s="12">
        <v>12</v>
      </c>
      <c r="AF1438" s="12">
        <v>1</v>
      </c>
      <c r="AG1438" s="12" t="s">
        <v>534</v>
      </c>
      <c r="AH1438" s="20">
        <v>1</v>
      </c>
      <c r="AI1438" s="20">
        <v>1</v>
      </c>
      <c r="AJ1438" s="20">
        <v>0</v>
      </c>
      <c r="AK1438" s="20">
        <v>3</v>
      </c>
      <c r="AL1438" s="12">
        <v>0</v>
      </c>
      <c r="AM1438" s="12">
        <v>0</v>
      </c>
      <c r="AN1438" s="12">
        <v>0</v>
      </c>
      <c r="AO1438" s="12">
        <v>3</v>
      </c>
      <c r="AP1438" s="12">
        <v>5000</v>
      </c>
      <c r="AQ1438" s="12">
        <v>2.5</v>
      </c>
      <c r="AR1438" s="12">
        <v>0</v>
      </c>
      <c r="AS1438" s="20">
        <v>0</v>
      </c>
      <c r="AT1438" s="12" t="s">
        <v>153</v>
      </c>
      <c r="AU1438" s="12"/>
      <c r="AV1438" s="15" t="s">
        <v>154</v>
      </c>
      <c r="AW1438" s="12" t="s">
        <v>159</v>
      </c>
      <c r="AX1438" s="14">
        <v>10000007</v>
      </c>
      <c r="AY1438" s="14">
        <v>70107001</v>
      </c>
      <c r="AZ1438" s="13" t="s">
        <v>156</v>
      </c>
      <c r="BA1438" s="12">
        <v>0</v>
      </c>
      <c r="BB1438" s="23">
        <v>0</v>
      </c>
      <c r="BC1438" s="23">
        <v>0</v>
      </c>
      <c r="BD1438" s="34" t="s">
        <v>1910</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70107002</v>
      </c>
      <c r="D1439" s="13" t="s">
        <v>689</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3</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t="s">
        <v>153</v>
      </c>
      <c r="AU1439" s="12"/>
      <c r="AV1439" s="15" t="s">
        <v>173</v>
      </c>
      <c r="AW1439" s="12" t="s">
        <v>159</v>
      </c>
      <c r="AX1439" s="14">
        <v>10000007</v>
      </c>
      <c r="AY1439" s="14">
        <v>70103003</v>
      </c>
      <c r="AZ1439" s="13" t="s">
        <v>156</v>
      </c>
      <c r="BA1439" s="12" t="s">
        <v>1911</v>
      </c>
      <c r="BB1439" s="23">
        <v>0</v>
      </c>
      <c r="BC1439" s="23">
        <v>0</v>
      </c>
      <c r="BD1439" s="34" t="s">
        <v>1912</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70107003</v>
      </c>
      <c r="D1440" s="13" t="s">
        <v>692</v>
      </c>
      <c r="E1440" s="12">
        <v>1</v>
      </c>
      <c r="F1440" s="20">
        <v>80000001</v>
      </c>
      <c r="G1440" s="14">
        <v>0</v>
      </c>
      <c r="H1440" s="14">
        <v>0</v>
      </c>
      <c r="I1440" s="14">
        <v>1</v>
      </c>
      <c r="J1440" s="14">
        <v>0</v>
      </c>
      <c r="K1440" s="14">
        <v>0</v>
      </c>
      <c r="L1440" s="12">
        <v>0</v>
      </c>
      <c r="M1440" s="12">
        <v>0</v>
      </c>
      <c r="N1440" s="12">
        <v>2</v>
      </c>
      <c r="O1440" s="12">
        <v>1</v>
      </c>
      <c r="P1440" s="12">
        <v>0.3</v>
      </c>
      <c r="Q1440" s="12">
        <v>0</v>
      </c>
      <c r="R1440" s="20">
        <v>0</v>
      </c>
      <c r="S1440" s="12">
        <v>0</v>
      </c>
      <c r="T1440" s="12">
        <v>1</v>
      </c>
      <c r="U1440" s="12">
        <v>2</v>
      </c>
      <c r="V1440" s="12">
        <v>0</v>
      </c>
      <c r="W1440" s="12">
        <v>3</v>
      </c>
      <c r="X1440" s="12"/>
      <c r="Y1440" s="12">
        <v>0</v>
      </c>
      <c r="Z1440" s="12">
        <v>0</v>
      </c>
      <c r="AA1440" s="12">
        <v>0</v>
      </c>
      <c r="AB1440" s="12">
        <v>0</v>
      </c>
      <c r="AC1440" s="12">
        <v>0</v>
      </c>
      <c r="AD1440" s="12">
        <v>0</v>
      </c>
      <c r="AE1440" s="12">
        <v>12</v>
      </c>
      <c r="AF1440" s="12">
        <v>1</v>
      </c>
      <c r="AG1440" s="12">
        <v>3</v>
      </c>
      <c r="AH1440" s="20">
        <v>6</v>
      </c>
      <c r="AI1440" s="20">
        <v>1</v>
      </c>
      <c r="AJ1440" s="20">
        <v>0</v>
      </c>
      <c r="AK1440" s="20">
        <v>1.5</v>
      </c>
      <c r="AL1440" s="12">
        <v>0</v>
      </c>
      <c r="AM1440" s="12">
        <v>0</v>
      </c>
      <c r="AN1440" s="12">
        <v>0</v>
      </c>
      <c r="AO1440" s="12">
        <v>3</v>
      </c>
      <c r="AP1440" s="12">
        <v>5000</v>
      </c>
      <c r="AQ1440" s="12">
        <v>3</v>
      </c>
      <c r="AR1440" s="12">
        <v>0</v>
      </c>
      <c r="AS1440" s="20">
        <v>0</v>
      </c>
      <c r="AT1440" s="12" t="s">
        <v>153</v>
      </c>
      <c r="AU1440" s="12"/>
      <c r="AV1440" s="15" t="s">
        <v>202</v>
      </c>
      <c r="AW1440" s="12" t="s">
        <v>159</v>
      </c>
      <c r="AX1440" s="14">
        <v>10000007</v>
      </c>
      <c r="AY1440" s="14">
        <v>70103003</v>
      </c>
      <c r="AZ1440" s="13" t="s">
        <v>156</v>
      </c>
      <c r="BA1440" s="12" t="s">
        <v>1913</v>
      </c>
      <c r="BB1440" s="23">
        <v>0</v>
      </c>
      <c r="BC1440" s="23">
        <v>0</v>
      </c>
      <c r="BD1440" s="34" t="s">
        <v>694</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70107004</v>
      </c>
      <c r="D1441" s="15" t="s">
        <v>601</v>
      </c>
      <c r="E1441" s="14">
        <v>1</v>
      </c>
      <c r="F1441" s="20">
        <v>80000001</v>
      </c>
      <c r="G1441" s="14">
        <v>0</v>
      </c>
      <c r="H1441" s="14">
        <v>0</v>
      </c>
      <c r="I1441" s="14">
        <v>1</v>
      </c>
      <c r="J1441" s="14">
        <v>0</v>
      </c>
      <c r="K1441" s="14">
        <v>0</v>
      </c>
      <c r="L1441" s="14">
        <v>0</v>
      </c>
      <c r="M1441" s="14">
        <v>0</v>
      </c>
      <c r="N1441" s="12">
        <v>2</v>
      </c>
      <c r="O1441" s="14">
        <v>2</v>
      </c>
      <c r="P1441" s="14">
        <v>0.6</v>
      </c>
      <c r="Q1441" s="14">
        <v>0</v>
      </c>
      <c r="R1441" s="20">
        <v>0</v>
      </c>
      <c r="S1441" s="23">
        <v>0</v>
      </c>
      <c r="T1441" s="12">
        <v>1</v>
      </c>
      <c r="U1441" s="14">
        <v>2</v>
      </c>
      <c r="V1441" s="14">
        <v>0</v>
      </c>
      <c r="W1441" s="14">
        <v>0</v>
      </c>
      <c r="X1441" s="14"/>
      <c r="Y1441" s="14">
        <v>0</v>
      </c>
      <c r="Z1441" s="14">
        <v>0</v>
      </c>
      <c r="AA1441" s="14">
        <v>0</v>
      </c>
      <c r="AB1441" s="14">
        <v>0</v>
      </c>
      <c r="AC1441" s="14">
        <v>0</v>
      </c>
      <c r="AD1441" s="14">
        <v>0</v>
      </c>
      <c r="AE1441" s="14">
        <v>20</v>
      </c>
      <c r="AF1441" s="14">
        <v>0</v>
      </c>
      <c r="AG1441" s="14">
        <v>0</v>
      </c>
      <c r="AH1441" s="20">
        <v>2</v>
      </c>
      <c r="AI1441" s="20">
        <v>0</v>
      </c>
      <c r="AJ1441" s="20">
        <v>0</v>
      </c>
      <c r="AK1441" s="20">
        <v>0</v>
      </c>
      <c r="AL1441" s="14">
        <v>0</v>
      </c>
      <c r="AM1441" s="14">
        <v>0</v>
      </c>
      <c r="AN1441" s="14">
        <v>0</v>
      </c>
      <c r="AO1441" s="14">
        <v>0</v>
      </c>
      <c r="AP1441" s="14">
        <v>1000</v>
      </c>
      <c r="AQ1441" s="14">
        <v>0</v>
      </c>
      <c r="AR1441" s="14">
        <v>0</v>
      </c>
      <c r="AS1441" s="20">
        <v>90102001</v>
      </c>
      <c r="AT1441" s="14" t="s">
        <v>153</v>
      </c>
      <c r="AU1441" s="14"/>
      <c r="AV1441" s="15" t="s">
        <v>173</v>
      </c>
      <c r="AW1441" s="14" t="s">
        <v>433</v>
      </c>
      <c r="AX1441" s="14">
        <v>0</v>
      </c>
      <c r="AY1441" s="14">
        <v>40000003</v>
      </c>
      <c r="AZ1441" s="15" t="s">
        <v>156</v>
      </c>
      <c r="BA1441" s="15" t="s">
        <v>153</v>
      </c>
      <c r="BB1441" s="23">
        <v>0</v>
      </c>
      <c r="BC1441" s="23">
        <v>0</v>
      </c>
      <c r="BD1441" s="35" t="s">
        <v>695</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70107005</v>
      </c>
      <c r="D1442" s="15" t="s">
        <v>696</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2">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173</v>
      </c>
      <c r="AW1442" s="14" t="s">
        <v>433</v>
      </c>
      <c r="AX1442" s="14">
        <v>0</v>
      </c>
      <c r="AY1442" s="14">
        <v>0</v>
      </c>
      <c r="AZ1442" s="15" t="s">
        <v>156</v>
      </c>
      <c r="BA1442" s="15" t="s">
        <v>153</v>
      </c>
      <c r="BB1442" s="23">
        <v>0</v>
      </c>
      <c r="BC1442" s="23">
        <v>0</v>
      </c>
      <c r="BD1442" s="35" t="s">
        <v>533</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70107006</v>
      </c>
      <c r="D1443" s="13" t="s">
        <v>539</v>
      </c>
      <c r="E1443" s="12">
        <v>1</v>
      </c>
      <c r="F1443" s="20">
        <v>80000001</v>
      </c>
      <c r="G1443" s="14">
        <v>0</v>
      </c>
      <c r="H1443" s="14">
        <v>0</v>
      </c>
      <c r="I1443" s="14">
        <v>1</v>
      </c>
      <c r="J1443" s="14">
        <v>0</v>
      </c>
      <c r="K1443" s="14">
        <v>0</v>
      </c>
      <c r="L1443" s="12">
        <v>0</v>
      </c>
      <c r="M1443" s="12">
        <v>0</v>
      </c>
      <c r="N1443" s="12">
        <v>2</v>
      </c>
      <c r="O1443" s="12">
        <v>2</v>
      </c>
      <c r="P1443" s="12">
        <v>0.8</v>
      </c>
      <c r="Q1443" s="12">
        <v>0</v>
      </c>
      <c r="R1443" s="20">
        <v>0</v>
      </c>
      <c r="S1443" s="12">
        <v>0</v>
      </c>
      <c r="T1443" s="12">
        <v>1</v>
      </c>
      <c r="U1443" s="12">
        <v>2</v>
      </c>
      <c r="V1443" s="12">
        <v>0</v>
      </c>
      <c r="W1443" s="12">
        <v>0</v>
      </c>
      <c r="X1443" s="12"/>
      <c r="Y1443" s="12">
        <v>0</v>
      </c>
      <c r="Z1443" s="12">
        <v>0</v>
      </c>
      <c r="AA1443" s="12">
        <v>0</v>
      </c>
      <c r="AB1443" s="12">
        <v>0</v>
      </c>
      <c r="AC1443" s="12">
        <v>0</v>
      </c>
      <c r="AD1443" s="12">
        <v>0</v>
      </c>
      <c r="AE1443" s="12">
        <v>30</v>
      </c>
      <c r="AF1443" s="12">
        <v>0</v>
      </c>
      <c r="AG1443" s="12">
        <v>0</v>
      </c>
      <c r="AH1443" s="20">
        <v>2</v>
      </c>
      <c r="AI1443" s="20">
        <v>2</v>
      </c>
      <c r="AJ1443" s="20">
        <v>0</v>
      </c>
      <c r="AK1443" s="20">
        <v>1.5</v>
      </c>
      <c r="AL1443" s="12">
        <v>0</v>
      </c>
      <c r="AM1443" s="12">
        <v>0</v>
      </c>
      <c r="AN1443" s="12">
        <v>0</v>
      </c>
      <c r="AO1443" s="12">
        <v>1</v>
      </c>
      <c r="AP1443" s="12">
        <v>3000</v>
      </c>
      <c r="AQ1443" s="12">
        <v>0.5</v>
      </c>
      <c r="AR1443" s="12">
        <v>0</v>
      </c>
      <c r="AS1443" s="20">
        <v>0</v>
      </c>
      <c r="AT1443" s="12" t="s">
        <v>153</v>
      </c>
      <c r="AU1443" s="12"/>
      <c r="AV1443" s="15" t="s">
        <v>173</v>
      </c>
      <c r="AW1443" s="12" t="s">
        <v>155</v>
      </c>
      <c r="AX1443" s="14">
        <v>0</v>
      </c>
      <c r="AY1443" s="14">
        <v>0</v>
      </c>
      <c r="AZ1443" s="13" t="s">
        <v>540</v>
      </c>
      <c r="BA1443" s="12" t="s">
        <v>1914</v>
      </c>
      <c r="BB1443" s="23">
        <v>0</v>
      </c>
      <c r="BC1443" s="23">
        <v>0</v>
      </c>
      <c r="BD1443" s="34" t="s">
        <v>1915</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70201001</v>
      </c>
      <c r="D1444" s="13" t="s">
        <v>556</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12</v>
      </c>
      <c r="AF1444" s="12">
        <v>2</v>
      </c>
      <c r="AG1444" s="12" t="s">
        <v>152</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154</v>
      </c>
      <c r="AW1444" s="12" t="s">
        <v>159</v>
      </c>
      <c r="AX1444" s="14">
        <v>10000007</v>
      </c>
      <c r="AY1444" s="14">
        <v>70201001</v>
      </c>
      <c r="AZ1444" s="13" t="s">
        <v>156</v>
      </c>
      <c r="BA1444" s="12">
        <v>0</v>
      </c>
      <c r="BB1444" s="23">
        <v>0</v>
      </c>
      <c r="BC1444" s="23">
        <v>0</v>
      </c>
      <c r="BD1444" s="34" t="s">
        <v>557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70201002</v>
      </c>
      <c r="D1445" s="13" t="s">
        <v>558</v>
      </c>
      <c r="E1445" s="12">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30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5" t="s">
        <v>202</v>
      </c>
      <c r="AW1445" s="12" t="s">
        <v>155</v>
      </c>
      <c r="AX1445" s="14">
        <v>0</v>
      </c>
      <c r="AY1445" s="14">
        <v>0</v>
      </c>
      <c r="AZ1445" s="13" t="s">
        <v>540</v>
      </c>
      <c r="BA1445" s="12" t="s">
        <v>559</v>
      </c>
      <c r="BB1445" s="23">
        <v>0</v>
      </c>
      <c r="BC1445" s="23">
        <v>0</v>
      </c>
      <c r="BD1445" s="34" t="s">
        <v>560</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70201003</v>
      </c>
      <c r="D1446" s="13" t="s">
        <v>561</v>
      </c>
      <c r="E1446" s="14">
        <v>1</v>
      </c>
      <c r="F1446" s="20">
        <v>80000001</v>
      </c>
      <c r="G1446" s="14">
        <v>0</v>
      </c>
      <c r="H1446" s="14">
        <v>0</v>
      </c>
      <c r="I1446" s="14">
        <v>1</v>
      </c>
      <c r="J1446" s="14">
        <v>0</v>
      </c>
      <c r="K1446" s="14">
        <v>0</v>
      </c>
      <c r="L1446" s="12">
        <v>0</v>
      </c>
      <c r="M1446" s="12">
        <v>0</v>
      </c>
      <c r="N1446" s="12">
        <v>2</v>
      </c>
      <c r="O1446" s="12">
        <v>1</v>
      </c>
      <c r="P1446" s="12">
        <v>1</v>
      </c>
      <c r="Q1446" s="12">
        <v>0</v>
      </c>
      <c r="R1446" s="20">
        <v>0</v>
      </c>
      <c r="S1446" s="12">
        <v>0</v>
      </c>
      <c r="T1446" s="12">
        <v>1</v>
      </c>
      <c r="U1446" s="12">
        <v>2</v>
      </c>
      <c r="V1446" s="12">
        <v>0</v>
      </c>
      <c r="W1446" s="12">
        <v>2</v>
      </c>
      <c r="X1446" s="12"/>
      <c r="Y1446" s="12">
        <v>0</v>
      </c>
      <c r="Z1446" s="12">
        <v>1</v>
      </c>
      <c r="AA1446" s="12">
        <v>0</v>
      </c>
      <c r="AB1446" s="12">
        <v>0</v>
      </c>
      <c r="AC1446" s="12">
        <v>0</v>
      </c>
      <c r="AD1446" s="12">
        <v>0</v>
      </c>
      <c r="AE1446" s="12">
        <v>15</v>
      </c>
      <c r="AF1446" s="12">
        <v>1</v>
      </c>
      <c r="AG1446" s="12" t="s">
        <v>562</v>
      </c>
      <c r="AH1446" s="20">
        <v>0</v>
      </c>
      <c r="AI1446" s="20">
        <v>1</v>
      </c>
      <c r="AJ1446" s="20">
        <v>0</v>
      </c>
      <c r="AK1446" s="20">
        <v>2.5</v>
      </c>
      <c r="AL1446" s="12">
        <v>0</v>
      </c>
      <c r="AM1446" s="12">
        <v>0</v>
      </c>
      <c r="AN1446" s="12">
        <v>0</v>
      </c>
      <c r="AO1446" s="12">
        <v>4</v>
      </c>
      <c r="AP1446" s="12">
        <v>5000</v>
      </c>
      <c r="AQ1446" s="12">
        <v>3</v>
      </c>
      <c r="AR1446" s="12">
        <v>0</v>
      </c>
      <c r="AS1446" s="20">
        <v>0</v>
      </c>
      <c r="AT1446" s="12" t="s">
        <v>153</v>
      </c>
      <c r="AU1446" s="12"/>
      <c r="AV1446" s="15" t="s">
        <v>158</v>
      </c>
      <c r="AW1446" s="12" t="s">
        <v>159</v>
      </c>
      <c r="AX1446" s="14">
        <v>10000007</v>
      </c>
      <c r="AY1446" s="14">
        <v>70201003</v>
      </c>
      <c r="AZ1446" s="13" t="s">
        <v>156</v>
      </c>
      <c r="BA1446" s="12">
        <v>0</v>
      </c>
      <c r="BB1446" s="23">
        <v>0</v>
      </c>
      <c r="BC1446" s="23">
        <v>0</v>
      </c>
      <c r="BD1446" s="34" t="s">
        <v>563</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70201004</v>
      </c>
      <c r="D1447" s="15" t="s">
        <v>564</v>
      </c>
      <c r="E1447" s="14">
        <v>1</v>
      </c>
      <c r="F1447" s="20">
        <v>80000001</v>
      </c>
      <c r="G1447" s="14">
        <v>0</v>
      </c>
      <c r="H1447" s="14">
        <v>0</v>
      </c>
      <c r="I1447" s="14">
        <v>1</v>
      </c>
      <c r="J1447" s="14">
        <v>0</v>
      </c>
      <c r="K1447" s="14">
        <v>0</v>
      </c>
      <c r="L1447" s="14">
        <v>0</v>
      </c>
      <c r="M1447" s="14">
        <v>0</v>
      </c>
      <c r="N1447" s="12">
        <v>2</v>
      </c>
      <c r="O1447" s="14">
        <v>2</v>
      </c>
      <c r="P1447" s="14">
        <v>0.3</v>
      </c>
      <c r="Q1447" s="14">
        <v>0</v>
      </c>
      <c r="R1447" s="20">
        <v>0</v>
      </c>
      <c r="S1447" s="23">
        <v>0</v>
      </c>
      <c r="T1447" s="12">
        <v>1</v>
      </c>
      <c r="U1447" s="14">
        <v>2</v>
      </c>
      <c r="V1447" s="14">
        <v>0</v>
      </c>
      <c r="W1447" s="14">
        <v>0</v>
      </c>
      <c r="X1447" s="14"/>
      <c r="Y1447" s="14">
        <v>0</v>
      </c>
      <c r="Z1447" s="14">
        <v>0</v>
      </c>
      <c r="AA1447" s="14">
        <v>0</v>
      </c>
      <c r="AB1447" s="14">
        <v>0</v>
      </c>
      <c r="AC1447" s="12">
        <v>0</v>
      </c>
      <c r="AD1447" s="14">
        <v>0</v>
      </c>
      <c r="AE1447" s="12">
        <v>99999</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t="s">
        <v>1916</v>
      </c>
      <c r="AT1447" s="14" t="s">
        <v>153</v>
      </c>
      <c r="AU1447" s="14"/>
      <c r="AV1447" s="15" t="s">
        <v>173</v>
      </c>
      <c r="AW1447" s="14" t="s">
        <v>433</v>
      </c>
      <c r="AX1447" s="14">
        <v>0</v>
      </c>
      <c r="AY1447" s="14">
        <v>0</v>
      </c>
      <c r="AZ1447" s="15" t="s">
        <v>156</v>
      </c>
      <c r="BA1447" s="15" t="s">
        <v>153</v>
      </c>
      <c r="BB1447" s="23">
        <v>0</v>
      </c>
      <c r="BC1447" s="23">
        <v>0</v>
      </c>
      <c r="BD1447" s="35" t="s">
        <v>566</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70202001</v>
      </c>
      <c r="D1448" s="13" t="s">
        <v>567</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15</v>
      </c>
      <c r="AF1448" s="12">
        <v>1</v>
      </c>
      <c r="AG1448" s="12" t="s">
        <v>534</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158</v>
      </c>
      <c r="AW1448" s="12" t="s">
        <v>159</v>
      </c>
      <c r="AX1448" s="14">
        <v>10000007</v>
      </c>
      <c r="AY1448" s="14">
        <v>70202001</v>
      </c>
      <c r="AZ1448" s="13" t="s">
        <v>156</v>
      </c>
      <c r="BA1448" s="12">
        <v>0</v>
      </c>
      <c r="BB1448" s="23">
        <v>0</v>
      </c>
      <c r="BC1448" s="23">
        <v>0</v>
      </c>
      <c r="BD1448" s="34" t="s">
        <v>568</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70202002</v>
      </c>
      <c r="D1449" s="13" t="s">
        <v>569</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20</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202</v>
      </c>
      <c r="AW1449" s="12" t="s">
        <v>159</v>
      </c>
      <c r="AX1449" s="14">
        <v>10000007</v>
      </c>
      <c r="AY1449" s="14">
        <v>70202002</v>
      </c>
      <c r="AZ1449" s="13" t="s">
        <v>156</v>
      </c>
      <c r="BA1449" s="12" t="s">
        <v>570</v>
      </c>
      <c r="BB1449" s="23">
        <v>0</v>
      </c>
      <c r="BC1449" s="23">
        <v>0</v>
      </c>
      <c r="BD1449" s="34" t="s">
        <v>571</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70202003</v>
      </c>
      <c r="D1450" s="15" t="s">
        <v>572</v>
      </c>
      <c r="E1450" s="14">
        <v>1</v>
      </c>
      <c r="F1450" s="20">
        <v>80000001</v>
      </c>
      <c r="G1450" s="14">
        <v>0</v>
      </c>
      <c r="H1450" s="14">
        <v>0</v>
      </c>
      <c r="I1450" s="14">
        <v>1</v>
      </c>
      <c r="J1450" s="14">
        <v>0</v>
      </c>
      <c r="K1450" s="14">
        <v>0</v>
      </c>
      <c r="L1450" s="14">
        <v>0</v>
      </c>
      <c r="M1450" s="14">
        <v>0</v>
      </c>
      <c r="N1450" s="12">
        <v>2</v>
      </c>
      <c r="O1450" s="14">
        <v>0</v>
      </c>
      <c r="P1450" s="14">
        <v>0</v>
      </c>
      <c r="Q1450" s="14">
        <v>0</v>
      </c>
      <c r="R1450" s="20">
        <v>0</v>
      </c>
      <c r="S1450" s="23">
        <v>0</v>
      </c>
      <c r="T1450" s="12">
        <v>1</v>
      </c>
      <c r="U1450" s="14">
        <v>1</v>
      </c>
      <c r="V1450" s="14">
        <v>0</v>
      </c>
      <c r="W1450" s="14">
        <v>1</v>
      </c>
      <c r="X1450" s="14"/>
      <c r="Y1450" s="14">
        <v>0</v>
      </c>
      <c r="Z1450" s="14">
        <v>0</v>
      </c>
      <c r="AA1450" s="14">
        <v>0</v>
      </c>
      <c r="AB1450" s="14">
        <v>0</v>
      </c>
      <c r="AC1450" s="12">
        <v>0</v>
      </c>
      <c r="AD1450" s="14">
        <v>0</v>
      </c>
      <c r="AE1450" s="14">
        <v>15</v>
      </c>
      <c r="AF1450" s="14">
        <v>0</v>
      </c>
      <c r="AG1450" s="14">
        <v>0</v>
      </c>
      <c r="AH1450" s="20">
        <v>7</v>
      </c>
      <c r="AI1450" s="20">
        <v>0</v>
      </c>
      <c r="AJ1450" s="20">
        <v>0</v>
      </c>
      <c r="AK1450" s="20">
        <v>0</v>
      </c>
      <c r="AL1450" s="14">
        <v>0</v>
      </c>
      <c r="AM1450" s="14">
        <v>0</v>
      </c>
      <c r="AN1450" s="14">
        <v>0</v>
      </c>
      <c r="AO1450" s="14">
        <v>0</v>
      </c>
      <c r="AP1450" s="14">
        <v>1000</v>
      </c>
      <c r="AQ1450" s="14">
        <v>0.5</v>
      </c>
      <c r="AR1450" s="14">
        <v>0</v>
      </c>
      <c r="AS1450" s="20">
        <v>0</v>
      </c>
      <c r="AT1450" s="20">
        <v>90202001</v>
      </c>
      <c r="AU1450" s="20"/>
      <c r="AV1450" s="15" t="s">
        <v>193</v>
      </c>
      <c r="AW1450" s="14">
        <v>0</v>
      </c>
      <c r="AX1450" s="14">
        <v>10007001</v>
      </c>
      <c r="AY1450" s="14">
        <v>0</v>
      </c>
      <c r="AZ1450" s="15" t="s">
        <v>156</v>
      </c>
      <c r="BA1450" s="15" t="s">
        <v>153</v>
      </c>
      <c r="BB1450" s="23">
        <v>0</v>
      </c>
      <c r="BC1450" s="23">
        <v>0</v>
      </c>
      <c r="BD1450" s="35" t="s">
        <v>573</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70202004</v>
      </c>
      <c r="D1451" s="13" t="s">
        <v>574</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1</v>
      </c>
      <c r="X1451" s="12"/>
      <c r="Y1451" s="12">
        <v>0</v>
      </c>
      <c r="Z1451" s="12">
        <v>1</v>
      </c>
      <c r="AA1451" s="12">
        <v>0</v>
      </c>
      <c r="AB1451" s="12">
        <v>0</v>
      </c>
      <c r="AC1451" s="12">
        <v>0</v>
      </c>
      <c r="AD1451" s="12">
        <v>0</v>
      </c>
      <c r="AE1451" s="12">
        <v>30</v>
      </c>
      <c r="AF1451" s="12">
        <v>1</v>
      </c>
      <c r="AG1451" s="12" t="s">
        <v>168</v>
      </c>
      <c r="AH1451" s="20">
        <v>0</v>
      </c>
      <c r="AI1451" s="20">
        <v>0</v>
      </c>
      <c r="AJ1451" s="20">
        <v>0</v>
      </c>
      <c r="AK1451" s="20">
        <v>0</v>
      </c>
      <c r="AL1451" s="12">
        <v>0</v>
      </c>
      <c r="AM1451" s="12">
        <v>0</v>
      </c>
      <c r="AN1451" s="12">
        <v>0</v>
      </c>
      <c r="AO1451" s="12">
        <v>0.5</v>
      </c>
      <c r="AP1451" s="12">
        <v>999999</v>
      </c>
      <c r="AQ1451" s="12">
        <v>0.5</v>
      </c>
      <c r="AR1451" s="12">
        <v>0</v>
      </c>
      <c r="AS1451" s="20">
        <v>0</v>
      </c>
      <c r="AT1451" s="226" t="s">
        <v>1917</v>
      </c>
      <c r="AU1451" s="20"/>
      <c r="AV1451" s="15" t="s">
        <v>154</v>
      </c>
      <c r="AW1451" s="12" t="s">
        <v>159</v>
      </c>
      <c r="AX1451" s="14">
        <v>10000007</v>
      </c>
      <c r="AY1451" s="14">
        <v>70202004</v>
      </c>
      <c r="AZ1451" s="15" t="s">
        <v>183</v>
      </c>
      <c r="BA1451" s="15" t="s">
        <v>226</v>
      </c>
      <c r="BB1451" s="23">
        <v>0</v>
      </c>
      <c r="BC1451" s="23">
        <v>0</v>
      </c>
      <c r="BD1451" s="34" t="s">
        <v>1918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70203001</v>
      </c>
      <c r="D1452" s="13" t="s">
        <v>577</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2</v>
      </c>
      <c r="X1452" s="12"/>
      <c r="Y1452" s="12">
        <v>0</v>
      </c>
      <c r="Z1452" s="12">
        <v>1</v>
      </c>
      <c r="AA1452" s="12">
        <v>0</v>
      </c>
      <c r="AB1452" s="12">
        <v>0</v>
      </c>
      <c r="AC1452" s="12">
        <v>0</v>
      </c>
      <c r="AD1452" s="12">
        <v>0</v>
      </c>
      <c r="AE1452" s="12">
        <v>20</v>
      </c>
      <c r="AF1452" s="12">
        <v>1</v>
      </c>
      <c r="AG1452" s="12" t="s">
        <v>168</v>
      </c>
      <c r="AH1452" s="20">
        <v>1</v>
      </c>
      <c r="AI1452" s="20">
        <v>1</v>
      </c>
      <c r="AJ1452" s="20">
        <v>0</v>
      </c>
      <c r="AK1452" s="20">
        <v>1.5</v>
      </c>
      <c r="AL1452" s="12">
        <v>0</v>
      </c>
      <c r="AM1452" s="12">
        <v>0</v>
      </c>
      <c r="AN1452" s="12">
        <v>0</v>
      </c>
      <c r="AO1452" s="12">
        <v>0.5</v>
      </c>
      <c r="AP1452" s="12">
        <v>999999</v>
      </c>
      <c r="AQ1452" s="12">
        <v>2</v>
      </c>
      <c r="AR1452" s="12">
        <v>0</v>
      </c>
      <c r="AS1452" s="20">
        <v>0</v>
      </c>
      <c r="AT1452" s="12" t="s">
        <v>153</v>
      </c>
      <c r="AU1452" s="12"/>
      <c r="AV1452" s="15" t="s">
        <v>173</v>
      </c>
      <c r="AW1452" s="12" t="s">
        <v>159</v>
      </c>
      <c r="AX1452" s="14">
        <v>10000007</v>
      </c>
      <c r="AY1452" s="14">
        <v>70203001</v>
      </c>
      <c r="AZ1452" s="15" t="s">
        <v>183</v>
      </c>
      <c r="BA1452" s="15" t="s">
        <v>226</v>
      </c>
      <c r="BB1452" s="23">
        <v>0</v>
      </c>
      <c r="BC1452" s="23">
        <v>0</v>
      </c>
      <c r="BD1452" s="34" t="s">
        <v>578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70203002</v>
      </c>
      <c r="D1453" s="13" t="s">
        <v>392</v>
      </c>
      <c r="E1453" s="14">
        <v>1</v>
      </c>
      <c r="F1453" s="20">
        <v>80000001</v>
      </c>
      <c r="G1453" s="14">
        <v>0</v>
      </c>
      <c r="H1453" s="14">
        <v>0</v>
      </c>
      <c r="I1453" s="14">
        <v>1</v>
      </c>
      <c r="J1453" s="14">
        <v>0</v>
      </c>
      <c r="K1453" s="14">
        <v>0</v>
      </c>
      <c r="L1453" s="14">
        <v>0</v>
      </c>
      <c r="M1453" s="14">
        <v>0</v>
      </c>
      <c r="N1453" s="12">
        <v>2</v>
      </c>
      <c r="O1453" s="14">
        <v>1</v>
      </c>
      <c r="P1453" s="14">
        <v>0.05</v>
      </c>
      <c r="Q1453" s="14">
        <v>0</v>
      </c>
      <c r="R1453" s="20">
        <v>0</v>
      </c>
      <c r="S1453" s="23">
        <v>0</v>
      </c>
      <c r="T1453" s="12">
        <v>1</v>
      </c>
      <c r="U1453" s="14">
        <v>1</v>
      </c>
      <c r="V1453" s="14">
        <v>0</v>
      </c>
      <c r="W1453" s="14">
        <v>2</v>
      </c>
      <c r="X1453" s="14"/>
      <c r="Y1453" s="14">
        <v>0</v>
      </c>
      <c r="Z1453" s="14">
        <v>0</v>
      </c>
      <c r="AA1453" s="14">
        <v>0</v>
      </c>
      <c r="AB1453" s="14">
        <v>0</v>
      </c>
      <c r="AC1453" s="12">
        <v>0</v>
      </c>
      <c r="AD1453" s="14">
        <v>0</v>
      </c>
      <c r="AE1453" s="14">
        <v>10</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14" t="s">
        <v>584</v>
      </c>
      <c r="AU1453" s="14"/>
      <c r="AV1453" s="15" t="s">
        <v>193</v>
      </c>
      <c r="AW1453" s="14">
        <v>0</v>
      </c>
      <c r="AX1453" s="14">
        <v>10007001</v>
      </c>
      <c r="AY1453" s="14">
        <v>0</v>
      </c>
      <c r="AZ1453" s="15" t="s">
        <v>156</v>
      </c>
      <c r="BA1453" s="15" t="s">
        <v>153</v>
      </c>
      <c r="BB1453" s="23">
        <v>0</v>
      </c>
      <c r="BC1453" s="23">
        <v>0</v>
      </c>
      <c r="BD1453" s="35" t="s">
        <v>579</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70203003</v>
      </c>
      <c r="D1454" s="13" t="s">
        <v>580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15</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202</v>
      </c>
      <c r="AW1454" s="12" t="s">
        <v>159</v>
      </c>
      <c r="AX1454" s="14">
        <v>10000007</v>
      </c>
      <c r="AY1454" s="14">
        <v>70203003</v>
      </c>
      <c r="AZ1454" s="13" t="s">
        <v>156</v>
      </c>
      <c r="BA1454" s="12" t="s">
        <v>581</v>
      </c>
      <c r="BB1454" s="23">
        <v>0</v>
      </c>
      <c r="BC1454" s="23">
        <v>0</v>
      </c>
      <c r="BD1454" s="34" t="s">
        <v>582</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70203004</v>
      </c>
      <c r="D1455" s="13" t="s">
        <v>583</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534</v>
      </c>
      <c r="AH1455" s="20">
        <v>0</v>
      </c>
      <c r="AI1455" s="20">
        <v>1</v>
      </c>
      <c r="AJ1455" s="20">
        <v>0</v>
      </c>
      <c r="AK1455" s="20">
        <v>3</v>
      </c>
      <c r="AL1455" s="12">
        <v>0</v>
      </c>
      <c r="AM1455" s="12">
        <v>0</v>
      </c>
      <c r="AN1455" s="12">
        <v>0</v>
      </c>
      <c r="AO1455" s="12">
        <v>3</v>
      </c>
      <c r="AP1455" s="12">
        <v>5000</v>
      </c>
      <c r="AQ1455" s="12">
        <v>2.5</v>
      </c>
      <c r="AR1455" s="12">
        <v>0</v>
      </c>
      <c r="AS1455" s="20">
        <v>0</v>
      </c>
      <c r="AT1455" s="12" t="s">
        <v>584</v>
      </c>
      <c r="AU1455" s="12"/>
      <c r="AV1455" s="15" t="s">
        <v>158</v>
      </c>
      <c r="AW1455" s="12" t="s">
        <v>159</v>
      </c>
      <c r="AX1455" s="14">
        <v>10000007</v>
      </c>
      <c r="AY1455" s="14">
        <v>70203004</v>
      </c>
      <c r="AZ1455" s="13" t="s">
        <v>156</v>
      </c>
      <c r="BA1455" s="12">
        <v>0</v>
      </c>
      <c r="BB1455" s="23">
        <v>0</v>
      </c>
      <c r="BC1455" s="23">
        <v>0</v>
      </c>
      <c r="BD1455" s="34" t="s">
        <v>585</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70204001</v>
      </c>
      <c r="D1456" s="13" t="s">
        <v>586</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12</v>
      </c>
      <c r="AF1456" s="12">
        <v>1</v>
      </c>
      <c r="AG1456" s="12" t="s">
        <v>534</v>
      </c>
      <c r="AH1456" s="20">
        <v>0</v>
      </c>
      <c r="AI1456" s="20">
        <v>1</v>
      </c>
      <c r="AJ1456" s="20">
        <v>0</v>
      </c>
      <c r="AK1456" s="20">
        <v>3</v>
      </c>
      <c r="AL1456" s="12">
        <v>0</v>
      </c>
      <c r="AM1456" s="12">
        <v>0</v>
      </c>
      <c r="AN1456" s="12">
        <v>0</v>
      </c>
      <c r="AO1456" s="12">
        <v>3</v>
      </c>
      <c r="AP1456" s="12">
        <v>5000</v>
      </c>
      <c r="AQ1456" s="12">
        <v>2.5</v>
      </c>
      <c r="AR1456" s="12">
        <v>0</v>
      </c>
      <c r="AS1456" s="20">
        <v>0</v>
      </c>
      <c r="AT1456" s="12">
        <v>80001030</v>
      </c>
      <c r="AU1456" s="12"/>
      <c r="AV1456" s="15" t="s">
        <v>154</v>
      </c>
      <c r="AW1456" s="12" t="s">
        <v>159</v>
      </c>
      <c r="AX1456" s="14">
        <v>10000007</v>
      </c>
      <c r="AY1456" s="14">
        <v>70204001</v>
      </c>
      <c r="AZ1456" s="13" t="s">
        <v>156</v>
      </c>
      <c r="BA1456" s="12">
        <v>0</v>
      </c>
      <c r="BB1456" s="23">
        <v>0</v>
      </c>
      <c r="BC1456" s="23">
        <v>0</v>
      </c>
      <c r="BD1456" s="34" t="s">
        <v>1919</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70204002</v>
      </c>
      <c r="D1457" s="13" t="s">
        <v>588</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10</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v>80001030</v>
      </c>
      <c r="AU1457" s="12"/>
      <c r="AV1457" s="15" t="s">
        <v>202</v>
      </c>
      <c r="AW1457" s="12" t="s">
        <v>159</v>
      </c>
      <c r="AX1457" s="14">
        <v>10000007</v>
      </c>
      <c r="AY1457" s="14">
        <v>70204002</v>
      </c>
      <c r="AZ1457" s="13" t="s">
        <v>156</v>
      </c>
      <c r="BA1457" s="12" t="s">
        <v>589</v>
      </c>
      <c r="BB1457" s="23">
        <v>0</v>
      </c>
      <c r="BC1457" s="23">
        <v>0</v>
      </c>
      <c r="BD1457" s="34" t="s">
        <v>1920</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70204003</v>
      </c>
      <c r="D1458" s="13" t="s">
        <v>591</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12</v>
      </c>
      <c r="AF1458" s="12">
        <v>1</v>
      </c>
      <c r="AG1458" s="12">
        <v>3</v>
      </c>
      <c r="AH1458" s="20">
        <v>6</v>
      </c>
      <c r="AI1458" s="20">
        <v>1</v>
      </c>
      <c r="AJ1458" s="20">
        <v>0</v>
      </c>
      <c r="AK1458" s="20">
        <v>1.5</v>
      </c>
      <c r="AL1458" s="12">
        <v>0</v>
      </c>
      <c r="AM1458" s="12">
        <v>0</v>
      </c>
      <c r="AN1458" s="12">
        <v>0</v>
      </c>
      <c r="AO1458" s="12">
        <v>3</v>
      </c>
      <c r="AP1458" s="12">
        <v>5000</v>
      </c>
      <c r="AQ1458" s="12">
        <v>3</v>
      </c>
      <c r="AR1458" s="12">
        <v>0</v>
      </c>
      <c r="AS1458" s="20">
        <v>0</v>
      </c>
      <c r="AT1458" s="12">
        <v>80001030</v>
      </c>
      <c r="AU1458" s="12"/>
      <c r="AV1458" s="15" t="s">
        <v>158</v>
      </c>
      <c r="AW1458" s="12" t="s">
        <v>159</v>
      </c>
      <c r="AX1458" s="14">
        <v>10000007</v>
      </c>
      <c r="AY1458" s="14">
        <v>70204003</v>
      </c>
      <c r="AZ1458" s="13" t="s">
        <v>156</v>
      </c>
      <c r="BA1458" s="12" t="s">
        <v>592</v>
      </c>
      <c r="BB1458" s="23">
        <v>0</v>
      </c>
      <c r="BC1458" s="23">
        <v>0</v>
      </c>
      <c r="BD1458" s="34" t="s">
        <v>593</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70204004</v>
      </c>
      <c r="D1459" s="15" t="s">
        <v>460</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10</v>
      </c>
      <c r="AF1459" s="14">
        <v>0</v>
      </c>
      <c r="AG1459" s="14">
        <v>0</v>
      </c>
      <c r="AH1459" s="20">
        <v>7</v>
      </c>
      <c r="AI1459" s="20">
        <v>0</v>
      </c>
      <c r="AJ1459" s="20">
        <v>0</v>
      </c>
      <c r="AK1459" s="20">
        <v>0</v>
      </c>
      <c r="AL1459" s="14">
        <v>0</v>
      </c>
      <c r="AM1459" s="14">
        <v>0</v>
      </c>
      <c r="AN1459" s="14">
        <v>0</v>
      </c>
      <c r="AO1459" s="14">
        <v>0</v>
      </c>
      <c r="AP1459" s="14">
        <v>1000</v>
      </c>
      <c r="AQ1459" s="14">
        <v>0</v>
      </c>
      <c r="AR1459" s="14">
        <v>0</v>
      </c>
      <c r="AS1459" s="20">
        <v>0</v>
      </c>
      <c r="AT1459" s="14">
        <v>90204004</v>
      </c>
      <c r="AU1459" s="14"/>
      <c r="AV1459" s="15" t="s">
        <v>173</v>
      </c>
      <c r="AW1459" s="14" t="s">
        <v>433</v>
      </c>
      <c r="AX1459" s="14">
        <v>0</v>
      </c>
      <c r="AY1459" s="14">
        <v>0</v>
      </c>
      <c r="AZ1459" s="15" t="s">
        <v>156</v>
      </c>
      <c r="BA1459" s="15" t="s">
        <v>153</v>
      </c>
      <c r="BB1459" s="23">
        <v>0</v>
      </c>
      <c r="BC1459" s="23">
        <v>0</v>
      </c>
      <c r="BD1459" s="35" t="s">
        <v>594</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70204005</v>
      </c>
      <c r="D1460" s="15" t="s">
        <v>595</v>
      </c>
      <c r="E1460" s="14">
        <v>1</v>
      </c>
      <c r="F1460" s="20">
        <v>80000001</v>
      </c>
      <c r="G1460" s="14">
        <v>0</v>
      </c>
      <c r="H1460" s="14">
        <v>0</v>
      </c>
      <c r="I1460" s="14">
        <v>1</v>
      </c>
      <c r="J1460" s="14">
        <v>0</v>
      </c>
      <c r="K1460" s="14">
        <v>0</v>
      </c>
      <c r="L1460" s="14">
        <v>0</v>
      </c>
      <c r="M1460" s="14">
        <v>0</v>
      </c>
      <c r="N1460" s="12">
        <v>2</v>
      </c>
      <c r="O1460" s="14">
        <v>2</v>
      </c>
      <c r="P1460" s="14">
        <v>0.8</v>
      </c>
      <c r="Q1460" s="14">
        <v>0</v>
      </c>
      <c r="R1460" s="20">
        <v>0</v>
      </c>
      <c r="S1460" s="23">
        <v>0</v>
      </c>
      <c r="T1460" s="12">
        <v>1</v>
      </c>
      <c r="U1460" s="14">
        <v>2</v>
      </c>
      <c r="V1460" s="14">
        <v>0</v>
      </c>
      <c r="W1460" s="14">
        <v>3</v>
      </c>
      <c r="X1460" s="14"/>
      <c r="Y1460" s="14">
        <v>0</v>
      </c>
      <c r="Z1460" s="14">
        <v>0</v>
      </c>
      <c r="AA1460" s="14">
        <v>0</v>
      </c>
      <c r="AB1460" s="14">
        <v>0</v>
      </c>
      <c r="AC1460" s="12">
        <v>0</v>
      </c>
      <c r="AD1460" s="14">
        <v>0</v>
      </c>
      <c r="AE1460" s="14">
        <v>20</v>
      </c>
      <c r="AF1460" s="14">
        <v>1</v>
      </c>
      <c r="AG1460" s="14">
        <v>1</v>
      </c>
      <c r="AH1460" s="20">
        <v>2</v>
      </c>
      <c r="AI1460" s="20">
        <v>2</v>
      </c>
      <c r="AJ1460" s="20">
        <v>0</v>
      </c>
      <c r="AK1460" s="20">
        <v>1.5</v>
      </c>
      <c r="AL1460" s="14">
        <v>0</v>
      </c>
      <c r="AM1460" s="14">
        <v>0</v>
      </c>
      <c r="AN1460" s="14">
        <v>0</v>
      </c>
      <c r="AO1460" s="14">
        <v>1</v>
      </c>
      <c r="AP1460" s="14">
        <v>30000</v>
      </c>
      <c r="AQ1460" s="14">
        <v>0</v>
      </c>
      <c r="AR1460" s="14">
        <v>4</v>
      </c>
      <c r="AS1460" s="20">
        <v>0</v>
      </c>
      <c r="AT1460" s="12" t="s">
        <v>584</v>
      </c>
      <c r="AU1460" s="12"/>
      <c r="AV1460" s="15" t="s">
        <v>173</v>
      </c>
      <c r="AW1460" s="14" t="s">
        <v>155</v>
      </c>
      <c r="AX1460" s="14">
        <v>10003002</v>
      </c>
      <c r="AY1460" s="14">
        <v>70106005</v>
      </c>
      <c r="AZ1460" s="15" t="s">
        <v>181</v>
      </c>
      <c r="BA1460" s="15">
        <v>0</v>
      </c>
      <c r="BB1460" s="23">
        <v>0</v>
      </c>
      <c r="BC1460" s="23">
        <v>0</v>
      </c>
      <c r="BD1460" s="35" t="s">
        <v>596</v>
      </c>
      <c r="BE1460" s="14">
        <v>0</v>
      </c>
      <c r="BF1460" s="12">
        <v>0</v>
      </c>
      <c r="BG1460" s="14">
        <v>0</v>
      </c>
      <c r="BH1460" s="14">
        <v>0</v>
      </c>
      <c r="BI1460" s="14">
        <v>0</v>
      </c>
      <c r="BJ1460" s="14">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70205001</v>
      </c>
      <c r="D1461" s="13" t="s">
        <v>597</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15</v>
      </c>
      <c r="AF1461" s="12">
        <v>1</v>
      </c>
      <c r="AG1461" s="12">
        <v>3</v>
      </c>
      <c r="AH1461" s="20">
        <v>4</v>
      </c>
      <c r="AI1461" s="20">
        <v>1</v>
      </c>
      <c r="AJ1461" s="20">
        <v>0</v>
      </c>
      <c r="AK1461" s="20">
        <v>1.5</v>
      </c>
      <c r="AL1461" s="12">
        <v>0</v>
      </c>
      <c r="AM1461" s="12">
        <v>0</v>
      </c>
      <c r="AN1461" s="12">
        <v>0</v>
      </c>
      <c r="AO1461" s="12">
        <v>3</v>
      </c>
      <c r="AP1461" s="12">
        <v>999999</v>
      </c>
      <c r="AQ1461" s="12">
        <v>3</v>
      </c>
      <c r="AR1461" s="12">
        <v>0</v>
      </c>
      <c r="AS1461" s="20">
        <v>0</v>
      </c>
      <c r="AT1461" s="12" t="s">
        <v>153</v>
      </c>
      <c r="AU1461" s="12"/>
      <c r="AV1461" s="15" t="s">
        <v>154</v>
      </c>
      <c r="AW1461" s="12" t="s">
        <v>159</v>
      </c>
      <c r="AX1461" s="14">
        <v>10000007</v>
      </c>
      <c r="AY1461" s="14">
        <v>70205001</v>
      </c>
      <c r="AZ1461" s="13" t="s">
        <v>156</v>
      </c>
      <c r="BA1461" s="12" t="s">
        <v>598</v>
      </c>
      <c r="BB1461" s="23">
        <v>0</v>
      </c>
      <c r="BC1461" s="23">
        <v>0</v>
      </c>
      <c r="BD1461" s="34" t="s">
        <v>599</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70205002</v>
      </c>
      <c r="D1462" s="15" t="s">
        <v>532</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8</v>
      </c>
      <c r="AI1462" s="20">
        <v>0</v>
      </c>
      <c r="AJ1462" s="20">
        <v>0</v>
      </c>
      <c r="AK1462" s="20">
        <v>0</v>
      </c>
      <c r="AL1462" s="14">
        <v>0</v>
      </c>
      <c r="AM1462" s="14">
        <v>0</v>
      </c>
      <c r="AN1462" s="14">
        <v>0</v>
      </c>
      <c r="AO1462" s="14">
        <v>0</v>
      </c>
      <c r="AP1462" s="14">
        <v>1000</v>
      </c>
      <c r="AQ1462" s="14">
        <v>0</v>
      </c>
      <c r="AR1462" s="14">
        <v>0</v>
      </c>
      <c r="AS1462" s="20">
        <v>90105002</v>
      </c>
      <c r="AT1462" s="14" t="s">
        <v>153</v>
      </c>
      <c r="AU1462" s="14"/>
      <c r="AV1462" s="15" t="s">
        <v>173</v>
      </c>
      <c r="AW1462" s="14" t="s">
        <v>433</v>
      </c>
      <c r="AX1462" s="14">
        <v>0</v>
      </c>
      <c r="AY1462" s="14">
        <v>0</v>
      </c>
      <c r="AZ1462" s="15" t="s">
        <v>156</v>
      </c>
      <c r="BA1462" s="15" t="s">
        <v>153</v>
      </c>
      <c r="BB1462" s="23">
        <v>0</v>
      </c>
      <c r="BC1462" s="23">
        <v>0</v>
      </c>
      <c r="BD1462" s="35" t="s">
        <v>600</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70205003</v>
      </c>
      <c r="D1463" s="15" t="s">
        <v>601</v>
      </c>
      <c r="E1463" s="14">
        <v>1</v>
      </c>
      <c r="F1463" s="20">
        <v>80000001</v>
      </c>
      <c r="G1463" s="14">
        <v>0</v>
      </c>
      <c r="H1463" s="14">
        <v>0</v>
      </c>
      <c r="I1463" s="14">
        <v>1</v>
      </c>
      <c r="J1463" s="14">
        <v>0</v>
      </c>
      <c r="K1463" s="14">
        <v>0</v>
      </c>
      <c r="L1463" s="14">
        <v>0</v>
      </c>
      <c r="M1463" s="14">
        <v>0</v>
      </c>
      <c r="N1463" s="12">
        <v>2</v>
      </c>
      <c r="O1463" s="14">
        <v>2</v>
      </c>
      <c r="P1463" s="14">
        <v>0.3</v>
      </c>
      <c r="Q1463" s="14">
        <v>0</v>
      </c>
      <c r="R1463" s="20">
        <v>0</v>
      </c>
      <c r="S1463" s="23">
        <v>0</v>
      </c>
      <c r="T1463" s="12">
        <v>1</v>
      </c>
      <c r="U1463" s="14">
        <v>2</v>
      </c>
      <c r="V1463" s="14">
        <v>0</v>
      </c>
      <c r="W1463" s="14">
        <v>0</v>
      </c>
      <c r="X1463" s="14"/>
      <c r="Y1463" s="14">
        <v>0</v>
      </c>
      <c r="Z1463" s="14">
        <v>0</v>
      </c>
      <c r="AA1463" s="14">
        <v>0</v>
      </c>
      <c r="AB1463" s="14">
        <v>0</v>
      </c>
      <c r="AC1463" s="12">
        <v>0</v>
      </c>
      <c r="AD1463" s="14">
        <v>0</v>
      </c>
      <c r="AE1463" s="12">
        <v>99999</v>
      </c>
      <c r="AF1463" s="14">
        <v>0</v>
      </c>
      <c r="AG1463" s="14">
        <v>0</v>
      </c>
      <c r="AH1463" s="20">
        <v>8</v>
      </c>
      <c r="AI1463" s="20">
        <v>0</v>
      </c>
      <c r="AJ1463" s="20">
        <v>0</v>
      </c>
      <c r="AK1463" s="20">
        <v>0</v>
      </c>
      <c r="AL1463" s="14">
        <v>0</v>
      </c>
      <c r="AM1463" s="14">
        <v>0</v>
      </c>
      <c r="AN1463" s="14">
        <v>0</v>
      </c>
      <c r="AO1463" s="14">
        <v>0</v>
      </c>
      <c r="AP1463" s="14">
        <v>1000</v>
      </c>
      <c r="AQ1463" s="14">
        <v>0</v>
      </c>
      <c r="AR1463" s="14">
        <v>0</v>
      </c>
      <c r="AS1463" s="20" t="s">
        <v>1921</v>
      </c>
      <c r="AT1463" s="14" t="s">
        <v>153</v>
      </c>
      <c r="AU1463" s="14"/>
      <c r="AV1463" s="15" t="s">
        <v>173</v>
      </c>
      <c r="AW1463" s="14" t="s">
        <v>433</v>
      </c>
      <c r="AX1463" s="14">
        <v>0</v>
      </c>
      <c r="AY1463" s="14">
        <v>0</v>
      </c>
      <c r="AZ1463" s="15" t="s">
        <v>156</v>
      </c>
      <c r="BA1463" s="15" t="s">
        <v>153</v>
      </c>
      <c r="BB1463" s="23">
        <v>0</v>
      </c>
      <c r="BC1463" s="23">
        <v>0</v>
      </c>
      <c r="BD1463" s="35" t="s">
        <v>566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70205004</v>
      </c>
      <c r="D1464" s="13" t="s">
        <v>558</v>
      </c>
      <c r="E1464" s="12">
        <v>1</v>
      </c>
      <c r="F1464" s="20">
        <v>80000001</v>
      </c>
      <c r="G1464" s="14">
        <v>0</v>
      </c>
      <c r="H1464" s="14">
        <v>0</v>
      </c>
      <c r="I1464" s="14">
        <v>1</v>
      </c>
      <c r="J1464" s="14">
        <v>0</v>
      </c>
      <c r="K1464" s="14">
        <v>0</v>
      </c>
      <c r="L1464" s="12">
        <v>0</v>
      </c>
      <c r="M1464" s="12">
        <v>0</v>
      </c>
      <c r="N1464" s="12">
        <v>2</v>
      </c>
      <c r="O1464" s="12">
        <v>2</v>
      </c>
      <c r="P1464" s="12">
        <v>0.9</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30</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603</v>
      </c>
      <c r="BB1464" s="23">
        <v>0</v>
      </c>
      <c r="BC1464" s="23">
        <v>0</v>
      </c>
      <c r="BD1464" s="34" t="s">
        <v>604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70205005</v>
      </c>
      <c r="D1465" s="13" t="s">
        <v>605</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534</v>
      </c>
      <c r="AH1465" s="20">
        <v>0</v>
      </c>
      <c r="AI1465" s="20">
        <v>1</v>
      </c>
      <c r="AJ1465" s="20">
        <v>0</v>
      </c>
      <c r="AK1465" s="20">
        <v>3</v>
      </c>
      <c r="AL1465" s="12">
        <v>0</v>
      </c>
      <c r="AM1465" s="12">
        <v>0</v>
      </c>
      <c r="AN1465" s="12">
        <v>0</v>
      </c>
      <c r="AO1465" s="12">
        <v>3</v>
      </c>
      <c r="AP1465" s="12">
        <v>5000</v>
      </c>
      <c r="AQ1465" s="12">
        <v>2.5</v>
      </c>
      <c r="AR1465" s="12">
        <v>0</v>
      </c>
      <c r="AS1465" s="20">
        <v>0</v>
      </c>
      <c r="AT1465" s="12" t="s">
        <v>584</v>
      </c>
      <c r="AU1465" s="12"/>
      <c r="AV1465" s="15" t="s">
        <v>202</v>
      </c>
      <c r="AW1465" s="12" t="s">
        <v>159</v>
      </c>
      <c r="AX1465" s="14">
        <v>10000007</v>
      </c>
      <c r="AY1465" s="14">
        <v>70205002</v>
      </c>
      <c r="AZ1465" s="13" t="s">
        <v>156</v>
      </c>
      <c r="BA1465" s="12">
        <v>0</v>
      </c>
      <c r="BB1465" s="23">
        <v>0</v>
      </c>
      <c r="BC1465" s="23">
        <v>0</v>
      </c>
      <c r="BD1465" s="34" t="s">
        <v>606</v>
      </c>
      <c r="BE1465" s="12">
        <v>0</v>
      </c>
      <c r="BF1465" s="12">
        <v>0</v>
      </c>
      <c r="BG1465" s="12">
        <v>0</v>
      </c>
      <c r="BH1465" s="12">
        <v>0</v>
      </c>
      <c r="BI1465" s="12">
        <v>0</v>
      </c>
      <c r="BJ1465" s="12">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70205006</v>
      </c>
      <c r="D1466" s="13" t="s">
        <v>607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15</v>
      </c>
      <c r="AF1466" s="12">
        <v>1</v>
      </c>
      <c r="AG1466" s="12" t="s">
        <v>168</v>
      </c>
      <c r="AH1466" s="20">
        <v>0</v>
      </c>
      <c r="AI1466" s="20">
        <v>0</v>
      </c>
      <c r="AJ1466" s="20">
        <v>0</v>
      </c>
      <c r="AK1466" s="20">
        <v>0</v>
      </c>
      <c r="AL1466" s="12">
        <v>0</v>
      </c>
      <c r="AM1466" s="12">
        <v>0</v>
      </c>
      <c r="AN1466" s="12">
        <v>0</v>
      </c>
      <c r="AO1466" s="12">
        <v>0.5</v>
      </c>
      <c r="AP1466" s="12">
        <v>999999</v>
      </c>
      <c r="AQ1466" s="12">
        <v>0.5</v>
      </c>
      <c r="AR1466" s="12">
        <v>0</v>
      </c>
      <c r="AS1466" s="20">
        <v>0</v>
      </c>
      <c r="AT1466" s="20">
        <v>90105006</v>
      </c>
      <c r="AU1466" s="20"/>
      <c r="AV1466" s="15" t="s">
        <v>158</v>
      </c>
      <c r="AW1466" s="12" t="s">
        <v>159</v>
      </c>
      <c r="AX1466" s="14">
        <v>10000007</v>
      </c>
      <c r="AY1466" s="14">
        <v>70205003</v>
      </c>
      <c r="AZ1466" s="15" t="s">
        <v>183</v>
      </c>
      <c r="BA1466" s="15" t="s">
        <v>226</v>
      </c>
      <c r="BB1466" s="23">
        <v>0</v>
      </c>
      <c r="BC1466" s="23">
        <v>0</v>
      </c>
      <c r="BD1466" s="34" t="s">
        <v>608</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70205007</v>
      </c>
      <c r="D1467" s="13" t="s">
        <v>1922</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15</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0">
        <v>90205007</v>
      </c>
      <c r="AU1467" s="20"/>
      <c r="AV1467" s="15" t="s">
        <v>158</v>
      </c>
      <c r="AW1467" s="12" t="s">
        <v>159</v>
      </c>
      <c r="AX1467" s="14">
        <v>10000007</v>
      </c>
      <c r="AY1467" s="14">
        <v>70205001</v>
      </c>
      <c r="AZ1467" s="15" t="s">
        <v>183</v>
      </c>
      <c r="BA1467" s="15" t="s">
        <v>226</v>
      </c>
      <c r="BB1467" s="23">
        <v>0</v>
      </c>
      <c r="BC1467" s="23">
        <v>0</v>
      </c>
      <c r="BD1467" s="34"/>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70301001</v>
      </c>
      <c r="D1468" s="13" t="s">
        <v>610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158</v>
      </c>
      <c r="AW1468" s="12" t="s">
        <v>159</v>
      </c>
      <c r="AX1468" s="14">
        <v>10000007</v>
      </c>
      <c r="AY1468" s="14">
        <v>70301001</v>
      </c>
      <c r="AZ1468" s="13" t="s">
        <v>156</v>
      </c>
      <c r="BA1468" s="12">
        <v>0</v>
      </c>
      <c r="BB1468" s="23">
        <v>0</v>
      </c>
      <c r="BC1468" s="23">
        <v>0</v>
      </c>
      <c r="BD1468" s="34" t="s">
        <v>611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70301002</v>
      </c>
      <c r="D1469" s="13" t="s">
        <v>612</v>
      </c>
      <c r="E1469" s="12">
        <v>1</v>
      </c>
      <c r="F1469" s="20">
        <v>80000001</v>
      </c>
      <c r="G1469" s="14">
        <v>0</v>
      </c>
      <c r="H1469" s="14">
        <v>0</v>
      </c>
      <c r="I1469" s="14">
        <v>1</v>
      </c>
      <c r="J1469" s="14">
        <v>0</v>
      </c>
      <c r="K1469" s="14">
        <v>0</v>
      </c>
      <c r="L1469" s="12">
        <v>0</v>
      </c>
      <c r="M1469" s="12">
        <v>0</v>
      </c>
      <c r="N1469" s="12">
        <v>2</v>
      </c>
      <c r="O1469" s="12">
        <v>2</v>
      </c>
      <c r="P1469" s="12">
        <v>0.8</v>
      </c>
      <c r="Q1469" s="12">
        <v>0</v>
      </c>
      <c r="R1469" s="20">
        <v>0</v>
      </c>
      <c r="S1469" s="12">
        <v>0</v>
      </c>
      <c r="T1469" s="12">
        <v>1</v>
      </c>
      <c r="U1469" s="12">
        <v>2</v>
      </c>
      <c r="V1469" s="12">
        <v>0</v>
      </c>
      <c r="W1469" s="12">
        <v>0</v>
      </c>
      <c r="X1469" s="12"/>
      <c r="Y1469" s="12">
        <v>0</v>
      </c>
      <c r="Z1469" s="12">
        <v>0</v>
      </c>
      <c r="AA1469" s="12">
        <v>0</v>
      </c>
      <c r="AB1469" s="12">
        <v>0</v>
      </c>
      <c r="AC1469" s="12">
        <v>0</v>
      </c>
      <c r="AD1469" s="12">
        <v>0</v>
      </c>
      <c r="AE1469" s="12">
        <v>20</v>
      </c>
      <c r="AF1469" s="12">
        <v>0</v>
      </c>
      <c r="AG1469" s="12">
        <v>0</v>
      </c>
      <c r="AH1469" s="20">
        <v>2</v>
      </c>
      <c r="AI1469" s="20">
        <v>2</v>
      </c>
      <c r="AJ1469" s="20">
        <v>0</v>
      </c>
      <c r="AK1469" s="20">
        <v>1.5</v>
      </c>
      <c r="AL1469" s="12">
        <v>0</v>
      </c>
      <c r="AM1469" s="12">
        <v>0</v>
      </c>
      <c r="AN1469" s="12">
        <v>0</v>
      </c>
      <c r="AO1469" s="12">
        <v>1</v>
      </c>
      <c r="AP1469" s="12">
        <v>3000</v>
      </c>
      <c r="AQ1469" s="12">
        <v>0.5</v>
      </c>
      <c r="AR1469" s="12">
        <v>0</v>
      </c>
      <c r="AS1469" s="20">
        <v>0</v>
      </c>
      <c r="AT1469" s="12" t="s">
        <v>153</v>
      </c>
      <c r="AU1469" s="12"/>
      <c r="AV1469" s="15" t="s">
        <v>173</v>
      </c>
      <c r="AW1469" s="12" t="s">
        <v>155</v>
      </c>
      <c r="AX1469" s="14">
        <v>0</v>
      </c>
      <c r="AY1469" s="14">
        <v>0</v>
      </c>
      <c r="AZ1469" s="13" t="s">
        <v>540</v>
      </c>
      <c r="BA1469" s="12" t="s">
        <v>613</v>
      </c>
      <c r="BB1469" s="23">
        <v>0</v>
      </c>
      <c r="BC1469" s="23">
        <v>0</v>
      </c>
      <c r="BD1469" s="34" t="s">
        <v>614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70301003</v>
      </c>
      <c r="D1470" s="13" t="s">
        <v>615</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20">
        <v>6</v>
      </c>
      <c r="AI1470" s="20">
        <v>1</v>
      </c>
      <c r="AJ1470" s="20">
        <v>0</v>
      </c>
      <c r="AK1470" s="20">
        <v>1.5</v>
      </c>
      <c r="AL1470" s="12">
        <v>0</v>
      </c>
      <c r="AM1470" s="12">
        <v>0</v>
      </c>
      <c r="AN1470" s="12">
        <v>0</v>
      </c>
      <c r="AO1470" s="12">
        <v>3</v>
      </c>
      <c r="AP1470" s="12">
        <v>5000</v>
      </c>
      <c r="AQ1470" s="12">
        <v>3</v>
      </c>
      <c r="AR1470" s="12">
        <v>0</v>
      </c>
      <c r="AS1470" s="20">
        <v>0</v>
      </c>
      <c r="AT1470" s="12">
        <v>80001030</v>
      </c>
      <c r="AU1470" s="12"/>
      <c r="AV1470" s="15" t="s">
        <v>202</v>
      </c>
      <c r="AW1470" s="12" t="s">
        <v>159</v>
      </c>
      <c r="AX1470" s="14">
        <v>10000007</v>
      </c>
      <c r="AY1470" s="14">
        <v>70301003</v>
      </c>
      <c r="AZ1470" s="13" t="s">
        <v>156</v>
      </c>
      <c r="BA1470" s="12" t="s">
        <v>616</v>
      </c>
      <c r="BB1470" s="23">
        <v>0</v>
      </c>
      <c r="BC1470" s="23">
        <v>0</v>
      </c>
      <c r="BD1470" s="34" t="s">
        <v>617</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70301004</v>
      </c>
      <c r="D1471" s="15" t="s">
        <v>618</v>
      </c>
      <c r="E1471" s="14">
        <v>1</v>
      </c>
      <c r="F1471" s="20">
        <v>80000001</v>
      </c>
      <c r="G1471" s="14">
        <v>0</v>
      </c>
      <c r="H1471" s="14">
        <v>0</v>
      </c>
      <c r="I1471" s="14">
        <v>1</v>
      </c>
      <c r="J1471" s="14">
        <v>0</v>
      </c>
      <c r="K1471" s="14">
        <v>0</v>
      </c>
      <c r="L1471" s="14">
        <v>0</v>
      </c>
      <c r="M1471" s="14">
        <v>0</v>
      </c>
      <c r="N1471" s="12">
        <v>2</v>
      </c>
      <c r="O1471" s="14">
        <v>2</v>
      </c>
      <c r="P1471" s="14">
        <v>0.3</v>
      </c>
      <c r="Q1471" s="14">
        <v>0</v>
      </c>
      <c r="R1471" s="20">
        <v>0</v>
      </c>
      <c r="S1471" s="23">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20">
        <v>7</v>
      </c>
      <c r="AI1471" s="20">
        <v>0</v>
      </c>
      <c r="AJ1471" s="20">
        <v>0</v>
      </c>
      <c r="AK1471" s="20">
        <v>0</v>
      </c>
      <c r="AL1471" s="14">
        <v>0</v>
      </c>
      <c r="AM1471" s="14">
        <v>0</v>
      </c>
      <c r="AN1471" s="14">
        <v>0</v>
      </c>
      <c r="AO1471" s="14">
        <v>0</v>
      </c>
      <c r="AP1471" s="14">
        <v>1000</v>
      </c>
      <c r="AQ1471" s="14">
        <v>0</v>
      </c>
      <c r="AR1471" s="14">
        <v>0</v>
      </c>
      <c r="AS1471" s="20">
        <v>0</v>
      </c>
      <c r="AT1471" s="14" t="s">
        <v>1923</v>
      </c>
      <c r="AU1471" s="14"/>
      <c r="AV1471" s="15" t="s">
        <v>173</v>
      </c>
      <c r="AW1471" s="14" t="s">
        <v>433</v>
      </c>
      <c r="AX1471" s="14">
        <v>0</v>
      </c>
      <c r="AY1471" s="14">
        <v>0</v>
      </c>
      <c r="AZ1471" s="15" t="s">
        <v>156</v>
      </c>
      <c r="BA1471" s="15" t="s">
        <v>153</v>
      </c>
      <c r="BB1471" s="23">
        <v>0</v>
      </c>
      <c r="BC1471" s="23">
        <v>0</v>
      </c>
      <c r="BD1471" s="35" t="s">
        <v>619</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70301005</v>
      </c>
      <c r="D1472" s="15" t="s">
        <v>620</v>
      </c>
      <c r="E1472" s="14">
        <v>1</v>
      </c>
      <c r="F1472" s="20">
        <v>80000001</v>
      </c>
      <c r="G1472" s="14">
        <v>0</v>
      </c>
      <c r="H1472" s="14">
        <v>0</v>
      </c>
      <c r="I1472" s="14">
        <v>1</v>
      </c>
      <c r="J1472" s="14">
        <v>0</v>
      </c>
      <c r="K1472" s="14">
        <v>0</v>
      </c>
      <c r="L1472" s="14">
        <v>0</v>
      </c>
      <c r="M1472" s="14">
        <v>0</v>
      </c>
      <c r="N1472" s="12">
        <v>2</v>
      </c>
      <c r="O1472" s="14">
        <v>0</v>
      </c>
      <c r="P1472" s="14">
        <v>0</v>
      </c>
      <c r="Q1472" s="14">
        <v>0</v>
      </c>
      <c r="R1472" s="20">
        <v>0</v>
      </c>
      <c r="S1472" s="23">
        <v>0</v>
      </c>
      <c r="T1472" s="12">
        <v>1</v>
      </c>
      <c r="U1472" s="14">
        <v>1</v>
      </c>
      <c r="V1472" s="14">
        <v>0</v>
      </c>
      <c r="W1472" s="14">
        <v>1</v>
      </c>
      <c r="X1472" s="14"/>
      <c r="Y1472" s="14">
        <v>0</v>
      </c>
      <c r="Z1472" s="14">
        <v>0</v>
      </c>
      <c r="AA1472" s="14">
        <v>0</v>
      </c>
      <c r="AB1472" s="14">
        <v>0</v>
      </c>
      <c r="AC1472" s="12">
        <v>0</v>
      </c>
      <c r="AD1472" s="14">
        <v>0</v>
      </c>
      <c r="AE1472" s="14">
        <v>1</v>
      </c>
      <c r="AF1472" s="14">
        <v>0</v>
      </c>
      <c r="AG1472" s="14">
        <v>0</v>
      </c>
      <c r="AH1472" s="20">
        <v>7</v>
      </c>
      <c r="AI1472" s="20">
        <v>0</v>
      </c>
      <c r="AJ1472" s="20">
        <v>0</v>
      </c>
      <c r="AK1472" s="20">
        <v>0</v>
      </c>
      <c r="AL1472" s="14">
        <v>0</v>
      </c>
      <c r="AM1472" s="14">
        <v>0</v>
      </c>
      <c r="AN1472" s="14">
        <v>0</v>
      </c>
      <c r="AO1472" s="14">
        <v>0</v>
      </c>
      <c r="AP1472" s="14">
        <v>1000</v>
      </c>
      <c r="AQ1472" s="14">
        <v>0.5</v>
      </c>
      <c r="AR1472" s="14">
        <v>10</v>
      </c>
      <c r="AS1472" s="20">
        <v>0</v>
      </c>
      <c r="AT1472" s="14" t="s">
        <v>1924</v>
      </c>
      <c r="AU1472" s="14"/>
      <c r="AV1472" s="15" t="s">
        <v>193</v>
      </c>
      <c r="AW1472" s="14">
        <v>0</v>
      </c>
      <c r="AX1472" s="14">
        <v>10000011</v>
      </c>
      <c r="AY1472" s="14">
        <v>50000001</v>
      </c>
      <c r="AZ1472" s="15" t="s">
        <v>195</v>
      </c>
      <c r="BA1472" s="15" t="s">
        <v>153</v>
      </c>
      <c r="BB1472" s="23">
        <v>0</v>
      </c>
      <c r="BC1472" s="23">
        <v>0</v>
      </c>
      <c r="BD1472" s="35" t="s">
        <v>621</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70302001</v>
      </c>
      <c r="D1473" s="13" t="s">
        <v>567</v>
      </c>
      <c r="E1473" s="14">
        <v>1</v>
      </c>
      <c r="F1473" s="20">
        <v>80000001</v>
      </c>
      <c r="G1473" s="14">
        <v>0</v>
      </c>
      <c r="H1473" s="14">
        <v>0</v>
      </c>
      <c r="I1473" s="14">
        <v>1</v>
      </c>
      <c r="J1473" s="14">
        <v>0</v>
      </c>
      <c r="K1473" s="14">
        <v>0</v>
      </c>
      <c r="L1473" s="12">
        <v>0</v>
      </c>
      <c r="M1473" s="12">
        <v>0</v>
      </c>
      <c r="N1473" s="12">
        <v>2</v>
      </c>
      <c r="O1473" s="12">
        <v>1</v>
      </c>
      <c r="P1473" s="12">
        <v>0.5</v>
      </c>
      <c r="Q1473" s="12">
        <v>0</v>
      </c>
      <c r="R1473" s="20">
        <v>0</v>
      </c>
      <c r="S1473" s="12">
        <v>0</v>
      </c>
      <c r="T1473" s="12">
        <v>1</v>
      </c>
      <c r="U1473" s="12">
        <v>2</v>
      </c>
      <c r="V1473" s="12">
        <v>0</v>
      </c>
      <c r="W1473" s="12">
        <v>1</v>
      </c>
      <c r="X1473" s="12"/>
      <c r="Y1473" s="12">
        <v>0</v>
      </c>
      <c r="Z1473" s="12">
        <v>1</v>
      </c>
      <c r="AA1473" s="12">
        <v>0</v>
      </c>
      <c r="AB1473" s="12">
        <v>0</v>
      </c>
      <c r="AC1473" s="12">
        <v>0</v>
      </c>
      <c r="AD1473" s="12">
        <v>0</v>
      </c>
      <c r="AE1473" s="12">
        <v>10</v>
      </c>
      <c r="AF1473" s="12">
        <v>1</v>
      </c>
      <c r="AG1473" s="12" t="s">
        <v>168</v>
      </c>
      <c r="AH1473" s="20">
        <v>0</v>
      </c>
      <c r="AI1473" s="20">
        <v>0</v>
      </c>
      <c r="AJ1473" s="20">
        <v>0</v>
      </c>
      <c r="AK1473" s="20">
        <v>0</v>
      </c>
      <c r="AL1473" s="12">
        <v>0</v>
      </c>
      <c r="AM1473" s="12">
        <v>0</v>
      </c>
      <c r="AN1473" s="12">
        <v>0</v>
      </c>
      <c r="AO1473" s="12">
        <v>0.5</v>
      </c>
      <c r="AP1473" s="12">
        <v>999999</v>
      </c>
      <c r="AQ1473" s="12">
        <v>0.5</v>
      </c>
      <c r="AR1473" s="12">
        <v>0</v>
      </c>
      <c r="AS1473" s="20">
        <v>0</v>
      </c>
      <c r="AT1473" s="226" t="s">
        <v>1917</v>
      </c>
      <c r="AU1473" s="20"/>
      <c r="AV1473" s="15" t="s">
        <v>202</v>
      </c>
      <c r="AW1473" s="12" t="s">
        <v>159</v>
      </c>
      <c r="AX1473" s="14">
        <v>10000007</v>
      </c>
      <c r="AY1473" s="14">
        <v>70302001</v>
      </c>
      <c r="AZ1473" s="15" t="s">
        <v>183</v>
      </c>
      <c r="BA1473" s="15" t="s">
        <v>226</v>
      </c>
      <c r="BB1473" s="23">
        <v>0</v>
      </c>
      <c r="BC1473" s="23">
        <v>0</v>
      </c>
      <c r="BD1473" s="34" t="s">
        <v>568</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70302002</v>
      </c>
      <c r="D1474" s="15" t="s">
        <v>569</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30</v>
      </c>
      <c r="AF1474" s="14">
        <v>0</v>
      </c>
      <c r="AG1474" s="14">
        <v>0</v>
      </c>
      <c r="AH1474" s="20">
        <v>8</v>
      </c>
      <c r="AI1474" s="20">
        <v>0</v>
      </c>
      <c r="AJ1474" s="20">
        <v>0</v>
      </c>
      <c r="AK1474" s="20">
        <v>0</v>
      </c>
      <c r="AL1474" s="14">
        <v>0</v>
      </c>
      <c r="AM1474" s="14">
        <v>0</v>
      </c>
      <c r="AN1474" s="14">
        <v>0</v>
      </c>
      <c r="AO1474" s="14">
        <v>0</v>
      </c>
      <c r="AP1474" s="14">
        <v>1000</v>
      </c>
      <c r="AQ1474" s="14">
        <v>0</v>
      </c>
      <c r="AR1474" s="14">
        <v>0</v>
      </c>
      <c r="AS1474" s="20">
        <v>90301006</v>
      </c>
      <c r="AT1474" s="14" t="s">
        <v>153</v>
      </c>
      <c r="AU1474" s="14"/>
      <c r="AV1474" s="15" t="s">
        <v>173</v>
      </c>
      <c r="AW1474" s="14" t="s">
        <v>433</v>
      </c>
      <c r="AX1474" s="14">
        <v>0</v>
      </c>
      <c r="AY1474" s="14">
        <v>0</v>
      </c>
      <c r="AZ1474" s="15" t="s">
        <v>156</v>
      </c>
      <c r="BA1474" s="15" t="s">
        <v>153</v>
      </c>
      <c r="BB1474" s="23">
        <v>0</v>
      </c>
      <c r="BC1474" s="23">
        <v>0</v>
      </c>
      <c r="BD1474" s="35" t="s">
        <v>571</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70302003</v>
      </c>
      <c r="D1475" s="13" t="s">
        <v>572</v>
      </c>
      <c r="E1475" s="14">
        <v>1</v>
      </c>
      <c r="F1475" s="20">
        <v>80000001</v>
      </c>
      <c r="G1475" s="14">
        <v>0</v>
      </c>
      <c r="H1475" s="14">
        <v>0</v>
      </c>
      <c r="I1475" s="14">
        <v>1</v>
      </c>
      <c r="J1475" s="14">
        <v>0</v>
      </c>
      <c r="K1475" s="14">
        <v>0</v>
      </c>
      <c r="L1475" s="12">
        <v>0</v>
      </c>
      <c r="M1475" s="12">
        <v>0</v>
      </c>
      <c r="N1475" s="12">
        <v>2</v>
      </c>
      <c r="O1475" s="12">
        <v>1</v>
      </c>
      <c r="P1475" s="12">
        <v>0.5</v>
      </c>
      <c r="Q1475" s="12">
        <v>0</v>
      </c>
      <c r="R1475" s="20">
        <v>0</v>
      </c>
      <c r="S1475" s="12">
        <v>0</v>
      </c>
      <c r="T1475" s="12">
        <v>1</v>
      </c>
      <c r="U1475" s="12">
        <v>2</v>
      </c>
      <c r="V1475" s="12">
        <v>0</v>
      </c>
      <c r="W1475" s="12">
        <v>2</v>
      </c>
      <c r="X1475" s="12"/>
      <c r="Y1475" s="12">
        <v>0</v>
      </c>
      <c r="Z1475" s="12">
        <v>1</v>
      </c>
      <c r="AA1475" s="12">
        <v>0</v>
      </c>
      <c r="AB1475" s="12">
        <v>0</v>
      </c>
      <c r="AC1475" s="12">
        <v>0</v>
      </c>
      <c r="AD1475" s="12">
        <v>0</v>
      </c>
      <c r="AE1475" s="12">
        <v>12</v>
      </c>
      <c r="AF1475" s="12">
        <v>2</v>
      </c>
      <c r="AG1475" s="12" t="s">
        <v>152</v>
      </c>
      <c r="AH1475" s="20">
        <v>0</v>
      </c>
      <c r="AI1475" s="20">
        <v>2</v>
      </c>
      <c r="AJ1475" s="20">
        <v>0</v>
      </c>
      <c r="AK1475" s="20">
        <v>1.5</v>
      </c>
      <c r="AL1475" s="12">
        <v>0</v>
      </c>
      <c r="AM1475" s="12">
        <v>0</v>
      </c>
      <c r="AN1475" s="12">
        <v>0</v>
      </c>
      <c r="AO1475" s="12">
        <v>1.5</v>
      </c>
      <c r="AP1475" s="12">
        <v>10000</v>
      </c>
      <c r="AQ1475" s="12">
        <v>1</v>
      </c>
      <c r="AR1475" s="12">
        <v>5</v>
      </c>
      <c r="AS1475" s="20">
        <v>0</v>
      </c>
      <c r="AT1475" s="12" t="s">
        <v>153</v>
      </c>
      <c r="AU1475" s="12"/>
      <c r="AV1475" s="15" t="s">
        <v>158</v>
      </c>
      <c r="AW1475" s="12" t="s">
        <v>159</v>
      </c>
      <c r="AX1475" s="14">
        <v>10000007</v>
      </c>
      <c r="AY1475" s="14">
        <v>70302003</v>
      </c>
      <c r="AZ1475" s="15" t="s">
        <v>181</v>
      </c>
      <c r="BA1475" s="12">
        <v>0</v>
      </c>
      <c r="BB1475" s="23">
        <v>0</v>
      </c>
      <c r="BC1475" s="23">
        <v>0</v>
      </c>
      <c r="BD1475" s="34" t="s">
        <v>573</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70302004</v>
      </c>
      <c r="D1476" s="13" t="s">
        <v>574</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2</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70302004</v>
      </c>
      <c r="AZ1476" s="13" t="s">
        <v>156</v>
      </c>
      <c r="BA1476" s="12" t="s">
        <v>622</v>
      </c>
      <c r="BB1476" s="23">
        <v>0</v>
      </c>
      <c r="BC1476" s="23">
        <v>0</v>
      </c>
      <c r="BD1476" s="34" t="s">
        <v>1918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70303001</v>
      </c>
      <c r="D1477" s="13" t="s">
        <v>623</v>
      </c>
      <c r="E1477" s="12">
        <v>1</v>
      </c>
      <c r="F1477" s="20">
        <v>80000001</v>
      </c>
      <c r="G1477" s="14">
        <v>0</v>
      </c>
      <c r="H1477" s="14">
        <v>0</v>
      </c>
      <c r="I1477" s="14">
        <v>1</v>
      </c>
      <c r="J1477" s="14">
        <v>0</v>
      </c>
      <c r="K1477" s="14">
        <v>0</v>
      </c>
      <c r="L1477" s="12">
        <v>0</v>
      </c>
      <c r="M1477" s="12">
        <v>0</v>
      </c>
      <c r="N1477" s="12">
        <v>2</v>
      </c>
      <c r="O1477" s="12">
        <v>2</v>
      </c>
      <c r="P1477" s="12">
        <v>0.8</v>
      </c>
      <c r="Q1477" s="12">
        <v>1</v>
      </c>
      <c r="R1477" s="20">
        <v>0</v>
      </c>
      <c r="S1477" s="12">
        <v>0</v>
      </c>
      <c r="T1477" s="12">
        <v>1</v>
      </c>
      <c r="U1477" s="12">
        <v>2</v>
      </c>
      <c r="V1477" s="12">
        <v>0</v>
      </c>
      <c r="W1477" s="12">
        <v>0</v>
      </c>
      <c r="X1477" s="12"/>
      <c r="Y1477" s="12">
        <v>0</v>
      </c>
      <c r="Z1477" s="12">
        <v>0</v>
      </c>
      <c r="AA1477" s="12">
        <v>0</v>
      </c>
      <c r="AB1477" s="12">
        <v>0</v>
      </c>
      <c r="AC1477" s="12">
        <v>0</v>
      </c>
      <c r="AD1477" s="12">
        <v>0</v>
      </c>
      <c r="AE1477" s="12">
        <v>99999</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624</v>
      </c>
      <c r="BB1477" s="23">
        <v>0</v>
      </c>
      <c r="BC1477" s="23">
        <v>0</v>
      </c>
      <c r="BD1477" s="34" t="s">
        <v>625</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70303002</v>
      </c>
      <c r="D1478" s="13" t="s">
        <v>626</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12</v>
      </c>
      <c r="AF1478" s="12">
        <v>1</v>
      </c>
      <c r="AG1478" s="12" t="s">
        <v>534</v>
      </c>
      <c r="AH1478" s="20">
        <v>0</v>
      </c>
      <c r="AI1478" s="20">
        <v>1</v>
      </c>
      <c r="AJ1478" s="20">
        <v>0</v>
      </c>
      <c r="AK1478" s="20">
        <v>3</v>
      </c>
      <c r="AL1478" s="12">
        <v>0</v>
      </c>
      <c r="AM1478" s="12">
        <v>0</v>
      </c>
      <c r="AN1478" s="12">
        <v>0</v>
      </c>
      <c r="AO1478" s="12">
        <v>3</v>
      </c>
      <c r="AP1478" s="12">
        <v>5000</v>
      </c>
      <c r="AQ1478" s="12">
        <v>2.5</v>
      </c>
      <c r="AR1478" s="12">
        <v>0</v>
      </c>
      <c r="AS1478" s="20">
        <v>0</v>
      </c>
      <c r="AT1478" s="12">
        <v>80001030</v>
      </c>
      <c r="AU1478" s="12"/>
      <c r="AV1478" s="15" t="s">
        <v>154</v>
      </c>
      <c r="AW1478" s="12" t="s">
        <v>159</v>
      </c>
      <c r="AX1478" s="14">
        <v>10000007</v>
      </c>
      <c r="AY1478" s="14">
        <v>70204001</v>
      </c>
      <c r="AZ1478" s="13" t="s">
        <v>156</v>
      </c>
      <c r="BA1478" s="12">
        <v>0</v>
      </c>
      <c r="BB1478" s="23">
        <v>0</v>
      </c>
      <c r="BC1478" s="23">
        <v>0</v>
      </c>
      <c r="BD1478" s="34" t="s">
        <v>1925</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70303003</v>
      </c>
      <c r="D1479" s="13" t="s">
        <v>628</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v>80001030</v>
      </c>
      <c r="AU1479" s="12"/>
      <c r="AV1479" s="15" t="s">
        <v>202</v>
      </c>
      <c r="AW1479" s="12" t="s">
        <v>159</v>
      </c>
      <c r="AX1479" s="14">
        <v>10000007</v>
      </c>
      <c r="AY1479" s="14">
        <v>70204002</v>
      </c>
      <c r="AZ1479" s="13" t="s">
        <v>156</v>
      </c>
      <c r="BA1479" s="12" t="s">
        <v>629</v>
      </c>
      <c r="BB1479" s="23">
        <v>0</v>
      </c>
      <c r="BC1479" s="23">
        <v>0</v>
      </c>
      <c r="BD1479" s="34" t="s">
        <v>1926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70303004</v>
      </c>
      <c r="D1480" s="13" t="s">
        <v>631</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158</v>
      </c>
      <c r="AW1480" s="12" t="s">
        <v>159</v>
      </c>
      <c r="AX1480" s="14">
        <v>10000007</v>
      </c>
      <c r="AY1480" s="14">
        <v>70204003</v>
      </c>
      <c r="AZ1480" s="13" t="s">
        <v>156</v>
      </c>
      <c r="BA1480" s="12" t="s">
        <v>592</v>
      </c>
      <c r="BB1480" s="23">
        <v>0</v>
      </c>
      <c r="BC1480" s="23">
        <v>0</v>
      </c>
      <c r="BD1480" s="34" t="s">
        <v>632</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70304001</v>
      </c>
      <c r="D1481" s="13" t="s">
        <v>633</v>
      </c>
      <c r="E1481" s="12">
        <v>1</v>
      </c>
      <c r="F1481" s="20">
        <v>80000001</v>
      </c>
      <c r="G1481" s="14">
        <v>0</v>
      </c>
      <c r="H1481" s="14">
        <v>0</v>
      </c>
      <c r="I1481" s="14">
        <v>1</v>
      </c>
      <c r="J1481" s="14">
        <v>0</v>
      </c>
      <c r="K1481" s="14">
        <v>0</v>
      </c>
      <c r="L1481" s="12">
        <v>0</v>
      </c>
      <c r="M1481" s="12">
        <v>0</v>
      </c>
      <c r="N1481" s="12">
        <v>2</v>
      </c>
      <c r="O1481" s="12">
        <v>2</v>
      </c>
      <c r="P1481" s="12">
        <v>0.8</v>
      </c>
      <c r="Q1481" s="12">
        <v>0</v>
      </c>
      <c r="R1481" s="20">
        <v>0</v>
      </c>
      <c r="S1481" s="12">
        <v>0</v>
      </c>
      <c r="T1481" s="12">
        <v>1</v>
      </c>
      <c r="U1481" s="12">
        <v>2</v>
      </c>
      <c r="V1481" s="12">
        <v>0</v>
      </c>
      <c r="W1481" s="12">
        <v>0</v>
      </c>
      <c r="X1481" s="12"/>
      <c r="Y1481" s="12">
        <v>0</v>
      </c>
      <c r="Z1481" s="12">
        <v>0</v>
      </c>
      <c r="AA1481" s="12">
        <v>0</v>
      </c>
      <c r="AB1481" s="12">
        <v>0</v>
      </c>
      <c r="AC1481" s="12">
        <v>0</v>
      </c>
      <c r="AD1481" s="12">
        <v>0</v>
      </c>
      <c r="AE1481" s="12">
        <v>20</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634</v>
      </c>
      <c r="BB1481" s="23">
        <v>0</v>
      </c>
      <c r="BC1481" s="23">
        <v>0</v>
      </c>
      <c r="BD1481" s="34" t="s">
        <v>635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70304002</v>
      </c>
      <c r="D1482" s="15" t="s">
        <v>392</v>
      </c>
      <c r="E1482" s="14">
        <v>1</v>
      </c>
      <c r="F1482" s="20">
        <v>80000001</v>
      </c>
      <c r="G1482" s="14">
        <v>0</v>
      </c>
      <c r="H1482" s="14">
        <v>0</v>
      </c>
      <c r="I1482" s="14">
        <v>1</v>
      </c>
      <c r="J1482" s="14">
        <v>0</v>
      </c>
      <c r="K1482" s="14">
        <v>0</v>
      </c>
      <c r="L1482" s="14">
        <v>0</v>
      </c>
      <c r="M1482" s="14">
        <v>0</v>
      </c>
      <c r="N1482" s="12">
        <v>2</v>
      </c>
      <c r="O1482" s="14">
        <v>1</v>
      </c>
      <c r="P1482" s="14">
        <v>0.05</v>
      </c>
      <c r="Q1482" s="14">
        <v>0</v>
      </c>
      <c r="R1482" s="20">
        <v>0</v>
      </c>
      <c r="S1482" s="23">
        <v>0</v>
      </c>
      <c r="T1482" s="12">
        <v>1</v>
      </c>
      <c r="U1482" s="14">
        <v>1</v>
      </c>
      <c r="V1482" s="14">
        <v>0</v>
      </c>
      <c r="W1482" s="14">
        <v>2</v>
      </c>
      <c r="X1482" s="14"/>
      <c r="Y1482" s="14">
        <v>0</v>
      </c>
      <c r="Z1482" s="14">
        <v>0</v>
      </c>
      <c r="AA1482" s="14">
        <v>0</v>
      </c>
      <c r="AB1482" s="14">
        <v>0</v>
      </c>
      <c r="AC1482" s="12">
        <v>0</v>
      </c>
      <c r="AD1482" s="14">
        <v>0</v>
      </c>
      <c r="AE1482" s="14">
        <v>10</v>
      </c>
      <c r="AF1482" s="14">
        <v>0</v>
      </c>
      <c r="AG1482" s="14">
        <v>0</v>
      </c>
      <c r="AH1482" s="20">
        <v>7</v>
      </c>
      <c r="AI1482" s="20">
        <v>0</v>
      </c>
      <c r="AJ1482" s="20">
        <v>0</v>
      </c>
      <c r="AK1482" s="20">
        <v>0</v>
      </c>
      <c r="AL1482" s="14">
        <v>0</v>
      </c>
      <c r="AM1482" s="14">
        <v>0</v>
      </c>
      <c r="AN1482" s="14">
        <v>0</v>
      </c>
      <c r="AO1482" s="14">
        <v>0</v>
      </c>
      <c r="AP1482" s="14">
        <v>1000</v>
      </c>
      <c r="AQ1482" s="14">
        <v>0.5</v>
      </c>
      <c r="AR1482" s="14">
        <v>0</v>
      </c>
      <c r="AS1482" s="20">
        <v>0</v>
      </c>
      <c r="AT1482" s="14" t="s">
        <v>584</v>
      </c>
      <c r="AU1482" s="14"/>
      <c r="AV1482" s="15" t="s">
        <v>193</v>
      </c>
      <c r="AW1482" s="14">
        <v>0</v>
      </c>
      <c r="AX1482" s="14">
        <v>10007001</v>
      </c>
      <c r="AY1482" s="14">
        <v>0</v>
      </c>
      <c r="AZ1482" s="15" t="s">
        <v>156</v>
      </c>
      <c r="BA1482" s="15" t="s">
        <v>153</v>
      </c>
      <c r="BB1482" s="23">
        <v>0</v>
      </c>
      <c r="BC1482" s="23">
        <v>0</v>
      </c>
      <c r="BD1482" s="35" t="s">
        <v>579</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70304003</v>
      </c>
      <c r="D1483" s="13" t="s">
        <v>556</v>
      </c>
      <c r="E1483" s="14">
        <v>1</v>
      </c>
      <c r="F1483" s="20">
        <v>80000001</v>
      </c>
      <c r="G1483" s="14">
        <v>0</v>
      </c>
      <c r="H1483" s="14">
        <v>0</v>
      </c>
      <c r="I1483" s="14">
        <v>1</v>
      </c>
      <c r="J1483" s="14">
        <v>0</v>
      </c>
      <c r="K1483" s="14">
        <v>0</v>
      </c>
      <c r="L1483" s="12">
        <v>0</v>
      </c>
      <c r="M1483" s="12">
        <v>0</v>
      </c>
      <c r="N1483" s="12">
        <v>2</v>
      </c>
      <c r="O1483" s="12">
        <v>1</v>
      </c>
      <c r="P1483" s="12">
        <v>1</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12</v>
      </c>
      <c r="AF1483" s="12">
        <v>2</v>
      </c>
      <c r="AG1483" s="12" t="s">
        <v>152</v>
      </c>
      <c r="AH1483" s="20">
        <v>0</v>
      </c>
      <c r="AI1483" s="20">
        <v>0</v>
      </c>
      <c r="AJ1483" s="20">
        <v>0</v>
      </c>
      <c r="AK1483" s="20">
        <v>1.5</v>
      </c>
      <c r="AL1483" s="12">
        <v>0</v>
      </c>
      <c r="AM1483" s="12">
        <v>0</v>
      </c>
      <c r="AN1483" s="12">
        <v>0</v>
      </c>
      <c r="AO1483" s="12">
        <v>1</v>
      </c>
      <c r="AP1483" s="12">
        <v>5000</v>
      </c>
      <c r="AQ1483" s="12">
        <v>0.5</v>
      </c>
      <c r="AR1483" s="12">
        <v>0</v>
      </c>
      <c r="AS1483" s="20">
        <v>0</v>
      </c>
      <c r="AT1483" s="12" t="s">
        <v>153</v>
      </c>
      <c r="AU1483" s="12"/>
      <c r="AV1483" s="15" t="s">
        <v>158</v>
      </c>
      <c r="AW1483" s="12" t="s">
        <v>159</v>
      </c>
      <c r="AX1483" s="14">
        <v>10000007</v>
      </c>
      <c r="AY1483" s="14">
        <v>70201001</v>
      </c>
      <c r="AZ1483" s="13" t="s">
        <v>156</v>
      </c>
      <c r="BA1483" s="12">
        <v>0</v>
      </c>
      <c r="BB1483" s="23">
        <v>0</v>
      </c>
      <c r="BC1483" s="23">
        <v>0</v>
      </c>
      <c r="BD1483" s="34" t="s">
        <v>557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70304004</v>
      </c>
      <c r="D1484" s="15" t="s">
        <v>564</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t="s">
        <v>1916</v>
      </c>
      <c r="AT1484" s="14" t="s">
        <v>153</v>
      </c>
      <c r="AU1484" s="14"/>
      <c r="AV1484" s="15" t="s">
        <v>173</v>
      </c>
      <c r="AW1484" s="14" t="s">
        <v>433</v>
      </c>
      <c r="AX1484" s="14">
        <v>0</v>
      </c>
      <c r="AY1484" s="14">
        <v>0</v>
      </c>
      <c r="AZ1484" s="15" t="s">
        <v>156</v>
      </c>
      <c r="BA1484" s="15" t="s">
        <v>153</v>
      </c>
      <c r="BB1484" s="23">
        <v>0</v>
      </c>
      <c r="BC1484" s="23">
        <v>0</v>
      </c>
      <c r="BD1484" s="35" t="s">
        <v>566</v>
      </c>
      <c r="BE1484" s="14">
        <v>0</v>
      </c>
      <c r="BF1484" s="12">
        <v>0</v>
      </c>
      <c r="BG1484" s="14">
        <v>0</v>
      </c>
      <c r="BH1484" s="14">
        <v>0</v>
      </c>
      <c r="BI1484" s="14">
        <v>0</v>
      </c>
      <c r="BJ1484" s="14">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70304005</v>
      </c>
      <c r="D1485" s="15" t="s">
        <v>636</v>
      </c>
      <c r="E1485" s="14">
        <v>1</v>
      </c>
      <c r="F1485" s="20">
        <v>80000001</v>
      </c>
      <c r="G1485" s="14">
        <v>0</v>
      </c>
      <c r="H1485" s="14">
        <v>0</v>
      </c>
      <c r="I1485" s="14">
        <v>1</v>
      </c>
      <c r="J1485" s="14">
        <v>0</v>
      </c>
      <c r="K1485" s="14">
        <v>0</v>
      </c>
      <c r="L1485" s="14">
        <v>0</v>
      </c>
      <c r="M1485" s="14">
        <v>0</v>
      </c>
      <c r="N1485" s="12">
        <v>2</v>
      </c>
      <c r="O1485" s="14">
        <v>2</v>
      </c>
      <c r="P1485" s="14">
        <v>1</v>
      </c>
      <c r="Q1485" s="14">
        <v>0</v>
      </c>
      <c r="R1485" s="20">
        <v>0</v>
      </c>
      <c r="S1485" s="23">
        <v>0</v>
      </c>
      <c r="T1485" s="12">
        <v>1</v>
      </c>
      <c r="U1485" s="14">
        <v>2</v>
      </c>
      <c r="V1485" s="14">
        <v>0</v>
      </c>
      <c r="W1485" s="14">
        <v>0</v>
      </c>
      <c r="X1485" s="14"/>
      <c r="Y1485" s="14">
        <v>0</v>
      </c>
      <c r="Z1485" s="14">
        <v>0</v>
      </c>
      <c r="AA1485" s="14">
        <v>0</v>
      </c>
      <c r="AB1485" s="14">
        <v>0</v>
      </c>
      <c r="AC1485" s="12">
        <v>0</v>
      </c>
      <c r="AD1485" s="14">
        <v>0</v>
      </c>
      <c r="AE1485" s="12">
        <v>20</v>
      </c>
      <c r="AF1485" s="14">
        <v>0</v>
      </c>
      <c r="AG1485" s="14">
        <v>0</v>
      </c>
      <c r="AH1485" s="20">
        <v>2</v>
      </c>
      <c r="AI1485" s="20">
        <v>0</v>
      </c>
      <c r="AJ1485" s="20">
        <v>0</v>
      </c>
      <c r="AK1485" s="20">
        <v>0</v>
      </c>
      <c r="AL1485" s="14">
        <v>0</v>
      </c>
      <c r="AM1485" s="14">
        <v>0</v>
      </c>
      <c r="AN1485" s="14">
        <v>0</v>
      </c>
      <c r="AO1485" s="14">
        <v>0</v>
      </c>
      <c r="AP1485" s="14">
        <v>1000</v>
      </c>
      <c r="AQ1485" s="14">
        <v>0</v>
      </c>
      <c r="AR1485" s="14">
        <v>0</v>
      </c>
      <c r="AS1485" s="20">
        <v>90304001</v>
      </c>
      <c r="AT1485" s="14" t="s">
        <v>153</v>
      </c>
      <c r="AU1485" s="14"/>
      <c r="AV1485" s="15" t="s">
        <v>173</v>
      </c>
      <c r="AW1485" s="14" t="s">
        <v>433</v>
      </c>
      <c r="AX1485" s="14">
        <v>0</v>
      </c>
      <c r="AY1485" s="14">
        <v>0</v>
      </c>
      <c r="AZ1485" s="15" t="s">
        <v>156</v>
      </c>
      <c r="BA1485" s="15" t="s">
        <v>153</v>
      </c>
      <c r="BB1485" s="23">
        <v>0</v>
      </c>
      <c r="BC1485" s="23">
        <v>0</v>
      </c>
      <c r="BD1485" s="35" t="s">
        <v>637</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70304006</v>
      </c>
      <c r="D1486" s="13" t="s">
        <v>638</v>
      </c>
      <c r="E1486" s="12">
        <v>2</v>
      </c>
      <c r="F1486" s="20">
        <v>80000001</v>
      </c>
      <c r="G1486" s="12">
        <v>0</v>
      </c>
      <c r="H1486" s="12">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1.4</v>
      </c>
      <c r="X1486" s="12"/>
      <c r="Y1486" s="12">
        <v>150</v>
      </c>
      <c r="Z1486" s="12">
        <v>1</v>
      </c>
      <c r="AA1486" s="12">
        <v>0</v>
      </c>
      <c r="AB1486" s="12">
        <v>0</v>
      </c>
      <c r="AC1486" s="12">
        <v>0</v>
      </c>
      <c r="AD1486" s="12">
        <v>0</v>
      </c>
      <c r="AE1486" s="12">
        <v>12</v>
      </c>
      <c r="AF1486" s="12">
        <v>2</v>
      </c>
      <c r="AG1486" s="12" t="s">
        <v>152</v>
      </c>
      <c r="AH1486" s="20">
        <v>0</v>
      </c>
      <c r="AI1486" s="20">
        <v>2</v>
      </c>
      <c r="AJ1486" s="20">
        <v>0</v>
      </c>
      <c r="AK1486" s="20">
        <v>1.5</v>
      </c>
      <c r="AL1486" s="12">
        <v>0</v>
      </c>
      <c r="AM1486" s="12">
        <v>0</v>
      </c>
      <c r="AN1486" s="12">
        <v>0</v>
      </c>
      <c r="AO1486" s="12">
        <v>1.5</v>
      </c>
      <c r="AP1486" s="12">
        <v>1200</v>
      </c>
      <c r="AQ1486" s="12">
        <v>1</v>
      </c>
      <c r="AR1486" s="12">
        <v>15</v>
      </c>
      <c r="AS1486" s="20">
        <v>0</v>
      </c>
      <c r="AT1486" s="12" t="s">
        <v>153</v>
      </c>
      <c r="AU1486" s="12"/>
      <c r="AV1486" s="13" t="s">
        <v>202</v>
      </c>
      <c r="AW1486" s="12" t="s">
        <v>161</v>
      </c>
      <c r="AX1486" s="14">
        <v>10000011</v>
      </c>
      <c r="AY1486" s="14">
        <v>70404001</v>
      </c>
      <c r="AZ1486" s="13" t="s">
        <v>431</v>
      </c>
      <c r="BA1486" s="12">
        <v>0</v>
      </c>
      <c r="BB1486" s="23">
        <v>0</v>
      </c>
      <c r="BC1486" s="23">
        <v>0</v>
      </c>
      <c r="BD1486" s="34" t="s">
        <v>639</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19.5" customHeight="1">
      <c r="C1487" s="14">
        <v>70304007</v>
      </c>
      <c r="D1487" s="13" t="s">
        <v>605</v>
      </c>
      <c r="E1487" s="14">
        <v>1</v>
      </c>
      <c r="F1487" s="20">
        <v>80000001</v>
      </c>
      <c r="G1487" s="14">
        <v>0</v>
      </c>
      <c r="H1487" s="14">
        <v>0</v>
      </c>
      <c r="I1487" s="14">
        <v>1</v>
      </c>
      <c r="J1487" s="14">
        <v>0</v>
      </c>
      <c r="K1487" s="14">
        <v>0</v>
      </c>
      <c r="L1487" s="12">
        <v>0</v>
      </c>
      <c r="M1487" s="12">
        <v>0</v>
      </c>
      <c r="N1487" s="12">
        <v>2</v>
      </c>
      <c r="O1487" s="12">
        <v>1</v>
      </c>
      <c r="P1487" s="12">
        <v>0.3</v>
      </c>
      <c r="Q1487" s="12">
        <v>0</v>
      </c>
      <c r="R1487" s="20">
        <v>0</v>
      </c>
      <c r="S1487" s="12">
        <v>0</v>
      </c>
      <c r="T1487" s="12">
        <v>1</v>
      </c>
      <c r="U1487" s="12">
        <v>2</v>
      </c>
      <c r="V1487" s="12">
        <v>0</v>
      </c>
      <c r="W1487" s="12">
        <v>3</v>
      </c>
      <c r="X1487" s="12"/>
      <c r="Y1487" s="12">
        <v>0</v>
      </c>
      <c r="Z1487" s="12">
        <v>1</v>
      </c>
      <c r="AA1487" s="12">
        <v>0</v>
      </c>
      <c r="AB1487" s="12">
        <v>0</v>
      </c>
      <c r="AC1487" s="12">
        <v>0</v>
      </c>
      <c r="AD1487" s="12">
        <v>0</v>
      </c>
      <c r="AE1487" s="12">
        <v>15</v>
      </c>
      <c r="AF1487" s="12">
        <v>1</v>
      </c>
      <c r="AG1487" s="12" t="s">
        <v>534</v>
      </c>
      <c r="AH1487" s="20">
        <v>0</v>
      </c>
      <c r="AI1487" s="20">
        <v>1</v>
      </c>
      <c r="AJ1487" s="20">
        <v>0</v>
      </c>
      <c r="AK1487" s="20">
        <v>3</v>
      </c>
      <c r="AL1487" s="12">
        <v>0</v>
      </c>
      <c r="AM1487" s="12">
        <v>0</v>
      </c>
      <c r="AN1487" s="12">
        <v>0</v>
      </c>
      <c r="AO1487" s="12">
        <v>3</v>
      </c>
      <c r="AP1487" s="12">
        <v>5000</v>
      </c>
      <c r="AQ1487" s="12">
        <v>2.5</v>
      </c>
      <c r="AR1487" s="12">
        <v>0</v>
      </c>
      <c r="AS1487" s="20">
        <v>0</v>
      </c>
      <c r="AT1487" s="12" t="s">
        <v>584</v>
      </c>
      <c r="AU1487" s="12"/>
      <c r="AV1487" s="15" t="s">
        <v>202</v>
      </c>
      <c r="AW1487" s="12" t="s">
        <v>159</v>
      </c>
      <c r="AX1487" s="14">
        <v>10000007</v>
      </c>
      <c r="AY1487" s="14">
        <v>70205002</v>
      </c>
      <c r="AZ1487" s="13" t="s">
        <v>156</v>
      </c>
      <c r="BA1487" s="12">
        <v>0</v>
      </c>
      <c r="BB1487" s="23">
        <v>0</v>
      </c>
      <c r="BC1487" s="23">
        <v>0</v>
      </c>
      <c r="BD1487" s="34" t="s">
        <v>606</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70304008</v>
      </c>
      <c r="D1488" s="26" t="s">
        <v>1927</v>
      </c>
      <c r="E1488" s="26">
        <v>1</v>
      </c>
      <c r="F1488" s="20">
        <v>80000001</v>
      </c>
      <c r="G1488" s="26">
        <v>0</v>
      </c>
      <c r="H1488" s="26">
        <v>0</v>
      </c>
      <c r="I1488" s="26">
        <v>0</v>
      </c>
      <c r="J1488" s="26">
        <v>0</v>
      </c>
      <c r="K1488" s="65">
        <v>0</v>
      </c>
      <c r="L1488" s="65">
        <v>0</v>
      </c>
      <c r="M1488" s="26">
        <v>0</v>
      </c>
      <c r="N1488" s="12">
        <v>2</v>
      </c>
      <c r="O1488" s="26">
        <v>2</v>
      </c>
      <c r="P1488" s="26">
        <v>0.95</v>
      </c>
      <c r="Q1488" s="26">
        <v>0</v>
      </c>
      <c r="R1488" s="20">
        <v>0</v>
      </c>
      <c r="S1488" s="26">
        <v>0</v>
      </c>
      <c r="T1488" s="12">
        <v>1</v>
      </c>
      <c r="U1488" s="26">
        <v>2</v>
      </c>
      <c r="V1488" s="65">
        <v>0</v>
      </c>
      <c r="W1488" s="26">
        <v>3</v>
      </c>
      <c r="X1488" s="26"/>
      <c r="Y1488" s="26">
        <v>0</v>
      </c>
      <c r="Z1488" s="26">
        <v>0</v>
      </c>
      <c r="AA1488" s="26">
        <v>0</v>
      </c>
      <c r="AB1488" s="65">
        <v>0</v>
      </c>
      <c r="AC1488" s="26">
        <v>0</v>
      </c>
      <c r="AD1488" s="26">
        <v>0</v>
      </c>
      <c r="AE1488" s="26">
        <v>15</v>
      </c>
      <c r="AF1488" s="26">
        <v>2</v>
      </c>
      <c r="AG1488" s="26" t="s">
        <v>1928</v>
      </c>
      <c r="AH1488" s="131">
        <v>0</v>
      </c>
      <c r="AI1488" s="131">
        <v>2</v>
      </c>
      <c r="AJ1488" s="20">
        <v>0</v>
      </c>
      <c r="AK1488" s="26">
        <v>4</v>
      </c>
      <c r="AL1488" s="61">
        <v>0</v>
      </c>
      <c r="AM1488" s="26">
        <v>0</v>
      </c>
      <c r="AN1488" s="26">
        <v>0</v>
      </c>
      <c r="AO1488" s="26">
        <v>2</v>
      </c>
      <c r="AP1488" s="12">
        <v>4000</v>
      </c>
      <c r="AQ1488" s="26">
        <v>2</v>
      </c>
      <c r="AR1488" s="26">
        <v>0</v>
      </c>
      <c r="AS1488" s="20">
        <v>0</v>
      </c>
      <c r="AT1488" s="12" t="s">
        <v>584</v>
      </c>
      <c r="AU1488" s="12"/>
      <c r="AV1488" s="15" t="s">
        <v>154</v>
      </c>
      <c r="AW1488" s="65">
        <v>0</v>
      </c>
      <c r="AX1488" s="65">
        <v>0</v>
      </c>
      <c r="AY1488" s="65">
        <v>70205004</v>
      </c>
      <c r="AZ1488" s="15" t="s">
        <v>156</v>
      </c>
      <c r="BA1488" s="12">
        <v>0</v>
      </c>
      <c r="BB1488" s="23">
        <v>0</v>
      </c>
      <c r="BC1488" s="23">
        <v>0</v>
      </c>
      <c r="BD1488" s="34" t="s">
        <v>1929</v>
      </c>
      <c r="BE1488" s="26">
        <v>2</v>
      </c>
      <c r="BF1488" s="26">
        <v>0</v>
      </c>
      <c r="BG1488" s="14">
        <v>0</v>
      </c>
      <c r="BH1488" s="26">
        <v>1</v>
      </c>
      <c r="BI1488" s="26">
        <v>2</v>
      </c>
      <c r="BJ1488" s="61">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70305001</v>
      </c>
      <c r="D1489" s="13" t="s">
        <v>583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202</v>
      </c>
      <c r="AW1489" s="12" t="s">
        <v>159</v>
      </c>
      <c r="AX1489" s="14">
        <v>10000007</v>
      </c>
      <c r="AY1489" s="14">
        <v>70204002</v>
      </c>
      <c r="AZ1489" s="13" t="s">
        <v>156</v>
      </c>
      <c r="BA1489" s="12" t="s">
        <v>640</v>
      </c>
      <c r="BB1489" s="23">
        <v>0</v>
      </c>
      <c r="BC1489" s="23">
        <v>0</v>
      </c>
      <c r="BD1489" s="34" t="s">
        <v>1920</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70305002</v>
      </c>
      <c r="D1490" s="13" t="s">
        <v>572</v>
      </c>
      <c r="E1490" s="14">
        <v>1</v>
      </c>
      <c r="F1490" s="20">
        <v>80000001</v>
      </c>
      <c r="G1490" s="14">
        <v>0</v>
      </c>
      <c r="H1490" s="14">
        <v>0</v>
      </c>
      <c r="I1490" s="14">
        <v>1</v>
      </c>
      <c r="J1490" s="14">
        <v>0</v>
      </c>
      <c r="K1490" s="14">
        <v>0</v>
      </c>
      <c r="L1490" s="12">
        <v>0</v>
      </c>
      <c r="M1490" s="12">
        <v>0</v>
      </c>
      <c r="N1490" s="12">
        <v>2</v>
      </c>
      <c r="O1490" s="12">
        <v>1</v>
      </c>
      <c r="P1490" s="12">
        <v>1</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181</v>
      </c>
      <c r="BA1490" s="12">
        <v>0</v>
      </c>
      <c r="BB1490" s="23">
        <v>0</v>
      </c>
      <c r="BC1490" s="23">
        <v>0</v>
      </c>
      <c r="BD1490" s="34" t="s">
        <v>641</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70305003</v>
      </c>
      <c r="D1491" s="15" t="s">
        <v>460</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12</v>
      </c>
      <c r="AF1491" s="14">
        <v>0</v>
      </c>
      <c r="AG1491" s="14">
        <v>0</v>
      </c>
      <c r="AH1491" s="20">
        <v>7</v>
      </c>
      <c r="AI1491" s="20">
        <v>0</v>
      </c>
      <c r="AJ1491" s="20">
        <v>0</v>
      </c>
      <c r="AK1491" s="20">
        <v>0</v>
      </c>
      <c r="AL1491" s="14">
        <v>0</v>
      </c>
      <c r="AM1491" s="14">
        <v>0</v>
      </c>
      <c r="AN1491" s="14">
        <v>0</v>
      </c>
      <c r="AO1491" s="14">
        <v>0</v>
      </c>
      <c r="AP1491" s="14">
        <v>1000</v>
      </c>
      <c r="AQ1491" s="14">
        <v>0</v>
      </c>
      <c r="AR1491" s="14">
        <v>0</v>
      </c>
      <c r="AS1491" s="20">
        <v>0</v>
      </c>
      <c r="AT1491" s="14">
        <v>90204004</v>
      </c>
      <c r="AU1491" s="14"/>
      <c r="AV1491" s="15" t="s">
        <v>173</v>
      </c>
      <c r="AW1491" s="14" t="s">
        <v>433</v>
      </c>
      <c r="AX1491" s="14">
        <v>0</v>
      </c>
      <c r="AY1491" s="14">
        <v>0</v>
      </c>
      <c r="AZ1491" s="15" t="s">
        <v>156</v>
      </c>
      <c r="BA1491" s="15" t="s">
        <v>153</v>
      </c>
      <c r="BB1491" s="23">
        <v>0</v>
      </c>
      <c r="BC1491" s="23">
        <v>0</v>
      </c>
      <c r="BD1491" s="35" t="s">
        <v>594</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70305004</v>
      </c>
      <c r="D1492" s="15" t="s">
        <v>636</v>
      </c>
      <c r="E1492" s="14">
        <v>1</v>
      </c>
      <c r="F1492" s="20">
        <v>80000001</v>
      </c>
      <c r="G1492" s="14">
        <v>0</v>
      </c>
      <c r="H1492" s="14">
        <v>0</v>
      </c>
      <c r="I1492" s="14">
        <v>1</v>
      </c>
      <c r="J1492" s="14">
        <v>0</v>
      </c>
      <c r="K1492" s="14">
        <v>0</v>
      </c>
      <c r="L1492" s="14">
        <v>0</v>
      </c>
      <c r="M1492" s="14">
        <v>0</v>
      </c>
      <c r="N1492" s="12">
        <v>2</v>
      </c>
      <c r="O1492" s="14">
        <v>2</v>
      </c>
      <c r="P1492" s="14">
        <v>0.3</v>
      </c>
      <c r="Q1492" s="14">
        <v>0</v>
      </c>
      <c r="R1492" s="20">
        <v>0</v>
      </c>
      <c r="S1492" s="23">
        <v>0</v>
      </c>
      <c r="T1492" s="12">
        <v>1</v>
      </c>
      <c r="U1492" s="14">
        <v>2</v>
      </c>
      <c r="V1492" s="14">
        <v>0</v>
      </c>
      <c r="W1492" s="14">
        <v>0</v>
      </c>
      <c r="X1492" s="14"/>
      <c r="Y1492" s="14">
        <v>0</v>
      </c>
      <c r="Z1492" s="14">
        <v>0</v>
      </c>
      <c r="AA1492" s="14">
        <v>0</v>
      </c>
      <c r="AB1492" s="14">
        <v>0</v>
      </c>
      <c r="AC1492" s="12">
        <v>0</v>
      </c>
      <c r="AD1492" s="14">
        <v>0</v>
      </c>
      <c r="AE1492" s="12">
        <v>15</v>
      </c>
      <c r="AF1492" s="14">
        <v>0</v>
      </c>
      <c r="AG1492" s="14">
        <v>0</v>
      </c>
      <c r="AH1492" s="20">
        <v>2</v>
      </c>
      <c r="AI1492" s="20">
        <v>0</v>
      </c>
      <c r="AJ1492" s="20">
        <v>0</v>
      </c>
      <c r="AK1492" s="20">
        <v>0</v>
      </c>
      <c r="AL1492" s="14">
        <v>0</v>
      </c>
      <c r="AM1492" s="14">
        <v>0</v>
      </c>
      <c r="AN1492" s="14">
        <v>0</v>
      </c>
      <c r="AO1492" s="14">
        <v>0</v>
      </c>
      <c r="AP1492" s="14">
        <v>1000</v>
      </c>
      <c r="AQ1492" s="14">
        <v>0</v>
      </c>
      <c r="AR1492" s="14">
        <v>0</v>
      </c>
      <c r="AS1492" s="20" t="s">
        <v>1916</v>
      </c>
      <c r="AT1492" s="14" t="s">
        <v>153</v>
      </c>
      <c r="AU1492" s="14"/>
      <c r="AV1492" s="15" t="s">
        <v>173</v>
      </c>
      <c r="AW1492" s="14" t="s">
        <v>433</v>
      </c>
      <c r="AX1492" s="14">
        <v>0</v>
      </c>
      <c r="AY1492" s="14">
        <v>0</v>
      </c>
      <c r="AZ1492" s="15" t="s">
        <v>156</v>
      </c>
      <c r="BA1492" s="15" t="s">
        <v>153</v>
      </c>
      <c r="BB1492" s="23">
        <v>0</v>
      </c>
      <c r="BC1492" s="23">
        <v>0</v>
      </c>
      <c r="BD1492" s="35" t="s">
        <v>642</v>
      </c>
      <c r="BE1492" s="14">
        <v>0</v>
      </c>
      <c r="BF1492" s="12">
        <v>0</v>
      </c>
      <c r="BG1492" s="14">
        <v>0</v>
      </c>
      <c r="BH1492" s="14">
        <v>0</v>
      </c>
      <c r="BI1492" s="14">
        <v>0</v>
      </c>
      <c r="BJ1492" s="14">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70305005</v>
      </c>
      <c r="D1493" s="13" t="s">
        <v>643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154</v>
      </c>
      <c r="AW1493" s="12" t="s">
        <v>159</v>
      </c>
      <c r="AX1493" s="14">
        <v>10000007</v>
      </c>
      <c r="AY1493" s="14">
        <v>70305005</v>
      </c>
      <c r="AZ1493" s="13" t="s">
        <v>156</v>
      </c>
      <c r="BA1493" s="12">
        <v>0</v>
      </c>
      <c r="BB1493" s="23">
        <v>0</v>
      </c>
      <c r="BC1493" s="23">
        <v>0</v>
      </c>
      <c r="BD1493" s="34" t="s">
        <v>644</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70305006</v>
      </c>
      <c r="D1494" s="13" t="s">
        <v>645</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15</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646</v>
      </c>
      <c r="BB1494" s="23">
        <v>0</v>
      </c>
      <c r="BC1494" s="23">
        <v>0</v>
      </c>
      <c r="BD1494" s="34" t="s">
        <v>647</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70305007</v>
      </c>
      <c r="D1495" s="13" t="s">
        <v>648</v>
      </c>
      <c r="E1495" s="14">
        <v>1</v>
      </c>
      <c r="F1495" s="20">
        <v>80000001</v>
      </c>
      <c r="G1495" s="14">
        <v>0</v>
      </c>
      <c r="H1495" s="14">
        <v>0</v>
      </c>
      <c r="I1495" s="14">
        <v>1</v>
      </c>
      <c r="J1495" s="14">
        <v>0</v>
      </c>
      <c r="K1495" s="14">
        <v>0</v>
      </c>
      <c r="L1495" s="12">
        <v>0</v>
      </c>
      <c r="M1495" s="12">
        <v>0</v>
      </c>
      <c r="N1495" s="12">
        <v>2</v>
      </c>
      <c r="O1495" s="12">
        <v>1</v>
      </c>
      <c r="P1495" s="12">
        <v>1</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7</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t="s">
        <v>153</v>
      </c>
      <c r="AU1495" s="12"/>
      <c r="AV1495" s="15" t="s">
        <v>173</v>
      </c>
      <c r="AW1495" s="12" t="s">
        <v>159</v>
      </c>
      <c r="AX1495" s="14">
        <v>10000007</v>
      </c>
      <c r="AY1495" s="14">
        <v>70305007</v>
      </c>
      <c r="AZ1495" s="13" t="s">
        <v>156</v>
      </c>
      <c r="BA1495" s="12">
        <v>0</v>
      </c>
      <c r="BB1495" s="23">
        <v>0</v>
      </c>
      <c r="BC1495" s="23">
        <v>0</v>
      </c>
      <c r="BD1495" s="34" t="s">
        <v>548</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70401001</v>
      </c>
      <c r="D1496" s="13" t="s">
        <v>558</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173</v>
      </c>
      <c r="AW1496" s="12" t="s">
        <v>155</v>
      </c>
      <c r="AX1496" s="14">
        <v>0</v>
      </c>
      <c r="AY1496" s="14">
        <v>0</v>
      </c>
      <c r="AZ1496" s="13" t="s">
        <v>540</v>
      </c>
      <c r="BA1496" s="12" t="s">
        <v>649</v>
      </c>
      <c r="BB1496" s="23">
        <v>0</v>
      </c>
      <c r="BC1496" s="23">
        <v>0</v>
      </c>
      <c r="BD1496" s="34" t="s">
        <v>650</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70401002</v>
      </c>
      <c r="D1497" s="13" t="s">
        <v>651</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30</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652</v>
      </c>
      <c r="BB1497" s="23">
        <v>0</v>
      </c>
      <c r="BC1497" s="23">
        <v>0</v>
      </c>
      <c r="BD1497" s="34" t="s">
        <v>653</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70401003</v>
      </c>
      <c r="D1498" s="15" t="s">
        <v>392</v>
      </c>
      <c r="E1498" s="14">
        <v>1</v>
      </c>
      <c r="F1498" s="20">
        <v>80000001</v>
      </c>
      <c r="G1498" s="14">
        <v>0</v>
      </c>
      <c r="H1498" s="14">
        <v>0</v>
      </c>
      <c r="I1498" s="14">
        <v>1</v>
      </c>
      <c r="J1498" s="14">
        <v>0</v>
      </c>
      <c r="K1498" s="14">
        <v>0</v>
      </c>
      <c r="L1498" s="14">
        <v>0</v>
      </c>
      <c r="M1498" s="14">
        <v>0</v>
      </c>
      <c r="N1498" s="12">
        <v>2</v>
      </c>
      <c r="O1498" s="14">
        <v>1</v>
      </c>
      <c r="P1498" s="14">
        <v>0.05</v>
      </c>
      <c r="Q1498" s="14">
        <v>0</v>
      </c>
      <c r="R1498" s="20">
        <v>0</v>
      </c>
      <c r="S1498" s="23">
        <v>0</v>
      </c>
      <c r="T1498" s="12">
        <v>1</v>
      </c>
      <c r="U1498" s="14">
        <v>1</v>
      </c>
      <c r="V1498" s="14">
        <v>0</v>
      </c>
      <c r="W1498" s="14">
        <v>2</v>
      </c>
      <c r="X1498" s="14"/>
      <c r="Y1498" s="14">
        <v>0</v>
      </c>
      <c r="Z1498" s="14">
        <v>0</v>
      </c>
      <c r="AA1498" s="14">
        <v>0</v>
      </c>
      <c r="AB1498" s="14">
        <v>0</v>
      </c>
      <c r="AC1498" s="12">
        <v>0</v>
      </c>
      <c r="AD1498" s="14">
        <v>0</v>
      </c>
      <c r="AE1498" s="14">
        <v>10</v>
      </c>
      <c r="AF1498" s="14">
        <v>0</v>
      </c>
      <c r="AG1498" s="14">
        <v>0</v>
      </c>
      <c r="AH1498" s="20">
        <v>7</v>
      </c>
      <c r="AI1498" s="20">
        <v>0</v>
      </c>
      <c r="AJ1498" s="20">
        <v>0</v>
      </c>
      <c r="AK1498" s="20">
        <v>0</v>
      </c>
      <c r="AL1498" s="14">
        <v>0</v>
      </c>
      <c r="AM1498" s="14">
        <v>0</v>
      </c>
      <c r="AN1498" s="14">
        <v>0</v>
      </c>
      <c r="AO1498" s="14">
        <v>0</v>
      </c>
      <c r="AP1498" s="14">
        <v>1000</v>
      </c>
      <c r="AQ1498" s="14">
        <v>0.5</v>
      </c>
      <c r="AR1498" s="14">
        <v>0</v>
      </c>
      <c r="AS1498" s="20">
        <v>0</v>
      </c>
      <c r="AT1498" s="14" t="s">
        <v>584</v>
      </c>
      <c r="AU1498" s="14"/>
      <c r="AV1498" s="15" t="s">
        <v>193</v>
      </c>
      <c r="AW1498" s="14">
        <v>0</v>
      </c>
      <c r="AX1498" s="14">
        <v>10007001</v>
      </c>
      <c r="AY1498" s="14">
        <v>0</v>
      </c>
      <c r="AZ1498" s="15" t="s">
        <v>156</v>
      </c>
      <c r="BA1498" s="15" t="s">
        <v>153</v>
      </c>
      <c r="BB1498" s="23">
        <v>0</v>
      </c>
      <c r="BC1498" s="23">
        <v>0</v>
      </c>
      <c r="BD1498" s="35" t="s">
        <v>579</v>
      </c>
      <c r="BE1498" s="14">
        <v>0</v>
      </c>
      <c r="BF1498" s="12">
        <v>0</v>
      </c>
      <c r="BG1498" s="14">
        <v>0</v>
      </c>
      <c r="BH1498" s="14">
        <v>0</v>
      </c>
      <c r="BI1498" s="14">
        <v>0</v>
      </c>
      <c r="BJ1498" s="14">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70401004</v>
      </c>
      <c r="D1499" s="15" t="s">
        <v>246</v>
      </c>
      <c r="E1499" s="14">
        <v>1</v>
      </c>
      <c r="F1499" s="20">
        <v>80000001</v>
      </c>
      <c r="G1499" s="14">
        <v>0</v>
      </c>
      <c r="H1499" s="14">
        <v>0</v>
      </c>
      <c r="I1499" s="14">
        <v>1</v>
      </c>
      <c r="J1499" s="14">
        <v>0</v>
      </c>
      <c r="K1499" s="14">
        <v>0</v>
      </c>
      <c r="L1499" s="14">
        <v>0</v>
      </c>
      <c r="M1499" s="14">
        <v>0</v>
      </c>
      <c r="N1499" s="12">
        <v>2</v>
      </c>
      <c r="O1499" s="14">
        <v>2</v>
      </c>
      <c r="P1499" s="14">
        <v>0.6</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4">
        <v>20</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v>90401004</v>
      </c>
      <c r="AT1499" s="14" t="s">
        <v>153</v>
      </c>
      <c r="AU1499" s="14"/>
      <c r="AV1499" s="15" t="s">
        <v>153</v>
      </c>
      <c r="AW1499" s="14" t="s">
        <v>433</v>
      </c>
      <c r="AX1499" s="14">
        <v>0</v>
      </c>
      <c r="AY1499" s="14">
        <v>40000003</v>
      </c>
      <c r="AZ1499" s="15" t="s">
        <v>156</v>
      </c>
      <c r="BA1499" s="15" t="s">
        <v>153</v>
      </c>
      <c r="BB1499" s="23">
        <v>0</v>
      </c>
      <c r="BC1499" s="23">
        <v>0</v>
      </c>
      <c r="BD1499" s="35" t="s">
        <v>654</v>
      </c>
      <c r="BE1499" s="14">
        <v>0</v>
      </c>
      <c r="BF1499" s="12">
        <v>0</v>
      </c>
      <c r="BG1499" s="14">
        <v>0</v>
      </c>
      <c r="BH1499" s="14">
        <v>0</v>
      </c>
      <c r="BI1499" s="14">
        <v>0</v>
      </c>
      <c r="BJ1499" s="14">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70401005</v>
      </c>
      <c r="D1500" s="15" t="s">
        <v>636</v>
      </c>
      <c r="E1500" s="14">
        <v>1</v>
      </c>
      <c r="F1500" s="20">
        <v>80000001</v>
      </c>
      <c r="G1500" s="14">
        <v>0</v>
      </c>
      <c r="H1500" s="14">
        <v>0</v>
      </c>
      <c r="I1500" s="14">
        <v>1</v>
      </c>
      <c r="J1500" s="14">
        <v>0</v>
      </c>
      <c r="K1500" s="14">
        <v>0</v>
      </c>
      <c r="L1500" s="14">
        <v>0</v>
      </c>
      <c r="M1500" s="14">
        <v>0</v>
      </c>
      <c r="N1500" s="12">
        <v>2</v>
      </c>
      <c r="O1500" s="14">
        <v>2</v>
      </c>
      <c r="P1500" s="14">
        <v>0.3</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15</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154</v>
      </c>
      <c r="AW1500" s="14" t="s">
        <v>433</v>
      </c>
      <c r="AX1500" s="14">
        <v>0</v>
      </c>
      <c r="AY1500" s="14">
        <v>0</v>
      </c>
      <c r="AZ1500" s="15" t="s">
        <v>156</v>
      </c>
      <c r="BA1500" s="15" t="s">
        <v>153</v>
      </c>
      <c r="BB1500" s="23">
        <v>0</v>
      </c>
      <c r="BC1500" s="23">
        <v>0</v>
      </c>
      <c r="BD1500" s="35" t="s">
        <v>637</v>
      </c>
      <c r="BE1500" s="14">
        <v>0</v>
      </c>
      <c r="BF1500" s="12">
        <v>0</v>
      </c>
      <c r="BG1500" s="14">
        <v>0</v>
      </c>
      <c r="BH1500" s="14">
        <v>0</v>
      </c>
      <c r="BI1500" s="14">
        <v>0</v>
      </c>
      <c r="BJ1500" s="14">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70401006</v>
      </c>
      <c r="D1501" s="13" t="s">
        <v>656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3</v>
      </c>
      <c r="X1501" s="12"/>
      <c r="Y1501" s="12">
        <v>350</v>
      </c>
      <c r="Z1501" s="12">
        <v>0</v>
      </c>
      <c r="AA1501" s="12">
        <v>0</v>
      </c>
      <c r="AB1501" s="12">
        <v>0</v>
      </c>
      <c r="AC1501" s="12">
        <v>0</v>
      </c>
      <c r="AD1501" s="12">
        <v>0</v>
      </c>
      <c r="AE1501" s="12">
        <v>9</v>
      </c>
      <c r="AF1501" s="12">
        <v>2</v>
      </c>
      <c r="AG1501" s="12" t="s">
        <v>152</v>
      </c>
      <c r="AH1501" s="20">
        <v>0</v>
      </c>
      <c r="AI1501" s="20">
        <v>2</v>
      </c>
      <c r="AJ1501" s="20">
        <v>0</v>
      </c>
      <c r="AK1501" s="20">
        <v>1.5</v>
      </c>
      <c r="AL1501" s="12">
        <v>0</v>
      </c>
      <c r="AM1501" s="12">
        <v>0</v>
      </c>
      <c r="AN1501" s="12">
        <v>0</v>
      </c>
      <c r="AO1501" s="12">
        <v>1.5</v>
      </c>
      <c r="AP1501" s="12">
        <v>3000</v>
      </c>
      <c r="AQ1501" s="12">
        <v>1</v>
      </c>
      <c r="AR1501" s="12">
        <v>0</v>
      </c>
      <c r="AS1501" s="20">
        <v>0</v>
      </c>
      <c r="AT1501" s="12" t="s">
        <v>1930</v>
      </c>
      <c r="AU1501" s="12"/>
      <c r="AV1501" s="15" t="s">
        <v>158</v>
      </c>
      <c r="AW1501" s="12" t="s">
        <v>155</v>
      </c>
      <c r="AX1501" s="14">
        <v>10000007</v>
      </c>
      <c r="AY1501" s="14">
        <v>70401006</v>
      </c>
      <c r="AZ1501" s="13" t="s">
        <v>156</v>
      </c>
      <c r="BA1501" s="12">
        <v>0</v>
      </c>
      <c r="BB1501" s="23">
        <v>0</v>
      </c>
      <c r="BC1501" s="23">
        <v>0</v>
      </c>
      <c r="BD1501" s="34" t="s">
        <v>657</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70402001</v>
      </c>
      <c r="D1502" s="13" t="s">
        <v>658</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1</v>
      </c>
      <c r="X1502" s="12"/>
      <c r="Y1502" s="12">
        <v>0</v>
      </c>
      <c r="Z1502" s="12">
        <v>1</v>
      </c>
      <c r="AA1502" s="12">
        <v>0</v>
      </c>
      <c r="AB1502" s="12">
        <v>0</v>
      </c>
      <c r="AC1502" s="12">
        <v>0</v>
      </c>
      <c r="AD1502" s="12">
        <v>0</v>
      </c>
      <c r="AE1502" s="12">
        <v>30</v>
      </c>
      <c r="AF1502" s="12">
        <v>1</v>
      </c>
      <c r="AG1502" s="12" t="s">
        <v>168</v>
      </c>
      <c r="AH1502" s="20">
        <v>0</v>
      </c>
      <c r="AI1502" s="20">
        <v>0</v>
      </c>
      <c r="AJ1502" s="20">
        <v>0</v>
      </c>
      <c r="AK1502" s="20">
        <v>0</v>
      </c>
      <c r="AL1502" s="12">
        <v>0</v>
      </c>
      <c r="AM1502" s="12">
        <v>0</v>
      </c>
      <c r="AN1502" s="12">
        <v>0</v>
      </c>
      <c r="AO1502" s="12">
        <v>0.5</v>
      </c>
      <c r="AP1502" s="12">
        <v>999999</v>
      </c>
      <c r="AQ1502" s="12">
        <v>0.5</v>
      </c>
      <c r="AR1502" s="12">
        <v>0</v>
      </c>
      <c r="AS1502" s="20">
        <v>0</v>
      </c>
      <c r="AT1502" s="226" t="s">
        <v>1917</v>
      </c>
      <c r="AU1502" s="20"/>
      <c r="AV1502" s="15" t="s">
        <v>154</v>
      </c>
      <c r="AW1502" s="12" t="s">
        <v>159</v>
      </c>
      <c r="AX1502" s="14">
        <v>10000007</v>
      </c>
      <c r="AY1502" s="14">
        <v>70202004</v>
      </c>
      <c r="AZ1502" s="15" t="s">
        <v>183</v>
      </c>
      <c r="BA1502" s="15" t="s">
        <v>226</v>
      </c>
      <c r="BB1502" s="23">
        <v>0</v>
      </c>
      <c r="BC1502" s="23">
        <v>0</v>
      </c>
      <c r="BD1502" s="34" t="s">
        <v>608</v>
      </c>
      <c r="BE1502" s="12">
        <v>0</v>
      </c>
      <c r="BF1502" s="12">
        <v>0</v>
      </c>
      <c r="BG1502" s="12">
        <v>0</v>
      </c>
      <c r="BH1502" s="12">
        <v>0</v>
      </c>
      <c r="BI1502" s="12">
        <v>0</v>
      </c>
      <c r="BJ1502" s="12">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70402002</v>
      </c>
      <c r="D1503" s="13" t="s">
        <v>659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15</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173</v>
      </c>
      <c r="AW1503" s="12" t="s">
        <v>155</v>
      </c>
      <c r="AX1503" s="14">
        <v>0</v>
      </c>
      <c r="AY1503" s="14">
        <v>0</v>
      </c>
      <c r="AZ1503" s="13" t="s">
        <v>540</v>
      </c>
      <c r="BA1503" s="12" t="s">
        <v>660</v>
      </c>
      <c r="BB1503" s="23">
        <v>0</v>
      </c>
      <c r="BC1503" s="23">
        <v>0</v>
      </c>
      <c r="BD1503" s="34" t="s">
        <v>661</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70402003</v>
      </c>
      <c r="D1504" s="13" t="s">
        <v>610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15</v>
      </c>
      <c r="AF1504" s="12">
        <v>1</v>
      </c>
      <c r="AG1504" s="12" t="s">
        <v>534</v>
      </c>
      <c r="AH1504" s="20">
        <v>0</v>
      </c>
      <c r="AI1504" s="20">
        <v>1</v>
      </c>
      <c r="AJ1504" s="20">
        <v>0</v>
      </c>
      <c r="AK1504" s="20">
        <v>3</v>
      </c>
      <c r="AL1504" s="12">
        <v>0</v>
      </c>
      <c r="AM1504" s="12">
        <v>0</v>
      </c>
      <c r="AN1504" s="12">
        <v>0</v>
      </c>
      <c r="AO1504" s="12">
        <v>2.5</v>
      </c>
      <c r="AP1504" s="12">
        <v>5000</v>
      </c>
      <c r="AQ1504" s="12">
        <v>2</v>
      </c>
      <c r="AR1504" s="12">
        <v>0</v>
      </c>
      <c r="AS1504" s="20">
        <v>0</v>
      </c>
      <c r="AT1504" s="12" t="s">
        <v>584</v>
      </c>
      <c r="AU1504" s="12"/>
      <c r="AV1504" s="15" t="s">
        <v>158</v>
      </c>
      <c r="AW1504" s="12" t="s">
        <v>159</v>
      </c>
      <c r="AX1504" s="14">
        <v>10000007</v>
      </c>
      <c r="AY1504" s="14">
        <v>70402003</v>
      </c>
      <c r="AZ1504" s="13" t="s">
        <v>156</v>
      </c>
      <c r="BA1504" s="12">
        <v>0</v>
      </c>
      <c r="BB1504" s="23">
        <v>0</v>
      </c>
      <c r="BC1504" s="23">
        <v>0</v>
      </c>
      <c r="BD1504" s="34" t="s">
        <v>644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70402004</v>
      </c>
      <c r="D1505" s="15" t="s">
        <v>392</v>
      </c>
      <c r="E1505" s="14">
        <v>1</v>
      </c>
      <c r="F1505" s="20">
        <v>80000001</v>
      </c>
      <c r="G1505" s="14">
        <v>0</v>
      </c>
      <c r="H1505" s="14">
        <v>0</v>
      </c>
      <c r="I1505" s="14">
        <v>1</v>
      </c>
      <c r="J1505" s="14">
        <v>0</v>
      </c>
      <c r="K1505" s="14">
        <v>0</v>
      </c>
      <c r="L1505" s="14">
        <v>0</v>
      </c>
      <c r="M1505" s="14">
        <v>0</v>
      </c>
      <c r="N1505" s="12">
        <v>2</v>
      </c>
      <c r="O1505" s="14">
        <v>1</v>
      </c>
      <c r="P1505" s="14">
        <v>0.05</v>
      </c>
      <c r="Q1505" s="14">
        <v>0</v>
      </c>
      <c r="R1505" s="20">
        <v>0</v>
      </c>
      <c r="S1505" s="23">
        <v>0</v>
      </c>
      <c r="T1505" s="12">
        <v>1</v>
      </c>
      <c r="U1505" s="14">
        <v>1</v>
      </c>
      <c r="V1505" s="14">
        <v>0</v>
      </c>
      <c r="W1505" s="14">
        <v>2</v>
      </c>
      <c r="X1505" s="14"/>
      <c r="Y1505" s="14">
        <v>0</v>
      </c>
      <c r="Z1505" s="14">
        <v>0</v>
      </c>
      <c r="AA1505" s="14">
        <v>0</v>
      </c>
      <c r="AB1505" s="14">
        <v>0</v>
      </c>
      <c r="AC1505" s="12">
        <v>0</v>
      </c>
      <c r="AD1505" s="14">
        <v>0</v>
      </c>
      <c r="AE1505" s="14">
        <v>10</v>
      </c>
      <c r="AF1505" s="14">
        <v>0</v>
      </c>
      <c r="AG1505" s="14">
        <v>0</v>
      </c>
      <c r="AH1505" s="20">
        <v>7</v>
      </c>
      <c r="AI1505" s="20">
        <v>0</v>
      </c>
      <c r="AJ1505" s="20">
        <v>0</v>
      </c>
      <c r="AK1505" s="20">
        <v>0</v>
      </c>
      <c r="AL1505" s="14">
        <v>0</v>
      </c>
      <c r="AM1505" s="14">
        <v>0</v>
      </c>
      <c r="AN1505" s="14">
        <v>0</v>
      </c>
      <c r="AO1505" s="14">
        <v>0</v>
      </c>
      <c r="AP1505" s="14">
        <v>1000</v>
      </c>
      <c r="AQ1505" s="14">
        <v>0.5</v>
      </c>
      <c r="AR1505" s="14">
        <v>0</v>
      </c>
      <c r="AS1505" s="20">
        <v>0</v>
      </c>
      <c r="AT1505" s="14" t="s">
        <v>1931</v>
      </c>
      <c r="AU1505" s="14"/>
      <c r="AV1505" s="15" t="s">
        <v>193</v>
      </c>
      <c r="AW1505" s="14">
        <v>0</v>
      </c>
      <c r="AX1505" s="14">
        <v>10007001</v>
      </c>
      <c r="AY1505" s="14">
        <v>0</v>
      </c>
      <c r="AZ1505" s="15" t="s">
        <v>156</v>
      </c>
      <c r="BA1505" s="15" t="s">
        <v>153</v>
      </c>
      <c r="BB1505" s="23">
        <v>0</v>
      </c>
      <c r="BC1505" s="23">
        <v>0</v>
      </c>
      <c r="BD1505" s="35" t="s">
        <v>662</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70402005</v>
      </c>
      <c r="D1506" s="15" t="s">
        <v>532</v>
      </c>
      <c r="E1506" s="14">
        <v>1</v>
      </c>
      <c r="F1506" s="20">
        <v>80000001</v>
      </c>
      <c r="G1506" s="14">
        <v>0</v>
      </c>
      <c r="H1506" s="14">
        <v>0</v>
      </c>
      <c r="I1506" s="14">
        <v>1</v>
      </c>
      <c r="J1506" s="14">
        <v>0</v>
      </c>
      <c r="K1506" s="14">
        <v>0</v>
      </c>
      <c r="L1506" s="14">
        <v>0</v>
      </c>
      <c r="M1506" s="14">
        <v>0</v>
      </c>
      <c r="N1506" s="12">
        <v>2</v>
      </c>
      <c r="O1506" s="14">
        <v>2</v>
      </c>
      <c r="P1506" s="14">
        <v>0.3</v>
      </c>
      <c r="Q1506" s="14">
        <v>1</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600</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70403001</v>
      </c>
      <c r="D1507" s="13" t="s">
        <v>663</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15</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173</v>
      </c>
      <c r="AW1507" s="12" t="s">
        <v>155</v>
      </c>
      <c r="AX1507" s="14">
        <v>0</v>
      </c>
      <c r="AY1507" s="14">
        <v>0</v>
      </c>
      <c r="AZ1507" s="13" t="s">
        <v>540</v>
      </c>
      <c r="BA1507" s="12" t="s">
        <v>664</v>
      </c>
      <c r="BB1507" s="23">
        <v>0</v>
      </c>
      <c r="BC1507" s="23">
        <v>0</v>
      </c>
      <c r="BD1507" s="34" t="s">
        <v>665</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70403002</v>
      </c>
      <c r="D1508" s="13" t="s">
        <v>666</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350</v>
      </c>
      <c r="Z1508" s="12">
        <v>0</v>
      </c>
      <c r="AA1508" s="12">
        <v>0</v>
      </c>
      <c r="AB1508" s="12">
        <v>0</v>
      </c>
      <c r="AC1508" s="12">
        <v>0</v>
      </c>
      <c r="AD1508" s="12">
        <v>0</v>
      </c>
      <c r="AE1508" s="12">
        <v>9</v>
      </c>
      <c r="AF1508" s="12">
        <v>2</v>
      </c>
      <c r="AG1508" s="12" t="s">
        <v>152</v>
      </c>
      <c r="AH1508" s="20">
        <v>0</v>
      </c>
      <c r="AI1508" s="20">
        <v>2</v>
      </c>
      <c r="AJ1508" s="20">
        <v>0</v>
      </c>
      <c r="AK1508" s="20">
        <v>1.5</v>
      </c>
      <c r="AL1508" s="12">
        <v>0</v>
      </c>
      <c r="AM1508" s="12">
        <v>0</v>
      </c>
      <c r="AN1508" s="12">
        <v>0</v>
      </c>
      <c r="AO1508" s="12">
        <v>1</v>
      </c>
      <c r="AP1508" s="12">
        <v>3000</v>
      </c>
      <c r="AQ1508" s="12">
        <v>0.5</v>
      </c>
      <c r="AR1508" s="12">
        <v>0</v>
      </c>
      <c r="AS1508" s="20">
        <v>0</v>
      </c>
      <c r="AT1508" s="12" t="s">
        <v>1931</v>
      </c>
      <c r="AU1508" s="12"/>
      <c r="AV1508" s="13" t="s">
        <v>154</v>
      </c>
      <c r="AW1508" s="12" t="s">
        <v>155</v>
      </c>
      <c r="AX1508" s="14">
        <v>10000007</v>
      </c>
      <c r="AY1508" s="14">
        <v>70403002</v>
      </c>
      <c r="AZ1508" s="13" t="s">
        <v>156</v>
      </c>
      <c r="BA1508" s="12">
        <v>0</v>
      </c>
      <c r="BB1508" s="23">
        <v>0</v>
      </c>
      <c r="BC1508" s="23">
        <v>0</v>
      </c>
      <c r="BD1508" s="34" t="s">
        <v>657</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70403003</v>
      </c>
      <c r="D1509" s="13" t="s">
        <v>626</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3</v>
      </c>
      <c r="X1509" s="12"/>
      <c r="Y1509" s="12">
        <v>0</v>
      </c>
      <c r="Z1509" s="12">
        <v>1</v>
      </c>
      <c r="AA1509" s="12">
        <v>0</v>
      </c>
      <c r="AB1509" s="12">
        <v>0</v>
      </c>
      <c r="AC1509" s="12">
        <v>0</v>
      </c>
      <c r="AD1509" s="12">
        <v>0</v>
      </c>
      <c r="AE1509" s="12">
        <v>15</v>
      </c>
      <c r="AF1509" s="12">
        <v>1</v>
      </c>
      <c r="AG1509" s="12" t="s">
        <v>534</v>
      </c>
      <c r="AH1509" s="20">
        <v>0</v>
      </c>
      <c r="AI1509" s="20">
        <v>1</v>
      </c>
      <c r="AJ1509" s="20">
        <v>0</v>
      </c>
      <c r="AK1509" s="20">
        <v>3</v>
      </c>
      <c r="AL1509" s="12">
        <v>0</v>
      </c>
      <c r="AM1509" s="12">
        <v>0</v>
      </c>
      <c r="AN1509" s="12">
        <v>0</v>
      </c>
      <c r="AO1509" s="12">
        <v>3</v>
      </c>
      <c r="AP1509" s="12">
        <v>5000</v>
      </c>
      <c r="AQ1509" s="12">
        <v>2.5</v>
      </c>
      <c r="AR1509" s="12">
        <v>0</v>
      </c>
      <c r="AS1509" s="20">
        <v>0</v>
      </c>
      <c r="AT1509" s="12" t="s">
        <v>584</v>
      </c>
      <c r="AU1509" s="12"/>
      <c r="AV1509" s="15" t="s">
        <v>202</v>
      </c>
      <c r="AW1509" s="12" t="s">
        <v>159</v>
      </c>
      <c r="AX1509" s="14">
        <v>10000007</v>
      </c>
      <c r="AY1509" s="14">
        <v>70403003</v>
      </c>
      <c r="AZ1509" s="13" t="s">
        <v>156</v>
      </c>
      <c r="BA1509" s="12">
        <v>0</v>
      </c>
      <c r="BB1509" s="23">
        <v>0</v>
      </c>
      <c r="BC1509" s="23">
        <v>0</v>
      </c>
      <c r="BD1509" s="34" t="s">
        <v>644</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70403004</v>
      </c>
      <c r="D1510" s="13" t="s">
        <v>631</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2.5</v>
      </c>
      <c r="AP1510" s="12">
        <v>5000</v>
      </c>
      <c r="AQ1510" s="12">
        <v>2</v>
      </c>
      <c r="AR1510" s="12">
        <v>0</v>
      </c>
      <c r="AS1510" s="20">
        <v>0</v>
      </c>
      <c r="AT1510" s="12">
        <v>80001030</v>
      </c>
      <c r="AU1510" s="12"/>
      <c r="AV1510" s="15" t="s">
        <v>158</v>
      </c>
      <c r="AW1510" s="12" t="s">
        <v>159</v>
      </c>
      <c r="AX1510" s="14">
        <v>10000007</v>
      </c>
      <c r="AY1510" s="14">
        <v>70403004</v>
      </c>
      <c r="AZ1510" s="13" t="s">
        <v>156</v>
      </c>
      <c r="BA1510" s="12" t="s">
        <v>667</v>
      </c>
      <c r="BB1510" s="23">
        <v>0</v>
      </c>
      <c r="BC1510" s="23">
        <v>0</v>
      </c>
      <c r="BD1510" s="34" t="s">
        <v>668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70403005</v>
      </c>
      <c r="D1511" s="15" t="s">
        <v>532</v>
      </c>
      <c r="E1511" s="14">
        <v>1</v>
      </c>
      <c r="F1511" s="20">
        <v>80000001</v>
      </c>
      <c r="G1511" s="14">
        <v>0</v>
      </c>
      <c r="H1511" s="14">
        <v>0</v>
      </c>
      <c r="I1511" s="14">
        <v>1</v>
      </c>
      <c r="J1511" s="14">
        <v>0</v>
      </c>
      <c r="K1511" s="14">
        <v>0</v>
      </c>
      <c r="L1511" s="14">
        <v>0</v>
      </c>
      <c r="M1511" s="14">
        <v>0</v>
      </c>
      <c r="N1511" s="12">
        <v>2</v>
      </c>
      <c r="O1511" s="14">
        <v>2</v>
      </c>
      <c r="P1511" s="14">
        <v>0.3</v>
      </c>
      <c r="Q1511" s="14">
        <v>1</v>
      </c>
      <c r="R1511" s="20">
        <v>0</v>
      </c>
      <c r="S1511" s="23">
        <v>0</v>
      </c>
      <c r="T1511" s="12">
        <v>1</v>
      </c>
      <c r="U1511" s="14">
        <v>2</v>
      </c>
      <c r="V1511" s="14">
        <v>0</v>
      </c>
      <c r="W1511" s="14">
        <v>0</v>
      </c>
      <c r="X1511" s="14"/>
      <c r="Y1511" s="14">
        <v>0</v>
      </c>
      <c r="Z1511" s="14">
        <v>0</v>
      </c>
      <c r="AA1511" s="14">
        <v>0</v>
      </c>
      <c r="AB1511" s="14">
        <v>0</v>
      </c>
      <c r="AC1511" s="12">
        <v>0</v>
      </c>
      <c r="AD1511" s="14">
        <v>0</v>
      </c>
      <c r="AE1511" s="12">
        <v>15</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90402005</v>
      </c>
      <c r="AT1511" s="14" t="s">
        <v>153</v>
      </c>
      <c r="AU1511" s="14"/>
      <c r="AV1511" s="15" t="s">
        <v>173</v>
      </c>
      <c r="AW1511" s="14" t="s">
        <v>433</v>
      </c>
      <c r="AX1511" s="14">
        <v>0</v>
      </c>
      <c r="AY1511" s="14">
        <v>0</v>
      </c>
      <c r="AZ1511" s="15" t="s">
        <v>156</v>
      </c>
      <c r="BA1511" s="15" t="s">
        <v>153</v>
      </c>
      <c r="BB1511" s="23">
        <v>0</v>
      </c>
      <c r="BC1511" s="23">
        <v>0</v>
      </c>
      <c r="BD1511" s="35" t="s">
        <v>639</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70404001</v>
      </c>
      <c r="D1512" s="15" t="s">
        <v>638</v>
      </c>
      <c r="E1512" s="14">
        <v>1</v>
      </c>
      <c r="F1512" s="20">
        <v>80000001</v>
      </c>
      <c r="G1512" s="14">
        <v>0</v>
      </c>
      <c r="H1512" s="14">
        <v>0</v>
      </c>
      <c r="I1512" s="14">
        <v>1</v>
      </c>
      <c r="J1512" s="14">
        <v>0</v>
      </c>
      <c r="K1512" s="14">
        <v>0</v>
      </c>
      <c r="L1512" s="14">
        <v>0</v>
      </c>
      <c r="M1512" s="14">
        <v>0</v>
      </c>
      <c r="N1512" s="12">
        <v>2</v>
      </c>
      <c r="O1512" s="14">
        <v>0</v>
      </c>
      <c r="P1512" s="14">
        <v>0</v>
      </c>
      <c r="Q1512" s="14">
        <v>0</v>
      </c>
      <c r="R1512" s="20">
        <v>0</v>
      </c>
      <c r="S1512" s="23">
        <v>0</v>
      </c>
      <c r="T1512" s="12">
        <v>1</v>
      </c>
      <c r="U1512" s="14">
        <v>2</v>
      </c>
      <c r="V1512" s="14">
        <v>0</v>
      </c>
      <c r="W1512" s="14">
        <v>3</v>
      </c>
      <c r="X1512" s="14"/>
      <c r="Y1512" s="14">
        <v>0</v>
      </c>
      <c r="Z1512" s="14">
        <v>0</v>
      </c>
      <c r="AA1512" s="14">
        <v>0</v>
      </c>
      <c r="AB1512" s="14">
        <v>0</v>
      </c>
      <c r="AC1512" s="12">
        <v>0</v>
      </c>
      <c r="AD1512" s="14">
        <v>0</v>
      </c>
      <c r="AE1512" s="14">
        <v>20</v>
      </c>
      <c r="AF1512" s="14">
        <v>1</v>
      </c>
      <c r="AG1512" s="14">
        <v>1</v>
      </c>
      <c r="AH1512" s="20">
        <v>2</v>
      </c>
      <c r="AI1512" s="20">
        <v>2</v>
      </c>
      <c r="AJ1512" s="20">
        <v>0</v>
      </c>
      <c r="AK1512" s="20">
        <v>1.5</v>
      </c>
      <c r="AL1512" s="14">
        <v>0</v>
      </c>
      <c r="AM1512" s="14">
        <v>0</v>
      </c>
      <c r="AN1512" s="14">
        <v>0</v>
      </c>
      <c r="AO1512" s="14">
        <v>1</v>
      </c>
      <c r="AP1512" s="14">
        <v>30000</v>
      </c>
      <c r="AQ1512" s="14">
        <v>0</v>
      </c>
      <c r="AR1512" s="14">
        <v>4</v>
      </c>
      <c r="AS1512" s="20">
        <v>0</v>
      </c>
      <c r="AT1512" s="12" t="s">
        <v>584</v>
      </c>
      <c r="AU1512" s="12"/>
      <c r="AV1512" s="15" t="s">
        <v>173</v>
      </c>
      <c r="AW1512" s="14" t="s">
        <v>155</v>
      </c>
      <c r="AX1512" s="14">
        <v>10003002</v>
      </c>
      <c r="AY1512" s="14">
        <v>70106005</v>
      </c>
      <c r="AZ1512" s="15" t="s">
        <v>181</v>
      </c>
      <c r="BA1512" s="15">
        <v>0</v>
      </c>
      <c r="BB1512" s="23">
        <v>0</v>
      </c>
      <c r="BC1512" s="23">
        <v>0</v>
      </c>
      <c r="BD1512" s="35" t="s">
        <v>1932</v>
      </c>
      <c r="BE1512" s="14">
        <v>0</v>
      </c>
      <c r="BF1512" s="12">
        <v>0</v>
      </c>
      <c r="BG1512" s="14">
        <v>0</v>
      </c>
      <c r="BH1512" s="14">
        <v>0</v>
      </c>
      <c r="BI1512" s="14">
        <v>0</v>
      </c>
      <c r="BJ1512" s="14">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70404002</v>
      </c>
      <c r="D1513" s="13" t="s">
        <v>615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0</v>
      </c>
      <c r="AU1513" s="12"/>
      <c r="AV1513" s="15" t="s">
        <v>158</v>
      </c>
      <c r="AW1513" s="12" t="s">
        <v>159</v>
      </c>
      <c r="AX1513" s="14">
        <v>10000007</v>
      </c>
      <c r="AY1513" s="14">
        <v>70404002</v>
      </c>
      <c r="AZ1513" s="13" t="s">
        <v>156</v>
      </c>
      <c r="BA1513" s="12" t="s">
        <v>670</v>
      </c>
      <c r="BB1513" s="23">
        <v>0</v>
      </c>
      <c r="BC1513" s="23">
        <v>0</v>
      </c>
      <c r="BD1513" s="34" t="s">
        <v>674</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70404003</v>
      </c>
      <c r="D1514" s="13" t="s">
        <v>672</v>
      </c>
      <c r="E1514" s="12">
        <v>1</v>
      </c>
      <c r="F1514" s="20">
        <v>80000001</v>
      </c>
      <c r="G1514" s="14">
        <v>0</v>
      </c>
      <c r="H1514" s="14">
        <v>0</v>
      </c>
      <c r="I1514" s="14">
        <v>1</v>
      </c>
      <c r="J1514" s="14">
        <v>0</v>
      </c>
      <c r="K1514" s="14">
        <v>0</v>
      </c>
      <c r="L1514" s="12">
        <v>0</v>
      </c>
      <c r="M1514" s="12">
        <v>0</v>
      </c>
      <c r="N1514" s="12">
        <v>2</v>
      </c>
      <c r="O1514" s="12">
        <v>2</v>
      </c>
      <c r="P1514" s="12">
        <v>0.5</v>
      </c>
      <c r="Q1514" s="12">
        <v>1</v>
      </c>
      <c r="R1514" s="20">
        <v>0</v>
      </c>
      <c r="S1514" s="12">
        <v>0</v>
      </c>
      <c r="T1514" s="12">
        <v>1</v>
      </c>
      <c r="U1514" s="12">
        <v>2</v>
      </c>
      <c r="V1514" s="12">
        <v>0</v>
      </c>
      <c r="W1514" s="12">
        <v>0</v>
      </c>
      <c r="X1514" s="12"/>
      <c r="Y1514" s="12">
        <v>0</v>
      </c>
      <c r="Z1514" s="12">
        <v>0</v>
      </c>
      <c r="AA1514" s="12">
        <v>0</v>
      </c>
      <c r="AB1514" s="12">
        <v>0</v>
      </c>
      <c r="AC1514" s="12">
        <v>0</v>
      </c>
      <c r="AD1514" s="12">
        <v>0</v>
      </c>
      <c r="AE1514" s="12">
        <v>99999</v>
      </c>
      <c r="AF1514" s="12">
        <v>0</v>
      </c>
      <c r="AG1514" s="12">
        <v>0</v>
      </c>
      <c r="AH1514" s="20">
        <v>2</v>
      </c>
      <c r="AI1514" s="20">
        <v>2</v>
      </c>
      <c r="AJ1514" s="20">
        <v>0</v>
      </c>
      <c r="AK1514" s="20">
        <v>1.5</v>
      </c>
      <c r="AL1514" s="12">
        <v>0</v>
      </c>
      <c r="AM1514" s="12">
        <v>0</v>
      </c>
      <c r="AN1514" s="12">
        <v>0</v>
      </c>
      <c r="AO1514" s="12">
        <v>1</v>
      </c>
      <c r="AP1514" s="12">
        <v>3000</v>
      </c>
      <c r="AQ1514" s="12">
        <v>0.5</v>
      </c>
      <c r="AR1514" s="12">
        <v>0</v>
      </c>
      <c r="AS1514" s="20">
        <v>0</v>
      </c>
      <c r="AT1514" s="12" t="s">
        <v>153</v>
      </c>
      <c r="AU1514" s="12"/>
      <c r="AV1514" s="15" t="s">
        <v>154</v>
      </c>
      <c r="AW1514" s="12" t="s">
        <v>155</v>
      </c>
      <c r="AX1514" s="14">
        <v>0</v>
      </c>
      <c r="AY1514" s="14">
        <v>0</v>
      </c>
      <c r="AZ1514" s="13" t="s">
        <v>540</v>
      </c>
      <c r="BA1514" s="12" t="s">
        <v>673</v>
      </c>
      <c r="BB1514" s="23">
        <v>0</v>
      </c>
      <c r="BC1514" s="23">
        <v>0</v>
      </c>
      <c r="BD1514" s="34" t="s">
        <v>654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70404004</v>
      </c>
      <c r="D1515" s="15" t="s">
        <v>246</v>
      </c>
      <c r="E1515" s="14">
        <v>1</v>
      </c>
      <c r="F1515" s="20">
        <v>80000001</v>
      </c>
      <c r="G1515" s="14">
        <v>0</v>
      </c>
      <c r="H1515" s="14">
        <v>0</v>
      </c>
      <c r="I1515" s="14">
        <v>1</v>
      </c>
      <c r="J1515" s="14">
        <v>0</v>
      </c>
      <c r="K1515" s="14">
        <v>0</v>
      </c>
      <c r="L1515" s="14">
        <v>0</v>
      </c>
      <c r="M1515" s="14">
        <v>0</v>
      </c>
      <c r="N1515" s="12">
        <v>2</v>
      </c>
      <c r="O1515" s="14">
        <v>2</v>
      </c>
      <c r="P1515" s="14">
        <v>0.6</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4">
        <v>20</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90401004</v>
      </c>
      <c r="AT1515" s="14" t="s">
        <v>153</v>
      </c>
      <c r="AU1515" s="14"/>
      <c r="AV1515" s="15" t="s">
        <v>153</v>
      </c>
      <c r="AW1515" s="14" t="s">
        <v>433</v>
      </c>
      <c r="AX1515" s="14">
        <v>0</v>
      </c>
      <c r="AY1515" s="14">
        <v>40000003</v>
      </c>
      <c r="AZ1515" s="15" t="s">
        <v>156</v>
      </c>
      <c r="BA1515" s="15" t="s">
        <v>153</v>
      </c>
      <c r="BB1515" s="23">
        <v>0</v>
      </c>
      <c r="BC1515" s="23">
        <v>0</v>
      </c>
      <c r="BD1515" s="35" t="s">
        <v>600</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70404005</v>
      </c>
      <c r="D1516" s="15" t="s">
        <v>532</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173</v>
      </c>
      <c r="AW1516" s="14" t="s">
        <v>433</v>
      </c>
      <c r="AX1516" s="14">
        <v>0</v>
      </c>
      <c r="AY1516" s="14">
        <v>0</v>
      </c>
      <c r="AZ1516" s="15" t="s">
        <v>156</v>
      </c>
      <c r="BA1516" s="15" t="s">
        <v>153</v>
      </c>
      <c r="BB1516" s="23">
        <v>0</v>
      </c>
      <c r="BC1516" s="23">
        <v>0</v>
      </c>
      <c r="BD1516" s="35" t="s">
        <v>566</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70404006</v>
      </c>
      <c r="D1517" s="13" t="s">
        <v>675</v>
      </c>
      <c r="E1517" s="12">
        <v>2</v>
      </c>
      <c r="F1517" s="20">
        <v>80000001</v>
      </c>
      <c r="G1517" s="12">
        <v>0</v>
      </c>
      <c r="H1517" s="12">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3</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1200</v>
      </c>
      <c r="AQ1517" s="12">
        <v>1</v>
      </c>
      <c r="AR1517" s="12">
        <v>30</v>
      </c>
      <c r="AS1517" s="20">
        <v>0</v>
      </c>
      <c r="AT1517" s="12" t="s">
        <v>153</v>
      </c>
      <c r="AU1517" s="12"/>
      <c r="AV1517" s="13" t="s">
        <v>202</v>
      </c>
      <c r="AW1517" s="12" t="s">
        <v>161</v>
      </c>
      <c r="AX1517" s="14">
        <v>10000011</v>
      </c>
      <c r="AY1517" s="14">
        <v>70404001</v>
      </c>
      <c r="AZ1517" s="13" t="s">
        <v>431</v>
      </c>
      <c r="BA1517" s="12">
        <v>0</v>
      </c>
      <c r="BB1517" s="23">
        <v>0</v>
      </c>
      <c r="BC1517" s="23">
        <v>0</v>
      </c>
      <c r="BD1517" s="34" t="s">
        <v>676</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70405001</v>
      </c>
      <c r="D1518" s="13" t="s">
        <v>558</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30</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173</v>
      </c>
      <c r="AW1518" s="12" t="s">
        <v>155</v>
      </c>
      <c r="AX1518" s="14">
        <v>0</v>
      </c>
      <c r="AY1518" s="14">
        <v>0</v>
      </c>
      <c r="AZ1518" s="13" t="s">
        <v>540</v>
      </c>
      <c r="BA1518" s="12" t="s">
        <v>1933</v>
      </c>
      <c r="BB1518" s="23">
        <v>0</v>
      </c>
      <c r="BC1518" s="23">
        <v>0</v>
      </c>
      <c r="BD1518" s="34" t="s">
        <v>678</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70405002</v>
      </c>
      <c r="D1519" s="13" t="s">
        <v>679</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2.5</v>
      </c>
      <c r="AP1519" s="12">
        <v>5000</v>
      </c>
      <c r="AQ1519" s="12">
        <v>2</v>
      </c>
      <c r="AR1519" s="12">
        <v>0</v>
      </c>
      <c r="AS1519" s="20">
        <v>0</v>
      </c>
      <c r="AT1519" s="12">
        <v>80001030</v>
      </c>
      <c r="AU1519" s="12"/>
      <c r="AV1519" s="15" t="s">
        <v>202</v>
      </c>
      <c r="AW1519" s="12" t="s">
        <v>159</v>
      </c>
      <c r="AX1519" s="14">
        <v>10000007</v>
      </c>
      <c r="AY1519" s="14">
        <v>70405001</v>
      </c>
      <c r="AZ1519" s="13" t="s">
        <v>156</v>
      </c>
      <c r="BA1519" s="12">
        <v>0</v>
      </c>
      <c r="BB1519" s="23">
        <v>0</v>
      </c>
      <c r="BC1519" s="23">
        <v>0</v>
      </c>
      <c r="BD1519" s="34" t="s">
        <v>1934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70405003</v>
      </c>
      <c r="D1520" s="13" t="s">
        <v>580</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15</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202</v>
      </c>
      <c r="AW1520" s="12" t="s">
        <v>159</v>
      </c>
      <c r="AX1520" s="14">
        <v>10000007</v>
      </c>
      <c r="AY1520" s="14">
        <v>70405002</v>
      </c>
      <c r="AZ1520" s="13" t="s">
        <v>156</v>
      </c>
      <c r="BA1520" s="12" t="s">
        <v>681</v>
      </c>
      <c r="BB1520" s="23">
        <v>0</v>
      </c>
      <c r="BC1520" s="23">
        <v>0</v>
      </c>
      <c r="BD1520" s="34" t="s">
        <v>1920</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70405004</v>
      </c>
      <c r="D1521" s="13" t="s">
        <v>583</v>
      </c>
      <c r="E1521" s="14">
        <v>1</v>
      </c>
      <c r="F1521" s="20">
        <v>80000001</v>
      </c>
      <c r="G1521" s="14">
        <v>0</v>
      </c>
      <c r="H1521" s="14">
        <v>0</v>
      </c>
      <c r="I1521" s="14">
        <v>1</v>
      </c>
      <c r="J1521" s="14">
        <v>0</v>
      </c>
      <c r="K1521" s="14">
        <v>0</v>
      </c>
      <c r="L1521" s="12">
        <v>0</v>
      </c>
      <c r="M1521" s="12">
        <v>0</v>
      </c>
      <c r="N1521" s="12">
        <v>2</v>
      </c>
      <c r="O1521" s="12">
        <v>1</v>
      </c>
      <c r="P1521" s="12">
        <v>1</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6</v>
      </c>
      <c r="AF1521" s="12">
        <v>1</v>
      </c>
      <c r="AG1521" s="12">
        <v>3</v>
      </c>
      <c r="AH1521" s="20">
        <v>6</v>
      </c>
      <c r="AI1521" s="20">
        <v>1</v>
      </c>
      <c r="AJ1521" s="20">
        <v>0</v>
      </c>
      <c r="AK1521" s="20">
        <v>1.5</v>
      </c>
      <c r="AL1521" s="12">
        <v>0</v>
      </c>
      <c r="AM1521" s="12">
        <v>0</v>
      </c>
      <c r="AN1521" s="12">
        <v>0</v>
      </c>
      <c r="AO1521" s="12">
        <v>2.5</v>
      </c>
      <c r="AP1521" s="12">
        <v>5000</v>
      </c>
      <c r="AQ1521" s="12">
        <v>2</v>
      </c>
      <c r="AR1521" s="12">
        <v>0</v>
      </c>
      <c r="AS1521" s="20">
        <v>0</v>
      </c>
      <c r="AT1521" s="12">
        <v>80001030</v>
      </c>
      <c r="AU1521" s="12"/>
      <c r="AV1521" s="15" t="s">
        <v>202</v>
      </c>
      <c r="AW1521" s="12" t="s">
        <v>159</v>
      </c>
      <c r="AX1521" s="14">
        <v>10000007</v>
      </c>
      <c r="AY1521" s="14">
        <v>70405003</v>
      </c>
      <c r="AZ1521" s="13" t="s">
        <v>156</v>
      </c>
      <c r="BA1521" s="12" t="s">
        <v>682</v>
      </c>
      <c r="BB1521" s="23">
        <v>0</v>
      </c>
      <c r="BC1521" s="23">
        <v>0</v>
      </c>
      <c r="BD1521" s="34" t="s">
        <v>617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70405005</v>
      </c>
      <c r="D1522" s="15" t="s">
        <v>532</v>
      </c>
      <c r="E1522" s="14">
        <v>1</v>
      </c>
      <c r="F1522" s="20">
        <v>80000001</v>
      </c>
      <c r="G1522" s="14">
        <v>0</v>
      </c>
      <c r="H1522" s="14">
        <v>0</v>
      </c>
      <c r="I1522" s="14">
        <v>1</v>
      </c>
      <c r="J1522" s="14">
        <v>0</v>
      </c>
      <c r="K1522" s="14">
        <v>0</v>
      </c>
      <c r="L1522" s="14">
        <v>0</v>
      </c>
      <c r="M1522" s="14">
        <v>0</v>
      </c>
      <c r="N1522" s="12">
        <v>2</v>
      </c>
      <c r="O1522" s="14">
        <v>2</v>
      </c>
      <c r="P1522" s="14">
        <v>0.3</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90402005</v>
      </c>
      <c r="AT1522" s="14" t="s">
        <v>153</v>
      </c>
      <c r="AU1522" s="14"/>
      <c r="AV1522" s="15" t="s">
        <v>173</v>
      </c>
      <c r="AW1522" s="14" t="s">
        <v>433</v>
      </c>
      <c r="AX1522" s="14">
        <v>0</v>
      </c>
      <c r="AY1522" s="14">
        <v>0</v>
      </c>
      <c r="AZ1522" s="15" t="s">
        <v>156</v>
      </c>
      <c r="BA1522" s="15" t="s">
        <v>153</v>
      </c>
      <c r="BB1522" s="23">
        <v>0</v>
      </c>
      <c r="BC1522" s="23">
        <v>0</v>
      </c>
      <c r="BD1522" s="35" t="s">
        <v>600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70405006</v>
      </c>
      <c r="D1523" s="13" t="s">
        <v>556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1931</v>
      </c>
      <c r="AU1523" s="12"/>
      <c r="AV1523" s="13" t="s">
        <v>158</v>
      </c>
      <c r="AW1523" s="12" t="s">
        <v>155</v>
      </c>
      <c r="AX1523" s="14">
        <v>10000007</v>
      </c>
      <c r="AY1523" s="14">
        <v>70403002</v>
      </c>
      <c r="AZ1523" s="13" t="s">
        <v>156</v>
      </c>
      <c r="BA1523" s="12">
        <v>0</v>
      </c>
      <c r="BB1523" s="23">
        <v>0</v>
      </c>
      <c r="BC1523" s="23">
        <v>0</v>
      </c>
      <c r="BD1523" s="34" t="s">
        <v>557</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70405007</v>
      </c>
      <c r="D1524" s="13" t="s">
        <v>683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20</v>
      </c>
      <c r="AF1524" s="12">
        <v>1</v>
      </c>
      <c r="AG1524" s="12" t="s">
        <v>168</v>
      </c>
      <c r="AH1524" s="20">
        <v>1</v>
      </c>
      <c r="AI1524" s="20">
        <v>0</v>
      </c>
      <c r="AJ1524" s="20">
        <v>0</v>
      </c>
      <c r="AK1524" s="20">
        <v>0</v>
      </c>
      <c r="AL1524" s="12">
        <v>0</v>
      </c>
      <c r="AM1524" s="12">
        <v>0</v>
      </c>
      <c r="AN1524" s="12">
        <v>0</v>
      </c>
      <c r="AO1524" s="12">
        <v>0.5</v>
      </c>
      <c r="AP1524" s="12">
        <v>999999</v>
      </c>
      <c r="AQ1524" s="12">
        <v>2</v>
      </c>
      <c r="AR1524" s="12">
        <v>0</v>
      </c>
      <c r="AS1524" s="20">
        <v>0</v>
      </c>
      <c r="AT1524" s="12" t="s">
        <v>1931</v>
      </c>
      <c r="AU1524" s="12"/>
      <c r="AV1524" s="15" t="s">
        <v>154</v>
      </c>
      <c r="AW1524" s="12" t="s">
        <v>159</v>
      </c>
      <c r="AX1524" s="14">
        <v>10000007</v>
      </c>
      <c r="AY1524" s="14">
        <v>70405007</v>
      </c>
      <c r="AZ1524" s="15" t="s">
        <v>183</v>
      </c>
      <c r="BA1524" s="15" t="s">
        <v>226</v>
      </c>
      <c r="BB1524" s="23">
        <v>0</v>
      </c>
      <c r="BC1524" s="23">
        <v>0</v>
      </c>
      <c r="BD1524" s="34" t="s">
        <v>684</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70405008</v>
      </c>
      <c r="D1525" s="15" t="s">
        <v>246</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173</v>
      </c>
      <c r="AW1525" s="14" t="s">
        <v>433</v>
      </c>
      <c r="AX1525" s="14">
        <v>0</v>
      </c>
      <c r="AY1525" s="14">
        <v>40000003</v>
      </c>
      <c r="AZ1525" s="15" t="s">
        <v>156</v>
      </c>
      <c r="BA1525" s="15" t="s">
        <v>153</v>
      </c>
      <c r="BB1525" s="23">
        <v>0</v>
      </c>
      <c r="BC1525" s="23">
        <v>0</v>
      </c>
      <c r="BD1525" s="35" t="s">
        <v>654</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70405009</v>
      </c>
      <c r="D1526" s="15" t="s">
        <v>572</v>
      </c>
      <c r="E1526" s="14">
        <v>1</v>
      </c>
      <c r="F1526" s="20">
        <v>80000001</v>
      </c>
      <c r="G1526" s="14">
        <v>0</v>
      </c>
      <c r="H1526" s="14">
        <v>0</v>
      </c>
      <c r="I1526" s="14">
        <v>1</v>
      </c>
      <c r="J1526" s="14">
        <v>0</v>
      </c>
      <c r="K1526" s="14">
        <v>0</v>
      </c>
      <c r="L1526" s="14">
        <v>0</v>
      </c>
      <c r="M1526" s="14">
        <v>0</v>
      </c>
      <c r="N1526" s="12">
        <v>2</v>
      </c>
      <c r="O1526" s="14">
        <v>2</v>
      </c>
      <c r="P1526" s="14">
        <v>0.8</v>
      </c>
      <c r="Q1526" s="14">
        <v>0</v>
      </c>
      <c r="R1526" s="20">
        <v>0</v>
      </c>
      <c r="S1526" s="23">
        <v>0</v>
      </c>
      <c r="T1526" s="12">
        <v>1</v>
      </c>
      <c r="U1526" s="14">
        <v>2</v>
      </c>
      <c r="V1526" s="14">
        <v>0</v>
      </c>
      <c r="W1526" s="14">
        <v>5</v>
      </c>
      <c r="X1526" s="14"/>
      <c r="Y1526" s="14">
        <v>0</v>
      </c>
      <c r="Z1526" s="14">
        <v>0</v>
      </c>
      <c r="AA1526" s="14">
        <v>0</v>
      </c>
      <c r="AB1526" s="14">
        <v>0</v>
      </c>
      <c r="AC1526" s="12">
        <v>0</v>
      </c>
      <c r="AD1526" s="14">
        <v>0</v>
      </c>
      <c r="AE1526" s="14">
        <v>30</v>
      </c>
      <c r="AF1526" s="14">
        <v>1</v>
      </c>
      <c r="AG1526" s="14">
        <v>1</v>
      </c>
      <c r="AH1526" s="20">
        <v>2</v>
      </c>
      <c r="AI1526" s="20">
        <v>2</v>
      </c>
      <c r="AJ1526" s="20">
        <v>0</v>
      </c>
      <c r="AK1526" s="20">
        <v>1.5</v>
      </c>
      <c r="AL1526" s="14">
        <v>0</v>
      </c>
      <c r="AM1526" s="14">
        <v>0</v>
      </c>
      <c r="AN1526" s="14">
        <v>0</v>
      </c>
      <c r="AO1526" s="14">
        <v>1</v>
      </c>
      <c r="AP1526" s="14">
        <v>30000</v>
      </c>
      <c r="AQ1526" s="14">
        <v>0</v>
      </c>
      <c r="AR1526" s="14">
        <v>4</v>
      </c>
      <c r="AS1526" s="20">
        <v>0</v>
      </c>
      <c r="AT1526" s="14" t="s">
        <v>153</v>
      </c>
      <c r="AU1526" s="14"/>
      <c r="AV1526" s="15" t="s">
        <v>173</v>
      </c>
      <c r="AW1526" s="14" t="s">
        <v>155</v>
      </c>
      <c r="AX1526" s="14">
        <v>10003002</v>
      </c>
      <c r="AY1526" s="14">
        <v>70405007</v>
      </c>
      <c r="AZ1526" s="15" t="s">
        <v>181</v>
      </c>
      <c r="BA1526" s="15">
        <v>0</v>
      </c>
      <c r="BB1526" s="23">
        <v>0</v>
      </c>
      <c r="BC1526" s="23">
        <v>0</v>
      </c>
      <c r="BD1526" s="35" t="s">
        <v>685</v>
      </c>
      <c r="BE1526" s="14">
        <v>0</v>
      </c>
      <c r="BF1526" s="12">
        <v>0</v>
      </c>
      <c r="BG1526" s="14">
        <v>0</v>
      </c>
      <c r="BH1526" s="14">
        <v>0</v>
      </c>
      <c r="BI1526" s="14">
        <v>0</v>
      </c>
      <c r="BJ1526" s="14">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70501001</v>
      </c>
      <c r="D1527" s="13" t="s">
        <v>558</v>
      </c>
      <c r="E1527" s="12">
        <v>1</v>
      </c>
      <c r="F1527" s="20">
        <v>80000001</v>
      </c>
      <c r="G1527" s="14">
        <v>0</v>
      </c>
      <c r="H1527" s="14">
        <v>0</v>
      </c>
      <c r="I1527" s="14">
        <v>1</v>
      </c>
      <c r="J1527" s="14">
        <v>0</v>
      </c>
      <c r="K1527" s="14">
        <v>0</v>
      </c>
      <c r="L1527" s="12">
        <v>0</v>
      </c>
      <c r="M1527" s="12">
        <v>0</v>
      </c>
      <c r="N1527" s="12">
        <v>2</v>
      </c>
      <c r="O1527" s="12">
        <v>2</v>
      </c>
      <c r="P1527" s="12">
        <v>0.8</v>
      </c>
      <c r="Q1527" s="12">
        <v>0</v>
      </c>
      <c r="R1527" s="20">
        <v>0</v>
      </c>
      <c r="S1527" s="12">
        <v>0</v>
      </c>
      <c r="T1527" s="12">
        <v>1</v>
      </c>
      <c r="U1527" s="12">
        <v>2</v>
      </c>
      <c r="V1527" s="12">
        <v>0</v>
      </c>
      <c r="W1527" s="12">
        <v>0</v>
      </c>
      <c r="X1527" s="12"/>
      <c r="Y1527" s="12">
        <v>0</v>
      </c>
      <c r="Z1527" s="12">
        <v>0</v>
      </c>
      <c r="AA1527" s="12">
        <v>0</v>
      </c>
      <c r="AB1527" s="12">
        <v>0</v>
      </c>
      <c r="AC1527" s="12">
        <v>0</v>
      </c>
      <c r="AD1527" s="12">
        <v>0</v>
      </c>
      <c r="AE1527" s="12">
        <v>15</v>
      </c>
      <c r="AF1527" s="12">
        <v>0</v>
      </c>
      <c r="AG1527" s="12">
        <v>0</v>
      </c>
      <c r="AH1527" s="20">
        <v>2</v>
      </c>
      <c r="AI1527" s="20">
        <v>2</v>
      </c>
      <c r="AJ1527" s="20">
        <v>0</v>
      </c>
      <c r="AK1527" s="20">
        <v>1.5</v>
      </c>
      <c r="AL1527" s="12">
        <v>0</v>
      </c>
      <c r="AM1527" s="12">
        <v>0</v>
      </c>
      <c r="AN1527" s="12">
        <v>0</v>
      </c>
      <c r="AO1527" s="12">
        <v>1</v>
      </c>
      <c r="AP1527" s="12">
        <v>3000</v>
      </c>
      <c r="AQ1527" s="12">
        <v>0.5</v>
      </c>
      <c r="AR1527" s="12">
        <v>0</v>
      </c>
      <c r="AS1527" s="20">
        <v>0</v>
      </c>
      <c r="AT1527" s="12" t="s">
        <v>153</v>
      </c>
      <c r="AU1527" s="12"/>
      <c r="AV1527" s="15" t="s">
        <v>173</v>
      </c>
      <c r="AW1527" s="12" t="s">
        <v>155</v>
      </c>
      <c r="AX1527" s="14">
        <v>0</v>
      </c>
      <c r="AY1527" s="14">
        <v>0</v>
      </c>
      <c r="AZ1527" s="13" t="s">
        <v>540</v>
      </c>
      <c r="BA1527" s="12" t="s">
        <v>686</v>
      </c>
      <c r="BB1527" s="23">
        <v>0</v>
      </c>
      <c r="BC1527" s="23">
        <v>0</v>
      </c>
      <c r="BD1527" s="34" t="s">
        <v>678</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70501002</v>
      </c>
      <c r="D1528" s="15" t="s">
        <v>392</v>
      </c>
      <c r="E1528" s="14">
        <v>1</v>
      </c>
      <c r="F1528" s="20">
        <v>80000001</v>
      </c>
      <c r="G1528" s="14">
        <v>0</v>
      </c>
      <c r="H1528" s="14">
        <v>0</v>
      </c>
      <c r="I1528" s="14">
        <v>1</v>
      </c>
      <c r="J1528" s="14">
        <v>0</v>
      </c>
      <c r="K1528" s="14">
        <v>0</v>
      </c>
      <c r="L1528" s="14">
        <v>0</v>
      </c>
      <c r="M1528" s="14">
        <v>0</v>
      </c>
      <c r="N1528" s="12">
        <v>2</v>
      </c>
      <c r="O1528" s="14">
        <v>1</v>
      </c>
      <c r="P1528" s="14">
        <v>0.05</v>
      </c>
      <c r="Q1528" s="14">
        <v>0</v>
      </c>
      <c r="R1528" s="20">
        <v>0</v>
      </c>
      <c r="S1528" s="23">
        <v>0</v>
      </c>
      <c r="T1528" s="12">
        <v>1</v>
      </c>
      <c r="U1528" s="14">
        <v>1</v>
      </c>
      <c r="V1528" s="14">
        <v>0</v>
      </c>
      <c r="W1528" s="14">
        <v>2</v>
      </c>
      <c r="X1528" s="14"/>
      <c r="Y1528" s="14">
        <v>0</v>
      </c>
      <c r="Z1528" s="14">
        <v>0</v>
      </c>
      <c r="AA1528" s="14">
        <v>0</v>
      </c>
      <c r="AB1528" s="14">
        <v>0</v>
      </c>
      <c r="AC1528" s="12">
        <v>0</v>
      </c>
      <c r="AD1528" s="14">
        <v>0</v>
      </c>
      <c r="AE1528" s="14">
        <v>10</v>
      </c>
      <c r="AF1528" s="14">
        <v>0</v>
      </c>
      <c r="AG1528" s="14">
        <v>0</v>
      </c>
      <c r="AH1528" s="20">
        <v>7</v>
      </c>
      <c r="AI1528" s="20">
        <v>0</v>
      </c>
      <c r="AJ1528" s="20">
        <v>0</v>
      </c>
      <c r="AK1528" s="20">
        <v>0</v>
      </c>
      <c r="AL1528" s="14">
        <v>0</v>
      </c>
      <c r="AM1528" s="14">
        <v>0</v>
      </c>
      <c r="AN1528" s="14">
        <v>0</v>
      </c>
      <c r="AO1528" s="14">
        <v>0</v>
      </c>
      <c r="AP1528" s="14">
        <v>1000</v>
      </c>
      <c r="AQ1528" s="14">
        <v>0.5</v>
      </c>
      <c r="AR1528" s="14">
        <v>0</v>
      </c>
      <c r="AS1528" s="20">
        <v>0</v>
      </c>
      <c r="AT1528" s="14" t="s">
        <v>584</v>
      </c>
      <c r="AU1528" s="14"/>
      <c r="AV1528" s="15" t="s">
        <v>193</v>
      </c>
      <c r="AW1528" s="14">
        <v>0</v>
      </c>
      <c r="AX1528" s="14">
        <v>10007001</v>
      </c>
      <c r="AY1528" s="14">
        <v>0</v>
      </c>
      <c r="AZ1528" s="15" t="s">
        <v>156</v>
      </c>
      <c r="BA1528" s="15" t="s">
        <v>153</v>
      </c>
      <c r="BB1528" s="23">
        <v>0</v>
      </c>
      <c r="BC1528" s="23">
        <v>0</v>
      </c>
      <c r="BD1528" s="35" t="s">
        <v>579</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70501003</v>
      </c>
      <c r="D1529" s="15" t="s">
        <v>246</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90401004</v>
      </c>
      <c r="AT1529" s="14" t="s">
        <v>153</v>
      </c>
      <c r="AU1529" s="14"/>
      <c r="AV1529" s="15" t="s">
        <v>153</v>
      </c>
      <c r="AW1529" s="14" t="s">
        <v>433</v>
      </c>
      <c r="AX1529" s="14">
        <v>0</v>
      </c>
      <c r="AY1529" s="14">
        <v>40000003</v>
      </c>
      <c r="AZ1529" s="15" t="s">
        <v>156</v>
      </c>
      <c r="BA1529" s="15" t="s">
        <v>153</v>
      </c>
      <c r="BB1529" s="23">
        <v>0</v>
      </c>
      <c r="BC1529" s="23">
        <v>0</v>
      </c>
      <c r="BD1529" s="35" t="s">
        <v>654</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70501004</v>
      </c>
      <c r="D1530" s="15" t="s">
        <v>636</v>
      </c>
      <c r="E1530" s="14">
        <v>1</v>
      </c>
      <c r="F1530" s="20">
        <v>80000001</v>
      </c>
      <c r="G1530" s="14">
        <v>0</v>
      </c>
      <c r="H1530" s="14">
        <v>0</v>
      </c>
      <c r="I1530" s="14">
        <v>1</v>
      </c>
      <c r="J1530" s="14">
        <v>0</v>
      </c>
      <c r="K1530" s="14">
        <v>0</v>
      </c>
      <c r="L1530" s="14">
        <v>0</v>
      </c>
      <c r="M1530" s="14">
        <v>0</v>
      </c>
      <c r="N1530" s="12">
        <v>2</v>
      </c>
      <c r="O1530" s="14">
        <v>2</v>
      </c>
      <c r="P1530" s="14">
        <v>0.3</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2">
        <v>15</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90304001</v>
      </c>
      <c r="AT1530" s="14" t="s">
        <v>153</v>
      </c>
      <c r="AU1530" s="14"/>
      <c r="AV1530" s="15" t="s">
        <v>154</v>
      </c>
      <c r="AW1530" s="14" t="s">
        <v>433</v>
      </c>
      <c r="AX1530" s="14">
        <v>0</v>
      </c>
      <c r="AY1530" s="14">
        <v>0</v>
      </c>
      <c r="AZ1530" s="15" t="s">
        <v>156</v>
      </c>
      <c r="BA1530" s="15" t="s">
        <v>153</v>
      </c>
      <c r="BB1530" s="23">
        <v>0</v>
      </c>
      <c r="BC1530" s="23">
        <v>0</v>
      </c>
      <c r="BD1530" s="35" t="s">
        <v>655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70501005</v>
      </c>
      <c r="D1531" s="13" t="s">
        <v>656</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350</v>
      </c>
      <c r="Z1531" s="12">
        <v>0</v>
      </c>
      <c r="AA1531" s="12">
        <v>0</v>
      </c>
      <c r="AB1531" s="12">
        <v>0</v>
      </c>
      <c r="AC1531" s="12">
        <v>0</v>
      </c>
      <c r="AD1531" s="12">
        <v>0</v>
      </c>
      <c r="AE1531" s="12">
        <v>9</v>
      </c>
      <c r="AF1531" s="12">
        <v>2</v>
      </c>
      <c r="AG1531" s="12" t="s">
        <v>152</v>
      </c>
      <c r="AH1531" s="20">
        <v>0</v>
      </c>
      <c r="AI1531" s="20">
        <v>2</v>
      </c>
      <c r="AJ1531" s="20">
        <v>0</v>
      </c>
      <c r="AK1531" s="20">
        <v>1.5</v>
      </c>
      <c r="AL1531" s="12">
        <v>0</v>
      </c>
      <c r="AM1531" s="12">
        <v>0</v>
      </c>
      <c r="AN1531" s="12">
        <v>0</v>
      </c>
      <c r="AO1531" s="12">
        <v>1.5</v>
      </c>
      <c r="AP1531" s="12">
        <v>3000</v>
      </c>
      <c r="AQ1531" s="12">
        <v>1</v>
      </c>
      <c r="AR1531" s="12">
        <v>0</v>
      </c>
      <c r="AS1531" s="20">
        <v>0</v>
      </c>
      <c r="AT1531" s="12" t="s">
        <v>1930</v>
      </c>
      <c r="AU1531" s="12"/>
      <c r="AV1531" s="15" t="s">
        <v>158</v>
      </c>
      <c r="AW1531" s="12" t="s">
        <v>155</v>
      </c>
      <c r="AX1531" s="14">
        <v>10000007</v>
      </c>
      <c r="AY1531" s="14">
        <v>70401006</v>
      </c>
      <c r="AZ1531" s="13" t="s">
        <v>156</v>
      </c>
      <c r="BA1531" s="12">
        <v>0</v>
      </c>
      <c r="BB1531" s="23">
        <v>0</v>
      </c>
      <c r="BC1531" s="23">
        <v>0</v>
      </c>
      <c r="BD1531" s="34" t="s">
        <v>657</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70501006</v>
      </c>
      <c r="D1532" s="15" t="s">
        <v>572</v>
      </c>
      <c r="E1532" s="14">
        <v>1</v>
      </c>
      <c r="F1532" s="20">
        <v>80000001</v>
      </c>
      <c r="G1532" s="14">
        <v>0</v>
      </c>
      <c r="H1532" s="14">
        <v>0</v>
      </c>
      <c r="I1532" s="14">
        <v>1</v>
      </c>
      <c r="J1532" s="14">
        <v>0</v>
      </c>
      <c r="K1532" s="14">
        <v>0</v>
      </c>
      <c r="L1532" s="14">
        <v>0</v>
      </c>
      <c r="M1532" s="14">
        <v>0</v>
      </c>
      <c r="N1532" s="12">
        <v>2</v>
      </c>
      <c r="O1532" s="14">
        <v>2</v>
      </c>
      <c r="P1532" s="14">
        <v>0.8</v>
      </c>
      <c r="Q1532" s="14">
        <v>0</v>
      </c>
      <c r="R1532" s="20">
        <v>0</v>
      </c>
      <c r="S1532" s="23">
        <v>0</v>
      </c>
      <c r="T1532" s="12">
        <v>1</v>
      </c>
      <c r="U1532" s="14">
        <v>2</v>
      </c>
      <c r="V1532" s="14">
        <v>0</v>
      </c>
      <c r="W1532" s="14">
        <v>5</v>
      </c>
      <c r="X1532" s="14"/>
      <c r="Y1532" s="14">
        <v>0</v>
      </c>
      <c r="Z1532" s="14">
        <v>0</v>
      </c>
      <c r="AA1532" s="14">
        <v>0</v>
      </c>
      <c r="AB1532" s="14">
        <v>0</v>
      </c>
      <c r="AC1532" s="12">
        <v>0</v>
      </c>
      <c r="AD1532" s="14">
        <v>0</v>
      </c>
      <c r="AE1532" s="14">
        <v>30</v>
      </c>
      <c r="AF1532" s="14">
        <v>1</v>
      </c>
      <c r="AG1532" s="14">
        <v>1</v>
      </c>
      <c r="AH1532" s="20">
        <v>2</v>
      </c>
      <c r="AI1532" s="20">
        <v>2</v>
      </c>
      <c r="AJ1532" s="20">
        <v>0</v>
      </c>
      <c r="AK1532" s="20">
        <v>1.5</v>
      </c>
      <c r="AL1532" s="14">
        <v>0</v>
      </c>
      <c r="AM1532" s="14">
        <v>0</v>
      </c>
      <c r="AN1532" s="14">
        <v>0</v>
      </c>
      <c r="AO1532" s="14">
        <v>1</v>
      </c>
      <c r="AP1532" s="14">
        <v>30000</v>
      </c>
      <c r="AQ1532" s="14">
        <v>0</v>
      </c>
      <c r="AR1532" s="14">
        <v>4</v>
      </c>
      <c r="AS1532" s="20">
        <v>0</v>
      </c>
      <c r="AT1532" s="14" t="s">
        <v>153</v>
      </c>
      <c r="AU1532" s="14"/>
      <c r="AV1532" s="15" t="s">
        <v>173</v>
      </c>
      <c r="AW1532" s="14" t="s">
        <v>155</v>
      </c>
      <c r="AX1532" s="14">
        <v>10003002</v>
      </c>
      <c r="AY1532" s="14">
        <v>70405007</v>
      </c>
      <c r="AZ1532" s="15" t="s">
        <v>181</v>
      </c>
      <c r="BA1532" s="15">
        <v>0</v>
      </c>
      <c r="BB1532" s="23">
        <v>0</v>
      </c>
      <c r="BC1532" s="23">
        <v>0</v>
      </c>
      <c r="BD1532" s="35" t="s">
        <v>685</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70502001</v>
      </c>
      <c r="D1533" s="13" t="s">
        <v>687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0</v>
      </c>
      <c r="Z1533" s="12">
        <v>1</v>
      </c>
      <c r="AA1533" s="12">
        <v>0</v>
      </c>
      <c r="AB1533" s="12">
        <v>0</v>
      </c>
      <c r="AC1533" s="12">
        <v>0</v>
      </c>
      <c r="AD1533" s="12">
        <v>0</v>
      </c>
      <c r="AE1533" s="12">
        <v>12</v>
      </c>
      <c r="AF1533" s="12">
        <v>1</v>
      </c>
      <c r="AG1533" s="12" t="s">
        <v>534</v>
      </c>
      <c r="AH1533" s="20">
        <v>1</v>
      </c>
      <c r="AI1533" s="20">
        <v>1</v>
      </c>
      <c r="AJ1533" s="20">
        <v>0</v>
      </c>
      <c r="AK1533" s="20">
        <v>3</v>
      </c>
      <c r="AL1533" s="12">
        <v>0</v>
      </c>
      <c r="AM1533" s="12">
        <v>0</v>
      </c>
      <c r="AN1533" s="12">
        <v>0</v>
      </c>
      <c r="AO1533" s="12">
        <v>3</v>
      </c>
      <c r="AP1533" s="12">
        <v>5000</v>
      </c>
      <c r="AQ1533" s="12">
        <v>2.5</v>
      </c>
      <c r="AR1533" s="12">
        <v>0</v>
      </c>
      <c r="AS1533" s="20">
        <v>0</v>
      </c>
      <c r="AT1533" s="12" t="s">
        <v>153</v>
      </c>
      <c r="AU1533" s="12"/>
      <c r="AV1533" s="15" t="s">
        <v>154</v>
      </c>
      <c r="AW1533" s="12" t="s">
        <v>159</v>
      </c>
      <c r="AX1533" s="14">
        <v>10000007</v>
      </c>
      <c r="AY1533" s="14">
        <v>70107001</v>
      </c>
      <c r="AZ1533" s="13" t="s">
        <v>156</v>
      </c>
      <c r="BA1533" s="12">
        <v>0</v>
      </c>
      <c r="BB1533" s="23">
        <v>0</v>
      </c>
      <c r="BC1533" s="23">
        <v>0</v>
      </c>
      <c r="BD1533" s="34" t="s">
        <v>1910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70502002</v>
      </c>
      <c r="D1534" s="13" t="s">
        <v>689</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12</v>
      </c>
      <c r="AF1534" s="12">
        <v>1</v>
      </c>
      <c r="AG1534" s="12">
        <v>3</v>
      </c>
      <c r="AH1534" s="20">
        <v>4</v>
      </c>
      <c r="AI1534" s="20">
        <v>1</v>
      </c>
      <c r="AJ1534" s="20">
        <v>0</v>
      </c>
      <c r="AK1534" s="20">
        <v>1.5</v>
      </c>
      <c r="AL1534" s="12">
        <v>0</v>
      </c>
      <c r="AM1534" s="12">
        <v>0</v>
      </c>
      <c r="AN1534" s="12">
        <v>0</v>
      </c>
      <c r="AO1534" s="12">
        <v>3</v>
      </c>
      <c r="AP1534" s="12">
        <v>5000</v>
      </c>
      <c r="AQ1534" s="12">
        <v>3</v>
      </c>
      <c r="AR1534" s="12">
        <v>0</v>
      </c>
      <c r="AS1534" s="20">
        <v>0</v>
      </c>
      <c r="AT1534" s="12" t="s">
        <v>153</v>
      </c>
      <c r="AU1534" s="12"/>
      <c r="AV1534" s="15" t="s">
        <v>173</v>
      </c>
      <c r="AW1534" s="12" t="s">
        <v>159</v>
      </c>
      <c r="AX1534" s="14">
        <v>10000007</v>
      </c>
      <c r="AY1534" s="14">
        <v>70103003</v>
      </c>
      <c r="AZ1534" s="13" t="s">
        <v>156</v>
      </c>
      <c r="BA1534" s="12" t="s">
        <v>690</v>
      </c>
      <c r="BB1534" s="23">
        <v>0</v>
      </c>
      <c r="BC1534" s="23">
        <v>0</v>
      </c>
      <c r="BD1534" s="34" t="s">
        <v>1912</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70502003</v>
      </c>
      <c r="D1535" s="13" t="s">
        <v>692</v>
      </c>
      <c r="E1535" s="12">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0</v>
      </c>
      <c r="AA1535" s="12">
        <v>0</v>
      </c>
      <c r="AB1535" s="12">
        <v>0</v>
      </c>
      <c r="AC1535" s="12">
        <v>0</v>
      </c>
      <c r="AD1535" s="12">
        <v>0</v>
      </c>
      <c r="AE1535" s="12">
        <v>12</v>
      </c>
      <c r="AF1535" s="12">
        <v>1</v>
      </c>
      <c r="AG1535" s="12">
        <v>3</v>
      </c>
      <c r="AH1535" s="20">
        <v>6</v>
      </c>
      <c r="AI1535" s="20">
        <v>1</v>
      </c>
      <c r="AJ1535" s="20">
        <v>0</v>
      </c>
      <c r="AK1535" s="20">
        <v>1.5</v>
      </c>
      <c r="AL1535" s="12">
        <v>0</v>
      </c>
      <c r="AM1535" s="12">
        <v>0</v>
      </c>
      <c r="AN1535" s="12">
        <v>0</v>
      </c>
      <c r="AO1535" s="12">
        <v>3</v>
      </c>
      <c r="AP1535" s="12">
        <v>5000</v>
      </c>
      <c r="AQ1535" s="12">
        <v>3</v>
      </c>
      <c r="AR1535" s="12">
        <v>0</v>
      </c>
      <c r="AS1535" s="20">
        <v>0</v>
      </c>
      <c r="AT1535" s="12" t="s">
        <v>153</v>
      </c>
      <c r="AU1535" s="12"/>
      <c r="AV1535" s="15" t="s">
        <v>202</v>
      </c>
      <c r="AW1535" s="12" t="s">
        <v>159</v>
      </c>
      <c r="AX1535" s="14">
        <v>10000007</v>
      </c>
      <c r="AY1535" s="14">
        <v>70103003</v>
      </c>
      <c r="AZ1535" s="13" t="s">
        <v>156</v>
      </c>
      <c r="BA1535" s="12" t="s">
        <v>693</v>
      </c>
      <c r="BB1535" s="23">
        <v>0</v>
      </c>
      <c r="BC1535" s="23">
        <v>0</v>
      </c>
      <c r="BD1535" s="34" t="s">
        <v>694</v>
      </c>
      <c r="BE1535" s="12">
        <v>0</v>
      </c>
      <c r="BF1535" s="12">
        <v>0</v>
      </c>
      <c r="BG1535" s="12">
        <v>0</v>
      </c>
      <c r="BH1535" s="12">
        <v>0</v>
      </c>
      <c r="BI1535" s="12">
        <v>0</v>
      </c>
      <c r="BJ1535" s="12">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70502004</v>
      </c>
      <c r="D1536" s="15" t="s">
        <v>601</v>
      </c>
      <c r="E1536" s="14">
        <v>1</v>
      </c>
      <c r="F1536" s="20">
        <v>80000001</v>
      </c>
      <c r="G1536" s="14">
        <v>0</v>
      </c>
      <c r="H1536" s="14">
        <v>0</v>
      </c>
      <c r="I1536" s="14">
        <v>1</v>
      </c>
      <c r="J1536" s="14">
        <v>0</v>
      </c>
      <c r="K1536" s="14">
        <v>0</v>
      </c>
      <c r="L1536" s="14">
        <v>0</v>
      </c>
      <c r="M1536" s="14">
        <v>0</v>
      </c>
      <c r="N1536" s="12">
        <v>2</v>
      </c>
      <c r="O1536" s="14">
        <v>2</v>
      </c>
      <c r="P1536" s="14">
        <v>0.6</v>
      </c>
      <c r="Q1536" s="14">
        <v>0</v>
      </c>
      <c r="R1536" s="20">
        <v>0</v>
      </c>
      <c r="S1536" s="23">
        <v>0</v>
      </c>
      <c r="T1536" s="12">
        <v>1</v>
      </c>
      <c r="U1536" s="14">
        <v>2</v>
      </c>
      <c r="V1536" s="14">
        <v>0</v>
      </c>
      <c r="W1536" s="14">
        <v>0</v>
      </c>
      <c r="X1536" s="14"/>
      <c r="Y1536" s="14">
        <v>0</v>
      </c>
      <c r="Z1536" s="14">
        <v>0</v>
      </c>
      <c r="AA1536" s="14">
        <v>0</v>
      </c>
      <c r="AB1536" s="14">
        <v>0</v>
      </c>
      <c r="AC1536" s="14">
        <v>0</v>
      </c>
      <c r="AD1536" s="14">
        <v>0</v>
      </c>
      <c r="AE1536" s="14">
        <v>20</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90102001</v>
      </c>
      <c r="AT1536" s="14" t="s">
        <v>153</v>
      </c>
      <c r="AU1536" s="14"/>
      <c r="AV1536" s="15" t="s">
        <v>173</v>
      </c>
      <c r="AW1536" s="14" t="s">
        <v>433</v>
      </c>
      <c r="AX1536" s="14">
        <v>0</v>
      </c>
      <c r="AY1536" s="14">
        <v>40000003</v>
      </c>
      <c r="AZ1536" s="15" t="s">
        <v>156</v>
      </c>
      <c r="BA1536" s="15" t="s">
        <v>153</v>
      </c>
      <c r="BB1536" s="23">
        <v>0</v>
      </c>
      <c r="BC1536" s="23">
        <v>0</v>
      </c>
      <c r="BD1536" s="35" t="s">
        <v>695</v>
      </c>
      <c r="BE1536" s="14">
        <v>0</v>
      </c>
      <c r="BF1536" s="12">
        <v>0</v>
      </c>
      <c r="BG1536" s="14">
        <v>0</v>
      </c>
      <c r="BH1536" s="14">
        <v>0</v>
      </c>
      <c r="BI1536" s="14">
        <v>0</v>
      </c>
      <c r="BJ1536" s="14">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70502005</v>
      </c>
      <c r="D1537" s="15" t="s">
        <v>696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70503001</v>
      </c>
      <c r="D1538" s="15" t="s">
        <v>638</v>
      </c>
      <c r="E1538" s="14">
        <v>1</v>
      </c>
      <c r="F1538" s="20">
        <v>80000001</v>
      </c>
      <c r="G1538" s="14">
        <v>0</v>
      </c>
      <c r="H1538" s="14">
        <v>0</v>
      </c>
      <c r="I1538" s="14">
        <v>1</v>
      </c>
      <c r="J1538" s="14">
        <v>0</v>
      </c>
      <c r="K1538" s="14">
        <v>0</v>
      </c>
      <c r="L1538" s="14">
        <v>0</v>
      </c>
      <c r="M1538" s="14">
        <v>0</v>
      </c>
      <c r="N1538" s="12">
        <v>2</v>
      </c>
      <c r="O1538" s="14">
        <v>0</v>
      </c>
      <c r="P1538" s="14">
        <v>0</v>
      </c>
      <c r="Q1538" s="14">
        <v>0</v>
      </c>
      <c r="R1538" s="20">
        <v>0</v>
      </c>
      <c r="S1538" s="23">
        <v>0</v>
      </c>
      <c r="T1538" s="12">
        <v>1</v>
      </c>
      <c r="U1538" s="14">
        <v>2</v>
      </c>
      <c r="V1538" s="14">
        <v>0</v>
      </c>
      <c r="W1538" s="14">
        <v>3</v>
      </c>
      <c r="X1538" s="14"/>
      <c r="Y1538" s="14">
        <v>0</v>
      </c>
      <c r="Z1538" s="14">
        <v>0</v>
      </c>
      <c r="AA1538" s="14">
        <v>0</v>
      </c>
      <c r="AB1538" s="14">
        <v>0</v>
      </c>
      <c r="AC1538" s="12">
        <v>0</v>
      </c>
      <c r="AD1538" s="14">
        <v>0</v>
      </c>
      <c r="AE1538" s="14">
        <v>20</v>
      </c>
      <c r="AF1538" s="14">
        <v>1</v>
      </c>
      <c r="AG1538" s="14">
        <v>1</v>
      </c>
      <c r="AH1538" s="20">
        <v>2</v>
      </c>
      <c r="AI1538" s="20">
        <v>2</v>
      </c>
      <c r="AJ1538" s="20">
        <v>0</v>
      </c>
      <c r="AK1538" s="20">
        <v>1.5</v>
      </c>
      <c r="AL1538" s="14">
        <v>0</v>
      </c>
      <c r="AM1538" s="14">
        <v>0</v>
      </c>
      <c r="AN1538" s="14">
        <v>0</v>
      </c>
      <c r="AO1538" s="14">
        <v>1</v>
      </c>
      <c r="AP1538" s="14">
        <v>30000</v>
      </c>
      <c r="AQ1538" s="14">
        <v>0</v>
      </c>
      <c r="AR1538" s="14">
        <v>4</v>
      </c>
      <c r="AS1538" s="20">
        <v>0</v>
      </c>
      <c r="AT1538" s="12" t="s">
        <v>584</v>
      </c>
      <c r="AU1538" s="12"/>
      <c r="AV1538" s="15" t="s">
        <v>173</v>
      </c>
      <c r="AW1538" s="14" t="s">
        <v>155</v>
      </c>
      <c r="AX1538" s="14">
        <v>10003002</v>
      </c>
      <c r="AY1538" s="14">
        <v>70106005</v>
      </c>
      <c r="AZ1538" s="15" t="s">
        <v>181</v>
      </c>
      <c r="BA1538" s="15">
        <v>0</v>
      </c>
      <c r="BB1538" s="23">
        <v>0</v>
      </c>
      <c r="BC1538" s="23">
        <v>0</v>
      </c>
      <c r="BD1538" s="35" t="s">
        <v>1932</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70503002</v>
      </c>
      <c r="D1539" s="13" t="s">
        <v>615</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2.5</v>
      </c>
      <c r="X1539" s="12"/>
      <c r="Y1539" s="12">
        <v>0</v>
      </c>
      <c r="Z1539" s="12">
        <v>1</v>
      </c>
      <c r="AA1539" s="12">
        <v>0</v>
      </c>
      <c r="AB1539" s="12">
        <v>0</v>
      </c>
      <c r="AC1539" s="12">
        <v>0</v>
      </c>
      <c r="AD1539" s="12">
        <v>0</v>
      </c>
      <c r="AE1539" s="12">
        <v>12</v>
      </c>
      <c r="AF1539" s="12">
        <v>1</v>
      </c>
      <c r="AG1539" s="12">
        <v>3</v>
      </c>
      <c r="AH1539" s="20">
        <v>4</v>
      </c>
      <c r="AI1539" s="20">
        <v>1</v>
      </c>
      <c r="AJ1539" s="20">
        <v>0</v>
      </c>
      <c r="AK1539" s="20">
        <v>1.5</v>
      </c>
      <c r="AL1539" s="12">
        <v>0</v>
      </c>
      <c r="AM1539" s="12">
        <v>0</v>
      </c>
      <c r="AN1539" s="12">
        <v>0</v>
      </c>
      <c r="AO1539" s="12">
        <v>2.5</v>
      </c>
      <c r="AP1539" s="12">
        <v>5000</v>
      </c>
      <c r="AQ1539" s="12">
        <v>2</v>
      </c>
      <c r="AR1539" s="12">
        <v>0</v>
      </c>
      <c r="AS1539" s="20">
        <v>0</v>
      </c>
      <c r="AT1539" s="12">
        <v>0</v>
      </c>
      <c r="AU1539" s="12"/>
      <c r="AV1539" s="15" t="s">
        <v>158</v>
      </c>
      <c r="AW1539" s="12" t="s">
        <v>159</v>
      </c>
      <c r="AX1539" s="14">
        <v>10000007</v>
      </c>
      <c r="AY1539" s="14">
        <v>70404002</v>
      </c>
      <c r="AZ1539" s="13" t="s">
        <v>156</v>
      </c>
      <c r="BA1539" s="12" t="s">
        <v>698</v>
      </c>
      <c r="BB1539" s="23">
        <v>0</v>
      </c>
      <c r="BC1539" s="23">
        <v>0</v>
      </c>
      <c r="BD1539" s="34" t="s">
        <v>674</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70503003</v>
      </c>
      <c r="D1540" s="15" t="s">
        <v>246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433</v>
      </c>
      <c r="AX1540" s="14">
        <v>0</v>
      </c>
      <c r="AY1540" s="14">
        <v>40000003</v>
      </c>
      <c r="AZ1540" s="15" t="s">
        <v>156</v>
      </c>
      <c r="BA1540" s="15" t="s">
        <v>153</v>
      </c>
      <c r="BB1540" s="23">
        <v>0</v>
      </c>
      <c r="BC1540" s="23">
        <v>0</v>
      </c>
      <c r="BD1540" s="35" t="s">
        <v>600</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70503004</v>
      </c>
      <c r="D1541" s="15" t="s">
        <v>532</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173</v>
      </c>
      <c r="AW1541" s="14" t="s">
        <v>433</v>
      </c>
      <c r="AX1541" s="14">
        <v>0</v>
      </c>
      <c r="AY1541" s="14">
        <v>0</v>
      </c>
      <c r="AZ1541" s="15" t="s">
        <v>156</v>
      </c>
      <c r="BA1541" s="15" t="s">
        <v>153</v>
      </c>
      <c r="BB1541" s="23">
        <v>0</v>
      </c>
      <c r="BC1541" s="23">
        <v>0</v>
      </c>
      <c r="BD1541" s="35" t="s">
        <v>566</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70503005</v>
      </c>
      <c r="D1542" s="13" t="s">
        <v>675</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0.2</v>
      </c>
      <c r="AP1542" s="12">
        <v>200</v>
      </c>
      <c r="AQ1542" s="12">
        <v>1</v>
      </c>
      <c r="AR1542" s="12">
        <v>30</v>
      </c>
      <c r="AS1542" s="20">
        <v>0</v>
      </c>
      <c r="AT1542" s="12" t="s">
        <v>153</v>
      </c>
      <c r="AU1542" s="12"/>
      <c r="AV1542" s="13" t="s">
        <v>202</v>
      </c>
      <c r="AW1542" s="12" t="s">
        <v>161</v>
      </c>
      <c r="AX1542" s="14">
        <v>10000011</v>
      </c>
      <c r="AY1542" s="14">
        <v>70404001</v>
      </c>
      <c r="AZ1542" s="13" t="s">
        <v>431</v>
      </c>
      <c r="BA1542" s="12">
        <v>0</v>
      </c>
      <c r="BB1542" s="23">
        <v>0</v>
      </c>
      <c r="BC1542" s="23">
        <v>0</v>
      </c>
      <c r="BD1542" s="34" t="s">
        <v>676</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70503006</v>
      </c>
      <c r="D1543" s="13" t="s">
        <v>574</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2</v>
      </c>
      <c r="X1543" s="12"/>
      <c r="Y1543" s="12">
        <v>0</v>
      </c>
      <c r="Z1543" s="12">
        <v>1</v>
      </c>
      <c r="AA1543" s="12">
        <v>0</v>
      </c>
      <c r="AB1543" s="12">
        <v>0</v>
      </c>
      <c r="AC1543" s="12">
        <v>0</v>
      </c>
      <c r="AD1543" s="12">
        <v>0</v>
      </c>
      <c r="AE1543" s="12">
        <v>12</v>
      </c>
      <c r="AF1543" s="12">
        <v>1</v>
      </c>
      <c r="AG1543" s="12">
        <v>3</v>
      </c>
      <c r="AH1543" s="20">
        <v>4</v>
      </c>
      <c r="AI1543" s="20">
        <v>1</v>
      </c>
      <c r="AJ1543" s="20">
        <v>0</v>
      </c>
      <c r="AK1543" s="20">
        <v>1.5</v>
      </c>
      <c r="AL1543" s="12">
        <v>0</v>
      </c>
      <c r="AM1543" s="12">
        <v>0</v>
      </c>
      <c r="AN1543" s="12">
        <v>0</v>
      </c>
      <c r="AO1543" s="12">
        <v>3</v>
      </c>
      <c r="AP1543" s="12">
        <v>999999</v>
      </c>
      <c r="AQ1543" s="12">
        <v>3</v>
      </c>
      <c r="AR1543" s="12">
        <v>0</v>
      </c>
      <c r="AS1543" s="20">
        <v>0</v>
      </c>
      <c r="AT1543" s="12" t="s">
        <v>153</v>
      </c>
      <c r="AU1543" s="12"/>
      <c r="AV1543" s="15" t="s">
        <v>154</v>
      </c>
      <c r="AW1543" s="12" t="s">
        <v>159</v>
      </c>
      <c r="AX1543" s="14">
        <v>10000007</v>
      </c>
      <c r="AY1543" s="14">
        <v>70302004</v>
      </c>
      <c r="AZ1543" s="13" t="s">
        <v>156</v>
      </c>
      <c r="BA1543" s="12" t="s">
        <v>700</v>
      </c>
      <c r="BB1543" s="23">
        <v>0</v>
      </c>
      <c r="BC1543" s="23">
        <v>0</v>
      </c>
      <c r="BD1543" s="34" t="s">
        <v>1918</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70504001</v>
      </c>
      <c r="D1544" s="13" t="s">
        <v>623</v>
      </c>
      <c r="E1544" s="12">
        <v>1</v>
      </c>
      <c r="F1544" s="20">
        <v>80000001</v>
      </c>
      <c r="G1544" s="14">
        <v>0</v>
      </c>
      <c r="H1544" s="14">
        <v>0</v>
      </c>
      <c r="I1544" s="14">
        <v>1</v>
      </c>
      <c r="J1544" s="14">
        <v>0</v>
      </c>
      <c r="K1544" s="14">
        <v>0</v>
      </c>
      <c r="L1544" s="12">
        <v>0</v>
      </c>
      <c r="M1544" s="12">
        <v>0</v>
      </c>
      <c r="N1544" s="12">
        <v>2</v>
      </c>
      <c r="O1544" s="12">
        <v>2</v>
      </c>
      <c r="P1544" s="12">
        <v>0.8</v>
      </c>
      <c r="Q1544" s="12">
        <v>1</v>
      </c>
      <c r="R1544" s="20">
        <v>0</v>
      </c>
      <c r="S1544" s="12">
        <v>0</v>
      </c>
      <c r="T1544" s="12">
        <v>1</v>
      </c>
      <c r="U1544" s="12">
        <v>2</v>
      </c>
      <c r="V1544" s="12">
        <v>0</v>
      </c>
      <c r="W1544" s="12">
        <v>0</v>
      </c>
      <c r="X1544" s="12"/>
      <c r="Y1544" s="12">
        <v>0</v>
      </c>
      <c r="Z1544" s="12">
        <v>0</v>
      </c>
      <c r="AA1544" s="12">
        <v>0</v>
      </c>
      <c r="AB1544" s="12">
        <v>0</v>
      </c>
      <c r="AC1544" s="12">
        <v>0</v>
      </c>
      <c r="AD1544" s="12">
        <v>0</v>
      </c>
      <c r="AE1544" s="12">
        <v>99999</v>
      </c>
      <c r="AF1544" s="12">
        <v>0</v>
      </c>
      <c r="AG1544" s="12">
        <v>0</v>
      </c>
      <c r="AH1544" s="20">
        <v>2</v>
      </c>
      <c r="AI1544" s="20">
        <v>2</v>
      </c>
      <c r="AJ1544" s="20">
        <v>0</v>
      </c>
      <c r="AK1544" s="20">
        <v>1.5</v>
      </c>
      <c r="AL1544" s="12">
        <v>0</v>
      </c>
      <c r="AM1544" s="12">
        <v>0</v>
      </c>
      <c r="AN1544" s="12">
        <v>0</v>
      </c>
      <c r="AO1544" s="12">
        <v>1</v>
      </c>
      <c r="AP1544" s="12">
        <v>3000</v>
      </c>
      <c r="AQ1544" s="12">
        <v>0.5</v>
      </c>
      <c r="AR1544" s="12">
        <v>0</v>
      </c>
      <c r="AS1544" s="20">
        <v>0</v>
      </c>
      <c r="AT1544" s="12" t="s">
        <v>153</v>
      </c>
      <c r="AU1544" s="12"/>
      <c r="AV1544" s="15" t="s">
        <v>173</v>
      </c>
      <c r="AW1544" s="12" t="s">
        <v>155</v>
      </c>
      <c r="AX1544" s="14">
        <v>0</v>
      </c>
      <c r="AY1544" s="14">
        <v>0</v>
      </c>
      <c r="AZ1544" s="13" t="s">
        <v>540</v>
      </c>
      <c r="BA1544" s="12" t="s">
        <v>1935</v>
      </c>
      <c r="BB1544" s="23">
        <v>0</v>
      </c>
      <c r="BC1544" s="23">
        <v>0</v>
      </c>
      <c r="BD1544" s="34" t="s">
        <v>625</v>
      </c>
      <c r="BE1544" s="12">
        <v>0</v>
      </c>
      <c r="BF1544" s="12">
        <v>0</v>
      </c>
      <c r="BG1544" s="12">
        <v>0</v>
      </c>
      <c r="BH1544" s="12">
        <v>0</v>
      </c>
      <c r="BI1544" s="12">
        <v>0</v>
      </c>
      <c r="BJ1544" s="12">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70504002</v>
      </c>
      <c r="D1545" s="13" t="s">
        <v>626</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16</v>
      </c>
      <c r="AF1545" s="12">
        <v>1</v>
      </c>
      <c r="AG1545" s="12" t="s">
        <v>534</v>
      </c>
      <c r="AH1545" s="20">
        <v>0</v>
      </c>
      <c r="AI1545" s="20">
        <v>1</v>
      </c>
      <c r="AJ1545" s="20">
        <v>0</v>
      </c>
      <c r="AK1545" s="20">
        <v>3</v>
      </c>
      <c r="AL1545" s="12">
        <v>0</v>
      </c>
      <c r="AM1545" s="12">
        <v>0</v>
      </c>
      <c r="AN1545" s="12">
        <v>0</v>
      </c>
      <c r="AO1545" s="12">
        <v>3</v>
      </c>
      <c r="AP1545" s="12">
        <v>5000</v>
      </c>
      <c r="AQ1545" s="12">
        <v>2.5</v>
      </c>
      <c r="AR1545" s="12">
        <v>0</v>
      </c>
      <c r="AS1545" s="20">
        <v>0</v>
      </c>
      <c r="AT1545" s="12">
        <v>80001030</v>
      </c>
      <c r="AU1545" s="12"/>
      <c r="AV1545" s="15" t="s">
        <v>154</v>
      </c>
      <c r="AW1545" s="12" t="s">
        <v>159</v>
      </c>
      <c r="AX1545" s="14">
        <v>10000007</v>
      </c>
      <c r="AY1545" s="14">
        <v>70204001</v>
      </c>
      <c r="AZ1545" s="13" t="s">
        <v>156</v>
      </c>
      <c r="BA1545" s="12">
        <v>0</v>
      </c>
      <c r="BB1545" s="23">
        <v>0</v>
      </c>
      <c r="BC1545" s="23">
        <v>0</v>
      </c>
      <c r="BD1545" s="34" t="s">
        <v>1925</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70504003</v>
      </c>
      <c r="D1546" s="13" t="s">
        <v>628</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16</v>
      </c>
      <c r="AF1546" s="12">
        <v>1</v>
      </c>
      <c r="AG1546" s="12">
        <v>3</v>
      </c>
      <c r="AH1546" s="20">
        <v>4</v>
      </c>
      <c r="AI1546" s="20">
        <v>1</v>
      </c>
      <c r="AJ1546" s="20">
        <v>0</v>
      </c>
      <c r="AK1546" s="20">
        <v>1.5</v>
      </c>
      <c r="AL1546" s="12">
        <v>0</v>
      </c>
      <c r="AM1546" s="12">
        <v>0</v>
      </c>
      <c r="AN1546" s="12">
        <v>0</v>
      </c>
      <c r="AO1546" s="12">
        <v>3</v>
      </c>
      <c r="AP1546" s="12">
        <v>5000</v>
      </c>
      <c r="AQ1546" s="12">
        <v>3</v>
      </c>
      <c r="AR1546" s="12">
        <v>0</v>
      </c>
      <c r="AS1546" s="20">
        <v>0</v>
      </c>
      <c r="AT1546" s="12">
        <v>80001030</v>
      </c>
      <c r="AU1546" s="12"/>
      <c r="AV1546" s="15" t="s">
        <v>202</v>
      </c>
      <c r="AW1546" s="12" t="s">
        <v>159</v>
      </c>
      <c r="AX1546" s="14">
        <v>10000007</v>
      </c>
      <c r="AY1546" s="14">
        <v>70204002</v>
      </c>
      <c r="AZ1546" s="13" t="s">
        <v>156</v>
      </c>
      <c r="BA1546" s="12" t="s">
        <v>702</v>
      </c>
      <c r="BB1546" s="23">
        <v>0</v>
      </c>
      <c r="BC1546" s="23">
        <v>0</v>
      </c>
      <c r="BD1546" s="34" t="s">
        <v>1926</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70504004</v>
      </c>
      <c r="D1547" s="13" t="s">
        <v>631</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16</v>
      </c>
      <c r="AF1547" s="12">
        <v>1</v>
      </c>
      <c r="AG1547" s="12">
        <v>3</v>
      </c>
      <c r="AH1547" s="20">
        <v>6</v>
      </c>
      <c r="AI1547" s="20">
        <v>1</v>
      </c>
      <c r="AJ1547" s="20">
        <v>0</v>
      </c>
      <c r="AK1547" s="20">
        <v>1.5</v>
      </c>
      <c r="AL1547" s="12">
        <v>0</v>
      </c>
      <c r="AM1547" s="12">
        <v>0</v>
      </c>
      <c r="AN1547" s="12">
        <v>0</v>
      </c>
      <c r="AO1547" s="12">
        <v>3</v>
      </c>
      <c r="AP1547" s="12">
        <v>5000</v>
      </c>
      <c r="AQ1547" s="12">
        <v>3</v>
      </c>
      <c r="AR1547" s="12">
        <v>0</v>
      </c>
      <c r="AS1547" s="20">
        <v>0</v>
      </c>
      <c r="AT1547" s="12">
        <v>80001030</v>
      </c>
      <c r="AU1547" s="12"/>
      <c r="AV1547" s="15" t="s">
        <v>158</v>
      </c>
      <c r="AW1547" s="12" t="s">
        <v>159</v>
      </c>
      <c r="AX1547" s="14">
        <v>10000007</v>
      </c>
      <c r="AY1547" s="14">
        <v>70204003</v>
      </c>
      <c r="AZ1547" s="13" t="s">
        <v>156</v>
      </c>
      <c r="BA1547" s="12" t="s">
        <v>703</v>
      </c>
      <c r="BB1547" s="23">
        <v>0</v>
      </c>
      <c r="BC1547" s="23">
        <v>0</v>
      </c>
      <c r="BD1547" s="34" t="s">
        <v>632</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70504005</v>
      </c>
      <c r="D1548" s="13" t="s">
        <v>679</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2.5</v>
      </c>
      <c r="AP1548" s="12">
        <v>5000</v>
      </c>
      <c r="AQ1548" s="12">
        <v>2</v>
      </c>
      <c r="AR1548" s="12">
        <v>0</v>
      </c>
      <c r="AS1548" s="20">
        <v>0</v>
      </c>
      <c r="AT1548" s="12">
        <v>80001030</v>
      </c>
      <c r="AU1548" s="12"/>
      <c r="AV1548" s="15" t="s">
        <v>202</v>
      </c>
      <c r="AW1548" s="12" t="s">
        <v>159</v>
      </c>
      <c r="AX1548" s="14">
        <v>10000007</v>
      </c>
      <c r="AY1548" s="14">
        <v>70405001</v>
      </c>
      <c r="AZ1548" s="13" t="s">
        <v>156</v>
      </c>
      <c r="BA1548" s="12">
        <v>0</v>
      </c>
      <c r="BB1548" s="23">
        <v>0</v>
      </c>
      <c r="BC1548" s="23">
        <v>0</v>
      </c>
      <c r="BD1548" s="34" t="s">
        <v>1934</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70505001</v>
      </c>
      <c r="D1549" s="13" t="s">
        <v>583</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704</v>
      </c>
      <c r="BB1549" s="23">
        <v>0</v>
      </c>
      <c r="BC1549" s="23">
        <v>0</v>
      </c>
      <c r="BD1549" s="34" t="s">
        <v>1920</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70505002</v>
      </c>
      <c r="D1550" s="13" t="s">
        <v>572</v>
      </c>
      <c r="E1550" s="14">
        <v>1</v>
      </c>
      <c r="F1550" s="20">
        <v>80000001</v>
      </c>
      <c r="G1550" s="14">
        <v>0</v>
      </c>
      <c r="H1550" s="14">
        <v>0</v>
      </c>
      <c r="I1550" s="14">
        <v>1</v>
      </c>
      <c r="J1550" s="14">
        <v>0</v>
      </c>
      <c r="K1550" s="14">
        <v>0</v>
      </c>
      <c r="L1550" s="12">
        <v>0</v>
      </c>
      <c r="M1550" s="12">
        <v>0</v>
      </c>
      <c r="N1550" s="12">
        <v>2</v>
      </c>
      <c r="O1550" s="12">
        <v>1</v>
      </c>
      <c r="P1550" s="12">
        <v>1</v>
      </c>
      <c r="Q1550" s="12">
        <v>0</v>
      </c>
      <c r="R1550" s="20">
        <v>0</v>
      </c>
      <c r="S1550" s="12">
        <v>0</v>
      </c>
      <c r="T1550" s="12">
        <v>1</v>
      </c>
      <c r="U1550" s="12">
        <v>2</v>
      </c>
      <c r="V1550" s="12">
        <v>0</v>
      </c>
      <c r="W1550" s="12">
        <v>2</v>
      </c>
      <c r="X1550" s="12"/>
      <c r="Y1550" s="12">
        <v>0</v>
      </c>
      <c r="Z1550" s="12">
        <v>1</v>
      </c>
      <c r="AA1550" s="12">
        <v>0</v>
      </c>
      <c r="AB1550" s="12">
        <v>0</v>
      </c>
      <c r="AC1550" s="12">
        <v>0</v>
      </c>
      <c r="AD1550" s="12">
        <v>0</v>
      </c>
      <c r="AE1550" s="12">
        <v>12</v>
      </c>
      <c r="AF1550" s="12">
        <v>2</v>
      </c>
      <c r="AG1550" s="12" t="s">
        <v>152</v>
      </c>
      <c r="AH1550" s="20">
        <v>0</v>
      </c>
      <c r="AI1550" s="20">
        <v>2</v>
      </c>
      <c r="AJ1550" s="20">
        <v>0</v>
      </c>
      <c r="AK1550" s="20">
        <v>1.5</v>
      </c>
      <c r="AL1550" s="12">
        <v>0</v>
      </c>
      <c r="AM1550" s="12">
        <v>0</v>
      </c>
      <c r="AN1550" s="12">
        <v>0</v>
      </c>
      <c r="AO1550" s="12">
        <v>1.5</v>
      </c>
      <c r="AP1550" s="12">
        <v>10000</v>
      </c>
      <c r="AQ1550" s="12">
        <v>1</v>
      </c>
      <c r="AR1550" s="12">
        <v>5</v>
      </c>
      <c r="AS1550" s="20">
        <v>0</v>
      </c>
      <c r="AT1550" s="12" t="s">
        <v>153</v>
      </c>
      <c r="AU1550" s="12"/>
      <c r="AV1550" s="15" t="s">
        <v>158</v>
      </c>
      <c r="AW1550" s="12" t="s">
        <v>159</v>
      </c>
      <c r="AX1550" s="14">
        <v>10000007</v>
      </c>
      <c r="AY1550" s="14">
        <v>70302003</v>
      </c>
      <c r="AZ1550" s="15" t="s">
        <v>181</v>
      </c>
      <c r="BA1550" s="12">
        <v>0</v>
      </c>
      <c r="BB1550" s="23">
        <v>0</v>
      </c>
      <c r="BC1550" s="23">
        <v>0</v>
      </c>
      <c r="BD1550" s="34" t="s">
        <v>641</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70505003</v>
      </c>
      <c r="D1551" s="15" t="s">
        <v>460</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12</v>
      </c>
      <c r="AF1551" s="14">
        <v>0</v>
      </c>
      <c r="AG1551" s="14">
        <v>0</v>
      </c>
      <c r="AH1551" s="20">
        <v>7</v>
      </c>
      <c r="AI1551" s="20">
        <v>0</v>
      </c>
      <c r="AJ1551" s="20">
        <v>0</v>
      </c>
      <c r="AK1551" s="20">
        <v>0</v>
      </c>
      <c r="AL1551" s="14">
        <v>0</v>
      </c>
      <c r="AM1551" s="14">
        <v>0</v>
      </c>
      <c r="AN1551" s="14">
        <v>0</v>
      </c>
      <c r="AO1551" s="14">
        <v>0</v>
      </c>
      <c r="AP1551" s="14">
        <v>1000</v>
      </c>
      <c r="AQ1551" s="14">
        <v>0</v>
      </c>
      <c r="AR1551" s="14">
        <v>0</v>
      </c>
      <c r="AS1551" s="20">
        <v>0</v>
      </c>
      <c r="AT1551" s="14">
        <v>90204004</v>
      </c>
      <c r="AU1551" s="14"/>
      <c r="AV1551" s="15" t="s">
        <v>173</v>
      </c>
      <c r="AW1551" s="14" t="s">
        <v>433</v>
      </c>
      <c r="AX1551" s="14">
        <v>0</v>
      </c>
      <c r="AY1551" s="14">
        <v>0</v>
      </c>
      <c r="AZ1551" s="15" t="s">
        <v>156</v>
      </c>
      <c r="BA1551" s="15" t="s">
        <v>153</v>
      </c>
      <c r="BB1551" s="23">
        <v>0</v>
      </c>
      <c r="BC1551" s="23">
        <v>0</v>
      </c>
      <c r="BD1551" s="35" t="s">
        <v>594</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70505004</v>
      </c>
      <c r="D1552" s="15" t="s">
        <v>636</v>
      </c>
      <c r="E1552" s="14">
        <v>1</v>
      </c>
      <c r="F1552" s="20">
        <v>80000001</v>
      </c>
      <c r="G1552" s="14">
        <v>0</v>
      </c>
      <c r="H1552" s="14">
        <v>0</v>
      </c>
      <c r="I1552" s="14">
        <v>1</v>
      </c>
      <c r="J1552" s="14">
        <v>0</v>
      </c>
      <c r="K1552" s="14">
        <v>0</v>
      </c>
      <c r="L1552" s="14">
        <v>0</v>
      </c>
      <c r="M1552" s="14">
        <v>0</v>
      </c>
      <c r="N1552" s="12">
        <v>2</v>
      </c>
      <c r="O1552" s="14">
        <v>2</v>
      </c>
      <c r="P1552" s="14">
        <v>0.3</v>
      </c>
      <c r="Q1552" s="14">
        <v>0</v>
      </c>
      <c r="R1552" s="20">
        <v>0</v>
      </c>
      <c r="S1552" s="23">
        <v>0</v>
      </c>
      <c r="T1552" s="12">
        <v>1</v>
      </c>
      <c r="U1552" s="14">
        <v>2</v>
      </c>
      <c r="V1552" s="14">
        <v>0</v>
      </c>
      <c r="W1552" s="14">
        <v>0</v>
      </c>
      <c r="X1552" s="14"/>
      <c r="Y1552" s="14">
        <v>0</v>
      </c>
      <c r="Z1552" s="14">
        <v>0</v>
      </c>
      <c r="AA1552" s="14">
        <v>0</v>
      </c>
      <c r="AB1552" s="14">
        <v>0</v>
      </c>
      <c r="AC1552" s="12">
        <v>0</v>
      </c>
      <c r="AD1552" s="14">
        <v>0</v>
      </c>
      <c r="AE1552" s="12">
        <v>15</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t="s">
        <v>1916</v>
      </c>
      <c r="AT1552" s="14" t="s">
        <v>153</v>
      </c>
      <c r="AU1552" s="14"/>
      <c r="AV1552" s="15" t="s">
        <v>173</v>
      </c>
      <c r="AW1552" s="14" t="s">
        <v>433</v>
      </c>
      <c r="AX1552" s="14">
        <v>0</v>
      </c>
      <c r="AY1552" s="14">
        <v>0</v>
      </c>
      <c r="AZ1552" s="15" t="s">
        <v>156</v>
      </c>
      <c r="BA1552" s="15" t="s">
        <v>153</v>
      </c>
      <c r="BB1552" s="23">
        <v>0</v>
      </c>
      <c r="BC1552" s="23">
        <v>0</v>
      </c>
      <c r="BD1552" s="35" t="s">
        <v>642</v>
      </c>
      <c r="BE1552" s="14">
        <v>0</v>
      </c>
      <c r="BF1552" s="12">
        <v>0</v>
      </c>
      <c r="BG1552" s="14">
        <v>0</v>
      </c>
      <c r="BH1552" s="14">
        <v>0</v>
      </c>
      <c r="BI1552" s="14">
        <v>0</v>
      </c>
      <c r="BJ1552" s="14">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70505005</v>
      </c>
      <c r="D1553" s="13" t="s">
        <v>643</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t="s">
        <v>584</v>
      </c>
      <c r="AU1553" s="12"/>
      <c r="AV1553" s="15" t="s">
        <v>154</v>
      </c>
      <c r="AW1553" s="12" t="s">
        <v>159</v>
      </c>
      <c r="AX1553" s="14">
        <v>10000007</v>
      </c>
      <c r="AY1553" s="14">
        <v>70305005</v>
      </c>
      <c r="AZ1553" s="13" t="s">
        <v>156</v>
      </c>
      <c r="BA1553" s="12">
        <v>0</v>
      </c>
      <c r="BB1553" s="23">
        <v>0</v>
      </c>
      <c r="BC1553" s="23">
        <v>0</v>
      </c>
      <c r="BD1553" s="34" t="s">
        <v>1936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70505006</v>
      </c>
      <c r="D1554" s="13" t="s">
        <v>648</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3</v>
      </c>
      <c r="X1554" s="12"/>
      <c r="Y1554" s="12">
        <v>0</v>
      </c>
      <c r="Z1554" s="12">
        <v>1</v>
      </c>
      <c r="AA1554" s="12">
        <v>0</v>
      </c>
      <c r="AB1554" s="12">
        <v>0</v>
      </c>
      <c r="AC1554" s="12">
        <v>0</v>
      </c>
      <c r="AD1554" s="12">
        <v>0</v>
      </c>
      <c r="AE1554" s="12">
        <v>7</v>
      </c>
      <c r="AF1554" s="12">
        <v>1</v>
      </c>
      <c r="AG1554" s="12" t="s">
        <v>534</v>
      </c>
      <c r="AH1554" s="20">
        <v>0</v>
      </c>
      <c r="AI1554" s="20">
        <v>1</v>
      </c>
      <c r="AJ1554" s="20">
        <v>0</v>
      </c>
      <c r="AK1554" s="20">
        <v>3</v>
      </c>
      <c r="AL1554" s="12">
        <v>0</v>
      </c>
      <c r="AM1554" s="12">
        <v>0</v>
      </c>
      <c r="AN1554" s="12">
        <v>0</v>
      </c>
      <c r="AO1554" s="12">
        <v>3</v>
      </c>
      <c r="AP1554" s="12">
        <v>5000</v>
      </c>
      <c r="AQ1554" s="12">
        <v>2.5</v>
      </c>
      <c r="AR1554" s="12">
        <v>0</v>
      </c>
      <c r="AS1554" s="20">
        <v>0</v>
      </c>
      <c r="AT1554" s="12" t="s">
        <v>153</v>
      </c>
      <c r="AU1554" s="12"/>
      <c r="AV1554" s="15" t="s">
        <v>173</v>
      </c>
      <c r="AW1554" s="12" t="s">
        <v>159</v>
      </c>
      <c r="AX1554" s="14">
        <v>10000007</v>
      </c>
      <c r="AY1554" s="14">
        <v>70305007</v>
      </c>
      <c r="AZ1554" s="13" t="s">
        <v>156</v>
      </c>
      <c r="BA1554" s="12">
        <v>0</v>
      </c>
      <c r="BB1554" s="23">
        <v>0</v>
      </c>
      <c r="BC1554" s="23">
        <v>0</v>
      </c>
      <c r="BD1554" s="34" t="s">
        <v>548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70505007</v>
      </c>
      <c r="D1555" s="13" t="s">
        <v>658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1</v>
      </c>
      <c r="X1555" s="12"/>
      <c r="Y1555" s="12">
        <v>0</v>
      </c>
      <c r="Z1555" s="12">
        <v>1</v>
      </c>
      <c r="AA1555" s="12">
        <v>0</v>
      </c>
      <c r="AB1555" s="12">
        <v>0</v>
      </c>
      <c r="AC1555" s="12">
        <v>0</v>
      </c>
      <c r="AD1555" s="12">
        <v>0</v>
      </c>
      <c r="AE1555" s="12">
        <v>30</v>
      </c>
      <c r="AF1555" s="12">
        <v>1</v>
      </c>
      <c r="AG1555" s="12" t="s">
        <v>168</v>
      </c>
      <c r="AH1555" s="20">
        <v>0</v>
      </c>
      <c r="AI1555" s="20">
        <v>0</v>
      </c>
      <c r="AJ1555" s="20">
        <v>0</v>
      </c>
      <c r="AK1555" s="20">
        <v>0</v>
      </c>
      <c r="AL1555" s="12">
        <v>0</v>
      </c>
      <c r="AM1555" s="12">
        <v>0</v>
      </c>
      <c r="AN1555" s="12">
        <v>0</v>
      </c>
      <c r="AO1555" s="12">
        <v>0.5</v>
      </c>
      <c r="AP1555" s="12">
        <v>999999</v>
      </c>
      <c r="AQ1555" s="12">
        <v>0.5</v>
      </c>
      <c r="AR1555" s="12">
        <v>0</v>
      </c>
      <c r="AS1555" s="20">
        <v>0</v>
      </c>
      <c r="AT1555" s="226" t="s">
        <v>1917</v>
      </c>
      <c r="AU1555" s="20"/>
      <c r="AV1555" s="15" t="s">
        <v>154</v>
      </c>
      <c r="AW1555" s="12" t="s">
        <v>159</v>
      </c>
      <c r="AX1555" s="14">
        <v>10000007</v>
      </c>
      <c r="AY1555" s="14">
        <v>70202004</v>
      </c>
      <c r="AZ1555" s="15" t="s">
        <v>183</v>
      </c>
      <c r="BA1555" s="15" t="s">
        <v>226</v>
      </c>
      <c r="BB1555" s="23">
        <v>0</v>
      </c>
      <c r="BC1555" s="23">
        <v>0</v>
      </c>
      <c r="BD1555" s="34" t="s">
        <v>608</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70505008</v>
      </c>
      <c r="D1556" s="13" t="s">
        <v>626</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202</v>
      </c>
      <c r="AW1556" s="12" t="s">
        <v>159</v>
      </c>
      <c r="AX1556" s="14">
        <v>10000007</v>
      </c>
      <c r="AY1556" s="14">
        <v>70403003</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71000001</v>
      </c>
      <c r="D1557" s="15" t="s">
        <v>1937</v>
      </c>
      <c r="E1557" s="14">
        <v>1</v>
      </c>
      <c r="F1557" s="20">
        <v>80000001</v>
      </c>
      <c r="G1557" s="14">
        <v>0</v>
      </c>
      <c r="H1557" s="14">
        <v>0</v>
      </c>
      <c r="I1557" s="14">
        <v>1</v>
      </c>
      <c r="J1557" s="14">
        <v>0</v>
      </c>
      <c r="K1557" s="14">
        <v>0</v>
      </c>
      <c r="L1557" s="14">
        <v>0</v>
      </c>
      <c r="M1557" s="14">
        <v>0</v>
      </c>
      <c r="N1557" s="12">
        <v>2</v>
      </c>
      <c r="O1557" s="14">
        <v>0</v>
      </c>
      <c r="P1557" s="14">
        <v>0</v>
      </c>
      <c r="Q1557" s="14">
        <v>0</v>
      </c>
      <c r="R1557" s="20">
        <v>0</v>
      </c>
      <c r="S1557" s="23">
        <v>0</v>
      </c>
      <c r="T1557" s="12">
        <v>1</v>
      </c>
      <c r="U1557" s="14">
        <v>2</v>
      </c>
      <c r="V1557" s="14">
        <v>0</v>
      </c>
      <c r="W1557" s="14">
        <v>0</v>
      </c>
      <c r="X1557" s="14"/>
      <c r="Y1557" s="14">
        <v>0</v>
      </c>
      <c r="Z1557" s="14">
        <v>1</v>
      </c>
      <c r="AA1557" s="14">
        <v>0</v>
      </c>
      <c r="AB1557" s="14">
        <v>0</v>
      </c>
      <c r="AC1557" s="12">
        <v>0</v>
      </c>
      <c r="AD1557" s="14">
        <v>0</v>
      </c>
      <c r="AE1557" s="14">
        <v>5</v>
      </c>
      <c r="AF1557" s="14">
        <v>1</v>
      </c>
      <c r="AG1557" s="14">
        <v>3</v>
      </c>
      <c r="AH1557" s="20">
        <v>2</v>
      </c>
      <c r="AI1557" s="20">
        <v>0</v>
      </c>
      <c r="AJ1557" s="20">
        <v>0</v>
      </c>
      <c r="AK1557" s="20">
        <v>1.6</v>
      </c>
      <c r="AL1557" s="14">
        <v>0</v>
      </c>
      <c r="AM1557" s="14">
        <v>0</v>
      </c>
      <c r="AN1557" s="14">
        <v>0</v>
      </c>
      <c r="AO1557" s="14">
        <v>0.5</v>
      </c>
      <c r="AP1557" s="14">
        <v>3000</v>
      </c>
      <c r="AQ1557" s="14">
        <v>0</v>
      </c>
      <c r="AR1557" s="14">
        <v>0</v>
      </c>
      <c r="AS1557" s="20">
        <v>0</v>
      </c>
      <c r="AT1557" s="14" t="s">
        <v>1938</v>
      </c>
      <c r="AU1557" s="14"/>
      <c r="AV1557" s="15" t="s">
        <v>202</v>
      </c>
      <c r="AW1557" s="14" t="s">
        <v>159</v>
      </c>
      <c r="AX1557" s="14" t="s">
        <v>153</v>
      </c>
      <c r="AY1557" s="14" t="s">
        <v>153</v>
      </c>
      <c r="AZ1557" s="15" t="s">
        <v>156</v>
      </c>
      <c r="BA1557" s="15">
        <v>0</v>
      </c>
      <c r="BB1557" s="23">
        <v>0</v>
      </c>
      <c r="BC1557" s="23">
        <v>0</v>
      </c>
      <c r="BD1557" s="35" t="s">
        <v>1939</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71000002</v>
      </c>
      <c r="D1558" s="15" t="s">
        <v>1940</v>
      </c>
      <c r="E1558" s="14">
        <v>1</v>
      </c>
      <c r="F1558" s="20">
        <v>80000001</v>
      </c>
      <c r="G1558" s="14">
        <v>0</v>
      </c>
      <c r="H1558" s="14">
        <v>0</v>
      </c>
      <c r="I1558" s="14">
        <v>1</v>
      </c>
      <c r="J1558" s="14">
        <v>0</v>
      </c>
      <c r="K1558" s="14">
        <v>0</v>
      </c>
      <c r="L1558" s="14">
        <v>0</v>
      </c>
      <c r="M1558" s="14">
        <v>0</v>
      </c>
      <c r="N1558" s="12">
        <v>2</v>
      </c>
      <c r="O1558" s="14">
        <v>0</v>
      </c>
      <c r="P1558" s="14">
        <v>0</v>
      </c>
      <c r="Q1558" s="14">
        <v>0</v>
      </c>
      <c r="R1558" s="20">
        <v>0</v>
      </c>
      <c r="S1558" s="23">
        <v>0</v>
      </c>
      <c r="T1558" s="12">
        <v>1</v>
      </c>
      <c r="U1558" s="14">
        <v>2</v>
      </c>
      <c r="V1558" s="14">
        <v>0</v>
      </c>
      <c r="W1558" s="14">
        <v>0</v>
      </c>
      <c r="X1558" s="14"/>
      <c r="Y1558" s="14">
        <v>0</v>
      </c>
      <c r="Z1558" s="14">
        <v>1</v>
      </c>
      <c r="AA1558" s="14">
        <v>0</v>
      </c>
      <c r="AB1558" s="14">
        <v>0</v>
      </c>
      <c r="AC1558" s="12">
        <v>0</v>
      </c>
      <c r="AD1558" s="14">
        <v>0</v>
      </c>
      <c r="AE1558" s="14">
        <v>5</v>
      </c>
      <c r="AF1558" s="14">
        <v>1</v>
      </c>
      <c r="AG1558" s="14">
        <v>3</v>
      </c>
      <c r="AH1558" s="20">
        <v>2</v>
      </c>
      <c r="AI1558" s="20">
        <v>0</v>
      </c>
      <c r="AJ1558" s="20">
        <v>0</v>
      </c>
      <c r="AK1558" s="20">
        <v>1.6</v>
      </c>
      <c r="AL1558" s="14">
        <v>0</v>
      </c>
      <c r="AM1558" s="14">
        <v>0</v>
      </c>
      <c r="AN1558" s="14">
        <v>0</v>
      </c>
      <c r="AO1558" s="14">
        <v>0.5</v>
      </c>
      <c r="AP1558" s="14">
        <v>3000</v>
      </c>
      <c r="AQ1558" s="14">
        <v>0</v>
      </c>
      <c r="AR1558" s="14">
        <v>0</v>
      </c>
      <c r="AS1558" s="20">
        <v>0</v>
      </c>
      <c r="AT1558" s="14">
        <v>99004005</v>
      </c>
      <c r="AU1558" s="14"/>
      <c r="AV1558" s="15" t="s">
        <v>202</v>
      </c>
      <c r="AW1558" s="14" t="s">
        <v>159</v>
      </c>
      <c r="AX1558" s="14" t="s">
        <v>153</v>
      </c>
      <c r="AY1558" s="14" t="s">
        <v>153</v>
      </c>
      <c r="AZ1558" s="15" t="s">
        <v>156</v>
      </c>
      <c r="BA1558" s="15">
        <v>0</v>
      </c>
      <c r="BB1558" s="23">
        <v>0</v>
      </c>
      <c r="BC1558" s="23">
        <v>0</v>
      </c>
      <c r="BD1558" s="35" t="s">
        <v>1939</v>
      </c>
      <c r="BE1558" s="14">
        <v>0</v>
      </c>
      <c r="BF1558" s="12">
        <v>0</v>
      </c>
      <c r="BG1558" s="14">
        <v>0</v>
      </c>
      <c r="BH1558" s="14">
        <v>0</v>
      </c>
      <c r="BI1558" s="14">
        <v>0</v>
      </c>
      <c r="BJ1558" s="14">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73001101</v>
      </c>
      <c r="D1559" s="15" t="s">
        <v>796</v>
      </c>
      <c r="E1559" s="14">
        <v>1</v>
      </c>
      <c r="F1559" s="20">
        <v>80000001</v>
      </c>
      <c r="G1559" s="14">
        <v>0</v>
      </c>
      <c r="H1559" s="14">
        <v>0</v>
      </c>
      <c r="I1559" s="14">
        <v>1</v>
      </c>
      <c r="J1559" s="14">
        <v>0</v>
      </c>
      <c r="K1559" s="14">
        <v>0</v>
      </c>
      <c r="L1559" s="14">
        <v>0</v>
      </c>
      <c r="M1559" s="14">
        <v>0</v>
      </c>
      <c r="N1559" s="14">
        <v>2</v>
      </c>
      <c r="O1559" s="14">
        <v>1</v>
      </c>
      <c r="P1559" s="14">
        <v>0.1</v>
      </c>
      <c r="Q1559" s="14">
        <v>0</v>
      </c>
      <c r="R1559" s="20">
        <v>0</v>
      </c>
      <c r="S1559" s="23">
        <v>0</v>
      </c>
      <c r="T1559" s="12">
        <v>1</v>
      </c>
      <c r="U1559" s="14">
        <v>1</v>
      </c>
      <c r="V1559" s="14">
        <v>0</v>
      </c>
      <c r="W1559" s="14">
        <v>1.5</v>
      </c>
      <c r="X1559" s="14"/>
      <c r="Y1559" s="14">
        <v>0</v>
      </c>
      <c r="Z1559" s="14">
        <v>0</v>
      </c>
      <c r="AA1559" s="14">
        <v>0</v>
      </c>
      <c r="AB1559" s="14">
        <v>0</v>
      </c>
      <c r="AC1559" s="14">
        <v>1</v>
      </c>
      <c r="AD1559" s="14">
        <v>0</v>
      </c>
      <c r="AE1559" s="14">
        <v>5</v>
      </c>
      <c r="AF1559" s="14">
        <v>1</v>
      </c>
      <c r="AG1559" s="14">
        <v>3</v>
      </c>
      <c r="AH1559" s="20">
        <v>2</v>
      </c>
      <c r="AI1559" s="20">
        <v>1</v>
      </c>
      <c r="AJ1559" s="20">
        <v>0</v>
      </c>
      <c r="AK1559" s="20">
        <v>6</v>
      </c>
      <c r="AL1559" s="14">
        <v>0</v>
      </c>
      <c r="AM1559" s="14">
        <v>0</v>
      </c>
      <c r="AN1559" s="14">
        <v>0</v>
      </c>
      <c r="AO1559" s="14">
        <v>0.5</v>
      </c>
      <c r="AP1559" s="14">
        <v>5000</v>
      </c>
      <c r="AQ1559" s="14">
        <v>0.2</v>
      </c>
      <c r="AR1559" s="14">
        <v>0</v>
      </c>
      <c r="AS1559" s="20">
        <v>0</v>
      </c>
      <c r="AT1559" s="14" t="s">
        <v>153</v>
      </c>
      <c r="AU1559" s="14"/>
      <c r="AV1559" s="15" t="s">
        <v>173</v>
      </c>
      <c r="AW1559" s="14">
        <v>0</v>
      </c>
      <c r="AX1559" s="14">
        <v>10000006</v>
      </c>
      <c r="AY1559" s="65">
        <v>60000004</v>
      </c>
      <c r="AZ1559" s="15" t="s">
        <v>799</v>
      </c>
      <c r="BA1559" s="15" t="s">
        <v>153</v>
      </c>
      <c r="BB1559" s="23">
        <v>0</v>
      </c>
      <c r="BC1559" s="23">
        <v>0</v>
      </c>
      <c r="BD1559" s="35"/>
      <c r="BE1559" s="14">
        <v>0</v>
      </c>
      <c r="BF1559" s="12">
        <v>0</v>
      </c>
      <c r="BG1559" s="14">
        <v>0</v>
      </c>
      <c r="BH1559" s="14">
        <v>0</v>
      </c>
      <c r="BI1559" s="14">
        <v>0</v>
      </c>
      <c r="BJ1559" s="14">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73001102</v>
      </c>
      <c r="D1560" s="13" t="s">
        <v>521</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20">
        <v>0</v>
      </c>
      <c r="AI1560" s="20">
        <v>0</v>
      </c>
      <c r="AJ1560" s="20">
        <v>0</v>
      </c>
      <c r="AK1560" s="20">
        <v>1.5</v>
      </c>
      <c r="AL1560" s="12">
        <v>0</v>
      </c>
      <c r="AM1560" s="12">
        <v>0</v>
      </c>
      <c r="AN1560" s="12">
        <v>0</v>
      </c>
      <c r="AO1560" s="12">
        <v>1</v>
      </c>
      <c r="AP1560" s="12">
        <v>5000</v>
      </c>
      <c r="AQ1560" s="12">
        <v>0.5</v>
      </c>
      <c r="AR1560" s="12">
        <v>0</v>
      </c>
      <c r="AS1560" s="20">
        <v>0</v>
      </c>
      <c r="AT1560" s="12" t="s">
        <v>153</v>
      </c>
      <c r="AU1560" s="12"/>
      <c r="AV1560" s="15" t="s">
        <v>173</v>
      </c>
      <c r="AW1560" s="12" t="s">
        <v>159</v>
      </c>
      <c r="AX1560" s="14">
        <v>10000007</v>
      </c>
      <c r="AY1560" s="14">
        <v>70105001</v>
      </c>
      <c r="AZ1560" s="13" t="s">
        <v>156</v>
      </c>
      <c r="BA1560" s="12" t="s">
        <v>537</v>
      </c>
      <c r="BB1560" s="23">
        <v>0</v>
      </c>
      <c r="BC1560" s="23">
        <v>0</v>
      </c>
      <c r="BD1560" s="34" t="s">
        <v>538</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1.75" customHeight="1">
      <c r="C1561" s="14">
        <v>73001103</v>
      </c>
      <c r="D1561" s="13" t="s">
        <v>521</v>
      </c>
      <c r="E1561" s="14">
        <v>1</v>
      </c>
      <c r="F1561" s="20">
        <v>80000001</v>
      </c>
      <c r="G1561" s="14">
        <v>0</v>
      </c>
      <c r="H1561" s="14">
        <v>0</v>
      </c>
      <c r="I1561" s="14">
        <v>1</v>
      </c>
      <c r="J1561" s="14">
        <v>0</v>
      </c>
      <c r="K1561" s="14">
        <v>0</v>
      </c>
      <c r="L1561" s="12">
        <v>0</v>
      </c>
      <c r="M1561" s="12">
        <v>0</v>
      </c>
      <c r="N1561" s="12">
        <v>2</v>
      </c>
      <c r="O1561" s="12">
        <v>3</v>
      </c>
      <c r="P1561" s="12">
        <v>1</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9</v>
      </c>
      <c r="AF1561" s="12">
        <v>1</v>
      </c>
      <c r="AG1561" s="12">
        <v>4</v>
      </c>
      <c r="AH1561" s="20">
        <v>0</v>
      </c>
      <c r="AI1561" s="20">
        <v>1</v>
      </c>
      <c r="AJ1561" s="20">
        <v>0</v>
      </c>
      <c r="AK1561" s="20">
        <v>2</v>
      </c>
      <c r="AL1561" s="12">
        <v>0</v>
      </c>
      <c r="AM1561" s="12">
        <v>0</v>
      </c>
      <c r="AN1561" s="12">
        <v>0</v>
      </c>
      <c r="AO1561" s="12">
        <v>3</v>
      </c>
      <c r="AP1561" s="12">
        <v>5000</v>
      </c>
      <c r="AQ1561" s="12">
        <v>2.5</v>
      </c>
      <c r="AR1561" s="12">
        <v>0</v>
      </c>
      <c r="AS1561" s="20">
        <v>0</v>
      </c>
      <c r="AT1561" s="12" t="s">
        <v>1906</v>
      </c>
      <c r="AU1561" s="12"/>
      <c r="AV1561" s="13" t="s">
        <v>154</v>
      </c>
      <c r="AW1561" s="12" t="s">
        <v>159</v>
      </c>
      <c r="AX1561" s="14">
        <v>10000007</v>
      </c>
      <c r="AY1561" s="14">
        <v>70102001</v>
      </c>
      <c r="AZ1561" s="13" t="s">
        <v>156</v>
      </c>
      <c r="BA1561" s="12" t="s">
        <v>522</v>
      </c>
      <c r="BB1561" s="23">
        <v>0</v>
      </c>
      <c r="BC1561" s="23">
        <v>0</v>
      </c>
      <c r="BD1561" s="34" t="s">
        <v>523</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73001201</v>
      </c>
      <c r="D1562" s="13" t="s">
        <v>683</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20</v>
      </c>
      <c r="AF1562" s="12">
        <v>1</v>
      </c>
      <c r="AG1562" s="12" t="s">
        <v>168</v>
      </c>
      <c r="AH1562" s="20">
        <v>1</v>
      </c>
      <c r="AI1562" s="20">
        <v>0</v>
      </c>
      <c r="AJ1562" s="20">
        <v>0</v>
      </c>
      <c r="AK1562" s="20">
        <v>0</v>
      </c>
      <c r="AL1562" s="12">
        <v>0</v>
      </c>
      <c r="AM1562" s="12">
        <v>0</v>
      </c>
      <c r="AN1562" s="12">
        <v>0</v>
      </c>
      <c r="AO1562" s="12">
        <v>0.5</v>
      </c>
      <c r="AP1562" s="12">
        <v>999999</v>
      </c>
      <c r="AQ1562" s="12">
        <v>2</v>
      </c>
      <c r="AR1562" s="12">
        <v>0</v>
      </c>
      <c r="AS1562" s="20">
        <v>0</v>
      </c>
      <c r="AT1562" s="12" t="s">
        <v>1931</v>
      </c>
      <c r="AU1562" s="12"/>
      <c r="AV1562" s="15" t="s">
        <v>154</v>
      </c>
      <c r="AW1562" s="12" t="s">
        <v>159</v>
      </c>
      <c r="AX1562" s="14">
        <v>10000007</v>
      </c>
      <c r="AY1562" s="14">
        <v>70405007</v>
      </c>
      <c r="AZ1562" s="15" t="s">
        <v>183</v>
      </c>
      <c r="BA1562" s="15" t="s">
        <v>226</v>
      </c>
      <c r="BB1562" s="23">
        <v>0</v>
      </c>
      <c r="BC1562" s="23">
        <v>0</v>
      </c>
      <c r="BD1562" s="34" t="s">
        <v>684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73001203</v>
      </c>
      <c r="D1563" s="13" t="s">
        <v>539</v>
      </c>
      <c r="E1563" s="14">
        <v>1</v>
      </c>
      <c r="F1563" s="20">
        <v>80000001</v>
      </c>
      <c r="G1563" s="14">
        <v>0</v>
      </c>
      <c r="H1563" s="14">
        <v>0</v>
      </c>
      <c r="I1563" s="14">
        <v>1</v>
      </c>
      <c r="J1563" s="14">
        <v>0</v>
      </c>
      <c r="K1563" s="14">
        <v>0</v>
      </c>
      <c r="L1563" s="12">
        <v>0</v>
      </c>
      <c r="M1563" s="12">
        <v>0</v>
      </c>
      <c r="N1563" s="12">
        <v>2</v>
      </c>
      <c r="O1563" s="12">
        <v>2</v>
      </c>
      <c r="P1563" s="12">
        <v>0.8</v>
      </c>
      <c r="Q1563" s="12">
        <v>0</v>
      </c>
      <c r="R1563" s="20">
        <v>0</v>
      </c>
      <c r="S1563" s="12">
        <v>0</v>
      </c>
      <c r="T1563" s="12">
        <v>1</v>
      </c>
      <c r="U1563" s="12">
        <v>2</v>
      </c>
      <c r="V1563" s="12">
        <v>0</v>
      </c>
      <c r="W1563" s="12">
        <v>0</v>
      </c>
      <c r="X1563" s="12"/>
      <c r="Y1563" s="12">
        <v>0</v>
      </c>
      <c r="Z1563" s="12">
        <v>0</v>
      </c>
      <c r="AA1563" s="12">
        <v>0</v>
      </c>
      <c r="AB1563" s="12">
        <v>0</v>
      </c>
      <c r="AC1563" s="12">
        <v>0</v>
      </c>
      <c r="AD1563" s="12">
        <v>0</v>
      </c>
      <c r="AE1563" s="12">
        <v>30</v>
      </c>
      <c r="AF1563" s="12">
        <v>0</v>
      </c>
      <c r="AG1563" s="12">
        <v>0</v>
      </c>
      <c r="AH1563" s="20">
        <v>2</v>
      </c>
      <c r="AI1563" s="20">
        <v>2</v>
      </c>
      <c r="AJ1563" s="20">
        <v>0</v>
      </c>
      <c r="AK1563" s="20">
        <v>1.5</v>
      </c>
      <c r="AL1563" s="12">
        <v>0</v>
      </c>
      <c r="AM1563" s="12">
        <v>0</v>
      </c>
      <c r="AN1563" s="12">
        <v>0</v>
      </c>
      <c r="AO1563" s="12">
        <v>1</v>
      </c>
      <c r="AP1563" s="12">
        <v>3000</v>
      </c>
      <c r="AQ1563" s="12">
        <v>0.5</v>
      </c>
      <c r="AR1563" s="12">
        <v>0</v>
      </c>
      <c r="AS1563" s="20">
        <v>0</v>
      </c>
      <c r="AT1563" s="12" t="s">
        <v>153</v>
      </c>
      <c r="AU1563" s="12"/>
      <c r="AV1563" s="15" t="s">
        <v>173</v>
      </c>
      <c r="AW1563" s="12" t="s">
        <v>155</v>
      </c>
      <c r="AX1563" s="14">
        <v>0</v>
      </c>
      <c r="AY1563" s="14">
        <v>0</v>
      </c>
      <c r="AZ1563" s="13" t="s">
        <v>540</v>
      </c>
      <c r="BA1563" s="12" t="s">
        <v>1941</v>
      </c>
      <c r="BB1563" s="23">
        <v>0</v>
      </c>
      <c r="BC1563" s="23">
        <v>0</v>
      </c>
      <c r="BD1563" s="34" t="s">
        <v>542</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73001204</v>
      </c>
      <c r="D1564" s="13" t="s">
        <v>526</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10</v>
      </c>
      <c r="AF1564" s="12">
        <v>1</v>
      </c>
      <c r="AG1564" s="12">
        <v>3</v>
      </c>
      <c r="AH1564" s="20">
        <v>1</v>
      </c>
      <c r="AI1564" s="20">
        <v>1</v>
      </c>
      <c r="AJ1564" s="20">
        <v>0</v>
      </c>
      <c r="AK1564" s="20">
        <v>1.5</v>
      </c>
      <c r="AL1564" s="12">
        <v>0</v>
      </c>
      <c r="AM1564" s="12">
        <v>0</v>
      </c>
      <c r="AN1564" s="12">
        <v>0</v>
      </c>
      <c r="AO1564" s="12">
        <v>0.5</v>
      </c>
      <c r="AP1564" s="12">
        <v>5000</v>
      </c>
      <c r="AQ1564" s="12">
        <v>3</v>
      </c>
      <c r="AR1564" s="12">
        <v>0</v>
      </c>
      <c r="AS1564" s="20">
        <v>0</v>
      </c>
      <c r="AT1564" s="12" t="s">
        <v>153</v>
      </c>
      <c r="AU1564" s="12"/>
      <c r="AV1564" s="15" t="s">
        <v>173</v>
      </c>
      <c r="AW1564" s="12" t="s">
        <v>159</v>
      </c>
      <c r="AX1564" s="14">
        <v>10000007</v>
      </c>
      <c r="AY1564" s="14">
        <v>70103003</v>
      </c>
      <c r="AZ1564" s="13" t="s">
        <v>156</v>
      </c>
      <c r="BA1564" s="12" t="s">
        <v>1942</v>
      </c>
      <c r="BB1564" s="23">
        <v>0</v>
      </c>
      <c r="BC1564" s="23">
        <v>0</v>
      </c>
      <c r="BD1564" s="34" t="s">
        <v>1234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73001205</v>
      </c>
      <c r="D1565" s="15" t="s">
        <v>549</v>
      </c>
      <c r="E1565" s="14">
        <v>1</v>
      </c>
      <c r="F1565" s="20">
        <v>80000001</v>
      </c>
      <c r="G1565" s="14">
        <v>0</v>
      </c>
      <c r="H1565" s="14">
        <v>0</v>
      </c>
      <c r="I1565" s="14">
        <v>1</v>
      </c>
      <c r="J1565" s="14">
        <v>0</v>
      </c>
      <c r="K1565" s="14">
        <v>0</v>
      </c>
      <c r="L1565" s="14">
        <v>0</v>
      </c>
      <c r="M1565" s="14">
        <v>0</v>
      </c>
      <c r="N1565" s="12">
        <v>2</v>
      </c>
      <c r="O1565" s="14">
        <v>1</v>
      </c>
      <c r="P1565" s="14">
        <v>0.5</v>
      </c>
      <c r="Q1565" s="14">
        <v>0</v>
      </c>
      <c r="R1565" s="20">
        <v>0</v>
      </c>
      <c r="S1565" s="23">
        <v>0</v>
      </c>
      <c r="T1565" s="12">
        <v>1</v>
      </c>
      <c r="U1565" s="14">
        <v>2</v>
      </c>
      <c r="V1565" s="14">
        <v>0</v>
      </c>
      <c r="W1565" s="14">
        <v>3</v>
      </c>
      <c r="X1565" s="14"/>
      <c r="Y1565" s="14">
        <v>0</v>
      </c>
      <c r="Z1565" s="14">
        <v>0</v>
      </c>
      <c r="AA1565" s="14">
        <v>0</v>
      </c>
      <c r="AB1565" s="14">
        <v>0</v>
      </c>
      <c r="AC1565" s="14">
        <v>0</v>
      </c>
      <c r="AD1565" s="14">
        <v>0</v>
      </c>
      <c r="AE1565" s="14">
        <v>15</v>
      </c>
      <c r="AF1565" s="14">
        <v>1</v>
      </c>
      <c r="AG1565" s="14">
        <v>2</v>
      </c>
      <c r="AH1565" s="20">
        <v>2</v>
      </c>
      <c r="AI1565" s="20">
        <v>2</v>
      </c>
      <c r="AJ1565" s="20">
        <v>0</v>
      </c>
      <c r="AK1565" s="20">
        <v>3</v>
      </c>
      <c r="AL1565" s="14">
        <v>0</v>
      </c>
      <c r="AM1565" s="14">
        <v>0</v>
      </c>
      <c r="AN1565" s="14">
        <v>0</v>
      </c>
      <c r="AO1565" s="14">
        <v>2</v>
      </c>
      <c r="AP1565" s="14">
        <v>30000</v>
      </c>
      <c r="AQ1565" s="14">
        <v>2</v>
      </c>
      <c r="AR1565" s="14">
        <v>4</v>
      </c>
      <c r="AS1565" s="20">
        <v>0</v>
      </c>
      <c r="AT1565" s="14" t="s">
        <v>153</v>
      </c>
      <c r="AU1565" s="14"/>
      <c r="AV1565" s="15" t="s">
        <v>173</v>
      </c>
      <c r="AW1565" s="14" t="s">
        <v>155</v>
      </c>
      <c r="AX1565" s="14">
        <v>10003002</v>
      </c>
      <c r="AY1565" s="14">
        <v>70106005</v>
      </c>
      <c r="AZ1565" s="15" t="s">
        <v>181</v>
      </c>
      <c r="BA1565" s="15">
        <v>0</v>
      </c>
      <c r="BB1565" s="23">
        <v>0</v>
      </c>
      <c r="BC1565" s="23">
        <v>0</v>
      </c>
      <c r="BD1565" s="35" t="s">
        <v>545</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73001301</v>
      </c>
      <c r="D1566" s="13" t="s">
        <v>638</v>
      </c>
      <c r="E1566" s="12">
        <v>2</v>
      </c>
      <c r="F1566" s="20">
        <v>80000001</v>
      </c>
      <c r="G1566" s="12">
        <v>0</v>
      </c>
      <c r="H1566" s="12">
        <v>0</v>
      </c>
      <c r="I1566" s="14">
        <v>1</v>
      </c>
      <c r="J1566" s="14">
        <v>0</v>
      </c>
      <c r="K1566" s="14">
        <v>0</v>
      </c>
      <c r="L1566" s="12">
        <v>0</v>
      </c>
      <c r="M1566" s="12">
        <v>0</v>
      </c>
      <c r="N1566" s="12">
        <v>2</v>
      </c>
      <c r="O1566" s="12">
        <v>1</v>
      </c>
      <c r="P1566" s="12">
        <v>0.5</v>
      </c>
      <c r="Q1566" s="12">
        <v>0</v>
      </c>
      <c r="R1566" s="20">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20">
        <v>0</v>
      </c>
      <c r="AI1566" s="20">
        <v>2</v>
      </c>
      <c r="AJ1566" s="20">
        <v>0</v>
      </c>
      <c r="AK1566" s="20">
        <v>1.5</v>
      </c>
      <c r="AL1566" s="12">
        <v>0</v>
      </c>
      <c r="AM1566" s="12">
        <v>0</v>
      </c>
      <c r="AN1566" s="12">
        <v>0</v>
      </c>
      <c r="AO1566" s="12">
        <v>1.5</v>
      </c>
      <c r="AP1566" s="12">
        <v>1200</v>
      </c>
      <c r="AQ1566" s="12">
        <v>1</v>
      </c>
      <c r="AR1566" s="12">
        <v>15</v>
      </c>
      <c r="AS1566" s="20">
        <v>0</v>
      </c>
      <c r="AT1566" s="12" t="s">
        <v>153</v>
      </c>
      <c r="AU1566" s="12"/>
      <c r="AV1566" s="13" t="s">
        <v>202</v>
      </c>
      <c r="AW1566" s="12" t="s">
        <v>161</v>
      </c>
      <c r="AX1566" s="14">
        <v>10000011</v>
      </c>
      <c r="AY1566" s="14">
        <v>70404001</v>
      </c>
      <c r="AZ1566" s="13" t="s">
        <v>431</v>
      </c>
      <c r="BA1566" s="12">
        <v>0</v>
      </c>
      <c r="BB1566" s="23">
        <v>0</v>
      </c>
      <c r="BC1566" s="23">
        <v>0</v>
      </c>
      <c r="BD1566" s="34" t="s">
        <v>639</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73001302</v>
      </c>
      <c r="D1567" s="13" t="s">
        <v>539</v>
      </c>
      <c r="E1567" s="14">
        <v>1</v>
      </c>
      <c r="F1567" s="20">
        <v>80000001</v>
      </c>
      <c r="G1567" s="14">
        <v>0</v>
      </c>
      <c r="H1567" s="14">
        <v>0</v>
      </c>
      <c r="I1567" s="14">
        <v>1</v>
      </c>
      <c r="J1567" s="14">
        <v>0</v>
      </c>
      <c r="K1567" s="14">
        <v>0</v>
      </c>
      <c r="L1567" s="12">
        <v>0</v>
      </c>
      <c r="M1567" s="12">
        <v>0</v>
      </c>
      <c r="N1567" s="12">
        <v>2</v>
      </c>
      <c r="O1567" s="12">
        <v>2</v>
      </c>
      <c r="P1567" s="12">
        <v>0.8</v>
      </c>
      <c r="Q1567" s="12">
        <v>0</v>
      </c>
      <c r="R1567" s="20">
        <v>0</v>
      </c>
      <c r="S1567" s="12">
        <v>0</v>
      </c>
      <c r="T1567" s="12">
        <v>1</v>
      </c>
      <c r="U1567" s="12">
        <v>2</v>
      </c>
      <c r="V1567" s="12">
        <v>0</v>
      </c>
      <c r="W1567" s="12">
        <v>0</v>
      </c>
      <c r="X1567" s="12"/>
      <c r="Y1567" s="12">
        <v>0</v>
      </c>
      <c r="Z1567" s="12">
        <v>0</v>
      </c>
      <c r="AA1567" s="12">
        <v>0</v>
      </c>
      <c r="AB1567" s="12">
        <v>0</v>
      </c>
      <c r="AC1567" s="12">
        <v>0</v>
      </c>
      <c r="AD1567" s="12">
        <v>0</v>
      </c>
      <c r="AE1567" s="12">
        <v>20</v>
      </c>
      <c r="AF1567" s="12">
        <v>0</v>
      </c>
      <c r="AG1567" s="12">
        <v>0</v>
      </c>
      <c r="AH1567" s="20">
        <v>2</v>
      </c>
      <c r="AI1567" s="20">
        <v>2</v>
      </c>
      <c r="AJ1567" s="20">
        <v>0</v>
      </c>
      <c r="AK1567" s="20">
        <v>1.5</v>
      </c>
      <c r="AL1567" s="12">
        <v>0</v>
      </c>
      <c r="AM1567" s="12">
        <v>0</v>
      </c>
      <c r="AN1567" s="12">
        <v>0</v>
      </c>
      <c r="AO1567" s="12">
        <v>1</v>
      </c>
      <c r="AP1567" s="12">
        <v>3000</v>
      </c>
      <c r="AQ1567" s="12">
        <v>0.5</v>
      </c>
      <c r="AR1567" s="12">
        <v>0</v>
      </c>
      <c r="AS1567" s="20">
        <v>0</v>
      </c>
      <c r="AT1567" s="12" t="s">
        <v>153</v>
      </c>
      <c r="AU1567" s="12"/>
      <c r="AV1567" s="15" t="s">
        <v>173</v>
      </c>
      <c r="AW1567" s="12" t="s">
        <v>155</v>
      </c>
      <c r="AX1567" s="14">
        <v>0</v>
      </c>
      <c r="AY1567" s="14">
        <v>0</v>
      </c>
      <c r="AZ1567" s="13" t="s">
        <v>540</v>
      </c>
      <c r="BA1567" s="12" t="s">
        <v>1943</v>
      </c>
      <c r="BB1567" s="23">
        <v>0</v>
      </c>
      <c r="BC1567" s="23">
        <v>0</v>
      </c>
      <c r="BD1567" s="34" t="s">
        <v>542</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73001303</v>
      </c>
      <c r="D1568" s="13" t="s">
        <v>519</v>
      </c>
      <c r="E1568" s="14">
        <v>1</v>
      </c>
      <c r="F1568" s="20">
        <v>80000001</v>
      </c>
      <c r="G1568" s="14">
        <v>0</v>
      </c>
      <c r="H1568" s="14">
        <v>0</v>
      </c>
      <c r="I1568" s="14">
        <v>1</v>
      </c>
      <c r="J1568" s="14">
        <v>0</v>
      </c>
      <c r="K1568" s="14">
        <v>0</v>
      </c>
      <c r="L1568" s="12">
        <v>0</v>
      </c>
      <c r="M1568" s="12">
        <v>0</v>
      </c>
      <c r="N1568" s="12">
        <v>2</v>
      </c>
      <c r="O1568" s="12">
        <v>1</v>
      </c>
      <c r="P1568" s="12">
        <v>0.5</v>
      </c>
      <c r="Q1568" s="12">
        <v>0</v>
      </c>
      <c r="R1568" s="20">
        <v>0</v>
      </c>
      <c r="S1568" s="12">
        <v>0</v>
      </c>
      <c r="T1568" s="12">
        <v>1</v>
      </c>
      <c r="U1568" s="12">
        <v>2</v>
      </c>
      <c r="V1568" s="12">
        <v>0</v>
      </c>
      <c r="W1568" s="12">
        <v>3</v>
      </c>
      <c r="X1568" s="12"/>
      <c r="Y1568" s="12">
        <v>0</v>
      </c>
      <c r="Z1568" s="12">
        <v>0</v>
      </c>
      <c r="AA1568" s="12">
        <v>0</v>
      </c>
      <c r="AB1568" s="12">
        <v>0</v>
      </c>
      <c r="AC1568" s="12">
        <v>0</v>
      </c>
      <c r="AD1568" s="12">
        <v>0</v>
      </c>
      <c r="AE1568" s="12">
        <v>12</v>
      </c>
      <c r="AF1568" s="12">
        <v>2</v>
      </c>
      <c r="AG1568" s="12" t="s">
        <v>152</v>
      </c>
      <c r="AH1568" s="20">
        <v>0</v>
      </c>
      <c r="AI1568" s="20">
        <v>2</v>
      </c>
      <c r="AJ1568" s="20">
        <v>0</v>
      </c>
      <c r="AK1568" s="20">
        <v>1.5</v>
      </c>
      <c r="AL1568" s="12">
        <v>0</v>
      </c>
      <c r="AM1568" s="12">
        <v>0</v>
      </c>
      <c r="AN1568" s="12">
        <v>0</v>
      </c>
      <c r="AO1568" s="12">
        <v>2.5</v>
      </c>
      <c r="AP1568" s="12">
        <v>4000</v>
      </c>
      <c r="AQ1568" s="12">
        <v>2</v>
      </c>
      <c r="AR1568" s="12">
        <v>0</v>
      </c>
      <c r="AS1568" s="20">
        <v>0</v>
      </c>
      <c r="AT1568" s="12" t="s">
        <v>153</v>
      </c>
      <c r="AU1568" s="12"/>
      <c r="AV1568" s="15" t="s">
        <v>154</v>
      </c>
      <c r="AW1568" s="12" t="s">
        <v>155</v>
      </c>
      <c r="AX1568" s="14">
        <v>10001007</v>
      </c>
      <c r="AY1568" s="14">
        <v>70103001</v>
      </c>
      <c r="AZ1568" s="13" t="s">
        <v>156</v>
      </c>
      <c r="BA1568" s="12">
        <v>0</v>
      </c>
      <c r="BB1568" s="23">
        <v>0</v>
      </c>
      <c r="BC1568" s="23">
        <v>0</v>
      </c>
      <c r="BD1568" s="34" t="s">
        <v>520</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73001305</v>
      </c>
      <c r="D1569" s="15" t="s">
        <v>636</v>
      </c>
      <c r="E1569" s="14">
        <v>1</v>
      </c>
      <c r="F1569" s="20">
        <v>80000001</v>
      </c>
      <c r="G1569" s="14">
        <v>0</v>
      </c>
      <c r="H1569" s="14">
        <v>0</v>
      </c>
      <c r="I1569" s="14">
        <v>1</v>
      </c>
      <c r="J1569" s="14">
        <v>0</v>
      </c>
      <c r="K1569" s="14">
        <v>0</v>
      </c>
      <c r="L1569" s="14">
        <v>0</v>
      </c>
      <c r="M1569" s="14">
        <v>0</v>
      </c>
      <c r="N1569" s="12">
        <v>2</v>
      </c>
      <c r="O1569" s="14">
        <v>2</v>
      </c>
      <c r="P1569" s="14">
        <v>0.5</v>
      </c>
      <c r="Q1569" s="14">
        <v>0</v>
      </c>
      <c r="R1569" s="20">
        <v>0</v>
      </c>
      <c r="S1569" s="23">
        <v>0</v>
      </c>
      <c r="T1569" s="12">
        <v>1</v>
      </c>
      <c r="U1569" s="14">
        <v>2</v>
      </c>
      <c r="V1569" s="14">
        <v>0</v>
      </c>
      <c r="W1569" s="14">
        <v>0</v>
      </c>
      <c r="X1569" s="14"/>
      <c r="Y1569" s="14">
        <v>0</v>
      </c>
      <c r="Z1569" s="14">
        <v>0</v>
      </c>
      <c r="AA1569" s="14">
        <v>0</v>
      </c>
      <c r="AB1569" s="14">
        <v>0</v>
      </c>
      <c r="AC1569" s="12">
        <v>0</v>
      </c>
      <c r="AD1569" s="14">
        <v>0</v>
      </c>
      <c r="AE1569" s="12">
        <v>15</v>
      </c>
      <c r="AF1569" s="14">
        <v>0</v>
      </c>
      <c r="AG1569" s="14">
        <v>0</v>
      </c>
      <c r="AH1569" s="20">
        <v>2</v>
      </c>
      <c r="AI1569" s="20">
        <v>0</v>
      </c>
      <c r="AJ1569" s="20">
        <v>0</v>
      </c>
      <c r="AK1569" s="20">
        <v>0</v>
      </c>
      <c r="AL1569" s="14">
        <v>0</v>
      </c>
      <c r="AM1569" s="14">
        <v>0</v>
      </c>
      <c r="AN1569" s="14">
        <v>0</v>
      </c>
      <c r="AO1569" s="14">
        <v>0</v>
      </c>
      <c r="AP1569" s="14">
        <v>1000</v>
      </c>
      <c r="AQ1569" s="14">
        <v>0</v>
      </c>
      <c r="AR1569" s="14">
        <v>0</v>
      </c>
      <c r="AS1569" s="20" t="s">
        <v>1916</v>
      </c>
      <c r="AT1569" s="14" t="s">
        <v>153</v>
      </c>
      <c r="AU1569" s="14"/>
      <c r="AV1569" s="15" t="s">
        <v>173</v>
      </c>
      <c r="AW1569" s="14" t="s">
        <v>433</v>
      </c>
      <c r="AX1569" s="14">
        <v>0</v>
      </c>
      <c r="AY1569" s="14">
        <v>0</v>
      </c>
      <c r="AZ1569" s="15" t="s">
        <v>156</v>
      </c>
      <c r="BA1569" s="15" t="s">
        <v>153</v>
      </c>
      <c r="BB1569" s="23">
        <v>0</v>
      </c>
      <c r="BC1569" s="23">
        <v>0</v>
      </c>
      <c r="BD1569" s="35" t="s">
        <v>642</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25" customHeight="1">
      <c r="C1570" s="14">
        <v>73001306</v>
      </c>
      <c r="D1570" s="15" t="s">
        <v>1101</v>
      </c>
      <c r="E1570" s="14">
        <v>1</v>
      </c>
      <c r="F1570" s="20">
        <v>80000001</v>
      </c>
      <c r="G1570" s="14">
        <v>0</v>
      </c>
      <c r="H1570" s="14">
        <v>0</v>
      </c>
      <c r="I1570" s="14">
        <v>1</v>
      </c>
      <c r="J1570" s="14">
        <v>0</v>
      </c>
      <c r="K1570" s="12">
        <v>0</v>
      </c>
      <c r="L1570" s="14">
        <v>0</v>
      </c>
      <c r="M1570" s="14">
        <v>0</v>
      </c>
      <c r="N1570" s="12">
        <v>2</v>
      </c>
      <c r="O1570" s="14">
        <v>1</v>
      </c>
      <c r="P1570" s="14">
        <v>0.3</v>
      </c>
      <c r="Q1570" s="14">
        <v>0</v>
      </c>
      <c r="R1570" s="20">
        <v>0</v>
      </c>
      <c r="S1570" s="23">
        <v>0</v>
      </c>
      <c r="T1570" s="12">
        <v>1</v>
      </c>
      <c r="U1570" s="14">
        <v>1</v>
      </c>
      <c r="V1570" s="14">
        <v>0</v>
      </c>
      <c r="W1570" s="14">
        <v>3</v>
      </c>
      <c r="X1570" s="14"/>
      <c r="Y1570" s="14">
        <v>0</v>
      </c>
      <c r="Z1570" s="14">
        <v>0</v>
      </c>
      <c r="AA1570" s="14">
        <v>0</v>
      </c>
      <c r="AB1570" s="14">
        <v>0</v>
      </c>
      <c r="AC1570" s="14">
        <v>1</v>
      </c>
      <c r="AD1570" s="14">
        <v>12</v>
      </c>
      <c r="AE1570" s="14">
        <v>12</v>
      </c>
      <c r="AF1570" s="14">
        <v>0</v>
      </c>
      <c r="AG1570" s="14">
        <v>3</v>
      </c>
      <c r="AH1570" s="20">
        <v>7</v>
      </c>
      <c r="AI1570" s="20">
        <v>0</v>
      </c>
      <c r="AJ1570" s="20">
        <v>0</v>
      </c>
      <c r="AK1570" s="20">
        <v>10</v>
      </c>
      <c r="AL1570" s="14">
        <v>0</v>
      </c>
      <c r="AM1570" s="14">
        <v>0</v>
      </c>
      <c r="AN1570" s="14">
        <v>0</v>
      </c>
      <c r="AO1570" s="14">
        <v>0</v>
      </c>
      <c r="AP1570" s="14">
        <v>3000</v>
      </c>
      <c r="AQ1570" s="14">
        <v>0.5</v>
      </c>
      <c r="AR1570" s="14">
        <v>20</v>
      </c>
      <c r="AS1570" s="20">
        <v>0</v>
      </c>
      <c r="AT1570" s="14" t="s">
        <v>153</v>
      </c>
      <c r="AU1570" s="14"/>
      <c r="AV1570" s="13" t="s">
        <v>742</v>
      </c>
      <c r="AW1570" s="14" t="s">
        <v>174</v>
      </c>
      <c r="AX1570" s="14">
        <v>10000011</v>
      </c>
      <c r="AY1570" s="14">
        <v>20001010</v>
      </c>
      <c r="AZ1570" s="15" t="s">
        <v>195</v>
      </c>
      <c r="BA1570" s="15" t="s">
        <v>153</v>
      </c>
      <c r="BB1570" s="23">
        <v>0</v>
      </c>
      <c r="BC1570" s="23">
        <v>0</v>
      </c>
      <c r="BD1570" s="34" t="s">
        <v>1102</v>
      </c>
      <c r="BE1570" s="14">
        <v>0</v>
      </c>
      <c r="BF1570" s="12">
        <v>0</v>
      </c>
      <c r="BG1570" s="14">
        <v>0</v>
      </c>
      <c r="BH1570" s="14">
        <v>0</v>
      </c>
      <c r="BI1570" s="14">
        <v>0</v>
      </c>
      <c r="BJ1570" s="14">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73002101</v>
      </c>
      <c r="D1571" s="13" t="s">
        <v>539</v>
      </c>
      <c r="E1571" s="14">
        <v>1</v>
      </c>
      <c r="F1571" s="20">
        <v>80000001</v>
      </c>
      <c r="G1571" s="14">
        <v>0</v>
      </c>
      <c r="H1571" s="14">
        <v>0</v>
      </c>
      <c r="I1571" s="14">
        <v>1</v>
      </c>
      <c r="J1571" s="14">
        <v>0</v>
      </c>
      <c r="K1571" s="14">
        <v>0</v>
      </c>
      <c r="L1571" s="12">
        <v>0</v>
      </c>
      <c r="M1571" s="12">
        <v>0</v>
      </c>
      <c r="N1571" s="12">
        <v>2</v>
      </c>
      <c r="O1571" s="12">
        <v>2</v>
      </c>
      <c r="P1571" s="12">
        <v>0.8</v>
      </c>
      <c r="Q1571" s="12">
        <v>0</v>
      </c>
      <c r="R1571" s="20">
        <v>0</v>
      </c>
      <c r="S1571" s="12">
        <v>0</v>
      </c>
      <c r="T1571" s="12">
        <v>1</v>
      </c>
      <c r="U1571" s="12">
        <v>2</v>
      </c>
      <c r="V1571" s="12">
        <v>0</v>
      </c>
      <c r="W1571" s="12">
        <v>0</v>
      </c>
      <c r="X1571" s="12"/>
      <c r="Y1571" s="12">
        <v>0</v>
      </c>
      <c r="Z1571" s="12">
        <v>0</v>
      </c>
      <c r="AA1571" s="12">
        <v>0</v>
      </c>
      <c r="AB1571" s="12">
        <v>0</v>
      </c>
      <c r="AC1571" s="12">
        <v>0</v>
      </c>
      <c r="AD1571" s="12">
        <v>0</v>
      </c>
      <c r="AE1571" s="12">
        <v>20</v>
      </c>
      <c r="AF1571" s="12">
        <v>0</v>
      </c>
      <c r="AG1571" s="12">
        <v>0</v>
      </c>
      <c r="AH1571" s="20">
        <v>2</v>
      </c>
      <c r="AI1571" s="20">
        <v>2</v>
      </c>
      <c r="AJ1571" s="20">
        <v>0</v>
      </c>
      <c r="AK1571" s="20">
        <v>1.5</v>
      </c>
      <c r="AL1571" s="12">
        <v>0</v>
      </c>
      <c r="AM1571" s="12">
        <v>0</v>
      </c>
      <c r="AN1571" s="12">
        <v>0</v>
      </c>
      <c r="AO1571" s="12">
        <v>1</v>
      </c>
      <c r="AP1571" s="12">
        <v>3000</v>
      </c>
      <c r="AQ1571" s="12">
        <v>0.5</v>
      </c>
      <c r="AR1571" s="12">
        <v>0</v>
      </c>
      <c r="AS1571" s="20">
        <v>0</v>
      </c>
      <c r="AT1571" s="12" t="s">
        <v>153</v>
      </c>
      <c r="AU1571" s="12"/>
      <c r="AV1571" s="15" t="s">
        <v>173</v>
      </c>
      <c r="AW1571" s="12" t="s">
        <v>155</v>
      </c>
      <c r="AX1571" s="14">
        <v>0</v>
      </c>
      <c r="AY1571" s="14">
        <v>0</v>
      </c>
      <c r="AZ1571" s="13" t="s">
        <v>540</v>
      </c>
      <c r="BA1571" s="12" t="s">
        <v>1944</v>
      </c>
      <c r="BB1571" s="23">
        <v>0</v>
      </c>
      <c r="BC1571" s="23">
        <v>0</v>
      </c>
      <c r="BD1571" s="34" t="s">
        <v>542</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73002102</v>
      </c>
      <c r="D1572" s="15" t="s">
        <v>1945</v>
      </c>
      <c r="E1572" s="14">
        <v>1</v>
      </c>
      <c r="F1572" s="20">
        <v>80000001</v>
      </c>
      <c r="G1572" s="14">
        <v>0</v>
      </c>
      <c r="H1572" s="14">
        <v>0</v>
      </c>
      <c r="I1572" s="14">
        <v>1</v>
      </c>
      <c r="J1572" s="14">
        <v>0</v>
      </c>
      <c r="K1572" s="14">
        <v>0</v>
      </c>
      <c r="L1572" s="14">
        <v>0</v>
      </c>
      <c r="M1572" s="14">
        <v>0</v>
      </c>
      <c r="N1572" s="12">
        <v>2</v>
      </c>
      <c r="O1572" s="14">
        <v>2</v>
      </c>
      <c r="P1572" s="14">
        <v>0.6</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4">
        <v>20</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90401006</v>
      </c>
      <c r="AT1572" s="14" t="s">
        <v>153</v>
      </c>
      <c r="AU1572" s="14"/>
      <c r="AV1572" s="15" t="s">
        <v>173</v>
      </c>
      <c r="AW1572" s="14" t="s">
        <v>433</v>
      </c>
      <c r="AX1572" s="14">
        <v>0</v>
      </c>
      <c r="AY1572" s="14">
        <v>40000003</v>
      </c>
      <c r="AZ1572" s="15" t="s">
        <v>156</v>
      </c>
      <c r="BA1572" s="15" t="s">
        <v>153</v>
      </c>
      <c r="BB1572" s="23">
        <v>0</v>
      </c>
      <c r="BC1572" s="23">
        <v>0</v>
      </c>
      <c r="BD1572" s="35" t="s">
        <v>1946</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73002103</v>
      </c>
      <c r="D1573" s="15" t="s">
        <v>1947</v>
      </c>
      <c r="E1573" s="14">
        <v>1</v>
      </c>
      <c r="F1573" s="20">
        <v>80000001</v>
      </c>
      <c r="G1573" s="14">
        <v>0</v>
      </c>
      <c r="H1573" s="14">
        <v>0</v>
      </c>
      <c r="I1573" s="14">
        <v>1</v>
      </c>
      <c r="J1573" s="14">
        <v>0</v>
      </c>
      <c r="K1573" s="14">
        <v>0</v>
      </c>
      <c r="L1573" s="14">
        <v>0</v>
      </c>
      <c r="M1573" s="14">
        <v>0</v>
      </c>
      <c r="N1573" s="12">
        <v>2</v>
      </c>
      <c r="O1573" s="14">
        <v>6</v>
      </c>
      <c r="P1573" s="14">
        <v>0</v>
      </c>
      <c r="Q1573" s="14">
        <v>0</v>
      </c>
      <c r="R1573" s="20">
        <v>0</v>
      </c>
      <c r="S1573" s="23">
        <v>0</v>
      </c>
      <c r="T1573" s="12">
        <v>1</v>
      </c>
      <c r="U1573" s="14">
        <v>2</v>
      </c>
      <c r="V1573" s="14">
        <v>0</v>
      </c>
      <c r="W1573" s="14">
        <v>10</v>
      </c>
      <c r="X1573" s="14"/>
      <c r="Y1573" s="14">
        <v>0</v>
      </c>
      <c r="Z1573" s="14">
        <v>0</v>
      </c>
      <c r="AA1573" s="14">
        <v>0</v>
      </c>
      <c r="AB1573" s="14">
        <v>0</v>
      </c>
      <c r="AC1573" s="14">
        <v>0</v>
      </c>
      <c r="AD1573" s="14">
        <v>0</v>
      </c>
      <c r="AE1573" s="14">
        <v>15</v>
      </c>
      <c r="AF1573" s="14">
        <v>1</v>
      </c>
      <c r="AG1573" s="14">
        <v>3</v>
      </c>
      <c r="AH1573" s="20">
        <v>1</v>
      </c>
      <c r="AI1573" s="20">
        <v>0</v>
      </c>
      <c r="AJ1573" s="20">
        <v>0</v>
      </c>
      <c r="AK1573" s="20">
        <v>1.5</v>
      </c>
      <c r="AL1573" s="14">
        <v>0</v>
      </c>
      <c r="AM1573" s="14">
        <v>0</v>
      </c>
      <c r="AN1573" s="14">
        <v>0</v>
      </c>
      <c r="AO1573" s="14">
        <v>1</v>
      </c>
      <c r="AP1573" s="14">
        <v>1000</v>
      </c>
      <c r="AQ1573" s="14">
        <v>0.5</v>
      </c>
      <c r="AR1573" s="14">
        <v>0</v>
      </c>
      <c r="AS1573" s="20">
        <v>0</v>
      </c>
      <c r="AT1573" s="14" t="s">
        <v>929</v>
      </c>
      <c r="AU1573" s="14"/>
      <c r="AV1573" s="15" t="s">
        <v>173</v>
      </c>
      <c r="AW1573" s="14" t="s">
        <v>155</v>
      </c>
      <c r="AX1573" s="14">
        <v>10002001</v>
      </c>
      <c r="AY1573" s="14">
        <v>70106001</v>
      </c>
      <c r="AZ1573" s="15" t="s">
        <v>183</v>
      </c>
      <c r="BA1573" s="15" t="s">
        <v>544</v>
      </c>
      <c r="BB1573" s="23">
        <v>0</v>
      </c>
      <c r="BC1573" s="23">
        <v>0</v>
      </c>
      <c r="BD1573" s="35" t="s">
        <v>545</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73002104</v>
      </c>
      <c r="D1574" s="15" t="s">
        <v>1947</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173</v>
      </c>
      <c r="AW1574" s="14" t="s">
        <v>433</v>
      </c>
      <c r="AX1574" s="14">
        <v>0</v>
      </c>
      <c r="AY1574" s="14">
        <v>40000003</v>
      </c>
      <c r="AZ1574" s="15" t="s">
        <v>156</v>
      </c>
      <c r="BA1574" s="15" t="s">
        <v>153</v>
      </c>
      <c r="BB1574" s="23">
        <v>0</v>
      </c>
      <c r="BC1574" s="23">
        <v>0</v>
      </c>
      <c r="BD1574" s="35" t="s">
        <v>654</v>
      </c>
      <c r="BE1574" s="14">
        <v>0</v>
      </c>
      <c r="BF1574" s="12">
        <v>0</v>
      </c>
      <c r="BG1574" s="14">
        <v>0</v>
      </c>
      <c r="BH1574" s="14">
        <v>0</v>
      </c>
      <c r="BI1574" s="14">
        <v>0</v>
      </c>
      <c r="BJ1574" s="14">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73002105</v>
      </c>
      <c r="D1575" s="13" t="s">
        <v>658</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1</v>
      </c>
      <c r="X1575" s="12"/>
      <c r="Y1575" s="12">
        <v>0</v>
      </c>
      <c r="Z1575" s="12">
        <v>1</v>
      </c>
      <c r="AA1575" s="12">
        <v>0</v>
      </c>
      <c r="AB1575" s="12">
        <v>0</v>
      </c>
      <c r="AC1575" s="12">
        <v>0</v>
      </c>
      <c r="AD1575" s="12">
        <v>0</v>
      </c>
      <c r="AE1575" s="12">
        <v>30</v>
      </c>
      <c r="AF1575" s="12">
        <v>1</v>
      </c>
      <c r="AG1575" s="12" t="s">
        <v>168</v>
      </c>
      <c r="AH1575" s="20">
        <v>0</v>
      </c>
      <c r="AI1575" s="20">
        <v>0</v>
      </c>
      <c r="AJ1575" s="20">
        <v>0</v>
      </c>
      <c r="AK1575" s="20">
        <v>0</v>
      </c>
      <c r="AL1575" s="12">
        <v>0</v>
      </c>
      <c r="AM1575" s="12">
        <v>0</v>
      </c>
      <c r="AN1575" s="12">
        <v>0</v>
      </c>
      <c r="AO1575" s="12">
        <v>0.5</v>
      </c>
      <c r="AP1575" s="12">
        <v>999999</v>
      </c>
      <c r="AQ1575" s="12">
        <v>0.5</v>
      </c>
      <c r="AR1575" s="12">
        <v>0</v>
      </c>
      <c r="AS1575" s="20">
        <v>0</v>
      </c>
      <c r="AT1575" s="226" t="s">
        <v>1917</v>
      </c>
      <c r="AU1575" s="20"/>
      <c r="AV1575" s="15" t="s">
        <v>154</v>
      </c>
      <c r="AW1575" s="12" t="s">
        <v>159</v>
      </c>
      <c r="AX1575" s="14">
        <v>10000007</v>
      </c>
      <c r="AY1575" s="14">
        <v>70202004</v>
      </c>
      <c r="AZ1575" s="15" t="s">
        <v>183</v>
      </c>
      <c r="BA1575" s="15" t="s">
        <v>226</v>
      </c>
      <c r="BB1575" s="23">
        <v>0</v>
      </c>
      <c r="BC1575" s="23">
        <v>0</v>
      </c>
      <c r="BD1575" s="34" t="s">
        <v>1948</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73002201</v>
      </c>
      <c r="D1576" s="13" t="s">
        <v>687</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t="s">
        <v>534</v>
      </c>
      <c r="AH1576" s="20">
        <v>1</v>
      </c>
      <c r="AI1576" s="20">
        <v>1</v>
      </c>
      <c r="AJ1576" s="20">
        <v>0</v>
      </c>
      <c r="AK1576" s="20">
        <v>3</v>
      </c>
      <c r="AL1576" s="12">
        <v>0</v>
      </c>
      <c r="AM1576" s="12">
        <v>0</v>
      </c>
      <c r="AN1576" s="12">
        <v>0</v>
      </c>
      <c r="AO1576" s="12">
        <v>3</v>
      </c>
      <c r="AP1576" s="12">
        <v>5000</v>
      </c>
      <c r="AQ1576" s="12">
        <v>2.5</v>
      </c>
      <c r="AR1576" s="12">
        <v>0</v>
      </c>
      <c r="AS1576" s="20">
        <v>0</v>
      </c>
      <c r="AT1576" s="12" t="s">
        <v>153</v>
      </c>
      <c r="AU1576" s="12"/>
      <c r="AV1576" s="15" t="s">
        <v>154</v>
      </c>
      <c r="AW1576" s="12" t="s">
        <v>159</v>
      </c>
      <c r="AX1576" s="14">
        <v>10000007</v>
      </c>
      <c r="AY1576" s="14">
        <v>70107001</v>
      </c>
      <c r="AZ1576" s="13" t="s">
        <v>156</v>
      </c>
      <c r="BA1576" s="12">
        <v>0</v>
      </c>
      <c r="BB1576" s="23">
        <v>0</v>
      </c>
      <c r="BC1576" s="23">
        <v>0</v>
      </c>
      <c r="BD1576" s="34" t="s">
        <v>1910</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73002202</v>
      </c>
      <c r="D1577" s="13" t="s">
        <v>689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173</v>
      </c>
      <c r="AW1577" s="12" t="s">
        <v>159</v>
      </c>
      <c r="AX1577" s="14">
        <v>10000007</v>
      </c>
      <c r="AY1577" s="14">
        <v>70103003</v>
      </c>
      <c r="AZ1577" s="13" t="s">
        <v>156</v>
      </c>
      <c r="BA1577" s="12" t="s">
        <v>1949</v>
      </c>
      <c r="BB1577" s="23">
        <v>0</v>
      </c>
      <c r="BC1577" s="23">
        <v>0</v>
      </c>
      <c r="BD1577" s="34" t="s">
        <v>1912</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73002203</v>
      </c>
      <c r="D1578" s="13" t="s">
        <v>692</v>
      </c>
      <c r="E1578" s="12">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1950</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73002204</v>
      </c>
      <c r="D1579" s="15" t="s">
        <v>601</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4">
        <v>20</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90102001</v>
      </c>
      <c r="AT1579" s="14" t="s">
        <v>153</v>
      </c>
      <c r="AU1579" s="14"/>
      <c r="AV1579" s="15" t="s">
        <v>173</v>
      </c>
      <c r="AW1579" s="14" t="s">
        <v>433</v>
      </c>
      <c r="AX1579" s="14">
        <v>0</v>
      </c>
      <c r="AY1579" s="14">
        <v>40000003</v>
      </c>
      <c r="AZ1579" s="15" t="s">
        <v>156</v>
      </c>
      <c r="BA1579" s="15" t="s">
        <v>153</v>
      </c>
      <c r="BB1579" s="23">
        <v>0</v>
      </c>
      <c r="BC1579" s="23">
        <v>0</v>
      </c>
      <c r="BD1579" s="35" t="s">
        <v>695</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73002205</v>
      </c>
      <c r="D1580" s="15" t="s">
        <v>696</v>
      </c>
      <c r="E1580" s="14">
        <v>1</v>
      </c>
      <c r="F1580" s="20">
        <v>80000001</v>
      </c>
      <c r="G1580" s="14">
        <v>0</v>
      </c>
      <c r="H1580" s="14">
        <v>0</v>
      </c>
      <c r="I1580" s="14">
        <v>1</v>
      </c>
      <c r="J1580" s="14">
        <v>0</v>
      </c>
      <c r="K1580" s="14">
        <v>0</v>
      </c>
      <c r="L1580" s="14">
        <v>0</v>
      </c>
      <c r="M1580" s="14">
        <v>0</v>
      </c>
      <c r="N1580" s="12">
        <v>2</v>
      </c>
      <c r="O1580" s="14">
        <v>2</v>
      </c>
      <c r="P1580" s="14">
        <v>0.6</v>
      </c>
      <c r="Q1580" s="14">
        <v>0</v>
      </c>
      <c r="R1580" s="20">
        <v>0</v>
      </c>
      <c r="S1580" s="23">
        <v>0</v>
      </c>
      <c r="T1580" s="12">
        <v>1</v>
      </c>
      <c r="U1580" s="14">
        <v>2</v>
      </c>
      <c r="V1580" s="14">
        <v>0</v>
      </c>
      <c r="W1580" s="14">
        <v>0</v>
      </c>
      <c r="X1580" s="14"/>
      <c r="Y1580" s="14">
        <v>0</v>
      </c>
      <c r="Z1580" s="14">
        <v>0</v>
      </c>
      <c r="AA1580" s="14">
        <v>0</v>
      </c>
      <c r="AB1580" s="14">
        <v>0</v>
      </c>
      <c r="AC1580" s="14">
        <v>0</v>
      </c>
      <c r="AD1580" s="14">
        <v>0</v>
      </c>
      <c r="AE1580" s="12">
        <v>99999</v>
      </c>
      <c r="AF1580" s="14">
        <v>0</v>
      </c>
      <c r="AG1580" s="14">
        <v>0</v>
      </c>
      <c r="AH1580" s="20">
        <v>2</v>
      </c>
      <c r="AI1580" s="20">
        <v>0</v>
      </c>
      <c r="AJ1580" s="20">
        <v>0</v>
      </c>
      <c r="AK1580" s="20">
        <v>0</v>
      </c>
      <c r="AL1580" s="14">
        <v>0</v>
      </c>
      <c r="AM1580" s="14">
        <v>0</v>
      </c>
      <c r="AN1580" s="14">
        <v>0</v>
      </c>
      <c r="AO1580" s="14">
        <v>0</v>
      </c>
      <c r="AP1580" s="14">
        <v>1000</v>
      </c>
      <c r="AQ1580" s="14">
        <v>0</v>
      </c>
      <c r="AR1580" s="14">
        <v>0</v>
      </c>
      <c r="AS1580" s="20">
        <v>90104002</v>
      </c>
      <c r="AT1580" s="14" t="s">
        <v>153</v>
      </c>
      <c r="AU1580" s="14"/>
      <c r="AV1580" s="15" t="s">
        <v>173</v>
      </c>
      <c r="AW1580" s="14" t="s">
        <v>433</v>
      </c>
      <c r="AX1580" s="14">
        <v>0</v>
      </c>
      <c r="AY1580" s="14">
        <v>0</v>
      </c>
      <c r="AZ1580" s="15" t="s">
        <v>156</v>
      </c>
      <c r="BA1580" s="15" t="s">
        <v>153</v>
      </c>
      <c r="BB1580" s="23">
        <v>0</v>
      </c>
      <c r="BC1580" s="23">
        <v>0</v>
      </c>
      <c r="BD1580" s="35" t="s">
        <v>533</v>
      </c>
      <c r="BE1580" s="14">
        <v>0</v>
      </c>
      <c r="BF1580" s="12">
        <v>0</v>
      </c>
      <c r="BG1580" s="14">
        <v>0</v>
      </c>
      <c r="BH1580" s="14">
        <v>0</v>
      </c>
      <c r="BI1580" s="14">
        <v>0</v>
      </c>
      <c r="BJ1580" s="14">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73002301</v>
      </c>
      <c r="D1581" s="13" t="s">
        <v>597</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v>3</v>
      </c>
      <c r="AH1581" s="20">
        <v>4</v>
      </c>
      <c r="AI1581" s="20">
        <v>1</v>
      </c>
      <c r="AJ1581" s="20">
        <v>0</v>
      </c>
      <c r="AK1581" s="20">
        <v>1.5</v>
      </c>
      <c r="AL1581" s="12">
        <v>0</v>
      </c>
      <c r="AM1581" s="12">
        <v>0</v>
      </c>
      <c r="AN1581" s="12">
        <v>0</v>
      </c>
      <c r="AO1581" s="12">
        <v>3</v>
      </c>
      <c r="AP1581" s="12">
        <v>999999</v>
      </c>
      <c r="AQ1581" s="12">
        <v>3</v>
      </c>
      <c r="AR1581" s="12">
        <v>0</v>
      </c>
      <c r="AS1581" s="20">
        <v>0</v>
      </c>
      <c r="AT1581" s="12" t="s">
        <v>153</v>
      </c>
      <c r="AU1581" s="12"/>
      <c r="AV1581" s="15" t="s">
        <v>154</v>
      </c>
      <c r="AW1581" s="12" t="s">
        <v>159</v>
      </c>
      <c r="AX1581" s="14">
        <v>10000007</v>
      </c>
      <c r="AY1581" s="14">
        <v>70205001</v>
      </c>
      <c r="AZ1581" s="13" t="s">
        <v>156</v>
      </c>
      <c r="BA1581" s="12" t="s">
        <v>1951</v>
      </c>
      <c r="BB1581" s="23">
        <v>0</v>
      </c>
      <c r="BC1581" s="23">
        <v>0</v>
      </c>
      <c r="BD1581" s="34" t="s">
        <v>599</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73002302</v>
      </c>
      <c r="D1582" s="13" t="s">
        <v>626</v>
      </c>
      <c r="E1582" s="14">
        <v>1</v>
      </c>
      <c r="F1582" s="20">
        <v>80000001</v>
      </c>
      <c r="G1582" s="14">
        <v>0</v>
      </c>
      <c r="H1582" s="14">
        <v>0</v>
      </c>
      <c r="I1582" s="14">
        <v>1</v>
      </c>
      <c r="J1582" s="14">
        <v>0</v>
      </c>
      <c r="K1582" s="14">
        <v>0</v>
      </c>
      <c r="L1582" s="12">
        <v>0</v>
      </c>
      <c r="M1582" s="12">
        <v>0</v>
      </c>
      <c r="N1582" s="12">
        <v>2</v>
      </c>
      <c r="O1582" s="12">
        <v>1</v>
      </c>
      <c r="P1582" s="12">
        <v>0.3</v>
      </c>
      <c r="Q1582" s="12">
        <v>0</v>
      </c>
      <c r="R1582" s="20">
        <v>1</v>
      </c>
      <c r="S1582" s="12">
        <v>0</v>
      </c>
      <c r="T1582" s="12">
        <v>1</v>
      </c>
      <c r="U1582" s="12">
        <v>2</v>
      </c>
      <c r="V1582" s="12">
        <v>0</v>
      </c>
      <c r="W1582" s="12">
        <v>3</v>
      </c>
      <c r="X1582" s="12"/>
      <c r="Y1582" s="12">
        <v>0</v>
      </c>
      <c r="Z1582" s="12">
        <v>1</v>
      </c>
      <c r="AA1582" s="12">
        <v>0</v>
      </c>
      <c r="AB1582" s="12">
        <v>0</v>
      </c>
      <c r="AC1582" s="12">
        <v>0</v>
      </c>
      <c r="AD1582" s="12">
        <v>0</v>
      </c>
      <c r="AE1582" s="12">
        <v>15</v>
      </c>
      <c r="AF1582" s="12">
        <v>1</v>
      </c>
      <c r="AG1582" s="12" t="s">
        <v>534</v>
      </c>
      <c r="AH1582" s="20">
        <v>0</v>
      </c>
      <c r="AI1582" s="20">
        <v>1</v>
      </c>
      <c r="AJ1582" s="20">
        <v>0</v>
      </c>
      <c r="AK1582" s="20">
        <v>3</v>
      </c>
      <c r="AL1582" s="12">
        <v>0</v>
      </c>
      <c r="AM1582" s="12">
        <v>0</v>
      </c>
      <c r="AN1582" s="12">
        <v>0</v>
      </c>
      <c r="AO1582" s="12">
        <v>3</v>
      </c>
      <c r="AP1582" s="12">
        <v>5000</v>
      </c>
      <c r="AQ1582" s="12">
        <v>2.5</v>
      </c>
      <c r="AR1582" s="12">
        <v>0</v>
      </c>
      <c r="AS1582" s="20">
        <v>0</v>
      </c>
      <c r="AT1582" s="12" t="s">
        <v>584</v>
      </c>
      <c r="AU1582" s="12"/>
      <c r="AV1582" s="15" t="s">
        <v>202</v>
      </c>
      <c r="AW1582" s="12" t="s">
        <v>159</v>
      </c>
      <c r="AX1582" s="14">
        <v>10000007</v>
      </c>
      <c r="AY1582" s="14">
        <v>70403003</v>
      </c>
      <c r="AZ1582" s="13" t="s">
        <v>156</v>
      </c>
      <c r="BA1582" s="12">
        <v>0</v>
      </c>
      <c r="BB1582" s="23">
        <v>0</v>
      </c>
      <c r="BC1582" s="23">
        <v>0</v>
      </c>
      <c r="BD1582" s="34" t="s">
        <v>644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73002303</v>
      </c>
      <c r="D1583" s="13" t="s">
        <v>572</v>
      </c>
      <c r="E1583" s="14">
        <v>1</v>
      </c>
      <c r="F1583" s="20">
        <v>80000001</v>
      </c>
      <c r="G1583" s="14">
        <v>0</v>
      </c>
      <c r="H1583" s="14">
        <v>0</v>
      </c>
      <c r="I1583" s="14">
        <v>1</v>
      </c>
      <c r="J1583" s="14">
        <v>0</v>
      </c>
      <c r="K1583" s="14">
        <v>0</v>
      </c>
      <c r="L1583" s="12">
        <v>0</v>
      </c>
      <c r="M1583" s="12">
        <v>0</v>
      </c>
      <c r="N1583" s="12">
        <v>2</v>
      </c>
      <c r="O1583" s="12">
        <v>1</v>
      </c>
      <c r="P1583" s="12">
        <v>1</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10</v>
      </c>
      <c r="AF1583" s="12">
        <v>2</v>
      </c>
      <c r="AG1583" s="12" t="s">
        <v>152</v>
      </c>
      <c r="AH1583" s="20">
        <v>0</v>
      </c>
      <c r="AI1583" s="20">
        <v>2</v>
      </c>
      <c r="AJ1583" s="20">
        <v>0</v>
      </c>
      <c r="AK1583" s="20">
        <v>1.5</v>
      </c>
      <c r="AL1583" s="12">
        <v>0</v>
      </c>
      <c r="AM1583" s="12">
        <v>0</v>
      </c>
      <c r="AN1583" s="12">
        <v>0</v>
      </c>
      <c r="AO1583" s="12">
        <v>1.5</v>
      </c>
      <c r="AP1583" s="12">
        <v>10000</v>
      </c>
      <c r="AQ1583" s="12">
        <v>1</v>
      </c>
      <c r="AR1583" s="12">
        <v>5</v>
      </c>
      <c r="AS1583" s="20">
        <v>0</v>
      </c>
      <c r="AT1583" s="12" t="s">
        <v>153</v>
      </c>
      <c r="AU1583" s="12"/>
      <c r="AV1583" s="15" t="s">
        <v>158</v>
      </c>
      <c r="AW1583" s="12" t="s">
        <v>159</v>
      </c>
      <c r="AX1583" s="14">
        <v>10000007</v>
      </c>
      <c r="AY1583" s="14">
        <v>70302003</v>
      </c>
      <c r="AZ1583" s="15" t="s">
        <v>181</v>
      </c>
      <c r="BA1583" s="23" t="s">
        <v>1952</v>
      </c>
      <c r="BB1583" s="23">
        <v>0</v>
      </c>
      <c r="BC1583" s="23">
        <v>0</v>
      </c>
      <c r="BD1583" s="34" t="s">
        <v>641</v>
      </c>
      <c r="BE1583" s="12">
        <v>1</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73002304</v>
      </c>
      <c r="D1584" s="15" t="s">
        <v>246</v>
      </c>
      <c r="E1584" s="14">
        <v>1</v>
      </c>
      <c r="F1584" s="20">
        <v>80000001</v>
      </c>
      <c r="G1584" s="14">
        <v>0</v>
      </c>
      <c r="H1584" s="14">
        <v>0</v>
      </c>
      <c r="I1584" s="14">
        <v>1</v>
      </c>
      <c r="J1584" s="14">
        <v>0</v>
      </c>
      <c r="K1584" s="14">
        <v>0</v>
      </c>
      <c r="L1584" s="14">
        <v>0</v>
      </c>
      <c r="M1584" s="14">
        <v>0</v>
      </c>
      <c r="N1584" s="12">
        <v>2</v>
      </c>
      <c r="O1584" s="14">
        <v>2</v>
      </c>
      <c r="P1584" s="14">
        <v>0.8</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173</v>
      </c>
      <c r="AW1584" s="14" t="s">
        <v>433</v>
      </c>
      <c r="AX1584" s="14">
        <v>0</v>
      </c>
      <c r="AY1584" s="14">
        <v>40000003</v>
      </c>
      <c r="AZ1584" s="15" t="s">
        <v>156</v>
      </c>
      <c r="BA1584" s="15" t="s">
        <v>153</v>
      </c>
      <c r="BB1584" s="23">
        <v>0</v>
      </c>
      <c r="BC1584" s="23">
        <v>0</v>
      </c>
      <c r="BD1584" s="35" t="s">
        <v>654</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73002305</v>
      </c>
      <c r="D1585" s="15" t="s">
        <v>636</v>
      </c>
      <c r="E1585" s="14">
        <v>1</v>
      </c>
      <c r="F1585" s="20">
        <v>80000001</v>
      </c>
      <c r="G1585" s="14">
        <v>0</v>
      </c>
      <c r="H1585" s="14">
        <v>0</v>
      </c>
      <c r="I1585" s="14">
        <v>1</v>
      </c>
      <c r="J1585" s="14">
        <v>0</v>
      </c>
      <c r="K1585" s="14">
        <v>0</v>
      </c>
      <c r="L1585" s="14">
        <v>0</v>
      </c>
      <c r="M1585" s="14">
        <v>0</v>
      </c>
      <c r="N1585" s="12">
        <v>2</v>
      </c>
      <c r="O1585" s="14">
        <v>2</v>
      </c>
      <c r="P1585" s="14">
        <v>0.5</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15</v>
      </c>
      <c r="AF1585" s="14">
        <v>0</v>
      </c>
      <c r="AG1585" s="14">
        <v>0</v>
      </c>
      <c r="AH1585" s="20">
        <v>2</v>
      </c>
      <c r="AI1585" s="20">
        <v>0</v>
      </c>
      <c r="AJ1585" s="20">
        <v>0</v>
      </c>
      <c r="AK1585" s="20">
        <v>0</v>
      </c>
      <c r="AL1585" s="14">
        <v>0</v>
      </c>
      <c r="AM1585" s="14">
        <v>0</v>
      </c>
      <c r="AN1585" s="14">
        <v>0</v>
      </c>
      <c r="AO1585" s="14">
        <v>0</v>
      </c>
      <c r="AP1585" s="14">
        <v>1000</v>
      </c>
      <c r="AQ1585" s="14">
        <v>0</v>
      </c>
      <c r="AR1585" s="14">
        <v>0</v>
      </c>
      <c r="AS1585" s="20" t="s">
        <v>1916</v>
      </c>
      <c r="AT1585" s="14" t="s">
        <v>153</v>
      </c>
      <c r="AU1585" s="14"/>
      <c r="AV1585" s="15" t="s">
        <v>173</v>
      </c>
      <c r="AW1585" s="14" t="s">
        <v>433</v>
      </c>
      <c r="AX1585" s="14">
        <v>0</v>
      </c>
      <c r="AY1585" s="14">
        <v>0</v>
      </c>
      <c r="AZ1585" s="15" t="s">
        <v>156</v>
      </c>
      <c r="BA1585" s="15" t="s">
        <v>153</v>
      </c>
      <c r="BB1585" s="23">
        <v>0</v>
      </c>
      <c r="BC1585" s="23">
        <v>0</v>
      </c>
      <c r="BD1585" s="35" t="s">
        <v>642</v>
      </c>
      <c r="BE1585" s="14">
        <v>0</v>
      </c>
      <c r="BF1585" s="12">
        <v>0</v>
      </c>
      <c r="BG1585" s="14">
        <v>0</v>
      </c>
      <c r="BH1585" s="14">
        <v>0</v>
      </c>
      <c r="BI1585" s="14">
        <v>0</v>
      </c>
      <c r="BJ1585" s="14">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73002307</v>
      </c>
      <c r="D1586" s="13" t="s">
        <v>609</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168</v>
      </c>
      <c r="AH1586" s="20">
        <v>0</v>
      </c>
      <c r="AI1586" s="20">
        <v>0</v>
      </c>
      <c r="AJ1586" s="20">
        <v>0</v>
      </c>
      <c r="AK1586" s="20">
        <v>0</v>
      </c>
      <c r="AL1586" s="12">
        <v>0</v>
      </c>
      <c r="AM1586" s="12">
        <v>0</v>
      </c>
      <c r="AN1586" s="12">
        <v>0</v>
      </c>
      <c r="AO1586" s="12">
        <v>0.5</v>
      </c>
      <c r="AP1586" s="12">
        <v>999999</v>
      </c>
      <c r="AQ1586" s="12">
        <v>0.5</v>
      </c>
      <c r="AR1586" s="12">
        <v>0</v>
      </c>
      <c r="AS1586" s="20">
        <v>0</v>
      </c>
      <c r="AT1586" s="20">
        <v>90205007</v>
      </c>
      <c r="AU1586" s="20"/>
      <c r="AV1586" s="15" t="s">
        <v>158</v>
      </c>
      <c r="AW1586" s="12" t="s">
        <v>159</v>
      </c>
      <c r="AX1586" s="14">
        <v>10000007</v>
      </c>
      <c r="AY1586" s="14">
        <v>70205001</v>
      </c>
      <c r="AZ1586" s="15" t="s">
        <v>183</v>
      </c>
      <c r="BA1586" s="15" t="s">
        <v>226</v>
      </c>
      <c r="BB1586" s="23">
        <v>0</v>
      </c>
      <c r="BC1586" s="23">
        <v>0</v>
      </c>
      <c r="BD1586" s="34"/>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48">
        <v>73003101</v>
      </c>
      <c r="D1587" s="47" t="s">
        <v>638</v>
      </c>
      <c r="E1587" s="46">
        <v>2</v>
      </c>
      <c r="F1587" s="20">
        <v>80000001</v>
      </c>
      <c r="G1587" s="46">
        <v>0</v>
      </c>
      <c r="H1587" s="46">
        <v>0</v>
      </c>
      <c r="I1587" s="48">
        <v>1</v>
      </c>
      <c r="J1587" s="48">
        <v>0</v>
      </c>
      <c r="K1587" s="48">
        <v>0</v>
      </c>
      <c r="L1587" s="46">
        <v>0</v>
      </c>
      <c r="M1587" s="46">
        <v>0</v>
      </c>
      <c r="N1587" s="12">
        <v>2</v>
      </c>
      <c r="O1587" s="46">
        <v>1</v>
      </c>
      <c r="P1587" s="46">
        <v>0.5</v>
      </c>
      <c r="Q1587" s="46">
        <v>0</v>
      </c>
      <c r="R1587" s="52">
        <v>1</v>
      </c>
      <c r="S1587" s="46">
        <v>0</v>
      </c>
      <c r="T1587" s="46">
        <v>1</v>
      </c>
      <c r="U1587" s="46">
        <v>2</v>
      </c>
      <c r="V1587" s="46">
        <v>0</v>
      </c>
      <c r="W1587" s="46">
        <v>1.4</v>
      </c>
      <c r="X1587" s="46"/>
      <c r="Y1587" s="46">
        <v>150</v>
      </c>
      <c r="Z1587" s="46">
        <v>1</v>
      </c>
      <c r="AA1587" s="46">
        <v>0</v>
      </c>
      <c r="AB1587" s="46">
        <v>0</v>
      </c>
      <c r="AC1587" s="46">
        <v>0</v>
      </c>
      <c r="AD1587" s="46">
        <v>0</v>
      </c>
      <c r="AE1587" s="46">
        <v>12</v>
      </c>
      <c r="AF1587" s="46">
        <v>2</v>
      </c>
      <c r="AG1587" s="46" t="s">
        <v>152</v>
      </c>
      <c r="AH1587" s="52">
        <v>7</v>
      </c>
      <c r="AI1587" s="52">
        <v>2</v>
      </c>
      <c r="AJ1587" s="20">
        <v>0</v>
      </c>
      <c r="AK1587" s="52">
        <v>1.5</v>
      </c>
      <c r="AL1587" s="46">
        <v>0</v>
      </c>
      <c r="AM1587" s="46">
        <v>0</v>
      </c>
      <c r="AN1587" s="46">
        <v>0</v>
      </c>
      <c r="AO1587" s="46">
        <v>1.5</v>
      </c>
      <c r="AP1587" s="46">
        <v>1200</v>
      </c>
      <c r="AQ1587" s="46">
        <v>1</v>
      </c>
      <c r="AR1587" s="46">
        <v>15</v>
      </c>
      <c r="AS1587" s="52">
        <v>0</v>
      </c>
      <c r="AT1587" s="46" t="s">
        <v>153</v>
      </c>
      <c r="AU1587" s="46"/>
      <c r="AV1587" s="47" t="s">
        <v>202</v>
      </c>
      <c r="AW1587" s="46" t="s">
        <v>161</v>
      </c>
      <c r="AX1587" s="48">
        <v>10000011</v>
      </c>
      <c r="AY1587" s="48">
        <v>70404001</v>
      </c>
      <c r="AZ1587" s="47" t="s">
        <v>431</v>
      </c>
      <c r="BA1587" s="46">
        <v>0</v>
      </c>
      <c r="BB1587" s="83">
        <v>0</v>
      </c>
      <c r="BC1587" s="83">
        <v>0</v>
      </c>
      <c r="BD1587" s="54" t="s">
        <v>639</v>
      </c>
      <c r="BE1587" s="46">
        <v>0</v>
      </c>
      <c r="BF1587" s="46">
        <v>0</v>
      </c>
      <c r="BG1587" s="46">
        <v>0</v>
      </c>
      <c r="BH1587" s="46">
        <v>0</v>
      </c>
      <c r="BI1587" s="46">
        <v>0</v>
      </c>
      <c r="BJ1587" s="46">
        <v>0</v>
      </c>
      <c r="BK1587" s="91">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73003102</v>
      </c>
      <c r="D1588" s="13" t="s">
        <v>626</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12</v>
      </c>
      <c r="AF1588" s="12">
        <v>1</v>
      </c>
      <c r="AG1588" s="12" t="s">
        <v>534</v>
      </c>
      <c r="AH1588" s="20">
        <v>0</v>
      </c>
      <c r="AI1588" s="20">
        <v>1</v>
      </c>
      <c r="AJ1588" s="20">
        <v>0</v>
      </c>
      <c r="AK1588" s="20">
        <v>3</v>
      </c>
      <c r="AL1588" s="12">
        <v>0</v>
      </c>
      <c r="AM1588" s="12">
        <v>0</v>
      </c>
      <c r="AN1588" s="12">
        <v>0</v>
      </c>
      <c r="AO1588" s="12">
        <v>3</v>
      </c>
      <c r="AP1588" s="12">
        <v>5000</v>
      </c>
      <c r="AQ1588" s="12">
        <v>2.5</v>
      </c>
      <c r="AR1588" s="12">
        <v>0</v>
      </c>
      <c r="AS1588" s="20">
        <v>0</v>
      </c>
      <c r="AT1588" s="12">
        <v>80001030</v>
      </c>
      <c r="AU1588" s="12"/>
      <c r="AV1588" s="15" t="s">
        <v>154</v>
      </c>
      <c r="AW1588" s="12" t="s">
        <v>159</v>
      </c>
      <c r="AX1588" s="14">
        <v>10000007</v>
      </c>
      <c r="AY1588" s="14">
        <v>70204001</v>
      </c>
      <c r="AZ1588" s="13" t="s">
        <v>156</v>
      </c>
      <c r="BA1588" s="12">
        <v>0</v>
      </c>
      <c r="BB1588" s="23">
        <v>0</v>
      </c>
      <c r="BC1588" s="23">
        <v>0</v>
      </c>
      <c r="BD1588" s="34" t="s">
        <v>1925</v>
      </c>
      <c r="BE1588" s="12">
        <v>0</v>
      </c>
      <c r="BF1588" s="12">
        <v>0</v>
      </c>
      <c r="BG1588" s="12">
        <v>0</v>
      </c>
      <c r="BH1588" s="12">
        <v>0</v>
      </c>
      <c r="BI1588" s="12">
        <v>0</v>
      </c>
      <c r="BJ1588" s="12">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73003103</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73003104</v>
      </c>
      <c r="D1590" s="13" t="s">
        <v>392</v>
      </c>
      <c r="E1590" s="14">
        <v>1</v>
      </c>
      <c r="F1590" s="20">
        <v>80000001</v>
      </c>
      <c r="G1590" s="14">
        <v>0</v>
      </c>
      <c r="H1590" s="14">
        <v>0</v>
      </c>
      <c r="I1590" s="14">
        <v>1</v>
      </c>
      <c r="J1590" s="14">
        <v>0</v>
      </c>
      <c r="K1590" s="14">
        <v>0</v>
      </c>
      <c r="L1590" s="14">
        <v>0</v>
      </c>
      <c r="M1590" s="14">
        <v>0</v>
      </c>
      <c r="N1590" s="12">
        <v>2</v>
      </c>
      <c r="O1590" s="14">
        <v>1</v>
      </c>
      <c r="P1590" s="14">
        <v>0.05</v>
      </c>
      <c r="Q1590" s="14">
        <v>0</v>
      </c>
      <c r="R1590" s="20">
        <v>0</v>
      </c>
      <c r="S1590" s="23">
        <v>0</v>
      </c>
      <c r="T1590" s="12">
        <v>1</v>
      </c>
      <c r="U1590" s="14">
        <v>1</v>
      </c>
      <c r="V1590" s="14">
        <v>0</v>
      </c>
      <c r="W1590" s="14">
        <v>2</v>
      </c>
      <c r="X1590" s="14"/>
      <c r="Y1590" s="14">
        <v>0</v>
      </c>
      <c r="Z1590" s="14">
        <v>0</v>
      </c>
      <c r="AA1590" s="14">
        <v>0</v>
      </c>
      <c r="AB1590" s="14">
        <v>0</v>
      </c>
      <c r="AC1590" s="12">
        <v>0</v>
      </c>
      <c r="AD1590" s="14">
        <v>0</v>
      </c>
      <c r="AE1590" s="14">
        <v>10</v>
      </c>
      <c r="AF1590" s="14">
        <v>0</v>
      </c>
      <c r="AG1590" s="14">
        <v>0</v>
      </c>
      <c r="AH1590" s="20">
        <v>7</v>
      </c>
      <c r="AI1590" s="20">
        <v>0</v>
      </c>
      <c r="AJ1590" s="20">
        <v>0</v>
      </c>
      <c r="AK1590" s="20">
        <v>0</v>
      </c>
      <c r="AL1590" s="14">
        <v>0</v>
      </c>
      <c r="AM1590" s="14">
        <v>0</v>
      </c>
      <c r="AN1590" s="14">
        <v>0</v>
      </c>
      <c r="AO1590" s="14">
        <v>0</v>
      </c>
      <c r="AP1590" s="14">
        <v>1000</v>
      </c>
      <c r="AQ1590" s="14">
        <v>0.5</v>
      </c>
      <c r="AR1590" s="14">
        <v>0</v>
      </c>
      <c r="AS1590" s="20">
        <v>0</v>
      </c>
      <c r="AT1590" s="14" t="s">
        <v>584</v>
      </c>
      <c r="AU1590" s="14"/>
      <c r="AV1590" s="15" t="s">
        <v>193</v>
      </c>
      <c r="AW1590" s="14">
        <v>0</v>
      </c>
      <c r="AX1590" s="14">
        <v>10007001</v>
      </c>
      <c r="AY1590" s="14">
        <v>0</v>
      </c>
      <c r="AZ1590" s="15" t="s">
        <v>156</v>
      </c>
      <c r="BA1590" s="15" t="s">
        <v>153</v>
      </c>
      <c r="BB1590" s="23">
        <v>0</v>
      </c>
      <c r="BC1590" s="23">
        <v>0</v>
      </c>
      <c r="BD1590" s="35" t="s">
        <v>1953</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73003201</v>
      </c>
      <c r="D1591" s="13" t="s">
        <v>692</v>
      </c>
      <c r="E1591" s="12">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12</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693</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73003202</v>
      </c>
      <c r="D1592" s="15" t="s">
        <v>1954</v>
      </c>
      <c r="E1592" s="14">
        <v>1</v>
      </c>
      <c r="F1592" s="20">
        <v>80000001</v>
      </c>
      <c r="G1592" s="14">
        <v>0</v>
      </c>
      <c r="H1592" s="14">
        <v>0</v>
      </c>
      <c r="I1592" s="14">
        <v>1</v>
      </c>
      <c r="J1592" s="14">
        <v>0</v>
      </c>
      <c r="K1592" s="14">
        <v>0</v>
      </c>
      <c r="L1592" s="14">
        <v>0</v>
      </c>
      <c r="M1592" s="14">
        <v>0</v>
      </c>
      <c r="N1592" s="12">
        <v>2</v>
      </c>
      <c r="O1592" s="14">
        <v>2</v>
      </c>
      <c r="P1592" s="14">
        <v>0.95</v>
      </c>
      <c r="Q1592" s="14">
        <v>0</v>
      </c>
      <c r="R1592" s="20">
        <v>0</v>
      </c>
      <c r="S1592" s="23">
        <v>0</v>
      </c>
      <c r="T1592" s="12">
        <v>1</v>
      </c>
      <c r="U1592" s="14">
        <v>2</v>
      </c>
      <c r="V1592" s="14">
        <v>0</v>
      </c>
      <c r="W1592" s="14">
        <v>0</v>
      </c>
      <c r="X1592" s="14"/>
      <c r="Y1592" s="14">
        <v>0</v>
      </c>
      <c r="Z1592" s="14">
        <v>0</v>
      </c>
      <c r="AA1592" s="14">
        <v>0</v>
      </c>
      <c r="AB1592" s="14">
        <v>0</v>
      </c>
      <c r="AC1592" s="12">
        <v>0</v>
      </c>
      <c r="AD1592" s="14">
        <v>0</v>
      </c>
      <c r="AE1592" s="14">
        <v>20</v>
      </c>
      <c r="AF1592" s="14">
        <v>0</v>
      </c>
      <c r="AG1592" s="14">
        <v>0</v>
      </c>
      <c r="AH1592" s="20">
        <v>7</v>
      </c>
      <c r="AI1592" s="20">
        <v>0</v>
      </c>
      <c r="AJ1592" s="20">
        <v>0</v>
      </c>
      <c r="AK1592" s="20">
        <v>0</v>
      </c>
      <c r="AL1592" s="14">
        <v>0</v>
      </c>
      <c r="AM1592" s="14">
        <v>0</v>
      </c>
      <c r="AN1592" s="14">
        <v>0</v>
      </c>
      <c r="AO1592" s="14">
        <v>0</v>
      </c>
      <c r="AP1592" s="14">
        <v>1000</v>
      </c>
      <c r="AQ1592" s="14">
        <v>0.5</v>
      </c>
      <c r="AR1592" s="14">
        <v>0</v>
      </c>
      <c r="AS1592" s="20">
        <v>0</v>
      </c>
      <c r="AT1592" s="14">
        <v>83000001</v>
      </c>
      <c r="AU1592" s="14"/>
      <c r="AV1592" s="15" t="s">
        <v>193</v>
      </c>
      <c r="AW1592" s="14">
        <v>0</v>
      </c>
      <c r="AX1592" s="14">
        <v>10007001</v>
      </c>
      <c r="AY1592" s="14">
        <v>0</v>
      </c>
      <c r="AZ1592" s="15" t="s">
        <v>156</v>
      </c>
      <c r="BA1592" s="15" t="s">
        <v>153</v>
      </c>
      <c r="BB1592" s="23">
        <v>0</v>
      </c>
      <c r="BC1592" s="23">
        <v>0</v>
      </c>
      <c r="BD1592" s="35" t="s">
        <v>1955</v>
      </c>
      <c r="BE1592" s="14">
        <v>0</v>
      </c>
      <c r="BF1592" s="12">
        <v>0</v>
      </c>
      <c r="BG1592" s="14">
        <v>0</v>
      </c>
      <c r="BH1592" s="14">
        <v>0</v>
      </c>
      <c r="BI1592" s="14">
        <v>0</v>
      </c>
      <c r="BJ1592" s="14">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73003203</v>
      </c>
      <c r="D1593" s="13" t="s">
        <v>626</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1</v>
      </c>
      <c r="AA1593" s="12">
        <v>0</v>
      </c>
      <c r="AB1593" s="12">
        <v>0</v>
      </c>
      <c r="AC1593" s="12">
        <v>0</v>
      </c>
      <c r="AD1593" s="12">
        <v>0</v>
      </c>
      <c r="AE1593" s="12">
        <v>15</v>
      </c>
      <c r="AF1593" s="12">
        <v>1</v>
      </c>
      <c r="AG1593" s="12" t="s">
        <v>534</v>
      </c>
      <c r="AH1593" s="20">
        <v>0</v>
      </c>
      <c r="AI1593" s="20">
        <v>1</v>
      </c>
      <c r="AJ1593" s="20">
        <v>0</v>
      </c>
      <c r="AK1593" s="20">
        <v>3</v>
      </c>
      <c r="AL1593" s="12">
        <v>0</v>
      </c>
      <c r="AM1593" s="12">
        <v>0</v>
      </c>
      <c r="AN1593" s="12">
        <v>0</v>
      </c>
      <c r="AO1593" s="12">
        <v>3</v>
      </c>
      <c r="AP1593" s="12">
        <v>5000</v>
      </c>
      <c r="AQ1593" s="12">
        <v>2.5</v>
      </c>
      <c r="AR1593" s="12">
        <v>0</v>
      </c>
      <c r="AS1593" s="20">
        <v>0</v>
      </c>
      <c r="AT1593" s="12" t="s">
        <v>584</v>
      </c>
      <c r="AU1593" s="12"/>
      <c r="AV1593" s="15" t="s">
        <v>202</v>
      </c>
      <c r="AW1593" s="12" t="s">
        <v>159</v>
      </c>
      <c r="AX1593" s="14">
        <v>10000007</v>
      </c>
      <c r="AY1593" s="14">
        <v>70403003</v>
      </c>
      <c r="AZ1593" s="13" t="s">
        <v>156</v>
      </c>
      <c r="BA1593" s="12">
        <v>0</v>
      </c>
      <c r="BB1593" s="23">
        <v>0</v>
      </c>
      <c r="BC1593" s="23">
        <v>0</v>
      </c>
      <c r="BD1593" s="34" t="s">
        <v>644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73003204</v>
      </c>
      <c r="D1594" s="26" t="s">
        <v>1927</v>
      </c>
      <c r="E1594" s="26">
        <v>1</v>
      </c>
      <c r="F1594" s="20">
        <v>80000001</v>
      </c>
      <c r="G1594" s="26">
        <v>0</v>
      </c>
      <c r="H1594" s="26">
        <v>0</v>
      </c>
      <c r="I1594" s="26">
        <v>0</v>
      </c>
      <c r="J1594" s="26">
        <v>0</v>
      </c>
      <c r="K1594" s="65">
        <v>0</v>
      </c>
      <c r="L1594" s="65">
        <v>0</v>
      </c>
      <c r="M1594" s="26">
        <v>0</v>
      </c>
      <c r="N1594" s="26">
        <v>2</v>
      </c>
      <c r="O1594" s="26">
        <v>2</v>
      </c>
      <c r="P1594" s="26">
        <v>0.95</v>
      </c>
      <c r="Q1594" s="26">
        <v>0</v>
      </c>
      <c r="R1594" s="20">
        <v>0</v>
      </c>
      <c r="S1594" s="26">
        <v>0</v>
      </c>
      <c r="T1594" s="12">
        <v>1</v>
      </c>
      <c r="U1594" s="26">
        <v>2</v>
      </c>
      <c r="V1594" s="65">
        <v>0</v>
      </c>
      <c r="W1594" s="26">
        <v>3</v>
      </c>
      <c r="X1594" s="26"/>
      <c r="Y1594" s="26">
        <v>0</v>
      </c>
      <c r="Z1594" s="26">
        <v>0</v>
      </c>
      <c r="AA1594" s="26">
        <v>0</v>
      </c>
      <c r="AB1594" s="65">
        <v>0</v>
      </c>
      <c r="AC1594" s="26">
        <v>0</v>
      </c>
      <c r="AD1594" s="26">
        <v>0</v>
      </c>
      <c r="AE1594" s="26">
        <v>15</v>
      </c>
      <c r="AF1594" s="26">
        <v>2</v>
      </c>
      <c r="AG1594" s="26" t="s">
        <v>1928</v>
      </c>
      <c r="AH1594" s="131">
        <v>0</v>
      </c>
      <c r="AI1594" s="131">
        <v>2</v>
      </c>
      <c r="AJ1594" s="20">
        <v>0</v>
      </c>
      <c r="AK1594" s="26">
        <v>4</v>
      </c>
      <c r="AL1594" s="61">
        <v>0</v>
      </c>
      <c r="AM1594" s="26">
        <v>0</v>
      </c>
      <c r="AN1594" s="26">
        <v>0</v>
      </c>
      <c r="AO1594" s="26">
        <v>2</v>
      </c>
      <c r="AP1594" s="12">
        <v>4000</v>
      </c>
      <c r="AQ1594" s="26">
        <v>2</v>
      </c>
      <c r="AR1594" s="26">
        <v>0</v>
      </c>
      <c r="AS1594" s="20">
        <v>0</v>
      </c>
      <c r="AT1594" s="12" t="s">
        <v>584</v>
      </c>
      <c r="AU1594" s="12"/>
      <c r="AV1594" s="15" t="s">
        <v>154</v>
      </c>
      <c r="AW1594" s="65">
        <v>0</v>
      </c>
      <c r="AX1594" s="65">
        <v>0</v>
      </c>
      <c r="AY1594" s="65">
        <v>70205004</v>
      </c>
      <c r="AZ1594" s="15" t="s">
        <v>156</v>
      </c>
      <c r="BA1594" s="15">
        <v>0</v>
      </c>
      <c r="BB1594" s="15">
        <v>0</v>
      </c>
      <c r="BC1594" s="15">
        <v>0</v>
      </c>
      <c r="BD1594" s="34" t="s">
        <v>1929</v>
      </c>
      <c r="BE1594" s="26">
        <v>2</v>
      </c>
      <c r="BF1594" s="26">
        <v>0</v>
      </c>
      <c r="BG1594" s="14">
        <v>0</v>
      </c>
      <c r="BH1594" s="26">
        <v>1</v>
      </c>
      <c r="BI1594" s="26">
        <v>2</v>
      </c>
      <c r="BJ1594" s="61">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73003301</v>
      </c>
      <c r="D1595" s="47" t="s">
        <v>1956</v>
      </c>
      <c r="E1595" s="12">
        <v>1</v>
      </c>
      <c r="F1595" s="20">
        <v>80000001</v>
      </c>
      <c r="G1595" s="46">
        <v>0</v>
      </c>
      <c r="H1595" s="46">
        <v>0</v>
      </c>
      <c r="I1595" s="14">
        <v>1</v>
      </c>
      <c r="J1595" s="14">
        <v>0</v>
      </c>
      <c r="K1595" s="14">
        <v>0</v>
      </c>
      <c r="L1595" s="46">
        <v>0</v>
      </c>
      <c r="M1595" s="46">
        <v>0</v>
      </c>
      <c r="N1595" s="46">
        <v>2</v>
      </c>
      <c r="O1595" s="46">
        <v>2</v>
      </c>
      <c r="P1595" s="46">
        <v>0.9</v>
      </c>
      <c r="Q1595" s="46">
        <v>0</v>
      </c>
      <c r="R1595" s="20">
        <v>0</v>
      </c>
      <c r="S1595" s="46">
        <v>0</v>
      </c>
      <c r="T1595" s="12">
        <v>1</v>
      </c>
      <c r="U1595" s="46">
        <v>2</v>
      </c>
      <c r="V1595" s="46">
        <v>0</v>
      </c>
      <c r="W1595" s="46">
        <v>3</v>
      </c>
      <c r="X1595" s="46"/>
      <c r="Y1595" s="46">
        <v>0</v>
      </c>
      <c r="Z1595" s="46">
        <v>0</v>
      </c>
      <c r="AA1595" s="46">
        <v>0</v>
      </c>
      <c r="AB1595" s="46">
        <v>0</v>
      </c>
      <c r="AC1595" s="46">
        <v>0</v>
      </c>
      <c r="AD1595" s="46">
        <v>0</v>
      </c>
      <c r="AE1595" s="46">
        <v>20</v>
      </c>
      <c r="AF1595" s="46">
        <v>2</v>
      </c>
      <c r="AG1595" s="46" t="s">
        <v>209</v>
      </c>
      <c r="AH1595" s="20">
        <v>0</v>
      </c>
      <c r="AI1595" s="20">
        <v>2</v>
      </c>
      <c r="AJ1595" s="20">
        <v>0</v>
      </c>
      <c r="AK1595" s="52">
        <v>0</v>
      </c>
      <c r="AL1595" s="46">
        <v>0</v>
      </c>
      <c r="AM1595" s="46">
        <v>0</v>
      </c>
      <c r="AN1595" s="46">
        <v>0</v>
      </c>
      <c r="AO1595" s="46">
        <v>5</v>
      </c>
      <c r="AP1595" s="46">
        <v>5000</v>
      </c>
      <c r="AQ1595" s="46">
        <v>0</v>
      </c>
      <c r="AR1595" s="46">
        <v>0</v>
      </c>
      <c r="AS1595" s="20">
        <v>0</v>
      </c>
      <c r="AT1595" s="46">
        <v>0</v>
      </c>
      <c r="AU1595" s="46"/>
      <c r="AV1595" s="47" t="s">
        <v>154</v>
      </c>
      <c r="AW1595" s="12">
        <v>0</v>
      </c>
      <c r="AX1595" s="48">
        <v>0</v>
      </c>
      <c r="AY1595" s="14">
        <v>22000030</v>
      </c>
      <c r="AZ1595" s="47" t="s">
        <v>1957</v>
      </c>
      <c r="BA1595" s="46" t="s">
        <v>1958</v>
      </c>
      <c r="BB1595" s="83">
        <v>0</v>
      </c>
      <c r="BC1595" s="83">
        <v>0</v>
      </c>
      <c r="BD1595" s="54" t="s">
        <v>1959</v>
      </c>
      <c r="BE1595" s="46">
        <v>0</v>
      </c>
      <c r="BF1595" s="12">
        <v>0</v>
      </c>
      <c r="BG1595" s="46">
        <v>0</v>
      </c>
      <c r="BH1595" s="46">
        <v>0</v>
      </c>
      <c r="BI1595" s="46">
        <v>0</v>
      </c>
      <c r="BJ1595" s="46">
        <v>0</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73003302</v>
      </c>
      <c r="D1596" s="13" t="s">
        <v>558</v>
      </c>
      <c r="E1596" s="14">
        <v>1</v>
      </c>
      <c r="F1596" s="20">
        <v>80000001</v>
      </c>
      <c r="G1596" s="14">
        <v>0</v>
      </c>
      <c r="H1596" s="14">
        <v>0</v>
      </c>
      <c r="I1596" s="14">
        <v>1</v>
      </c>
      <c r="J1596" s="14">
        <v>0</v>
      </c>
      <c r="K1596" s="14">
        <v>0</v>
      </c>
      <c r="L1596" s="12">
        <v>0</v>
      </c>
      <c r="M1596" s="12">
        <v>0</v>
      </c>
      <c r="N1596" s="46">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30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173</v>
      </c>
      <c r="AW1596" s="12" t="s">
        <v>155</v>
      </c>
      <c r="AX1596" s="14">
        <v>0</v>
      </c>
      <c r="AY1596" s="14">
        <v>0</v>
      </c>
      <c r="AZ1596" s="13" t="s">
        <v>540</v>
      </c>
      <c r="BA1596" s="12" t="s">
        <v>1960</v>
      </c>
      <c r="BB1596" s="23">
        <v>0</v>
      </c>
      <c r="BC1596" s="23">
        <v>0</v>
      </c>
      <c r="BD1596" s="34" t="s">
        <v>542</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73003303</v>
      </c>
      <c r="D1597" s="13" t="s">
        <v>572</v>
      </c>
      <c r="E1597" s="14">
        <v>1</v>
      </c>
      <c r="F1597" s="20">
        <v>80000001</v>
      </c>
      <c r="G1597" s="14">
        <v>0</v>
      </c>
      <c r="H1597" s="14">
        <v>0</v>
      </c>
      <c r="I1597" s="14">
        <v>1</v>
      </c>
      <c r="J1597" s="14">
        <v>0</v>
      </c>
      <c r="K1597" s="14">
        <v>0</v>
      </c>
      <c r="L1597" s="12">
        <v>0</v>
      </c>
      <c r="M1597" s="12">
        <v>0</v>
      </c>
      <c r="N1597" s="46">
        <v>2</v>
      </c>
      <c r="O1597" s="12">
        <v>1</v>
      </c>
      <c r="P1597" s="12">
        <v>1</v>
      </c>
      <c r="Q1597" s="12">
        <v>0</v>
      </c>
      <c r="R1597" s="20">
        <v>0</v>
      </c>
      <c r="S1597" s="12">
        <v>0</v>
      </c>
      <c r="T1597" s="12">
        <v>1</v>
      </c>
      <c r="U1597" s="12">
        <v>2</v>
      </c>
      <c r="V1597" s="12">
        <v>0</v>
      </c>
      <c r="W1597" s="12">
        <v>2</v>
      </c>
      <c r="X1597" s="12"/>
      <c r="Y1597" s="12">
        <v>0</v>
      </c>
      <c r="Z1597" s="12">
        <v>1</v>
      </c>
      <c r="AA1597" s="12">
        <v>0</v>
      </c>
      <c r="AB1597" s="12">
        <v>0</v>
      </c>
      <c r="AC1597" s="12">
        <v>0</v>
      </c>
      <c r="AD1597" s="12">
        <v>0</v>
      </c>
      <c r="AE1597" s="12">
        <v>10</v>
      </c>
      <c r="AF1597" s="12">
        <v>2</v>
      </c>
      <c r="AG1597" s="12" t="s">
        <v>152</v>
      </c>
      <c r="AH1597" s="20">
        <v>0</v>
      </c>
      <c r="AI1597" s="20">
        <v>2</v>
      </c>
      <c r="AJ1597" s="20">
        <v>0</v>
      </c>
      <c r="AK1597" s="20">
        <v>1.5</v>
      </c>
      <c r="AL1597" s="12">
        <v>0</v>
      </c>
      <c r="AM1597" s="12">
        <v>0</v>
      </c>
      <c r="AN1597" s="12">
        <v>0</v>
      </c>
      <c r="AO1597" s="12">
        <v>1.5</v>
      </c>
      <c r="AP1597" s="12">
        <v>10000</v>
      </c>
      <c r="AQ1597" s="12">
        <v>1</v>
      </c>
      <c r="AR1597" s="12">
        <v>5</v>
      </c>
      <c r="AS1597" s="20">
        <v>0</v>
      </c>
      <c r="AT1597" s="12" t="s">
        <v>153</v>
      </c>
      <c r="AU1597" s="12"/>
      <c r="AV1597" s="15" t="s">
        <v>158</v>
      </c>
      <c r="AW1597" s="12" t="s">
        <v>159</v>
      </c>
      <c r="AX1597" s="14">
        <v>10000007</v>
      </c>
      <c r="AY1597" s="14">
        <v>70302003</v>
      </c>
      <c r="AZ1597" s="15" t="s">
        <v>181</v>
      </c>
      <c r="BA1597" s="23">
        <v>0</v>
      </c>
      <c r="BB1597" s="23">
        <v>0</v>
      </c>
      <c r="BC1597" s="23">
        <v>0</v>
      </c>
      <c r="BD1597" s="34" t="s">
        <v>641</v>
      </c>
      <c r="BE1597" s="12">
        <v>1</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73003304</v>
      </c>
      <c r="D1598" s="47" t="s">
        <v>1961</v>
      </c>
      <c r="E1598" s="48">
        <v>1</v>
      </c>
      <c r="F1598" s="20">
        <v>80000001</v>
      </c>
      <c r="G1598" s="48">
        <v>0</v>
      </c>
      <c r="H1598" s="48">
        <v>0</v>
      </c>
      <c r="I1598" s="48">
        <v>1</v>
      </c>
      <c r="J1598" s="48">
        <v>0</v>
      </c>
      <c r="K1598" s="48">
        <v>0</v>
      </c>
      <c r="L1598" s="48">
        <v>0</v>
      </c>
      <c r="M1598" s="48">
        <v>0</v>
      </c>
      <c r="N1598" s="46">
        <v>2</v>
      </c>
      <c r="O1598" s="48">
        <v>2</v>
      </c>
      <c r="P1598" s="48">
        <v>0.95</v>
      </c>
      <c r="Q1598" s="48">
        <v>0</v>
      </c>
      <c r="R1598" s="52">
        <v>1</v>
      </c>
      <c r="S1598" s="83">
        <v>0</v>
      </c>
      <c r="T1598" s="46">
        <v>1</v>
      </c>
      <c r="U1598" s="48">
        <v>1</v>
      </c>
      <c r="V1598" s="48">
        <v>0</v>
      </c>
      <c r="W1598" s="48">
        <v>2</v>
      </c>
      <c r="X1598" s="48"/>
      <c r="Y1598" s="48">
        <v>0</v>
      </c>
      <c r="Z1598" s="48">
        <v>0</v>
      </c>
      <c r="AA1598" s="48">
        <v>0</v>
      </c>
      <c r="AB1598" s="48">
        <v>0</v>
      </c>
      <c r="AC1598" s="46">
        <v>0</v>
      </c>
      <c r="AD1598" s="48">
        <v>0</v>
      </c>
      <c r="AE1598" s="48">
        <v>10</v>
      </c>
      <c r="AF1598" s="48">
        <v>0</v>
      </c>
      <c r="AG1598" s="48">
        <v>0</v>
      </c>
      <c r="AH1598" s="52">
        <v>7</v>
      </c>
      <c r="AI1598" s="52">
        <v>0</v>
      </c>
      <c r="AJ1598" s="20">
        <v>0</v>
      </c>
      <c r="AK1598" s="52">
        <v>0</v>
      </c>
      <c r="AL1598" s="48">
        <v>0</v>
      </c>
      <c r="AM1598" s="48">
        <v>0</v>
      </c>
      <c r="AN1598" s="48">
        <v>0</v>
      </c>
      <c r="AO1598" s="48">
        <v>0</v>
      </c>
      <c r="AP1598" s="48">
        <v>1000</v>
      </c>
      <c r="AQ1598" s="48">
        <v>0.5</v>
      </c>
      <c r="AR1598" s="48">
        <v>0</v>
      </c>
      <c r="AS1598" s="52">
        <v>0</v>
      </c>
      <c r="AT1598" s="48">
        <v>83000003</v>
      </c>
      <c r="AU1598" s="48"/>
      <c r="AV1598" s="53" t="s">
        <v>193</v>
      </c>
      <c r="AW1598" s="48">
        <v>0</v>
      </c>
      <c r="AX1598" s="48">
        <v>10007001</v>
      </c>
      <c r="AY1598" s="48">
        <v>0</v>
      </c>
      <c r="AZ1598" s="53" t="s">
        <v>156</v>
      </c>
      <c r="BA1598" s="53" t="s">
        <v>153</v>
      </c>
      <c r="BB1598" s="83">
        <v>0</v>
      </c>
      <c r="BC1598" s="83">
        <v>0</v>
      </c>
      <c r="BD1598" s="117" t="s">
        <v>1953</v>
      </c>
      <c r="BE1598" s="48">
        <v>0</v>
      </c>
      <c r="BF1598" s="46">
        <v>0</v>
      </c>
      <c r="BG1598" s="48">
        <v>0</v>
      </c>
      <c r="BH1598" s="48">
        <v>0</v>
      </c>
      <c r="BI1598" s="48">
        <v>0</v>
      </c>
      <c r="BJ1598" s="48">
        <v>0</v>
      </c>
      <c r="BK1598" s="91">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73003305</v>
      </c>
      <c r="D1599" s="13" t="s">
        <v>626</v>
      </c>
      <c r="E1599" s="14">
        <v>1</v>
      </c>
      <c r="F1599" s="20">
        <v>80000001</v>
      </c>
      <c r="G1599" s="14">
        <v>0</v>
      </c>
      <c r="H1599" s="14">
        <v>0</v>
      </c>
      <c r="I1599" s="14">
        <v>1</v>
      </c>
      <c r="J1599" s="14">
        <v>0</v>
      </c>
      <c r="K1599" s="14">
        <v>0</v>
      </c>
      <c r="L1599" s="12">
        <v>0</v>
      </c>
      <c r="M1599" s="12">
        <v>0</v>
      </c>
      <c r="N1599" s="46">
        <v>2</v>
      </c>
      <c r="O1599" s="12">
        <v>2</v>
      </c>
      <c r="P1599" s="12">
        <v>0.9</v>
      </c>
      <c r="Q1599" s="12">
        <v>0</v>
      </c>
      <c r="R1599" s="20">
        <v>1</v>
      </c>
      <c r="S1599" s="12">
        <v>0</v>
      </c>
      <c r="T1599" s="12">
        <v>1</v>
      </c>
      <c r="U1599" s="12">
        <v>2</v>
      </c>
      <c r="V1599" s="12">
        <v>0</v>
      </c>
      <c r="W1599" s="12">
        <v>3</v>
      </c>
      <c r="X1599" s="12"/>
      <c r="Y1599" s="12">
        <v>0</v>
      </c>
      <c r="Z1599" s="12">
        <v>1</v>
      </c>
      <c r="AA1599" s="12">
        <v>0</v>
      </c>
      <c r="AB1599" s="12">
        <v>0</v>
      </c>
      <c r="AC1599" s="12">
        <v>0</v>
      </c>
      <c r="AD1599" s="12">
        <v>0</v>
      </c>
      <c r="AE1599" s="12">
        <v>15</v>
      </c>
      <c r="AF1599" s="12">
        <v>1</v>
      </c>
      <c r="AG1599" s="12" t="s">
        <v>534</v>
      </c>
      <c r="AH1599" s="20">
        <v>0</v>
      </c>
      <c r="AI1599" s="20">
        <v>1</v>
      </c>
      <c r="AJ1599" s="20">
        <v>0</v>
      </c>
      <c r="AK1599" s="20">
        <v>3</v>
      </c>
      <c r="AL1599" s="12">
        <v>0</v>
      </c>
      <c r="AM1599" s="12">
        <v>0</v>
      </c>
      <c r="AN1599" s="12">
        <v>0</v>
      </c>
      <c r="AO1599" s="12">
        <v>3</v>
      </c>
      <c r="AP1599" s="12">
        <v>5000</v>
      </c>
      <c r="AQ1599" s="12">
        <v>2.5</v>
      </c>
      <c r="AR1599" s="12">
        <v>0</v>
      </c>
      <c r="AS1599" s="20">
        <v>0</v>
      </c>
      <c r="AT1599" s="12">
        <v>90001023</v>
      </c>
      <c r="AU1599" s="12"/>
      <c r="AV1599" s="15" t="s">
        <v>202</v>
      </c>
      <c r="AW1599" s="12" t="s">
        <v>159</v>
      </c>
      <c r="AX1599" s="14">
        <v>10000007</v>
      </c>
      <c r="AY1599" s="14">
        <v>70403003</v>
      </c>
      <c r="AZ1599" s="13" t="s">
        <v>156</v>
      </c>
      <c r="BA1599" s="12">
        <v>0</v>
      </c>
      <c r="BB1599" s="23">
        <v>0</v>
      </c>
      <c r="BC1599" s="23">
        <v>0</v>
      </c>
      <c r="BD1599" s="34" t="s">
        <v>644</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73003306</v>
      </c>
      <c r="D1600" s="15" t="s">
        <v>696</v>
      </c>
      <c r="E1600" s="14">
        <v>1</v>
      </c>
      <c r="F1600" s="20">
        <v>80000001</v>
      </c>
      <c r="G1600" s="14">
        <v>0</v>
      </c>
      <c r="H1600" s="14">
        <v>0</v>
      </c>
      <c r="I1600" s="14">
        <v>1</v>
      </c>
      <c r="J1600" s="14">
        <v>0</v>
      </c>
      <c r="K1600" s="14">
        <v>0</v>
      </c>
      <c r="L1600" s="14">
        <v>0</v>
      </c>
      <c r="M1600" s="14">
        <v>0</v>
      </c>
      <c r="N1600" s="46">
        <v>2</v>
      </c>
      <c r="O1600" s="14">
        <v>2</v>
      </c>
      <c r="P1600" s="14">
        <v>0.6</v>
      </c>
      <c r="Q1600" s="14">
        <v>0</v>
      </c>
      <c r="R1600" s="20">
        <v>0</v>
      </c>
      <c r="S1600" s="23">
        <v>0</v>
      </c>
      <c r="T1600" s="12">
        <v>1</v>
      </c>
      <c r="U1600" s="14">
        <v>2</v>
      </c>
      <c r="V1600" s="14">
        <v>0</v>
      </c>
      <c r="W1600" s="14">
        <v>0</v>
      </c>
      <c r="X1600" s="14"/>
      <c r="Y1600" s="14">
        <v>0</v>
      </c>
      <c r="Z1600" s="14">
        <v>0</v>
      </c>
      <c r="AA1600" s="14">
        <v>0</v>
      </c>
      <c r="AB1600" s="14">
        <v>0</v>
      </c>
      <c r="AC1600" s="14">
        <v>0</v>
      </c>
      <c r="AD1600" s="14">
        <v>0</v>
      </c>
      <c r="AE1600" s="12">
        <v>99999</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v>90104002</v>
      </c>
      <c r="AT1600" s="14" t="s">
        <v>153</v>
      </c>
      <c r="AU1600" s="14"/>
      <c r="AV1600" s="15" t="s">
        <v>173</v>
      </c>
      <c r="AW1600" s="14" t="s">
        <v>433</v>
      </c>
      <c r="AX1600" s="14">
        <v>0</v>
      </c>
      <c r="AY1600" s="14">
        <v>0</v>
      </c>
      <c r="AZ1600" s="15" t="s">
        <v>156</v>
      </c>
      <c r="BA1600" s="15" t="s">
        <v>153</v>
      </c>
      <c r="BB1600" s="23">
        <v>0</v>
      </c>
      <c r="BC1600" s="23">
        <v>0</v>
      </c>
      <c r="BD1600" s="35" t="s">
        <v>533</v>
      </c>
      <c r="BE1600" s="14">
        <v>0</v>
      </c>
      <c r="BF1600" s="12">
        <v>0</v>
      </c>
      <c r="BG1600" s="14">
        <v>0</v>
      </c>
      <c r="BH1600" s="14">
        <v>0</v>
      </c>
      <c r="BI1600" s="14">
        <v>0</v>
      </c>
      <c r="BJ1600" s="14">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73003307</v>
      </c>
      <c r="D1601" s="13" t="s">
        <v>1962</v>
      </c>
      <c r="E1601" s="14">
        <v>1</v>
      </c>
      <c r="F1601" s="20">
        <v>80000001</v>
      </c>
      <c r="G1601" s="14">
        <v>0</v>
      </c>
      <c r="H1601" s="14">
        <v>0</v>
      </c>
      <c r="I1601" s="14">
        <v>1</v>
      </c>
      <c r="J1601" s="14">
        <v>0</v>
      </c>
      <c r="K1601" s="14">
        <v>0</v>
      </c>
      <c r="L1601" s="12">
        <v>0</v>
      </c>
      <c r="M1601" s="12">
        <v>0</v>
      </c>
      <c r="N1601" s="46">
        <v>2</v>
      </c>
      <c r="O1601" s="12">
        <v>1</v>
      </c>
      <c r="P1601" s="12">
        <v>1</v>
      </c>
      <c r="Q1601" s="12">
        <v>0</v>
      </c>
      <c r="R1601" s="20">
        <v>0</v>
      </c>
      <c r="S1601" s="12">
        <v>0</v>
      </c>
      <c r="T1601" s="12">
        <v>1</v>
      </c>
      <c r="U1601" s="12">
        <v>2</v>
      </c>
      <c r="V1601" s="12">
        <v>0</v>
      </c>
      <c r="W1601" s="12">
        <v>1</v>
      </c>
      <c r="X1601" s="12"/>
      <c r="Y1601" s="12">
        <v>0</v>
      </c>
      <c r="Z1601" s="12">
        <v>1</v>
      </c>
      <c r="AA1601" s="12">
        <v>0</v>
      </c>
      <c r="AB1601" s="12">
        <v>0</v>
      </c>
      <c r="AC1601" s="12">
        <v>0</v>
      </c>
      <c r="AD1601" s="12">
        <v>0</v>
      </c>
      <c r="AE1601" s="12">
        <v>3</v>
      </c>
      <c r="AF1601" s="12">
        <v>1</v>
      </c>
      <c r="AG1601" s="12">
        <v>3</v>
      </c>
      <c r="AH1601" s="20">
        <v>0</v>
      </c>
      <c r="AI1601" s="20">
        <v>0</v>
      </c>
      <c r="AJ1601" s="20">
        <v>0</v>
      </c>
      <c r="AK1601" s="20">
        <v>1.5</v>
      </c>
      <c r="AL1601" s="12">
        <v>0</v>
      </c>
      <c r="AM1601" s="12">
        <v>0</v>
      </c>
      <c r="AN1601" s="12">
        <v>0</v>
      </c>
      <c r="AO1601" s="12">
        <v>1</v>
      </c>
      <c r="AP1601" s="12">
        <v>1500</v>
      </c>
      <c r="AQ1601" s="12">
        <v>0.5</v>
      </c>
      <c r="AR1601" s="12">
        <v>0</v>
      </c>
      <c r="AS1601" s="20">
        <v>0</v>
      </c>
      <c r="AT1601" s="12">
        <v>83000002</v>
      </c>
      <c r="AU1601" s="12"/>
      <c r="AV1601" s="15" t="s">
        <v>173</v>
      </c>
      <c r="AW1601" s="12" t="s">
        <v>159</v>
      </c>
      <c r="AX1601" s="14">
        <v>10000007</v>
      </c>
      <c r="AY1601" s="14">
        <v>70105001</v>
      </c>
      <c r="AZ1601" s="13" t="s">
        <v>156</v>
      </c>
      <c r="BA1601" s="12" t="s">
        <v>537</v>
      </c>
      <c r="BB1601" s="23">
        <v>0</v>
      </c>
      <c r="BC1601" s="23">
        <v>0</v>
      </c>
      <c r="BD1601" s="34" t="s">
        <v>538</v>
      </c>
      <c r="BE1601" s="12">
        <v>0</v>
      </c>
      <c r="BF1601" s="12">
        <v>0</v>
      </c>
      <c r="BG1601" s="12">
        <v>0</v>
      </c>
      <c r="BH1601" s="12">
        <v>0</v>
      </c>
      <c r="BI1601" s="12">
        <v>0</v>
      </c>
      <c r="BJ1601" s="12">
        <v>0</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73003308</v>
      </c>
      <c r="D1602" s="13" t="s">
        <v>572</v>
      </c>
      <c r="E1602" s="14">
        <v>1</v>
      </c>
      <c r="F1602" s="20">
        <v>80000001</v>
      </c>
      <c r="G1602" s="14">
        <v>0</v>
      </c>
      <c r="H1602" s="14">
        <v>0</v>
      </c>
      <c r="I1602" s="14">
        <v>1</v>
      </c>
      <c r="J1602" s="14">
        <v>0</v>
      </c>
      <c r="K1602" s="14">
        <v>0</v>
      </c>
      <c r="L1602" s="12">
        <v>0</v>
      </c>
      <c r="M1602" s="12">
        <v>0</v>
      </c>
      <c r="N1602" s="46">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10</v>
      </c>
      <c r="AF1602" s="12">
        <v>2</v>
      </c>
      <c r="AG1602" s="12" t="s">
        <v>152</v>
      </c>
      <c r="AH1602" s="20">
        <v>0</v>
      </c>
      <c r="AI1602" s="20">
        <v>2</v>
      </c>
      <c r="AJ1602" s="20">
        <v>0</v>
      </c>
      <c r="AK1602" s="20">
        <v>1.5</v>
      </c>
      <c r="AL1602" s="12">
        <v>0</v>
      </c>
      <c r="AM1602" s="12">
        <v>0</v>
      </c>
      <c r="AN1602" s="12">
        <v>0</v>
      </c>
      <c r="AO1602" s="12">
        <v>1.5</v>
      </c>
      <c r="AP1602" s="12">
        <v>10000</v>
      </c>
      <c r="AQ1602" s="12">
        <v>1</v>
      </c>
      <c r="AR1602" s="12">
        <v>5</v>
      </c>
      <c r="AS1602" s="20">
        <v>0</v>
      </c>
      <c r="AT1602" s="12" t="s">
        <v>153</v>
      </c>
      <c r="AU1602" s="12"/>
      <c r="AV1602" s="15" t="s">
        <v>158</v>
      </c>
      <c r="AW1602" s="12" t="s">
        <v>159</v>
      </c>
      <c r="AX1602" s="14">
        <v>10000007</v>
      </c>
      <c r="AY1602" s="14">
        <v>70302003</v>
      </c>
      <c r="AZ1602" s="15" t="s">
        <v>181</v>
      </c>
      <c r="BA1602" s="23" t="s">
        <v>1963</v>
      </c>
      <c r="BB1602" s="23">
        <v>0</v>
      </c>
      <c r="BC1602" s="23">
        <v>0</v>
      </c>
      <c r="BD1602" s="34" t="s">
        <v>641</v>
      </c>
      <c r="BE1602" s="12">
        <v>1</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73004101</v>
      </c>
      <c r="D1603" s="13" t="s">
        <v>392</v>
      </c>
      <c r="E1603" s="14">
        <v>1</v>
      </c>
      <c r="F1603" s="20">
        <v>80000001</v>
      </c>
      <c r="G1603" s="14">
        <v>0</v>
      </c>
      <c r="H1603" s="14">
        <v>0</v>
      </c>
      <c r="I1603" s="14">
        <v>1</v>
      </c>
      <c r="J1603" s="14">
        <v>0</v>
      </c>
      <c r="K1603" s="14">
        <v>0</v>
      </c>
      <c r="L1603" s="14">
        <v>0</v>
      </c>
      <c r="M1603" s="14">
        <v>0</v>
      </c>
      <c r="N1603" s="46">
        <v>2</v>
      </c>
      <c r="O1603" s="14">
        <v>2</v>
      </c>
      <c r="P1603" s="14">
        <v>0.95</v>
      </c>
      <c r="Q1603" s="14">
        <v>0</v>
      </c>
      <c r="R1603" s="20">
        <v>0</v>
      </c>
      <c r="S1603" s="23">
        <v>0</v>
      </c>
      <c r="T1603" s="12">
        <v>1</v>
      </c>
      <c r="U1603" s="14">
        <v>1</v>
      </c>
      <c r="V1603" s="14">
        <v>0</v>
      </c>
      <c r="W1603" s="14">
        <v>3</v>
      </c>
      <c r="X1603" s="14"/>
      <c r="Y1603" s="14">
        <v>0</v>
      </c>
      <c r="Z1603" s="14">
        <v>0</v>
      </c>
      <c r="AA1603" s="14">
        <v>0</v>
      </c>
      <c r="AB1603" s="14">
        <v>0</v>
      </c>
      <c r="AC1603" s="12">
        <v>0</v>
      </c>
      <c r="AD1603" s="14">
        <v>0</v>
      </c>
      <c r="AE1603" s="14">
        <v>10</v>
      </c>
      <c r="AF1603" s="14">
        <v>0</v>
      </c>
      <c r="AG1603" s="14">
        <v>0</v>
      </c>
      <c r="AH1603" s="20">
        <v>7</v>
      </c>
      <c r="AI1603" s="20">
        <v>0</v>
      </c>
      <c r="AJ1603" s="20">
        <v>0</v>
      </c>
      <c r="AK1603" s="20">
        <v>0</v>
      </c>
      <c r="AL1603" s="14">
        <v>0</v>
      </c>
      <c r="AM1603" s="14">
        <v>0</v>
      </c>
      <c r="AN1603" s="14">
        <v>0</v>
      </c>
      <c r="AO1603" s="14">
        <v>0</v>
      </c>
      <c r="AP1603" s="14">
        <v>1000</v>
      </c>
      <c r="AQ1603" s="14">
        <v>0.5</v>
      </c>
      <c r="AR1603" s="14">
        <v>0</v>
      </c>
      <c r="AS1603" s="20">
        <v>0</v>
      </c>
      <c r="AT1603" s="14">
        <v>0</v>
      </c>
      <c r="AU1603" s="14"/>
      <c r="AV1603" s="15" t="s">
        <v>193</v>
      </c>
      <c r="AW1603" s="14">
        <v>0</v>
      </c>
      <c r="AX1603" s="14">
        <v>10007001</v>
      </c>
      <c r="AY1603" s="14">
        <v>0</v>
      </c>
      <c r="AZ1603" s="15" t="s">
        <v>156</v>
      </c>
      <c r="BA1603" s="15" t="s">
        <v>153</v>
      </c>
      <c r="BB1603" s="23">
        <v>0</v>
      </c>
      <c r="BC1603" s="23">
        <v>0</v>
      </c>
      <c r="BD1603" s="35" t="s">
        <v>1964</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73004102</v>
      </c>
      <c r="D1604" s="13" t="s">
        <v>558</v>
      </c>
      <c r="E1604" s="14">
        <v>1</v>
      </c>
      <c r="F1604" s="20">
        <v>80000001</v>
      </c>
      <c r="G1604" s="14">
        <v>0</v>
      </c>
      <c r="H1604" s="14">
        <v>0</v>
      </c>
      <c r="I1604" s="14">
        <v>1</v>
      </c>
      <c r="J1604" s="14">
        <v>0</v>
      </c>
      <c r="K1604" s="14">
        <v>0</v>
      </c>
      <c r="L1604" s="12">
        <v>0</v>
      </c>
      <c r="M1604" s="12">
        <v>0</v>
      </c>
      <c r="N1604" s="46">
        <v>2</v>
      </c>
      <c r="O1604" s="12">
        <v>2</v>
      </c>
      <c r="P1604" s="12">
        <v>0.9</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30</v>
      </c>
      <c r="AF1604" s="12">
        <v>0</v>
      </c>
      <c r="AG1604" s="12">
        <v>0</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5" t="s">
        <v>173</v>
      </c>
      <c r="AW1604" s="12" t="s">
        <v>155</v>
      </c>
      <c r="AX1604" s="14">
        <v>0</v>
      </c>
      <c r="AY1604" s="14">
        <v>0</v>
      </c>
      <c r="AZ1604" s="13" t="s">
        <v>540</v>
      </c>
      <c r="BA1604" s="12" t="s">
        <v>1965</v>
      </c>
      <c r="BB1604" s="23">
        <v>0</v>
      </c>
      <c r="BC1604" s="23">
        <v>0</v>
      </c>
      <c r="BD1604" s="34" t="s">
        <v>1966</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73004103</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v>0</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73004201</v>
      </c>
      <c r="D1606" s="13" t="s">
        <v>692</v>
      </c>
      <c r="E1606" s="12">
        <v>1</v>
      </c>
      <c r="F1606" s="20">
        <v>80000001</v>
      </c>
      <c r="G1606" s="14">
        <v>0</v>
      </c>
      <c r="H1606" s="14">
        <v>0</v>
      </c>
      <c r="I1606" s="14">
        <v>1</v>
      </c>
      <c r="J1606" s="14">
        <v>0</v>
      </c>
      <c r="K1606" s="14">
        <v>0</v>
      </c>
      <c r="L1606" s="12">
        <v>0</v>
      </c>
      <c r="M1606" s="12">
        <v>0</v>
      </c>
      <c r="N1606" s="46">
        <v>2</v>
      </c>
      <c r="O1606" s="12">
        <v>1</v>
      </c>
      <c r="P1606" s="12">
        <v>0.3</v>
      </c>
      <c r="Q1606" s="12">
        <v>0</v>
      </c>
      <c r="R1606" s="20">
        <v>101</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1967</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73004202</v>
      </c>
      <c r="D1607" s="13" t="s">
        <v>392</v>
      </c>
      <c r="E1607" s="14">
        <v>1</v>
      </c>
      <c r="F1607" s="20">
        <v>80000001</v>
      </c>
      <c r="G1607" s="14">
        <v>0</v>
      </c>
      <c r="H1607" s="14">
        <v>0</v>
      </c>
      <c r="I1607" s="14">
        <v>1</v>
      </c>
      <c r="J1607" s="14">
        <v>0</v>
      </c>
      <c r="K1607" s="14">
        <v>0</v>
      </c>
      <c r="L1607" s="14">
        <v>0</v>
      </c>
      <c r="M1607" s="14">
        <v>0</v>
      </c>
      <c r="N1607" s="46">
        <v>2</v>
      </c>
      <c r="O1607" s="14">
        <v>2</v>
      </c>
      <c r="P1607" s="14">
        <v>0.95</v>
      </c>
      <c r="Q1607" s="14">
        <v>0</v>
      </c>
      <c r="R1607" s="20">
        <v>0</v>
      </c>
      <c r="S1607" s="23">
        <v>0</v>
      </c>
      <c r="T1607" s="12">
        <v>1</v>
      </c>
      <c r="U1607" s="14">
        <v>1</v>
      </c>
      <c r="V1607" s="14">
        <v>0</v>
      </c>
      <c r="W1607" s="14">
        <v>3</v>
      </c>
      <c r="X1607" s="14"/>
      <c r="Y1607" s="14">
        <v>0</v>
      </c>
      <c r="Z1607" s="14">
        <v>0</v>
      </c>
      <c r="AA1607" s="14">
        <v>0</v>
      </c>
      <c r="AB1607" s="14">
        <v>0</v>
      </c>
      <c r="AC1607" s="12">
        <v>0</v>
      </c>
      <c r="AD1607" s="14">
        <v>0</v>
      </c>
      <c r="AE1607" s="14">
        <v>10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0</v>
      </c>
      <c r="AU1607" s="14"/>
      <c r="AV1607" s="15" t="s">
        <v>193</v>
      </c>
      <c r="AW1607" s="14">
        <v>0</v>
      </c>
      <c r="AX1607" s="14">
        <v>10007001</v>
      </c>
      <c r="AY1607" s="14">
        <v>0</v>
      </c>
      <c r="AZ1607" s="15" t="s">
        <v>156</v>
      </c>
      <c r="BA1607" s="15" t="s">
        <v>153</v>
      </c>
      <c r="BB1607" s="23">
        <v>0</v>
      </c>
      <c r="BC1607" s="23">
        <v>0</v>
      </c>
      <c r="BD1607" s="35" t="s">
        <v>1964</v>
      </c>
      <c r="BE1607" s="14">
        <v>0</v>
      </c>
      <c r="BF1607" s="12">
        <v>0</v>
      </c>
      <c r="BG1607" s="14">
        <v>0</v>
      </c>
      <c r="BH1607" s="14">
        <v>0</v>
      </c>
      <c r="BI1607" s="14">
        <v>0</v>
      </c>
      <c r="BJ1607" s="14">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73004203</v>
      </c>
      <c r="D1608" s="13" t="s">
        <v>626</v>
      </c>
      <c r="E1608" s="14">
        <v>1</v>
      </c>
      <c r="F1608" s="20">
        <v>80000001</v>
      </c>
      <c r="G1608" s="14">
        <v>0</v>
      </c>
      <c r="H1608" s="14">
        <v>0</v>
      </c>
      <c r="I1608" s="14">
        <v>1</v>
      </c>
      <c r="J1608" s="14">
        <v>0</v>
      </c>
      <c r="K1608" s="14">
        <v>0</v>
      </c>
      <c r="L1608" s="12">
        <v>0</v>
      </c>
      <c r="M1608" s="12">
        <v>0</v>
      </c>
      <c r="N1608" s="46">
        <v>2</v>
      </c>
      <c r="O1608" s="12">
        <v>2</v>
      </c>
      <c r="P1608" s="12">
        <v>0.9</v>
      </c>
      <c r="Q1608" s="12">
        <v>0</v>
      </c>
      <c r="R1608" s="20">
        <v>101</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534</v>
      </c>
      <c r="AH1608" s="20">
        <v>1</v>
      </c>
      <c r="AI1608" s="20">
        <v>1</v>
      </c>
      <c r="AJ1608" s="20">
        <v>0</v>
      </c>
      <c r="AK1608" s="20">
        <v>3</v>
      </c>
      <c r="AL1608" s="12">
        <v>0</v>
      </c>
      <c r="AM1608" s="12">
        <v>0</v>
      </c>
      <c r="AN1608" s="12">
        <v>0</v>
      </c>
      <c r="AO1608" s="12">
        <v>3</v>
      </c>
      <c r="AP1608" s="12">
        <v>5000</v>
      </c>
      <c r="AQ1608" s="12">
        <v>2.5</v>
      </c>
      <c r="AR1608" s="12">
        <v>0</v>
      </c>
      <c r="AS1608" s="20">
        <v>0</v>
      </c>
      <c r="AT1608" s="12" t="s">
        <v>584</v>
      </c>
      <c r="AU1608" s="12"/>
      <c r="AV1608" s="15" t="s">
        <v>202</v>
      </c>
      <c r="AW1608" s="12" t="s">
        <v>159</v>
      </c>
      <c r="AX1608" s="14">
        <v>10000007</v>
      </c>
      <c r="AY1608" s="14">
        <v>70403003</v>
      </c>
      <c r="AZ1608" s="13" t="s">
        <v>156</v>
      </c>
      <c r="BA1608" s="12">
        <v>0</v>
      </c>
      <c r="BB1608" s="23">
        <v>0</v>
      </c>
      <c r="BC1608" s="23">
        <v>0</v>
      </c>
      <c r="BD1608" s="34" t="s">
        <v>644</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73004204</v>
      </c>
      <c r="D1609" s="13" t="s">
        <v>658</v>
      </c>
      <c r="E1609" s="14">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168</v>
      </c>
      <c r="AH1609" s="20">
        <v>0</v>
      </c>
      <c r="AI1609" s="20">
        <v>0</v>
      </c>
      <c r="AJ1609" s="20">
        <v>0</v>
      </c>
      <c r="AK1609" s="20">
        <v>0</v>
      </c>
      <c r="AL1609" s="12">
        <v>0</v>
      </c>
      <c r="AM1609" s="12">
        <v>0</v>
      </c>
      <c r="AN1609" s="12">
        <v>0</v>
      </c>
      <c r="AO1609" s="12">
        <v>0.5</v>
      </c>
      <c r="AP1609" s="12">
        <v>999999</v>
      </c>
      <c r="AQ1609" s="12">
        <v>0.5</v>
      </c>
      <c r="AR1609" s="12">
        <v>0</v>
      </c>
      <c r="AS1609" s="20">
        <v>0</v>
      </c>
      <c r="AT1609" s="226" t="s">
        <v>1917</v>
      </c>
      <c r="AU1609" s="20"/>
      <c r="AV1609" s="15" t="s">
        <v>154</v>
      </c>
      <c r="AW1609" s="12" t="s">
        <v>159</v>
      </c>
      <c r="AX1609" s="14">
        <v>10000007</v>
      </c>
      <c r="AY1609" s="14">
        <v>70202004</v>
      </c>
      <c r="AZ1609" s="15" t="s">
        <v>183</v>
      </c>
      <c r="BA1609" s="15" t="s">
        <v>226</v>
      </c>
      <c r="BB1609" s="23">
        <v>0</v>
      </c>
      <c r="BC1609" s="23">
        <v>0</v>
      </c>
      <c r="BD1609" s="34" t="s">
        <v>1948</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73004301</v>
      </c>
      <c r="D1610" s="13" t="s">
        <v>1968</v>
      </c>
      <c r="E1610" s="14">
        <v>1</v>
      </c>
      <c r="F1610" s="20">
        <v>80000001</v>
      </c>
      <c r="G1610" s="14">
        <v>0</v>
      </c>
      <c r="H1610" s="14">
        <v>0</v>
      </c>
      <c r="I1610" s="14">
        <v>1</v>
      </c>
      <c r="J1610" s="14">
        <v>0</v>
      </c>
      <c r="K1610" s="14">
        <v>0</v>
      </c>
      <c r="L1610" s="12">
        <v>0</v>
      </c>
      <c r="M1610" s="12">
        <v>0</v>
      </c>
      <c r="N1610" s="46">
        <v>2</v>
      </c>
      <c r="O1610" s="12">
        <v>1</v>
      </c>
      <c r="P1610" s="12">
        <v>1</v>
      </c>
      <c r="Q1610" s="12">
        <v>0</v>
      </c>
      <c r="R1610" s="20">
        <v>0</v>
      </c>
      <c r="S1610" s="12">
        <v>0</v>
      </c>
      <c r="T1610" s="12">
        <v>1</v>
      </c>
      <c r="U1610" s="12">
        <v>2</v>
      </c>
      <c r="V1610" s="12">
        <v>0</v>
      </c>
      <c r="W1610" s="12">
        <v>2</v>
      </c>
      <c r="X1610" s="12"/>
      <c r="Y1610" s="12">
        <v>0</v>
      </c>
      <c r="Z1610" s="12">
        <v>1</v>
      </c>
      <c r="AA1610" s="12">
        <v>0</v>
      </c>
      <c r="AB1610" s="12">
        <v>0</v>
      </c>
      <c r="AC1610" s="12">
        <v>0</v>
      </c>
      <c r="AD1610" s="12">
        <v>0</v>
      </c>
      <c r="AE1610" s="12">
        <v>10</v>
      </c>
      <c r="AF1610" s="12">
        <v>2</v>
      </c>
      <c r="AG1610" s="12" t="s">
        <v>152</v>
      </c>
      <c r="AH1610" s="20">
        <v>0</v>
      </c>
      <c r="AI1610" s="20">
        <v>2</v>
      </c>
      <c r="AJ1610" s="20">
        <v>0</v>
      </c>
      <c r="AK1610" s="20">
        <v>1.5</v>
      </c>
      <c r="AL1610" s="12">
        <v>0</v>
      </c>
      <c r="AM1610" s="12">
        <v>0</v>
      </c>
      <c r="AN1610" s="12">
        <v>0</v>
      </c>
      <c r="AO1610" s="12">
        <v>1.5</v>
      </c>
      <c r="AP1610" s="12">
        <v>10000</v>
      </c>
      <c r="AQ1610" s="12">
        <v>1</v>
      </c>
      <c r="AR1610" s="12">
        <v>5</v>
      </c>
      <c r="AS1610" s="20">
        <v>0</v>
      </c>
      <c r="AT1610" s="12" t="s">
        <v>153</v>
      </c>
      <c r="AU1610" s="12"/>
      <c r="AV1610" s="15" t="s">
        <v>158</v>
      </c>
      <c r="AW1610" s="12" t="s">
        <v>159</v>
      </c>
      <c r="AX1610" s="14">
        <v>10000007</v>
      </c>
      <c r="AY1610" s="14">
        <v>70302003</v>
      </c>
      <c r="AZ1610" s="15" t="s">
        <v>181</v>
      </c>
      <c r="BA1610" s="23">
        <v>0</v>
      </c>
      <c r="BB1610" s="23">
        <v>0</v>
      </c>
      <c r="BC1610" s="23">
        <v>0</v>
      </c>
      <c r="BD1610" s="34" t="s">
        <v>641</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73004302</v>
      </c>
      <c r="D1611" s="13" t="s">
        <v>1968</v>
      </c>
      <c r="E1611" s="14">
        <v>1</v>
      </c>
      <c r="F1611" s="20">
        <v>80000001</v>
      </c>
      <c r="G1611" s="14">
        <v>0</v>
      </c>
      <c r="H1611" s="14">
        <v>0</v>
      </c>
      <c r="I1611" s="14">
        <v>1</v>
      </c>
      <c r="J1611" s="14">
        <v>0</v>
      </c>
      <c r="K1611" s="14">
        <v>0</v>
      </c>
      <c r="L1611" s="12">
        <v>0</v>
      </c>
      <c r="M1611" s="12">
        <v>0</v>
      </c>
      <c r="N1611" s="46">
        <v>2</v>
      </c>
      <c r="O1611" s="12">
        <v>1</v>
      </c>
      <c r="P1611" s="12">
        <v>1</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10</v>
      </c>
      <c r="AF1611" s="12">
        <v>2</v>
      </c>
      <c r="AG1611" s="12" t="s">
        <v>152</v>
      </c>
      <c r="AH1611" s="20">
        <v>0</v>
      </c>
      <c r="AI1611" s="20">
        <v>2</v>
      </c>
      <c r="AJ1611" s="20">
        <v>0</v>
      </c>
      <c r="AK1611" s="20">
        <v>1.5</v>
      </c>
      <c r="AL1611" s="12">
        <v>0</v>
      </c>
      <c r="AM1611" s="12">
        <v>0</v>
      </c>
      <c r="AN1611" s="12">
        <v>0</v>
      </c>
      <c r="AO1611" s="12">
        <v>1.5</v>
      </c>
      <c r="AP1611" s="12">
        <v>10000</v>
      </c>
      <c r="AQ1611" s="12">
        <v>1</v>
      </c>
      <c r="AR1611" s="12">
        <v>5</v>
      </c>
      <c r="AS1611" s="20">
        <v>0</v>
      </c>
      <c r="AT1611" s="12" t="s">
        <v>153</v>
      </c>
      <c r="AU1611" s="12"/>
      <c r="AV1611" s="15" t="s">
        <v>158</v>
      </c>
      <c r="AW1611" s="12" t="s">
        <v>159</v>
      </c>
      <c r="AX1611" s="14">
        <v>10000007</v>
      </c>
      <c r="AY1611" s="14">
        <v>70302003</v>
      </c>
      <c r="AZ1611" s="15" t="s">
        <v>181</v>
      </c>
      <c r="BA1611" s="23" t="s">
        <v>1969</v>
      </c>
      <c r="BB1611" s="23">
        <v>0</v>
      </c>
      <c r="BC1611" s="23">
        <v>0</v>
      </c>
      <c r="BD1611" s="34" t="s">
        <v>641</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73004303</v>
      </c>
      <c r="D1612" s="13" t="s">
        <v>626</v>
      </c>
      <c r="E1612" s="14">
        <v>1</v>
      </c>
      <c r="F1612" s="20">
        <v>80000001</v>
      </c>
      <c r="G1612" s="14">
        <v>0</v>
      </c>
      <c r="H1612" s="14">
        <v>0</v>
      </c>
      <c r="I1612" s="14">
        <v>1</v>
      </c>
      <c r="J1612" s="14">
        <v>0</v>
      </c>
      <c r="K1612" s="14">
        <v>0</v>
      </c>
      <c r="L1612" s="12">
        <v>0</v>
      </c>
      <c r="M1612" s="12">
        <v>0</v>
      </c>
      <c r="N1612" s="46">
        <v>2</v>
      </c>
      <c r="O1612" s="12">
        <v>2</v>
      </c>
      <c r="P1612" s="12">
        <v>0.9</v>
      </c>
      <c r="Q1612" s="12">
        <v>0</v>
      </c>
      <c r="R1612" s="20">
        <v>101</v>
      </c>
      <c r="S1612" s="12">
        <v>0</v>
      </c>
      <c r="T1612" s="12">
        <v>1</v>
      </c>
      <c r="U1612" s="12">
        <v>2</v>
      </c>
      <c r="V1612" s="12">
        <v>0</v>
      </c>
      <c r="W1612" s="12">
        <v>3</v>
      </c>
      <c r="X1612" s="12"/>
      <c r="Y1612" s="12">
        <v>0</v>
      </c>
      <c r="Z1612" s="12">
        <v>1</v>
      </c>
      <c r="AA1612" s="12">
        <v>0</v>
      </c>
      <c r="AB1612" s="12">
        <v>0</v>
      </c>
      <c r="AC1612" s="12">
        <v>0</v>
      </c>
      <c r="AD1612" s="12">
        <v>0</v>
      </c>
      <c r="AE1612" s="12">
        <v>15</v>
      </c>
      <c r="AF1612" s="12">
        <v>1</v>
      </c>
      <c r="AG1612" s="12" t="s">
        <v>534</v>
      </c>
      <c r="AH1612" s="20">
        <v>1</v>
      </c>
      <c r="AI1612" s="20">
        <v>1</v>
      </c>
      <c r="AJ1612" s="20">
        <v>0</v>
      </c>
      <c r="AK1612" s="20">
        <v>3</v>
      </c>
      <c r="AL1612" s="12">
        <v>0</v>
      </c>
      <c r="AM1612" s="12">
        <v>0</v>
      </c>
      <c r="AN1612" s="12">
        <v>0</v>
      </c>
      <c r="AO1612" s="12">
        <v>3</v>
      </c>
      <c r="AP1612" s="12">
        <v>5000</v>
      </c>
      <c r="AQ1612" s="12">
        <v>2.5</v>
      </c>
      <c r="AR1612" s="12">
        <v>0</v>
      </c>
      <c r="AS1612" s="20">
        <v>0</v>
      </c>
      <c r="AT1612" s="12" t="s">
        <v>584</v>
      </c>
      <c r="AU1612" s="12"/>
      <c r="AV1612" s="15" t="s">
        <v>202</v>
      </c>
      <c r="AW1612" s="12" t="s">
        <v>159</v>
      </c>
      <c r="AX1612" s="14">
        <v>10000007</v>
      </c>
      <c r="AY1612" s="14">
        <v>70403003</v>
      </c>
      <c r="AZ1612" s="13" t="s">
        <v>156</v>
      </c>
      <c r="BA1612" s="12">
        <v>0</v>
      </c>
      <c r="BB1612" s="23">
        <v>0</v>
      </c>
      <c r="BC1612" s="23">
        <v>0</v>
      </c>
      <c r="BD1612" s="34" t="s">
        <v>644</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73004304</v>
      </c>
      <c r="D1613" s="15" t="s">
        <v>696</v>
      </c>
      <c r="E1613" s="14">
        <v>1</v>
      </c>
      <c r="F1613" s="20">
        <v>80000001</v>
      </c>
      <c r="G1613" s="14">
        <v>0</v>
      </c>
      <c r="H1613" s="14">
        <v>0</v>
      </c>
      <c r="I1613" s="14">
        <v>1</v>
      </c>
      <c r="J1613" s="14">
        <v>0</v>
      </c>
      <c r="K1613" s="14">
        <v>0</v>
      </c>
      <c r="L1613" s="14">
        <v>0</v>
      </c>
      <c r="M1613" s="14">
        <v>0</v>
      </c>
      <c r="N1613" s="46">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2">
        <v>99999</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90104002</v>
      </c>
      <c r="AT1613" s="14" t="s">
        <v>153</v>
      </c>
      <c r="AU1613" s="14"/>
      <c r="AV1613" s="15" t="s">
        <v>173</v>
      </c>
      <c r="AW1613" s="14" t="s">
        <v>433</v>
      </c>
      <c r="AX1613" s="14">
        <v>0</v>
      </c>
      <c r="AY1613" s="14">
        <v>0</v>
      </c>
      <c r="AZ1613" s="15" t="s">
        <v>156</v>
      </c>
      <c r="BA1613" s="15" t="s">
        <v>153</v>
      </c>
      <c r="BB1613" s="23">
        <v>0</v>
      </c>
      <c r="BC1613" s="23">
        <v>0</v>
      </c>
      <c r="BD1613" s="35" t="s">
        <v>533</v>
      </c>
      <c r="BE1613" s="14">
        <v>0</v>
      </c>
      <c r="BF1613" s="12">
        <v>0</v>
      </c>
      <c r="BG1613" s="14">
        <v>0</v>
      </c>
      <c r="BH1613" s="14">
        <v>0</v>
      </c>
      <c r="BI1613" s="14">
        <v>0</v>
      </c>
      <c r="BJ1613" s="14">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73004305</v>
      </c>
      <c r="D1614" s="15" t="s">
        <v>1954</v>
      </c>
      <c r="E1614" s="14">
        <v>1</v>
      </c>
      <c r="F1614" s="20">
        <v>80000001</v>
      </c>
      <c r="G1614" s="14">
        <v>0</v>
      </c>
      <c r="H1614" s="14">
        <v>0</v>
      </c>
      <c r="I1614" s="14">
        <v>1</v>
      </c>
      <c r="J1614" s="14">
        <v>0</v>
      </c>
      <c r="K1614" s="14">
        <v>0</v>
      </c>
      <c r="L1614" s="14">
        <v>0</v>
      </c>
      <c r="M1614" s="14">
        <v>0</v>
      </c>
      <c r="N1614" s="46">
        <v>2</v>
      </c>
      <c r="O1614" s="14">
        <v>2</v>
      </c>
      <c r="P1614" s="14">
        <v>0.95</v>
      </c>
      <c r="Q1614" s="14">
        <v>0</v>
      </c>
      <c r="R1614" s="20">
        <v>101</v>
      </c>
      <c r="S1614" s="23">
        <v>0</v>
      </c>
      <c r="T1614" s="12">
        <v>1</v>
      </c>
      <c r="U1614" s="14">
        <v>2</v>
      </c>
      <c r="V1614" s="14">
        <v>0</v>
      </c>
      <c r="W1614" s="14">
        <v>0</v>
      </c>
      <c r="X1614" s="14"/>
      <c r="Y1614" s="14">
        <v>0</v>
      </c>
      <c r="Z1614" s="14">
        <v>0</v>
      </c>
      <c r="AA1614" s="14">
        <v>0</v>
      </c>
      <c r="AB1614" s="14">
        <v>0</v>
      </c>
      <c r="AC1614" s="12">
        <v>0</v>
      </c>
      <c r="AD1614" s="14">
        <v>0</v>
      </c>
      <c r="AE1614" s="14">
        <v>10</v>
      </c>
      <c r="AF1614" s="14">
        <v>0</v>
      </c>
      <c r="AG1614" s="14">
        <v>0</v>
      </c>
      <c r="AH1614" s="20">
        <v>7</v>
      </c>
      <c r="AI1614" s="20">
        <v>0</v>
      </c>
      <c r="AJ1614" s="20">
        <v>0</v>
      </c>
      <c r="AK1614" s="20">
        <v>0</v>
      </c>
      <c r="AL1614" s="14">
        <v>0</v>
      </c>
      <c r="AM1614" s="14">
        <v>0</v>
      </c>
      <c r="AN1614" s="14">
        <v>0</v>
      </c>
      <c r="AO1614" s="14">
        <v>0</v>
      </c>
      <c r="AP1614" s="14">
        <v>1000</v>
      </c>
      <c r="AQ1614" s="14">
        <v>0.5</v>
      </c>
      <c r="AR1614" s="14">
        <v>0</v>
      </c>
      <c r="AS1614" s="20">
        <v>0</v>
      </c>
      <c r="AT1614" s="224" t="s">
        <v>1970</v>
      </c>
      <c r="AU1614" s="14"/>
      <c r="AV1614" s="15" t="s">
        <v>193</v>
      </c>
      <c r="AW1614" s="14">
        <v>0</v>
      </c>
      <c r="AX1614" s="14">
        <v>10007001</v>
      </c>
      <c r="AY1614" s="14">
        <v>0</v>
      </c>
      <c r="AZ1614" s="15" t="s">
        <v>156</v>
      </c>
      <c r="BA1614" s="15" t="s">
        <v>153</v>
      </c>
      <c r="BB1614" s="23">
        <v>0</v>
      </c>
      <c r="BC1614" s="23">
        <v>0</v>
      </c>
      <c r="BD1614" s="35" t="s">
        <v>1955</v>
      </c>
      <c r="BE1614" s="14">
        <v>0</v>
      </c>
      <c r="BF1614" s="12">
        <v>0</v>
      </c>
      <c r="BG1614" s="14">
        <v>0</v>
      </c>
      <c r="BH1614" s="14">
        <v>0</v>
      </c>
      <c r="BI1614" s="14">
        <v>0</v>
      </c>
      <c r="BJ1614" s="14">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73004306</v>
      </c>
      <c r="D1615" s="13" t="s">
        <v>558</v>
      </c>
      <c r="E1615" s="14">
        <v>1</v>
      </c>
      <c r="F1615" s="20">
        <v>80000001</v>
      </c>
      <c r="G1615" s="14">
        <v>0</v>
      </c>
      <c r="H1615" s="14">
        <v>0</v>
      </c>
      <c r="I1615" s="14">
        <v>1</v>
      </c>
      <c r="J1615" s="14">
        <v>0</v>
      </c>
      <c r="K1615" s="14">
        <v>0</v>
      </c>
      <c r="L1615" s="12">
        <v>0</v>
      </c>
      <c r="M1615" s="12">
        <v>0</v>
      </c>
      <c r="N1615" s="46">
        <v>2</v>
      </c>
      <c r="O1615" s="12">
        <v>2</v>
      </c>
      <c r="P1615" s="12">
        <v>0.9</v>
      </c>
      <c r="Q1615" s="12">
        <v>0</v>
      </c>
      <c r="R1615" s="20">
        <v>0</v>
      </c>
      <c r="S1615" s="12">
        <v>0</v>
      </c>
      <c r="T1615" s="12">
        <v>1</v>
      </c>
      <c r="U1615" s="12">
        <v>2</v>
      </c>
      <c r="V1615" s="12">
        <v>0</v>
      </c>
      <c r="W1615" s="12">
        <v>0</v>
      </c>
      <c r="X1615" s="12"/>
      <c r="Y1615" s="12">
        <v>0</v>
      </c>
      <c r="Z1615" s="12">
        <v>0</v>
      </c>
      <c r="AA1615" s="12">
        <v>0</v>
      </c>
      <c r="AB1615" s="12">
        <v>0</v>
      </c>
      <c r="AC1615" s="12">
        <v>0</v>
      </c>
      <c r="AD1615" s="12">
        <v>0</v>
      </c>
      <c r="AE1615" s="12">
        <v>30</v>
      </c>
      <c r="AF1615" s="12">
        <v>0</v>
      </c>
      <c r="AG1615" s="12">
        <v>0</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5" t="s">
        <v>173</v>
      </c>
      <c r="AW1615" s="12" t="s">
        <v>155</v>
      </c>
      <c r="AX1615" s="14">
        <v>0</v>
      </c>
      <c r="AY1615" s="14">
        <v>0</v>
      </c>
      <c r="AZ1615" s="13" t="s">
        <v>540</v>
      </c>
      <c r="BA1615" s="12" t="s">
        <v>1965</v>
      </c>
      <c r="BB1615" s="23">
        <v>0</v>
      </c>
      <c r="BC1615" s="23">
        <v>0</v>
      </c>
      <c r="BD1615" s="34" t="s">
        <v>1966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48">
        <v>74001001</v>
      </c>
      <c r="D1616" s="47" t="s">
        <v>638</v>
      </c>
      <c r="E1616" s="46">
        <v>2</v>
      </c>
      <c r="F1616" s="20">
        <v>80000001</v>
      </c>
      <c r="G1616" s="46">
        <v>0</v>
      </c>
      <c r="H1616" s="46">
        <v>0</v>
      </c>
      <c r="I1616" s="48">
        <v>1</v>
      </c>
      <c r="J1616" s="48">
        <v>0</v>
      </c>
      <c r="K1616" s="48">
        <v>0</v>
      </c>
      <c r="L1616" s="46">
        <v>0</v>
      </c>
      <c r="M1616" s="46">
        <v>0</v>
      </c>
      <c r="N1616" s="46">
        <v>1</v>
      </c>
      <c r="O1616" s="46">
        <v>1</v>
      </c>
      <c r="P1616" s="46">
        <v>0.5</v>
      </c>
      <c r="Q1616" s="46">
        <v>0</v>
      </c>
      <c r="R1616" s="52">
        <v>1</v>
      </c>
      <c r="S1616" s="46">
        <v>0</v>
      </c>
      <c r="T1616" s="46">
        <v>1</v>
      </c>
      <c r="U1616" s="46">
        <v>2</v>
      </c>
      <c r="V1616" s="46">
        <v>0</v>
      </c>
      <c r="W1616" s="46">
        <v>1.4</v>
      </c>
      <c r="X1616" s="46"/>
      <c r="Y1616" s="46">
        <v>150</v>
      </c>
      <c r="Z1616" s="46">
        <v>1</v>
      </c>
      <c r="AA1616" s="46">
        <v>0</v>
      </c>
      <c r="AB1616" s="46">
        <v>0</v>
      </c>
      <c r="AC1616" s="46">
        <v>0</v>
      </c>
      <c r="AD1616" s="46">
        <v>0</v>
      </c>
      <c r="AE1616" s="46">
        <v>12</v>
      </c>
      <c r="AF1616" s="46">
        <v>2</v>
      </c>
      <c r="AG1616" s="46" t="s">
        <v>152</v>
      </c>
      <c r="AH1616" s="52">
        <v>7</v>
      </c>
      <c r="AI1616" s="52">
        <v>2</v>
      </c>
      <c r="AJ1616" s="20">
        <v>0</v>
      </c>
      <c r="AK1616" s="52">
        <v>1.5</v>
      </c>
      <c r="AL1616" s="46">
        <v>0</v>
      </c>
      <c r="AM1616" s="46">
        <v>0</v>
      </c>
      <c r="AN1616" s="46">
        <v>0</v>
      </c>
      <c r="AO1616" s="46">
        <v>1.5</v>
      </c>
      <c r="AP1616" s="46">
        <v>1200</v>
      </c>
      <c r="AQ1616" s="46">
        <v>1</v>
      </c>
      <c r="AR1616" s="46">
        <v>15</v>
      </c>
      <c r="AS1616" s="52">
        <v>0</v>
      </c>
      <c r="AT1616" s="46" t="s">
        <v>153</v>
      </c>
      <c r="AU1616" s="46"/>
      <c r="AV1616" s="47" t="s">
        <v>202</v>
      </c>
      <c r="AW1616" s="46" t="s">
        <v>161</v>
      </c>
      <c r="AX1616" s="48">
        <v>10000011</v>
      </c>
      <c r="AY1616" s="48">
        <v>70404001</v>
      </c>
      <c r="AZ1616" s="47" t="s">
        <v>431</v>
      </c>
      <c r="BA1616" s="46">
        <v>0</v>
      </c>
      <c r="BB1616" s="83">
        <v>0</v>
      </c>
      <c r="BC1616" s="83">
        <v>0</v>
      </c>
      <c r="BD1616" s="54" t="s">
        <v>639</v>
      </c>
      <c r="BE1616" s="46">
        <v>0</v>
      </c>
      <c r="BF1616" s="46">
        <v>0</v>
      </c>
      <c r="BG1616" s="46">
        <v>0</v>
      </c>
      <c r="BH1616" s="46">
        <v>0</v>
      </c>
      <c r="BI1616" s="46">
        <v>0</v>
      </c>
      <c r="BJ1616" s="46">
        <v>0</v>
      </c>
      <c r="BK1616" s="91">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48">
        <v>75001001</v>
      </c>
      <c r="D1617" s="15" t="s">
        <v>1971</v>
      </c>
      <c r="E1617" s="14">
        <v>1</v>
      </c>
      <c r="F1617" s="20">
        <v>80000001</v>
      </c>
      <c r="G1617" s="14">
        <v>0</v>
      </c>
      <c r="H1617" s="14">
        <v>0</v>
      </c>
      <c r="I1617" s="14">
        <v>1</v>
      </c>
      <c r="J1617" s="14">
        <v>0</v>
      </c>
      <c r="K1617" s="14">
        <v>0</v>
      </c>
      <c r="L1617" s="14">
        <v>0</v>
      </c>
      <c r="M1617" s="14">
        <v>0</v>
      </c>
      <c r="N1617" s="14">
        <v>1</v>
      </c>
      <c r="O1617" s="14">
        <v>2</v>
      </c>
      <c r="P1617" s="14">
        <v>1</v>
      </c>
      <c r="Q1617" s="14">
        <v>0</v>
      </c>
      <c r="R1617" s="20">
        <v>0</v>
      </c>
      <c r="S1617" s="23">
        <v>0</v>
      </c>
      <c r="T1617" s="12">
        <v>1</v>
      </c>
      <c r="U1617" s="14">
        <v>2</v>
      </c>
      <c r="V1617" s="14">
        <v>0</v>
      </c>
      <c r="W1617" s="14">
        <v>0</v>
      </c>
      <c r="X1617" s="14"/>
      <c r="Y1617" s="14">
        <v>0</v>
      </c>
      <c r="Z1617" s="14">
        <v>0</v>
      </c>
      <c r="AA1617" s="14">
        <v>0</v>
      </c>
      <c r="AB1617" s="14">
        <v>0</v>
      </c>
      <c r="AC1617" s="14">
        <v>0</v>
      </c>
      <c r="AD1617" s="14">
        <v>0</v>
      </c>
      <c r="AE1617" s="14">
        <v>30</v>
      </c>
      <c r="AF1617" s="14">
        <v>0</v>
      </c>
      <c r="AG1617" s="14">
        <v>0</v>
      </c>
      <c r="AH1617" s="20">
        <v>2</v>
      </c>
      <c r="AI1617" s="20">
        <v>0</v>
      </c>
      <c r="AJ1617" s="20">
        <v>0</v>
      </c>
      <c r="AK1617" s="20">
        <v>0</v>
      </c>
      <c r="AL1617" s="14">
        <v>0</v>
      </c>
      <c r="AM1617" s="14">
        <v>0</v>
      </c>
      <c r="AN1617" s="14">
        <v>0</v>
      </c>
      <c r="AO1617" s="14">
        <v>0</v>
      </c>
      <c r="AP1617" s="14">
        <v>1000</v>
      </c>
      <c r="AQ1617" s="14">
        <v>0</v>
      </c>
      <c r="AR1617" s="14">
        <v>0</v>
      </c>
      <c r="AS1617" s="20">
        <v>69000131</v>
      </c>
      <c r="AT1617" s="14" t="s">
        <v>153</v>
      </c>
      <c r="AU1617" s="14"/>
      <c r="AV1617" s="15" t="s">
        <v>173</v>
      </c>
      <c r="AW1617" s="14" t="s">
        <v>433</v>
      </c>
      <c r="AX1617" s="14">
        <v>0</v>
      </c>
      <c r="AY1617" s="14">
        <v>40000003</v>
      </c>
      <c r="AZ1617" s="15" t="s">
        <v>156</v>
      </c>
      <c r="BA1617" s="15" t="s">
        <v>153</v>
      </c>
      <c r="BB1617" s="23">
        <v>0</v>
      </c>
      <c r="BC1617" s="23">
        <v>0</v>
      </c>
      <c r="BD1617" s="35" t="s">
        <v>524</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48">
        <v>76001001</v>
      </c>
      <c r="D1618" s="13" t="s">
        <v>1972</v>
      </c>
      <c r="E1618" s="14">
        <v>1</v>
      </c>
      <c r="F1618" s="20">
        <v>80000001</v>
      </c>
      <c r="G1618" s="14">
        <v>0</v>
      </c>
      <c r="H1618" s="14">
        <v>0</v>
      </c>
      <c r="I1618" s="14">
        <v>1</v>
      </c>
      <c r="J1618" s="14">
        <v>0</v>
      </c>
      <c r="K1618" s="14">
        <v>0</v>
      </c>
      <c r="L1618" s="12">
        <v>0</v>
      </c>
      <c r="M1618" s="12">
        <v>0</v>
      </c>
      <c r="N1618" s="12">
        <v>1</v>
      </c>
      <c r="O1618" s="12">
        <v>0</v>
      </c>
      <c r="P1618" s="12">
        <v>0</v>
      </c>
      <c r="Q1618" s="12">
        <v>0</v>
      </c>
      <c r="R1618" s="20">
        <v>0</v>
      </c>
      <c r="S1618" s="12">
        <v>0</v>
      </c>
      <c r="T1618" s="12">
        <v>1</v>
      </c>
      <c r="U1618" s="12">
        <v>2</v>
      </c>
      <c r="V1618" s="12">
        <v>0</v>
      </c>
      <c r="W1618" s="12">
        <v>0</v>
      </c>
      <c r="X1618" s="12"/>
      <c r="Y1618" s="12">
        <v>2000</v>
      </c>
      <c r="Z1618" s="12">
        <v>1</v>
      </c>
      <c r="AA1618" s="12">
        <v>0</v>
      </c>
      <c r="AB1618" s="12">
        <v>0</v>
      </c>
      <c r="AC1618" s="12">
        <v>0</v>
      </c>
      <c r="AD1618" s="12">
        <v>0</v>
      </c>
      <c r="AE1618" s="12">
        <v>5</v>
      </c>
      <c r="AF1618" s="12">
        <v>1</v>
      </c>
      <c r="AG1618" s="12">
        <v>3</v>
      </c>
      <c r="AH1618" s="20">
        <v>2</v>
      </c>
      <c r="AI1618" s="20">
        <v>1</v>
      </c>
      <c r="AJ1618" s="20">
        <v>0</v>
      </c>
      <c r="AK1618" s="20">
        <v>6</v>
      </c>
      <c r="AL1618" s="12">
        <v>0</v>
      </c>
      <c r="AM1618" s="12">
        <v>0</v>
      </c>
      <c r="AN1618" s="12">
        <v>0</v>
      </c>
      <c r="AO1618" s="12">
        <v>0</v>
      </c>
      <c r="AP1618" s="12">
        <v>1000</v>
      </c>
      <c r="AQ1618" s="12">
        <v>0</v>
      </c>
      <c r="AR1618" s="12">
        <v>0</v>
      </c>
      <c r="AS1618" s="20">
        <v>0</v>
      </c>
      <c r="AT1618" s="12">
        <v>0</v>
      </c>
      <c r="AU1618" s="12"/>
      <c r="AV1618" s="15" t="s">
        <v>173</v>
      </c>
      <c r="AW1618" s="46" t="s">
        <v>161</v>
      </c>
      <c r="AX1618" s="14">
        <v>10000007</v>
      </c>
      <c r="AY1618" s="14">
        <v>70203005</v>
      </c>
      <c r="AZ1618" s="13" t="s">
        <v>156</v>
      </c>
      <c r="BA1618" s="12">
        <v>0</v>
      </c>
      <c r="BB1618" s="23">
        <v>0</v>
      </c>
      <c r="BC1618" s="23">
        <v>0</v>
      </c>
      <c r="BD1618" s="34" t="s">
        <v>1973</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79000001</v>
      </c>
      <c r="D1619" s="15" t="s">
        <v>392</v>
      </c>
      <c r="E1619" s="14">
        <v>1</v>
      </c>
      <c r="F1619" s="20">
        <v>80000001</v>
      </c>
      <c r="G1619" s="14">
        <v>0</v>
      </c>
      <c r="H1619" s="14">
        <v>0</v>
      </c>
      <c r="I1619" s="14">
        <v>1</v>
      </c>
      <c r="J1619" s="14">
        <v>0</v>
      </c>
      <c r="K1619" s="14">
        <v>0</v>
      </c>
      <c r="L1619" s="14">
        <v>0</v>
      </c>
      <c r="M1619" s="14">
        <v>0</v>
      </c>
      <c r="N1619" s="12">
        <v>2</v>
      </c>
      <c r="O1619" s="14">
        <v>1</v>
      </c>
      <c r="P1619" s="14">
        <v>0.1</v>
      </c>
      <c r="Q1619" s="14">
        <v>0</v>
      </c>
      <c r="R1619" s="20">
        <v>0</v>
      </c>
      <c r="S1619" s="23">
        <v>0</v>
      </c>
      <c r="T1619" s="12">
        <v>1</v>
      </c>
      <c r="U1619" s="14">
        <v>1</v>
      </c>
      <c r="V1619" s="14">
        <v>0</v>
      </c>
      <c r="W1619" s="14">
        <v>2</v>
      </c>
      <c r="X1619" s="14"/>
      <c r="Y1619" s="14">
        <v>0</v>
      </c>
      <c r="Z1619" s="14">
        <v>0</v>
      </c>
      <c r="AA1619" s="14">
        <v>0</v>
      </c>
      <c r="AB1619" s="14">
        <v>0</v>
      </c>
      <c r="AC1619" s="12">
        <v>0</v>
      </c>
      <c r="AD1619" s="14">
        <v>0</v>
      </c>
      <c r="AE1619" s="14">
        <v>10</v>
      </c>
      <c r="AF1619" s="14">
        <v>0</v>
      </c>
      <c r="AG1619" s="14">
        <v>0</v>
      </c>
      <c r="AH1619" s="20">
        <v>7</v>
      </c>
      <c r="AI1619" s="20">
        <v>0</v>
      </c>
      <c r="AJ1619" s="20">
        <v>0</v>
      </c>
      <c r="AK1619" s="20">
        <v>0</v>
      </c>
      <c r="AL1619" s="14">
        <v>0</v>
      </c>
      <c r="AM1619" s="14">
        <v>0</v>
      </c>
      <c r="AN1619" s="14">
        <v>0</v>
      </c>
      <c r="AO1619" s="14">
        <v>0</v>
      </c>
      <c r="AP1619" s="14">
        <v>1000</v>
      </c>
      <c r="AQ1619" s="14">
        <v>0.5</v>
      </c>
      <c r="AR1619" s="14">
        <v>0</v>
      </c>
      <c r="AS1619" s="20">
        <v>0</v>
      </c>
      <c r="AT1619" s="14" t="s">
        <v>584</v>
      </c>
      <c r="AU1619" s="14"/>
      <c r="AV1619" s="15" t="s">
        <v>193</v>
      </c>
      <c r="AW1619" s="14">
        <v>0</v>
      </c>
      <c r="AX1619" s="14">
        <v>10007001</v>
      </c>
      <c r="AY1619" s="14">
        <v>0</v>
      </c>
      <c r="AZ1619" s="15" t="s">
        <v>156</v>
      </c>
      <c r="BA1619" s="15" t="s">
        <v>153</v>
      </c>
      <c r="BB1619" s="23">
        <v>0</v>
      </c>
      <c r="BC1619" s="23">
        <v>0</v>
      </c>
      <c r="BD1619" s="35" t="s">
        <v>579</v>
      </c>
      <c r="BE1619" s="14">
        <v>0</v>
      </c>
      <c r="BF1619" s="12">
        <v>0</v>
      </c>
      <c r="BG1619" s="14">
        <v>0</v>
      </c>
      <c r="BH1619" s="14">
        <v>0</v>
      </c>
      <c r="BI1619" s="14">
        <v>0</v>
      </c>
      <c r="BJ1619" s="14">
        <v>0</v>
      </c>
      <c r="BK1619" s="26">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79000002</v>
      </c>
      <c r="D1620" s="13" t="s">
        <v>572</v>
      </c>
      <c r="E1620" s="14">
        <v>1</v>
      </c>
      <c r="F1620" s="20">
        <v>80000001</v>
      </c>
      <c r="G1620" s="14">
        <v>0</v>
      </c>
      <c r="H1620" s="14">
        <v>0</v>
      </c>
      <c r="I1620" s="14">
        <v>1</v>
      </c>
      <c r="J1620" s="14">
        <v>0</v>
      </c>
      <c r="K1620" s="14">
        <v>0</v>
      </c>
      <c r="L1620" s="12">
        <v>0</v>
      </c>
      <c r="M1620" s="12">
        <v>0</v>
      </c>
      <c r="N1620" s="46">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1974</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181</v>
      </c>
      <c r="BA1620" s="23" t="s">
        <v>1963</v>
      </c>
      <c r="BB1620" s="23">
        <v>0</v>
      </c>
      <c r="BC1620" s="23">
        <v>0</v>
      </c>
      <c r="BD1620" s="34" t="s">
        <v>641</v>
      </c>
      <c r="BE1620" s="12">
        <v>1</v>
      </c>
      <c r="BF1620" s="12">
        <v>0</v>
      </c>
      <c r="BG1620" s="12">
        <v>0</v>
      </c>
      <c r="BH1620" s="12">
        <v>0</v>
      </c>
      <c r="BI1620" s="12">
        <v>0</v>
      </c>
      <c r="BJ1620" s="12">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14">
        <v>79000003</v>
      </c>
      <c r="D1621" s="13" t="s">
        <v>626</v>
      </c>
      <c r="E1621" s="14">
        <v>1</v>
      </c>
      <c r="F1621" s="20">
        <v>80000001</v>
      </c>
      <c r="G1621" s="14">
        <v>0</v>
      </c>
      <c r="H1621" s="14">
        <v>0</v>
      </c>
      <c r="I1621" s="14">
        <v>1</v>
      </c>
      <c r="J1621" s="14">
        <v>0</v>
      </c>
      <c r="K1621" s="14">
        <v>0</v>
      </c>
      <c r="L1621" s="12">
        <v>0</v>
      </c>
      <c r="M1621" s="12">
        <v>0</v>
      </c>
      <c r="N1621" s="46">
        <v>2</v>
      </c>
      <c r="O1621" s="12">
        <v>2</v>
      </c>
      <c r="P1621" s="12">
        <v>0.9</v>
      </c>
      <c r="Q1621" s="12">
        <v>0</v>
      </c>
      <c r="R1621" s="20">
        <v>1</v>
      </c>
      <c r="S1621" s="12">
        <v>0</v>
      </c>
      <c r="T1621" s="12">
        <v>1</v>
      </c>
      <c r="U1621" s="12">
        <v>2</v>
      </c>
      <c r="V1621" s="12">
        <v>0</v>
      </c>
      <c r="W1621" s="12">
        <v>2</v>
      </c>
      <c r="X1621" s="12"/>
      <c r="Y1621" s="12">
        <v>0</v>
      </c>
      <c r="Z1621" s="12">
        <v>1</v>
      </c>
      <c r="AA1621" s="12">
        <v>0</v>
      </c>
      <c r="AB1621" s="12">
        <v>0</v>
      </c>
      <c r="AC1621" s="12">
        <v>0</v>
      </c>
      <c r="AD1621" s="12">
        <v>0</v>
      </c>
      <c r="AE1621" s="12">
        <v>15</v>
      </c>
      <c r="AF1621" s="12">
        <v>1</v>
      </c>
      <c r="AG1621" s="12" t="s">
        <v>534</v>
      </c>
      <c r="AH1621" s="20">
        <v>0</v>
      </c>
      <c r="AI1621" s="20">
        <v>1</v>
      </c>
      <c r="AJ1621" s="20">
        <v>0</v>
      </c>
      <c r="AK1621" s="20">
        <v>3</v>
      </c>
      <c r="AL1621" s="12">
        <v>0</v>
      </c>
      <c r="AM1621" s="12">
        <v>0</v>
      </c>
      <c r="AN1621" s="12">
        <v>0</v>
      </c>
      <c r="AO1621" s="12">
        <v>3</v>
      </c>
      <c r="AP1621" s="12">
        <v>5000</v>
      </c>
      <c r="AQ1621" s="12">
        <v>2.5</v>
      </c>
      <c r="AR1621" s="12">
        <v>0</v>
      </c>
      <c r="AS1621" s="20">
        <v>0</v>
      </c>
      <c r="AT1621" s="12">
        <v>90001023</v>
      </c>
      <c r="AU1621" s="12"/>
      <c r="AV1621" s="15" t="s">
        <v>202</v>
      </c>
      <c r="AW1621" s="12" t="s">
        <v>159</v>
      </c>
      <c r="AX1621" s="14">
        <v>10000007</v>
      </c>
      <c r="AY1621" s="14">
        <v>70403003</v>
      </c>
      <c r="AZ1621" s="13" t="s">
        <v>156</v>
      </c>
      <c r="BA1621" s="12">
        <v>0</v>
      </c>
      <c r="BB1621" s="23">
        <v>0</v>
      </c>
      <c r="BC1621" s="23">
        <v>0</v>
      </c>
      <c r="BD1621" s="34" t="s">
        <v>644</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79000004</v>
      </c>
      <c r="D1622" s="13" t="s">
        <v>626</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12</v>
      </c>
      <c r="AF1622" s="12">
        <v>1</v>
      </c>
      <c r="AG1622" s="12" t="s">
        <v>534</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4" t="s">
        <v>1925</v>
      </c>
      <c r="BE1622" s="12">
        <v>0</v>
      </c>
      <c r="BF1622" s="12">
        <v>0</v>
      </c>
      <c r="BG1622" s="12">
        <v>0</v>
      </c>
      <c r="BH1622" s="12">
        <v>0</v>
      </c>
      <c r="BI1622" s="12">
        <v>0</v>
      </c>
      <c r="BJ1622" s="12">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79000005</v>
      </c>
      <c r="D1623" s="15" t="s">
        <v>696</v>
      </c>
      <c r="E1623" s="14">
        <v>1</v>
      </c>
      <c r="F1623" s="20">
        <v>80000001</v>
      </c>
      <c r="G1623" s="14">
        <v>0</v>
      </c>
      <c r="H1623" s="14">
        <v>0</v>
      </c>
      <c r="I1623" s="14">
        <v>1</v>
      </c>
      <c r="J1623" s="14">
        <v>0</v>
      </c>
      <c r="K1623" s="14">
        <v>0</v>
      </c>
      <c r="L1623" s="14">
        <v>0</v>
      </c>
      <c r="M1623" s="14">
        <v>0</v>
      </c>
      <c r="N1623" s="46">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173</v>
      </c>
      <c r="AW1623" s="14" t="s">
        <v>433</v>
      </c>
      <c r="AX1623" s="14">
        <v>0</v>
      </c>
      <c r="AY1623" s="14">
        <v>0</v>
      </c>
      <c r="AZ1623" s="15" t="s">
        <v>156</v>
      </c>
      <c r="BA1623" s="15" t="s">
        <v>153</v>
      </c>
      <c r="BB1623" s="23">
        <v>0</v>
      </c>
      <c r="BC1623" s="23">
        <v>0</v>
      </c>
      <c r="BD1623" s="35" t="s">
        <v>533</v>
      </c>
      <c r="BE1623" s="14">
        <v>0</v>
      </c>
      <c r="BF1623" s="12">
        <v>0</v>
      </c>
      <c r="BG1623" s="14">
        <v>0</v>
      </c>
      <c r="BH1623" s="14">
        <v>0</v>
      </c>
      <c r="BI1623" s="14">
        <v>0</v>
      </c>
      <c r="BJ1623" s="14">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79000006</v>
      </c>
      <c r="D1624" s="13" t="s">
        <v>521</v>
      </c>
      <c r="E1624" s="14">
        <v>1</v>
      </c>
      <c r="F1624" s="20">
        <v>80000001</v>
      </c>
      <c r="G1624" s="14">
        <v>0</v>
      </c>
      <c r="H1624" s="14">
        <v>0</v>
      </c>
      <c r="I1624" s="14">
        <v>1</v>
      </c>
      <c r="J1624" s="14">
        <v>0</v>
      </c>
      <c r="K1624" s="14">
        <v>0</v>
      </c>
      <c r="L1624" s="12">
        <v>0</v>
      </c>
      <c r="M1624" s="12">
        <v>0</v>
      </c>
      <c r="N1624" s="12">
        <v>2</v>
      </c>
      <c r="O1624" s="12">
        <v>1</v>
      </c>
      <c r="P1624" s="12">
        <v>1</v>
      </c>
      <c r="Q1624" s="12">
        <v>0</v>
      </c>
      <c r="R1624" s="20">
        <v>0</v>
      </c>
      <c r="S1624" s="12">
        <v>0</v>
      </c>
      <c r="T1624" s="12">
        <v>1</v>
      </c>
      <c r="U1624" s="12">
        <v>2</v>
      </c>
      <c r="V1624" s="12">
        <v>0</v>
      </c>
      <c r="W1624" s="12">
        <v>2</v>
      </c>
      <c r="X1624" s="12"/>
      <c r="Y1624" s="12">
        <v>0</v>
      </c>
      <c r="Z1624" s="12">
        <v>1</v>
      </c>
      <c r="AA1624" s="12">
        <v>0</v>
      </c>
      <c r="AB1624" s="12">
        <v>0</v>
      </c>
      <c r="AC1624" s="12">
        <v>0</v>
      </c>
      <c r="AD1624" s="12">
        <v>0</v>
      </c>
      <c r="AE1624" s="12">
        <v>6</v>
      </c>
      <c r="AF1624" s="12">
        <v>1</v>
      </c>
      <c r="AG1624" s="12">
        <v>3</v>
      </c>
      <c r="AH1624" s="20">
        <v>0</v>
      </c>
      <c r="AI1624" s="20">
        <v>0</v>
      </c>
      <c r="AJ1624" s="20">
        <v>0</v>
      </c>
      <c r="AK1624" s="20">
        <v>1.5</v>
      </c>
      <c r="AL1624" s="12">
        <v>0</v>
      </c>
      <c r="AM1624" s="12">
        <v>0</v>
      </c>
      <c r="AN1624" s="12">
        <v>0</v>
      </c>
      <c r="AO1624" s="12">
        <v>1</v>
      </c>
      <c r="AP1624" s="12">
        <v>5000</v>
      </c>
      <c r="AQ1624" s="12">
        <v>0.5</v>
      </c>
      <c r="AR1624" s="12">
        <v>0</v>
      </c>
      <c r="AS1624" s="20">
        <v>0</v>
      </c>
      <c r="AT1624" s="12" t="s">
        <v>153</v>
      </c>
      <c r="AU1624" s="12"/>
      <c r="AV1624" s="15" t="s">
        <v>173</v>
      </c>
      <c r="AW1624" s="12" t="s">
        <v>159</v>
      </c>
      <c r="AX1624" s="14">
        <v>10000007</v>
      </c>
      <c r="AY1624" s="14">
        <v>70105001</v>
      </c>
      <c r="AZ1624" s="13" t="s">
        <v>156</v>
      </c>
      <c r="BA1624" s="12" t="s">
        <v>537</v>
      </c>
      <c r="BB1624" s="23">
        <v>0</v>
      </c>
      <c r="BC1624" s="23">
        <v>0</v>
      </c>
      <c r="BD1624" s="34" t="s">
        <v>538</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79000007</v>
      </c>
      <c r="D1625" s="15" t="s">
        <v>246</v>
      </c>
      <c r="E1625" s="14">
        <v>1</v>
      </c>
      <c r="F1625" s="20">
        <v>80000001</v>
      </c>
      <c r="G1625" s="14">
        <v>0</v>
      </c>
      <c r="H1625" s="14">
        <v>0</v>
      </c>
      <c r="I1625" s="14">
        <v>1</v>
      </c>
      <c r="J1625" s="14">
        <v>0</v>
      </c>
      <c r="K1625" s="14">
        <v>0</v>
      </c>
      <c r="L1625" s="14">
        <v>0</v>
      </c>
      <c r="M1625" s="14">
        <v>0</v>
      </c>
      <c r="N1625" s="12">
        <v>2</v>
      </c>
      <c r="O1625" s="14">
        <v>2</v>
      </c>
      <c r="P1625" s="14">
        <v>0.8</v>
      </c>
      <c r="Q1625" s="14">
        <v>0</v>
      </c>
      <c r="R1625" s="20">
        <v>0</v>
      </c>
      <c r="S1625" s="23">
        <v>0</v>
      </c>
      <c r="T1625" s="12">
        <v>1</v>
      </c>
      <c r="U1625" s="14">
        <v>2</v>
      </c>
      <c r="V1625" s="14">
        <v>0</v>
      </c>
      <c r="W1625" s="14">
        <v>0</v>
      </c>
      <c r="X1625" s="14"/>
      <c r="Y1625" s="14">
        <v>0</v>
      </c>
      <c r="Z1625" s="14">
        <v>0</v>
      </c>
      <c r="AA1625" s="14">
        <v>0</v>
      </c>
      <c r="AB1625" s="14">
        <v>0</v>
      </c>
      <c r="AC1625" s="12">
        <v>0</v>
      </c>
      <c r="AD1625" s="14">
        <v>0</v>
      </c>
      <c r="AE1625" s="14">
        <v>20</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90401004</v>
      </c>
      <c r="AT1625" s="14" t="s">
        <v>153</v>
      </c>
      <c r="AU1625" s="14"/>
      <c r="AV1625" s="15" t="s">
        <v>173</v>
      </c>
      <c r="AW1625" s="14" t="s">
        <v>433</v>
      </c>
      <c r="AX1625" s="14">
        <v>0</v>
      </c>
      <c r="AY1625" s="14">
        <v>40000003</v>
      </c>
      <c r="AZ1625" s="15" t="s">
        <v>156</v>
      </c>
      <c r="BA1625" s="15" t="s">
        <v>153</v>
      </c>
      <c r="BB1625" s="23">
        <v>0</v>
      </c>
      <c r="BC1625" s="23">
        <v>0</v>
      </c>
      <c r="BD1625" s="35" t="s">
        <v>654</v>
      </c>
      <c r="BE1625" s="14">
        <v>0</v>
      </c>
      <c r="BF1625" s="12">
        <v>0</v>
      </c>
      <c r="BG1625" s="14">
        <v>0</v>
      </c>
      <c r="BH1625" s="14">
        <v>0</v>
      </c>
      <c r="BI1625" s="14">
        <v>0</v>
      </c>
      <c r="BJ1625" s="14">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19.5" customHeight="1">
      <c r="C1626" s="14">
        <v>79000008</v>
      </c>
      <c r="D1626" s="13" t="s">
        <v>658</v>
      </c>
      <c r="E1626" s="14">
        <v>1</v>
      </c>
      <c r="F1626" s="20">
        <v>80000001</v>
      </c>
      <c r="G1626" s="14">
        <v>0</v>
      </c>
      <c r="H1626" s="14">
        <v>0</v>
      </c>
      <c r="I1626" s="14">
        <v>1</v>
      </c>
      <c r="J1626" s="14">
        <v>0</v>
      </c>
      <c r="K1626" s="14">
        <v>0</v>
      </c>
      <c r="L1626" s="12">
        <v>0</v>
      </c>
      <c r="M1626" s="12">
        <v>0</v>
      </c>
      <c r="N1626" s="12">
        <v>2</v>
      </c>
      <c r="O1626" s="12">
        <v>1</v>
      </c>
      <c r="P1626" s="12">
        <v>0.3</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30</v>
      </c>
      <c r="AF1626" s="12">
        <v>1</v>
      </c>
      <c r="AG1626" s="12" t="s">
        <v>168</v>
      </c>
      <c r="AH1626" s="20">
        <v>0</v>
      </c>
      <c r="AI1626" s="20">
        <v>0</v>
      </c>
      <c r="AJ1626" s="20">
        <v>0</v>
      </c>
      <c r="AK1626" s="20">
        <v>0</v>
      </c>
      <c r="AL1626" s="12">
        <v>0</v>
      </c>
      <c r="AM1626" s="12">
        <v>0</v>
      </c>
      <c r="AN1626" s="12">
        <v>0</v>
      </c>
      <c r="AO1626" s="12">
        <v>0.5</v>
      </c>
      <c r="AP1626" s="12">
        <v>999999</v>
      </c>
      <c r="AQ1626" s="12">
        <v>0.5</v>
      </c>
      <c r="AR1626" s="12">
        <v>0</v>
      </c>
      <c r="AS1626" s="20">
        <v>0</v>
      </c>
      <c r="AT1626" s="226" t="s">
        <v>1917</v>
      </c>
      <c r="AU1626" s="20"/>
      <c r="AV1626" s="15" t="s">
        <v>154</v>
      </c>
      <c r="AW1626" s="12" t="s">
        <v>159</v>
      </c>
      <c r="AX1626" s="14">
        <v>10000007</v>
      </c>
      <c r="AY1626" s="14">
        <v>70202004</v>
      </c>
      <c r="AZ1626" s="15" t="s">
        <v>183</v>
      </c>
      <c r="BA1626" s="15" t="s">
        <v>226</v>
      </c>
      <c r="BB1626" s="23">
        <v>0</v>
      </c>
      <c r="BC1626" s="23">
        <v>0</v>
      </c>
      <c r="BD1626" s="34" t="s">
        <v>1948</v>
      </c>
      <c r="BE1626" s="12">
        <v>0</v>
      </c>
      <c r="BF1626" s="12">
        <v>0</v>
      </c>
      <c r="BG1626" s="12">
        <v>0</v>
      </c>
      <c r="BH1626" s="12">
        <v>0</v>
      </c>
      <c r="BI1626" s="12">
        <v>0</v>
      </c>
      <c r="BJ1626" s="12">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79000009</v>
      </c>
      <c r="D1627" s="13" t="s">
        <v>519</v>
      </c>
      <c r="E1627" s="14">
        <v>1</v>
      </c>
      <c r="F1627" s="20">
        <v>80000001</v>
      </c>
      <c r="G1627" s="14">
        <v>0</v>
      </c>
      <c r="H1627" s="14">
        <v>0</v>
      </c>
      <c r="I1627" s="14">
        <v>1</v>
      </c>
      <c r="J1627" s="14">
        <v>0</v>
      </c>
      <c r="K1627" s="14">
        <v>0</v>
      </c>
      <c r="L1627" s="12">
        <v>0</v>
      </c>
      <c r="M1627" s="12">
        <v>0</v>
      </c>
      <c r="N1627" s="12">
        <v>2</v>
      </c>
      <c r="O1627" s="12">
        <v>1</v>
      </c>
      <c r="P1627" s="12">
        <v>0.5</v>
      </c>
      <c r="Q1627" s="12">
        <v>0</v>
      </c>
      <c r="R1627" s="20">
        <v>0</v>
      </c>
      <c r="S1627" s="12">
        <v>0</v>
      </c>
      <c r="T1627" s="12">
        <v>1</v>
      </c>
      <c r="U1627" s="12">
        <v>2</v>
      </c>
      <c r="V1627" s="12">
        <v>0</v>
      </c>
      <c r="W1627" s="12">
        <v>2</v>
      </c>
      <c r="X1627" s="12"/>
      <c r="Y1627" s="12">
        <v>0</v>
      </c>
      <c r="Z1627" s="12">
        <v>0</v>
      </c>
      <c r="AA1627" s="12">
        <v>0</v>
      </c>
      <c r="AB1627" s="12">
        <v>0</v>
      </c>
      <c r="AC1627" s="12">
        <v>0</v>
      </c>
      <c r="AD1627" s="12">
        <v>0</v>
      </c>
      <c r="AE1627" s="12">
        <v>12</v>
      </c>
      <c r="AF1627" s="12">
        <v>2</v>
      </c>
      <c r="AG1627" s="12" t="s">
        <v>152</v>
      </c>
      <c r="AH1627" s="20">
        <v>0</v>
      </c>
      <c r="AI1627" s="20">
        <v>2</v>
      </c>
      <c r="AJ1627" s="20">
        <v>0</v>
      </c>
      <c r="AK1627" s="20">
        <v>1.5</v>
      </c>
      <c r="AL1627" s="12">
        <v>0</v>
      </c>
      <c r="AM1627" s="12">
        <v>0</v>
      </c>
      <c r="AN1627" s="12">
        <v>0</v>
      </c>
      <c r="AO1627" s="12">
        <v>2.5</v>
      </c>
      <c r="AP1627" s="12">
        <v>4000</v>
      </c>
      <c r="AQ1627" s="12">
        <v>2</v>
      </c>
      <c r="AR1627" s="12">
        <v>0</v>
      </c>
      <c r="AS1627" s="20">
        <v>0</v>
      </c>
      <c r="AT1627" s="12" t="s">
        <v>153</v>
      </c>
      <c r="AU1627" s="12"/>
      <c r="AV1627" s="15" t="s">
        <v>154</v>
      </c>
      <c r="AW1627" s="12" t="s">
        <v>155</v>
      </c>
      <c r="AX1627" s="14">
        <v>10001007</v>
      </c>
      <c r="AY1627" s="14">
        <v>70103001</v>
      </c>
      <c r="AZ1627" s="13" t="s">
        <v>156</v>
      </c>
      <c r="BA1627" s="12">
        <v>0</v>
      </c>
      <c r="BB1627" s="23">
        <v>0</v>
      </c>
      <c r="BC1627" s="23">
        <v>0</v>
      </c>
      <c r="BD1627" s="34" t="s">
        <v>520</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79000010</v>
      </c>
      <c r="D1628" s="13" t="s">
        <v>683</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20</v>
      </c>
      <c r="AF1628" s="12">
        <v>1</v>
      </c>
      <c r="AG1628" s="12" t="s">
        <v>168</v>
      </c>
      <c r="AH1628" s="20">
        <v>1</v>
      </c>
      <c r="AI1628" s="20">
        <v>0</v>
      </c>
      <c r="AJ1628" s="20">
        <v>0</v>
      </c>
      <c r="AK1628" s="20">
        <v>0</v>
      </c>
      <c r="AL1628" s="12">
        <v>0</v>
      </c>
      <c r="AM1628" s="12">
        <v>0</v>
      </c>
      <c r="AN1628" s="12">
        <v>0</v>
      </c>
      <c r="AO1628" s="12">
        <v>0.5</v>
      </c>
      <c r="AP1628" s="12">
        <v>999999</v>
      </c>
      <c r="AQ1628" s="12">
        <v>2</v>
      </c>
      <c r="AR1628" s="12">
        <v>0</v>
      </c>
      <c r="AS1628" s="20">
        <v>0</v>
      </c>
      <c r="AT1628" s="12" t="s">
        <v>1931</v>
      </c>
      <c r="AU1628" s="12"/>
      <c r="AV1628" s="15" t="s">
        <v>154</v>
      </c>
      <c r="AW1628" s="12" t="s">
        <v>159</v>
      </c>
      <c r="AX1628" s="14">
        <v>10000007</v>
      </c>
      <c r="AY1628" s="14">
        <v>70405007</v>
      </c>
      <c r="AZ1628" s="15" t="s">
        <v>183</v>
      </c>
      <c r="BA1628" s="15" t="s">
        <v>226</v>
      </c>
      <c r="BB1628" s="23">
        <v>0</v>
      </c>
      <c r="BC1628" s="23">
        <v>0</v>
      </c>
      <c r="BD1628" s="34" t="s">
        <v>684</v>
      </c>
      <c r="BE1628" s="12">
        <v>0</v>
      </c>
      <c r="BF1628" s="12">
        <v>0</v>
      </c>
      <c r="BG1628" s="12">
        <v>0</v>
      </c>
      <c r="BH1628" s="12">
        <v>0</v>
      </c>
      <c r="BI1628" s="12">
        <v>0</v>
      </c>
      <c r="BJ1628" s="12">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79000011</v>
      </c>
      <c r="D1629" s="15" t="s">
        <v>1954</v>
      </c>
      <c r="E1629" s="14">
        <v>1</v>
      </c>
      <c r="F1629" s="20">
        <v>80000001</v>
      </c>
      <c r="G1629" s="14">
        <v>0</v>
      </c>
      <c r="H1629" s="14">
        <v>0</v>
      </c>
      <c r="I1629" s="14">
        <v>1</v>
      </c>
      <c r="J1629" s="14">
        <v>0</v>
      </c>
      <c r="K1629" s="14">
        <v>0</v>
      </c>
      <c r="L1629" s="14">
        <v>0</v>
      </c>
      <c r="M1629" s="14">
        <v>0</v>
      </c>
      <c r="N1629" s="12">
        <v>2</v>
      </c>
      <c r="O1629" s="14">
        <v>2</v>
      </c>
      <c r="P1629" s="14">
        <v>0.95</v>
      </c>
      <c r="Q1629" s="14">
        <v>0</v>
      </c>
      <c r="R1629" s="20">
        <v>0</v>
      </c>
      <c r="S1629" s="23">
        <v>0</v>
      </c>
      <c r="T1629" s="12">
        <v>1</v>
      </c>
      <c r="U1629" s="14">
        <v>2</v>
      </c>
      <c r="V1629" s="14">
        <v>0</v>
      </c>
      <c r="W1629" s="14">
        <v>0</v>
      </c>
      <c r="X1629" s="14"/>
      <c r="Y1629" s="14">
        <v>0</v>
      </c>
      <c r="Z1629" s="14">
        <v>0</v>
      </c>
      <c r="AA1629" s="14">
        <v>0</v>
      </c>
      <c r="AB1629" s="14">
        <v>0</v>
      </c>
      <c r="AC1629" s="12">
        <v>0</v>
      </c>
      <c r="AD1629" s="14">
        <v>0</v>
      </c>
      <c r="AE1629" s="14">
        <v>20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v>83000001</v>
      </c>
      <c r="AU1629" s="14"/>
      <c r="AV1629" s="15" t="s">
        <v>193</v>
      </c>
      <c r="AW1629" s="14">
        <v>0</v>
      </c>
      <c r="AX1629" s="14">
        <v>10007001</v>
      </c>
      <c r="AY1629" s="14">
        <v>0</v>
      </c>
      <c r="AZ1629" s="15" t="s">
        <v>156</v>
      </c>
      <c r="BA1629" s="15" t="s">
        <v>153</v>
      </c>
      <c r="BB1629" s="23">
        <v>0</v>
      </c>
      <c r="BC1629" s="23">
        <v>0</v>
      </c>
      <c r="BD1629" s="35" t="s">
        <v>1955</v>
      </c>
      <c r="BE1629" s="14">
        <v>0</v>
      </c>
      <c r="BF1629" s="12">
        <v>0</v>
      </c>
      <c r="BG1629" s="14">
        <v>0</v>
      </c>
      <c r="BH1629" s="14">
        <v>0</v>
      </c>
      <c r="BI1629" s="14">
        <v>0</v>
      </c>
      <c r="BJ1629" s="14">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79000012</v>
      </c>
      <c r="D1630" s="13" t="s">
        <v>638</v>
      </c>
      <c r="E1630" s="12">
        <v>2</v>
      </c>
      <c r="F1630" s="20">
        <v>80000001</v>
      </c>
      <c r="G1630" s="12">
        <v>0</v>
      </c>
      <c r="H1630" s="12">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1.4</v>
      </c>
      <c r="X1630" s="12"/>
      <c r="Y1630" s="12">
        <v>150</v>
      </c>
      <c r="Z1630" s="12">
        <v>1</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1.5</v>
      </c>
      <c r="AP1630" s="12">
        <v>1200</v>
      </c>
      <c r="AQ1630" s="12">
        <v>1</v>
      </c>
      <c r="AR1630" s="12">
        <v>15</v>
      </c>
      <c r="AS1630" s="20">
        <v>0</v>
      </c>
      <c r="AT1630" s="12" t="s">
        <v>153</v>
      </c>
      <c r="AU1630" s="12"/>
      <c r="AV1630" s="13" t="s">
        <v>202</v>
      </c>
      <c r="AW1630" s="12" t="s">
        <v>161</v>
      </c>
      <c r="AX1630" s="14">
        <v>10000011</v>
      </c>
      <c r="AY1630" s="14">
        <v>70404001</v>
      </c>
      <c r="AZ1630" s="13" t="s">
        <v>431</v>
      </c>
      <c r="BA1630" s="12">
        <v>0</v>
      </c>
      <c r="BB1630" s="23">
        <v>0</v>
      </c>
      <c r="BC1630" s="23">
        <v>0</v>
      </c>
      <c r="BD1630" s="34" t="s">
        <v>639</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55">
        <v>79000013</v>
      </c>
      <c r="D1631" s="156" t="s">
        <v>1975</v>
      </c>
      <c r="E1631" s="157">
        <v>1</v>
      </c>
      <c r="F1631" s="20">
        <v>80000001</v>
      </c>
      <c r="G1631" s="157">
        <v>0</v>
      </c>
      <c r="H1631" s="157">
        <v>0</v>
      </c>
      <c r="I1631" s="155">
        <v>1</v>
      </c>
      <c r="J1631" s="157">
        <v>0</v>
      </c>
      <c r="K1631" s="157">
        <v>0</v>
      </c>
      <c r="L1631" s="157">
        <v>0</v>
      </c>
      <c r="M1631" s="157">
        <v>0</v>
      </c>
      <c r="N1631" s="157">
        <v>2</v>
      </c>
      <c r="O1631" s="157">
        <v>2</v>
      </c>
      <c r="P1631" s="157">
        <v>0.8</v>
      </c>
      <c r="Q1631" s="157">
        <v>0</v>
      </c>
      <c r="R1631" s="163">
        <v>0</v>
      </c>
      <c r="S1631" s="157">
        <v>0</v>
      </c>
      <c r="T1631" s="157">
        <v>1</v>
      </c>
      <c r="U1631" s="157">
        <v>2</v>
      </c>
      <c r="V1631" s="157">
        <v>0</v>
      </c>
      <c r="W1631" s="157">
        <v>3</v>
      </c>
      <c r="X1631" s="157"/>
      <c r="Y1631" s="157">
        <v>0</v>
      </c>
      <c r="Z1631" s="157">
        <v>1</v>
      </c>
      <c r="AA1631" s="157">
        <v>0</v>
      </c>
      <c r="AB1631" s="157">
        <v>0</v>
      </c>
      <c r="AC1631" s="157">
        <v>0</v>
      </c>
      <c r="AD1631" s="157">
        <v>0</v>
      </c>
      <c r="AE1631" s="157">
        <v>12</v>
      </c>
      <c r="AF1631" s="157">
        <v>1</v>
      </c>
      <c r="AG1631" s="157">
        <v>3</v>
      </c>
      <c r="AH1631" s="163">
        <v>0</v>
      </c>
      <c r="AI1631" s="163">
        <v>1</v>
      </c>
      <c r="AJ1631" s="163">
        <v>0</v>
      </c>
      <c r="AK1631" s="163">
        <v>1.5</v>
      </c>
      <c r="AL1631" s="157">
        <v>0</v>
      </c>
      <c r="AM1631" s="157">
        <v>0</v>
      </c>
      <c r="AN1631" s="157">
        <v>0</v>
      </c>
      <c r="AO1631" s="157">
        <v>1</v>
      </c>
      <c r="AP1631" s="157">
        <v>4000</v>
      </c>
      <c r="AQ1631" s="157">
        <v>1</v>
      </c>
      <c r="AR1631" s="157">
        <v>0</v>
      </c>
      <c r="AS1631" s="163">
        <v>90104021</v>
      </c>
      <c r="AT1631" s="157">
        <v>90104022</v>
      </c>
      <c r="AU1631" s="157"/>
      <c r="AV1631" s="156" t="s">
        <v>160</v>
      </c>
      <c r="AW1631" s="157" t="s">
        <v>159</v>
      </c>
      <c r="AX1631" s="155">
        <v>10000001</v>
      </c>
      <c r="AY1631" s="155">
        <v>62001403</v>
      </c>
      <c r="AZ1631" s="156" t="s">
        <v>1976</v>
      </c>
      <c r="BA1631" s="157">
        <v>0</v>
      </c>
      <c r="BB1631" s="164">
        <v>0</v>
      </c>
      <c r="BC1631" s="164">
        <v>0</v>
      </c>
      <c r="BD1631" s="170" t="s">
        <v>1977</v>
      </c>
      <c r="BE1631" s="157">
        <v>0</v>
      </c>
      <c r="BF1631" s="157">
        <v>0</v>
      </c>
      <c r="BG1631" s="157">
        <v>0</v>
      </c>
      <c r="BH1631" s="157">
        <v>0</v>
      </c>
      <c r="BI1631" s="157">
        <v>0</v>
      </c>
      <c r="BJ1631" s="157">
        <v>0</v>
      </c>
      <c r="BK1631" s="159">
        <v>0</v>
      </c>
      <c r="BL1631" s="163">
        <v>0</v>
      </c>
      <c r="BM1631" s="163">
        <v>0</v>
      </c>
      <c r="BN1631" s="163">
        <v>0</v>
      </c>
      <c r="BO1631" s="163">
        <v>0</v>
      </c>
      <c r="BP1631" s="163">
        <v>0</v>
      </c>
      <c r="BQ1631" s="163">
        <v>0</v>
      </c>
      <c r="BR1631" s="20">
        <v>0</v>
      </c>
      <c r="BS1631" s="20"/>
      <c r="BT1631" s="20"/>
      <c r="BU1631" s="20"/>
      <c r="BV1631" s="163">
        <v>0</v>
      </c>
      <c r="BW1631" s="163">
        <v>0</v>
      </c>
      <c r="BX1631" s="163">
        <v>0</v>
      </c>
    </row>
    <row r="1632" spans="3:76" ht="20.100000000000001" customHeight="1">
      <c r="C1632" s="155">
        <v>79000014</v>
      </c>
      <c r="D1632" s="158" t="s">
        <v>1978</v>
      </c>
      <c r="E1632" s="159">
        <v>1</v>
      </c>
      <c r="F1632" s="20">
        <v>80000001</v>
      </c>
      <c r="G1632" s="159">
        <v>0</v>
      </c>
      <c r="H1632" s="159">
        <v>0</v>
      </c>
      <c r="I1632" s="159">
        <v>1</v>
      </c>
      <c r="J1632" s="159">
        <v>0</v>
      </c>
      <c r="K1632" s="162">
        <v>0</v>
      </c>
      <c r="L1632" s="162">
        <v>0</v>
      </c>
      <c r="M1632" s="159">
        <v>0</v>
      </c>
      <c r="N1632" s="159">
        <v>2</v>
      </c>
      <c r="O1632" s="159">
        <v>2</v>
      </c>
      <c r="P1632" s="157">
        <v>0.8</v>
      </c>
      <c r="Q1632" s="159">
        <v>1</v>
      </c>
      <c r="R1632" s="163">
        <v>0</v>
      </c>
      <c r="S1632" s="159">
        <v>0</v>
      </c>
      <c r="T1632" s="157">
        <v>1</v>
      </c>
      <c r="U1632" s="159">
        <v>1</v>
      </c>
      <c r="V1632" s="162">
        <v>0</v>
      </c>
      <c r="W1632" s="159">
        <v>2</v>
      </c>
      <c r="X1632" s="159"/>
      <c r="Y1632" s="159">
        <v>0</v>
      </c>
      <c r="Z1632" s="159">
        <v>0</v>
      </c>
      <c r="AA1632" s="159">
        <v>0</v>
      </c>
      <c r="AB1632" s="162">
        <v>0</v>
      </c>
      <c r="AC1632" s="159">
        <v>0</v>
      </c>
      <c r="AD1632" s="159">
        <v>0</v>
      </c>
      <c r="AE1632" s="159">
        <v>10</v>
      </c>
      <c r="AF1632" s="159">
        <v>1</v>
      </c>
      <c r="AG1632" s="159">
        <v>5</v>
      </c>
      <c r="AH1632" s="165">
        <v>0</v>
      </c>
      <c r="AI1632" s="165">
        <v>1</v>
      </c>
      <c r="AJ1632" s="163">
        <v>0</v>
      </c>
      <c r="AK1632" s="159">
        <v>2.5</v>
      </c>
      <c r="AL1632" s="166">
        <v>0</v>
      </c>
      <c r="AM1632" s="159">
        <v>1</v>
      </c>
      <c r="AN1632" s="159">
        <v>0</v>
      </c>
      <c r="AO1632" s="159">
        <v>1</v>
      </c>
      <c r="AP1632" s="159">
        <v>3000</v>
      </c>
      <c r="AQ1632" s="159">
        <v>1</v>
      </c>
      <c r="AR1632" s="159">
        <v>0</v>
      </c>
      <c r="AS1632" s="239" t="s">
        <v>1979</v>
      </c>
      <c r="AT1632" s="240" t="s">
        <v>1980</v>
      </c>
      <c r="AU1632" s="167"/>
      <c r="AV1632" s="159" t="s">
        <v>154</v>
      </c>
      <c r="AW1632" s="162">
        <v>0</v>
      </c>
      <c r="AX1632" s="162">
        <v>0</v>
      </c>
      <c r="AY1632" s="162">
        <v>62001401</v>
      </c>
      <c r="AZ1632" s="161" t="s">
        <v>156</v>
      </c>
      <c r="BA1632" s="157">
        <v>0</v>
      </c>
      <c r="BB1632" s="164">
        <v>0</v>
      </c>
      <c r="BC1632" s="164">
        <v>0</v>
      </c>
      <c r="BD1632" s="171" t="s">
        <v>1981</v>
      </c>
      <c r="BE1632" s="159">
        <v>0</v>
      </c>
      <c r="BF1632" s="159">
        <v>0</v>
      </c>
      <c r="BG1632" s="155">
        <v>0</v>
      </c>
      <c r="BH1632" s="159">
        <v>0</v>
      </c>
      <c r="BI1632" s="159">
        <v>0</v>
      </c>
      <c r="BJ1632" s="166">
        <v>0</v>
      </c>
      <c r="BK1632" s="159">
        <v>0</v>
      </c>
      <c r="BL1632" s="163">
        <v>0</v>
      </c>
      <c r="BM1632" s="163">
        <v>0</v>
      </c>
      <c r="BN1632" s="163">
        <v>0</v>
      </c>
      <c r="BO1632" s="163">
        <v>0</v>
      </c>
      <c r="BP1632" s="163">
        <v>0</v>
      </c>
      <c r="BQ1632" s="163">
        <v>0</v>
      </c>
      <c r="BR1632" s="20">
        <v>0</v>
      </c>
      <c r="BS1632" s="20"/>
      <c r="BT1632" s="20"/>
      <c r="BU1632" s="20"/>
      <c r="BV1632" s="163">
        <v>0</v>
      </c>
      <c r="BW1632" s="163">
        <v>0</v>
      </c>
      <c r="BX1632" s="163">
        <v>0</v>
      </c>
    </row>
    <row r="1633" spans="3:76" ht="20.100000000000001" customHeight="1">
      <c r="C1633" s="155">
        <v>79000015</v>
      </c>
      <c r="D1633" s="156" t="s">
        <v>1982</v>
      </c>
      <c r="E1633" s="157">
        <v>2</v>
      </c>
      <c r="F1633" s="20">
        <v>80000001</v>
      </c>
      <c r="G1633" s="157">
        <v>0</v>
      </c>
      <c r="H1633" s="157">
        <v>0</v>
      </c>
      <c r="I1633" s="155">
        <v>1</v>
      </c>
      <c r="J1633" s="155">
        <v>0</v>
      </c>
      <c r="K1633" s="155">
        <v>0</v>
      </c>
      <c r="L1633" s="157">
        <v>0</v>
      </c>
      <c r="M1633" s="157">
        <v>0</v>
      </c>
      <c r="N1633" s="157">
        <v>2</v>
      </c>
      <c r="O1633" s="157">
        <v>2</v>
      </c>
      <c r="P1633" s="157">
        <v>0.8</v>
      </c>
      <c r="Q1633" s="157">
        <v>0</v>
      </c>
      <c r="R1633" s="163">
        <v>0</v>
      </c>
      <c r="S1633" s="157">
        <v>0</v>
      </c>
      <c r="T1633" s="157">
        <v>1</v>
      </c>
      <c r="U1633" s="157">
        <v>2</v>
      </c>
      <c r="V1633" s="157">
        <v>0</v>
      </c>
      <c r="W1633" s="157">
        <v>3</v>
      </c>
      <c r="X1633" s="157"/>
      <c r="Y1633" s="157">
        <v>0</v>
      </c>
      <c r="Z1633" s="157">
        <v>1</v>
      </c>
      <c r="AA1633" s="157">
        <v>0</v>
      </c>
      <c r="AB1633" s="157">
        <v>0</v>
      </c>
      <c r="AC1633" s="157">
        <v>0</v>
      </c>
      <c r="AD1633" s="157">
        <v>1</v>
      </c>
      <c r="AE1633" s="157">
        <v>12</v>
      </c>
      <c r="AF1633" s="157">
        <v>1</v>
      </c>
      <c r="AG1633" s="157">
        <v>6</v>
      </c>
      <c r="AH1633" s="163">
        <v>0</v>
      </c>
      <c r="AI1633" s="163">
        <v>1</v>
      </c>
      <c r="AJ1633" s="163">
        <v>0</v>
      </c>
      <c r="AK1633" s="163">
        <v>3</v>
      </c>
      <c r="AL1633" s="157">
        <v>0</v>
      </c>
      <c r="AM1633" s="157">
        <v>1</v>
      </c>
      <c r="AN1633" s="157">
        <v>0</v>
      </c>
      <c r="AO1633" s="157">
        <v>1</v>
      </c>
      <c r="AP1633" s="157">
        <v>3000</v>
      </c>
      <c r="AQ1633" s="157">
        <v>1</v>
      </c>
      <c r="AR1633" s="157">
        <v>0</v>
      </c>
      <c r="AS1633" s="163">
        <v>0</v>
      </c>
      <c r="AT1633" s="241" t="s">
        <v>1983</v>
      </c>
      <c r="AU1633" s="168"/>
      <c r="AV1633" s="156" t="s">
        <v>158</v>
      </c>
      <c r="AW1633" s="157" t="s">
        <v>161</v>
      </c>
      <c r="AX1633" s="155">
        <v>10000011</v>
      </c>
      <c r="AY1633" s="155">
        <v>62001502</v>
      </c>
      <c r="AZ1633" s="161" t="s">
        <v>156</v>
      </c>
      <c r="BA1633" s="157">
        <v>0</v>
      </c>
      <c r="BB1633" s="164">
        <v>0</v>
      </c>
      <c r="BC1633" s="164">
        <v>0</v>
      </c>
      <c r="BD1633" s="172" t="s">
        <v>1984</v>
      </c>
      <c r="BE1633" s="157">
        <v>0</v>
      </c>
      <c r="BF1633" s="157">
        <v>0</v>
      </c>
      <c r="BG1633" s="157">
        <v>0</v>
      </c>
      <c r="BH1633" s="157">
        <v>0</v>
      </c>
      <c r="BI1633" s="157">
        <v>0</v>
      </c>
      <c r="BJ1633" s="157">
        <v>0</v>
      </c>
      <c r="BK1633" s="159">
        <v>0</v>
      </c>
      <c r="BL1633" s="163">
        <v>0</v>
      </c>
      <c r="BM1633" s="163">
        <v>0</v>
      </c>
      <c r="BN1633" s="163">
        <v>0</v>
      </c>
      <c r="BO1633" s="163">
        <v>0</v>
      </c>
      <c r="BP1633" s="163">
        <v>0</v>
      </c>
      <c r="BQ1633" s="163">
        <v>0</v>
      </c>
      <c r="BR1633" s="20">
        <v>0</v>
      </c>
      <c r="BS1633" s="20"/>
      <c r="BT1633" s="20"/>
      <c r="BU1633" s="20"/>
      <c r="BV1633" s="163">
        <v>0</v>
      </c>
      <c r="BW1633" s="163">
        <v>0</v>
      </c>
      <c r="BX1633" s="163">
        <v>0</v>
      </c>
    </row>
    <row r="1634" spans="3:76" ht="20.100000000000001" customHeight="1">
      <c r="C1634" s="155">
        <v>79000016</v>
      </c>
      <c r="D1634" s="160" t="s">
        <v>1985</v>
      </c>
      <c r="E1634" s="159">
        <v>1</v>
      </c>
      <c r="F1634" s="20">
        <v>80000001</v>
      </c>
      <c r="G1634" s="159">
        <v>0</v>
      </c>
      <c r="H1634" s="159">
        <v>0</v>
      </c>
      <c r="I1634" s="159">
        <v>0</v>
      </c>
      <c r="J1634" s="159">
        <v>0</v>
      </c>
      <c r="K1634" s="162">
        <v>0</v>
      </c>
      <c r="L1634" s="162">
        <v>0</v>
      </c>
      <c r="M1634" s="159">
        <v>0</v>
      </c>
      <c r="N1634" s="157">
        <v>2</v>
      </c>
      <c r="O1634" s="157">
        <v>2</v>
      </c>
      <c r="P1634" s="159">
        <v>0.8</v>
      </c>
      <c r="Q1634" s="159">
        <v>0</v>
      </c>
      <c r="R1634" s="163">
        <v>0</v>
      </c>
      <c r="S1634" s="159">
        <v>0</v>
      </c>
      <c r="T1634" s="157">
        <v>1</v>
      </c>
      <c r="U1634" s="159">
        <v>2</v>
      </c>
      <c r="V1634" s="162">
        <v>0</v>
      </c>
      <c r="W1634" s="159">
        <v>3</v>
      </c>
      <c r="X1634" s="159"/>
      <c r="Y1634" s="159">
        <v>0</v>
      </c>
      <c r="Z1634" s="159">
        <v>0</v>
      </c>
      <c r="AA1634" s="159">
        <v>0</v>
      </c>
      <c r="AB1634" s="162">
        <v>0</v>
      </c>
      <c r="AC1634" s="159">
        <v>0</v>
      </c>
      <c r="AD1634" s="159">
        <v>0</v>
      </c>
      <c r="AE1634" s="159">
        <v>8</v>
      </c>
      <c r="AF1634" s="159">
        <v>2</v>
      </c>
      <c r="AG1634" s="159" t="s">
        <v>1974</v>
      </c>
      <c r="AH1634" s="165">
        <v>0</v>
      </c>
      <c r="AI1634" s="165">
        <v>2</v>
      </c>
      <c r="AJ1634" s="163">
        <v>0</v>
      </c>
      <c r="AK1634" s="159">
        <v>1.5</v>
      </c>
      <c r="AL1634" s="166">
        <v>0</v>
      </c>
      <c r="AM1634" s="159">
        <v>0</v>
      </c>
      <c r="AN1634" s="159">
        <v>0</v>
      </c>
      <c r="AO1634" s="159">
        <v>2.5</v>
      </c>
      <c r="AP1634" s="157">
        <v>8000</v>
      </c>
      <c r="AQ1634" s="159">
        <v>1.5</v>
      </c>
      <c r="AR1634" s="159">
        <v>10</v>
      </c>
      <c r="AS1634" s="163">
        <v>0</v>
      </c>
      <c r="AT1634" s="242" t="s">
        <v>1983</v>
      </c>
      <c r="AU1634" s="157"/>
      <c r="AV1634" s="161" t="s">
        <v>154</v>
      </c>
      <c r="AW1634" s="162">
        <v>0</v>
      </c>
      <c r="AX1634" s="162">
        <v>0</v>
      </c>
      <c r="AY1634" s="162">
        <v>62001503</v>
      </c>
      <c r="AZ1634" s="161" t="s">
        <v>181</v>
      </c>
      <c r="BA1634" s="157" t="s">
        <v>1986</v>
      </c>
      <c r="BB1634" s="164">
        <v>0</v>
      </c>
      <c r="BC1634" s="164">
        <v>0</v>
      </c>
      <c r="BD1634" s="172" t="s">
        <v>1987</v>
      </c>
      <c r="BE1634" s="159">
        <v>2</v>
      </c>
      <c r="BF1634" s="159">
        <v>0</v>
      </c>
      <c r="BG1634" s="155">
        <v>0</v>
      </c>
      <c r="BH1634" s="159">
        <v>1</v>
      </c>
      <c r="BI1634" s="159">
        <v>2</v>
      </c>
      <c r="BJ1634" s="166">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19.5" customHeight="1">
      <c r="C1635" s="155">
        <v>79000017</v>
      </c>
      <c r="D1635" s="156" t="s">
        <v>1988</v>
      </c>
      <c r="E1635" s="155">
        <v>1</v>
      </c>
      <c r="F1635" s="20">
        <v>80000001</v>
      </c>
      <c r="G1635" s="155">
        <v>0</v>
      </c>
      <c r="H1635" s="155">
        <v>0</v>
      </c>
      <c r="I1635" s="155">
        <v>1</v>
      </c>
      <c r="J1635" s="155">
        <v>0</v>
      </c>
      <c r="K1635" s="155">
        <v>0</v>
      </c>
      <c r="L1635" s="157">
        <v>0</v>
      </c>
      <c r="M1635" s="157">
        <v>0</v>
      </c>
      <c r="N1635" s="157">
        <v>2</v>
      </c>
      <c r="O1635" s="157">
        <v>16</v>
      </c>
      <c r="P1635" s="157">
        <v>5</v>
      </c>
      <c r="Q1635" s="157">
        <v>0</v>
      </c>
      <c r="R1635" s="163">
        <v>0</v>
      </c>
      <c r="S1635" s="157">
        <v>0</v>
      </c>
      <c r="T1635" s="157">
        <v>1</v>
      </c>
      <c r="U1635" s="157">
        <v>2</v>
      </c>
      <c r="V1635" s="157">
        <v>0</v>
      </c>
      <c r="W1635" s="157">
        <v>1</v>
      </c>
      <c r="X1635" s="157"/>
      <c r="Y1635" s="157">
        <v>0</v>
      </c>
      <c r="Z1635" s="157">
        <v>0</v>
      </c>
      <c r="AA1635" s="157">
        <v>0</v>
      </c>
      <c r="AB1635" s="157">
        <v>0</v>
      </c>
      <c r="AC1635" s="157">
        <v>0</v>
      </c>
      <c r="AD1635" s="157">
        <v>1</v>
      </c>
      <c r="AE1635" s="157">
        <v>0</v>
      </c>
      <c r="AF1635" s="157">
        <v>1</v>
      </c>
      <c r="AG1635" s="157">
        <v>2</v>
      </c>
      <c r="AH1635" s="163">
        <v>0</v>
      </c>
      <c r="AI1635" s="163">
        <v>2</v>
      </c>
      <c r="AJ1635" s="163">
        <v>0</v>
      </c>
      <c r="AK1635" s="163">
        <v>2</v>
      </c>
      <c r="AL1635" s="157">
        <v>0</v>
      </c>
      <c r="AM1635" s="157">
        <v>0</v>
      </c>
      <c r="AN1635" s="157">
        <v>0</v>
      </c>
      <c r="AO1635" s="157">
        <v>2</v>
      </c>
      <c r="AP1635" s="157">
        <v>5000</v>
      </c>
      <c r="AQ1635" s="157">
        <v>0</v>
      </c>
      <c r="AR1635" s="157">
        <v>10</v>
      </c>
      <c r="AS1635" s="169">
        <v>0</v>
      </c>
      <c r="AT1635" s="241" t="s">
        <v>153</v>
      </c>
      <c r="AU1635" s="168"/>
      <c r="AV1635" s="156" t="s">
        <v>173</v>
      </c>
      <c r="AW1635" s="157" t="s">
        <v>159</v>
      </c>
      <c r="AX1635" s="155">
        <v>10000007</v>
      </c>
      <c r="AY1635" s="243" t="s">
        <v>1989</v>
      </c>
      <c r="AZ1635" s="156" t="s">
        <v>181</v>
      </c>
      <c r="BA1635" s="157" t="s">
        <v>1990</v>
      </c>
      <c r="BB1635" s="164">
        <v>0</v>
      </c>
      <c r="BC1635" s="164">
        <v>1</v>
      </c>
      <c r="BD1635" s="172" t="s">
        <v>1991</v>
      </c>
      <c r="BE1635" s="157">
        <v>0</v>
      </c>
      <c r="BF1635" s="157">
        <v>0</v>
      </c>
      <c r="BG1635" s="157">
        <v>0</v>
      </c>
      <c r="BH1635" s="157">
        <v>0</v>
      </c>
      <c r="BI1635" s="157">
        <v>0</v>
      </c>
      <c r="BJ1635" s="157">
        <v>0</v>
      </c>
      <c r="BK1635" s="159">
        <v>0</v>
      </c>
      <c r="BL1635" s="163">
        <v>0</v>
      </c>
      <c r="BM1635" s="163">
        <v>0</v>
      </c>
      <c r="BN1635" s="163">
        <v>0</v>
      </c>
      <c r="BO1635" s="163">
        <v>0</v>
      </c>
      <c r="BP1635" s="163">
        <v>0</v>
      </c>
      <c r="BQ1635" s="163">
        <v>1</v>
      </c>
      <c r="BR1635" s="20">
        <v>0</v>
      </c>
      <c r="BS1635" s="20"/>
      <c r="BT1635" s="20"/>
      <c r="BU1635" s="20"/>
      <c r="BV1635" s="163">
        <v>0</v>
      </c>
      <c r="BW1635" s="163">
        <v>0</v>
      </c>
      <c r="BX1635" s="163">
        <v>0</v>
      </c>
    </row>
    <row r="1636" spans="3:76" ht="20.100000000000001" customHeight="1">
      <c r="C1636" s="155">
        <v>79000018</v>
      </c>
      <c r="D1636" s="156" t="s">
        <v>1992</v>
      </c>
      <c r="E1636" s="157">
        <v>2</v>
      </c>
      <c r="F1636" s="20">
        <v>80000001</v>
      </c>
      <c r="G1636" s="157">
        <v>0</v>
      </c>
      <c r="H1636" s="157">
        <v>0</v>
      </c>
      <c r="I1636" s="155">
        <v>1</v>
      </c>
      <c r="J1636" s="155">
        <v>0</v>
      </c>
      <c r="K1636" s="155">
        <v>0</v>
      </c>
      <c r="L1636" s="157">
        <v>0</v>
      </c>
      <c r="M1636" s="157">
        <v>0</v>
      </c>
      <c r="N1636" s="157">
        <v>2</v>
      </c>
      <c r="O1636" s="157">
        <v>2</v>
      </c>
      <c r="P1636" s="157">
        <v>0.99</v>
      </c>
      <c r="Q1636" s="157">
        <v>0</v>
      </c>
      <c r="R1636" s="163">
        <v>0</v>
      </c>
      <c r="S1636" s="157">
        <v>0</v>
      </c>
      <c r="T1636" s="157">
        <v>1</v>
      </c>
      <c r="U1636" s="157">
        <v>2</v>
      </c>
      <c r="V1636" s="157">
        <v>0</v>
      </c>
      <c r="W1636" s="157">
        <v>2</v>
      </c>
      <c r="X1636" s="157"/>
      <c r="Y1636" s="157">
        <v>150</v>
      </c>
      <c r="Z1636" s="157">
        <v>1</v>
      </c>
      <c r="AA1636" s="157">
        <v>0</v>
      </c>
      <c r="AB1636" s="157">
        <v>0</v>
      </c>
      <c r="AC1636" s="157">
        <v>0</v>
      </c>
      <c r="AD1636" s="157">
        <v>1</v>
      </c>
      <c r="AE1636" s="157">
        <v>10</v>
      </c>
      <c r="AF1636" s="157">
        <v>2</v>
      </c>
      <c r="AG1636" s="157" t="s">
        <v>152</v>
      </c>
      <c r="AH1636" s="163">
        <v>0</v>
      </c>
      <c r="AI1636" s="163">
        <v>2</v>
      </c>
      <c r="AJ1636" s="163">
        <v>0</v>
      </c>
      <c r="AK1636" s="163">
        <v>1.5</v>
      </c>
      <c r="AL1636" s="157">
        <v>0</v>
      </c>
      <c r="AM1636" s="157">
        <v>0</v>
      </c>
      <c r="AN1636" s="157">
        <v>0</v>
      </c>
      <c r="AO1636" s="157">
        <v>1.5</v>
      </c>
      <c r="AP1636" s="157">
        <v>1600</v>
      </c>
      <c r="AQ1636" s="157">
        <v>1</v>
      </c>
      <c r="AR1636" s="157">
        <v>15</v>
      </c>
      <c r="AS1636" s="244" t="s">
        <v>1993</v>
      </c>
      <c r="AT1636" s="241" t="s">
        <v>1983</v>
      </c>
      <c r="AU1636" s="168"/>
      <c r="AV1636" s="156" t="s">
        <v>202</v>
      </c>
      <c r="AW1636" s="157" t="s">
        <v>161</v>
      </c>
      <c r="AX1636" s="155">
        <v>10000011</v>
      </c>
      <c r="AY1636" s="155">
        <v>62001501</v>
      </c>
      <c r="AZ1636" s="156" t="s">
        <v>431</v>
      </c>
      <c r="BA1636" s="157">
        <v>0</v>
      </c>
      <c r="BB1636" s="164">
        <v>0</v>
      </c>
      <c r="BC1636" s="164">
        <v>0</v>
      </c>
      <c r="BD1636" s="172" t="s">
        <v>1994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79000019</v>
      </c>
      <c r="D1637" s="156" t="s">
        <v>1995</v>
      </c>
      <c r="E1637" s="157">
        <v>1</v>
      </c>
      <c r="F1637" s="20">
        <v>80000001</v>
      </c>
      <c r="G1637" s="157">
        <v>0</v>
      </c>
      <c r="H1637" s="157">
        <v>0</v>
      </c>
      <c r="I1637" s="155">
        <v>1</v>
      </c>
      <c r="J1637" s="157">
        <v>0</v>
      </c>
      <c r="K1637" s="157">
        <v>0</v>
      </c>
      <c r="L1637" s="157">
        <v>0</v>
      </c>
      <c r="M1637" s="157">
        <v>0</v>
      </c>
      <c r="N1637" s="157">
        <v>2</v>
      </c>
      <c r="O1637" s="157">
        <v>2</v>
      </c>
      <c r="P1637" s="157">
        <v>0.99</v>
      </c>
      <c r="Q1637" s="157">
        <v>0</v>
      </c>
      <c r="R1637" s="163">
        <v>0</v>
      </c>
      <c r="S1637" s="157">
        <v>0</v>
      </c>
      <c r="T1637" s="157">
        <v>1</v>
      </c>
      <c r="U1637" s="157">
        <v>2</v>
      </c>
      <c r="V1637" s="157">
        <v>0</v>
      </c>
      <c r="W1637" s="157">
        <v>0</v>
      </c>
      <c r="X1637" s="157"/>
      <c r="Y1637" s="157">
        <v>0</v>
      </c>
      <c r="Z1637" s="157">
        <v>1</v>
      </c>
      <c r="AA1637" s="157">
        <v>0</v>
      </c>
      <c r="AB1637" s="157">
        <v>0</v>
      </c>
      <c r="AC1637" s="157">
        <v>0</v>
      </c>
      <c r="AD1637" s="157">
        <v>1</v>
      </c>
      <c r="AE1637" s="157">
        <v>8</v>
      </c>
      <c r="AF1637" s="157">
        <v>1</v>
      </c>
      <c r="AG1637" s="157">
        <v>1</v>
      </c>
      <c r="AH1637" s="163">
        <v>0</v>
      </c>
      <c r="AI1637" s="163">
        <v>1</v>
      </c>
      <c r="AJ1637" s="163">
        <v>0</v>
      </c>
      <c r="AK1637" s="163">
        <v>1.5</v>
      </c>
      <c r="AL1637" s="157">
        <v>0</v>
      </c>
      <c r="AM1637" s="157">
        <v>0</v>
      </c>
      <c r="AN1637" s="157">
        <v>0</v>
      </c>
      <c r="AO1637" s="157">
        <v>0</v>
      </c>
      <c r="AP1637" s="157">
        <v>300</v>
      </c>
      <c r="AQ1637" s="157">
        <v>0</v>
      </c>
      <c r="AR1637" s="157">
        <v>0</v>
      </c>
      <c r="AS1637" s="239" t="s">
        <v>1996</v>
      </c>
      <c r="AT1637" s="157">
        <v>0</v>
      </c>
      <c r="AU1637" s="157"/>
      <c r="AV1637" s="156" t="s">
        <v>173</v>
      </c>
      <c r="AW1637" s="157" t="s">
        <v>159</v>
      </c>
      <c r="AX1637" s="155">
        <v>0</v>
      </c>
      <c r="AY1637" s="155">
        <v>0</v>
      </c>
      <c r="AZ1637" s="156" t="s">
        <v>1976</v>
      </c>
      <c r="BA1637" s="157">
        <v>0</v>
      </c>
      <c r="BB1637" s="164">
        <v>0</v>
      </c>
      <c r="BC1637" s="164">
        <v>0</v>
      </c>
      <c r="BD1637" s="170" t="s">
        <v>1997</v>
      </c>
      <c r="BE1637" s="157">
        <v>0</v>
      </c>
      <c r="BF1637" s="157">
        <v>0</v>
      </c>
      <c r="BG1637" s="157">
        <v>0</v>
      </c>
      <c r="BH1637" s="157">
        <v>0</v>
      </c>
      <c r="BI1637" s="157">
        <v>0</v>
      </c>
      <c r="BJ1637" s="157">
        <v>0</v>
      </c>
      <c r="BK1637" s="159">
        <v>0</v>
      </c>
      <c r="BL1637" s="163">
        <v>0</v>
      </c>
      <c r="BM1637" s="163">
        <v>0</v>
      </c>
      <c r="BN1637" s="163">
        <v>0</v>
      </c>
      <c r="BO1637" s="163">
        <v>0</v>
      </c>
      <c r="BP1637" s="163">
        <v>0</v>
      </c>
      <c r="BQ1637" s="163">
        <v>1</v>
      </c>
      <c r="BR1637" s="20">
        <v>0</v>
      </c>
      <c r="BS1637" s="20"/>
      <c r="BT1637" s="20"/>
      <c r="BU1637" s="20"/>
      <c r="BV1637" s="163">
        <v>0</v>
      </c>
      <c r="BW1637" s="163">
        <v>0</v>
      </c>
      <c r="BX1637" s="163">
        <v>0</v>
      </c>
    </row>
    <row r="1638" spans="3:76" ht="20.100000000000001" customHeight="1">
      <c r="C1638" s="155">
        <v>79000020</v>
      </c>
      <c r="D1638" s="161" t="s">
        <v>543</v>
      </c>
      <c r="E1638" s="155">
        <v>1</v>
      </c>
      <c r="F1638" s="20">
        <v>80000001</v>
      </c>
      <c r="G1638" s="155">
        <v>0</v>
      </c>
      <c r="H1638" s="155">
        <v>0</v>
      </c>
      <c r="I1638" s="155">
        <v>1</v>
      </c>
      <c r="J1638" s="155">
        <v>0</v>
      </c>
      <c r="K1638" s="155">
        <v>0</v>
      </c>
      <c r="L1638" s="155">
        <v>0</v>
      </c>
      <c r="M1638" s="155">
        <v>0</v>
      </c>
      <c r="N1638" s="157">
        <v>2</v>
      </c>
      <c r="O1638" s="155">
        <v>2</v>
      </c>
      <c r="P1638" s="155">
        <v>0.6</v>
      </c>
      <c r="Q1638" s="155">
        <v>0</v>
      </c>
      <c r="R1638" s="163">
        <v>0</v>
      </c>
      <c r="S1638" s="164">
        <v>0</v>
      </c>
      <c r="T1638" s="157">
        <v>1</v>
      </c>
      <c r="U1638" s="155">
        <v>2</v>
      </c>
      <c r="V1638" s="155">
        <v>0</v>
      </c>
      <c r="W1638" s="155">
        <v>0.5</v>
      </c>
      <c r="X1638" s="155"/>
      <c r="Y1638" s="155">
        <v>0</v>
      </c>
      <c r="Z1638" s="155">
        <v>0</v>
      </c>
      <c r="AA1638" s="155">
        <v>0</v>
      </c>
      <c r="AB1638" s="155">
        <v>0</v>
      </c>
      <c r="AC1638" s="155">
        <v>0</v>
      </c>
      <c r="AD1638" s="155">
        <v>0</v>
      </c>
      <c r="AE1638" s="155">
        <v>12</v>
      </c>
      <c r="AF1638" s="155">
        <v>1</v>
      </c>
      <c r="AG1638" s="155">
        <v>3</v>
      </c>
      <c r="AH1638" s="163">
        <v>1</v>
      </c>
      <c r="AI1638" s="163">
        <v>0</v>
      </c>
      <c r="AJ1638" s="163">
        <v>0</v>
      </c>
      <c r="AK1638" s="163">
        <v>1.5</v>
      </c>
      <c r="AL1638" s="155">
        <v>0</v>
      </c>
      <c r="AM1638" s="155">
        <v>0</v>
      </c>
      <c r="AN1638" s="155">
        <v>0</v>
      </c>
      <c r="AO1638" s="155">
        <v>1</v>
      </c>
      <c r="AP1638" s="155">
        <v>360000</v>
      </c>
      <c r="AQ1638" s="155">
        <v>0.5</v>
      </c>
      <c r="AR1638" s="155">
        <v>0</v>
      </c>
      <c r="AS1638" s="163">
        <v>0</v>
      </c>
      <c r="AT1638" s="155" t="s">
        <v>929</v>
      </c>
      <c r="AU1638" s="155"/>
      <c r="AV1638" s="161" t="s">
        <v>173</v>
      </c>
      <c r="AW1638" s="155" t="s">
        <v>155</v>
      </c>
      <c r="AX1638" s="155">
        <v>10002001</v>
      </c>
      <c r="AY1638" s="155">
        <v>70106001</v>
      </c>
      <c r="AZ1638" s="161" t="s">
        <v>183</v>
      </c>
      <c r="BA1638" s="161" t="s">
        <v>544</v>
      </c>
      <c r="BB1638" s="164">
        <v>0</v>
      </c>
      <c r="BC1638" s="164">
        <v>0</v>
      </c>
      <c r="BD1638" s="173" t="s">
        <v>545</v>
      </c>
      <c r="BE1638" s="155">
        <v>0</v>
      </c>
      <c r="BF1638" s="157">
        <v>0</v>
      </c>
      <c r="BG1638" s="155">
        <v>0</v>
      </c>
      <c r="BH1638" s="155">
        <v>0</v>
      </c>
      <c r="BI1638" s="155">
        <v>0</v>
      </c>
      <c r="BJ1638" s="155">
        <v>0</v>
      </c>
      <c r="BK1638" s="159">
        <v>0</v>
      </c>
      <c r="BL1638" s="163">
        <v>0</v>
      </c>
      <c r="BM1638" s="163">
        <v>0</v>
      </c>
      <c r="BN1638" s="163">
        <v>0</v>
      </c>
      <c r="BO1638" s="163">
        <v>0</v>
      </c>
      <c r="BP1638" s="163">
        <v>0</v>
      </c>
      <c r="BQ1638" s="163">
        <v>0</v>
      </c>
      <c r="BR1638" s="20">
        <v>0</v>
      </c>
      <c r="BS1638" s="20"/>
      <c r="BT1638" s="20"/>
      <c r="BU1638" s="20"/>
      <c r="BV1638" s="163">
        <v>0</v>
      </c>
      <c r="BW1638" s="163">
        <v>0</v>
      </c>
      <c r="BX1638" s="163">
        <v>0</v>
      </c>
    </row>
    <row r="1639" spans="3:76" ht="20.100000000000001" customHeight="1">
      <c r="C1639" s="14">
        <v>79001001</v>
      </c>
      <c r="D1639" s="13" t="s">
        <v>572</v>
      </c>
      <c r="E1639" s="14">
        <v>1</v>
      </c>
      <c r="F1639" s="20">
        <v>80000001</v>
      </c>
      <c r="G1639" s="14">
        <v>0</v>
      </c>
      <c r="H1639" s="14">
        <v>0</v>
      </c>
      <c r="I1639" s="14">
        <v>1</v>
      </c>
      <c r="J1639" s="14">
        <v>0</v>
      </c>
      <c r="K1639" s="14">
        <v>0</v>
      </c>
      <c r="L1639" s="12">
        <v>0</v>
      </c>
      <c r="M1639" s="12">
        <v>0</v>
      </c>
      <c r="N1639" s="46">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3</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181</v>
      </c>
      <c r="BA1639" s="23">
        <v>0</v>
      </c>
      <c r="BB1639" s="23">
        <v>0</v>
      </c>
      <c r="BC1639" s="23">
        <v>0</v>
      </c>
      <c r="BD1639" s="34" t="s">
        <v>641</v>
      </c>
      <c r="BE1639" s="12">
        <v>1</v>
      </c>
      <c r="BF1639" s="12">
        <v>0</v>
      </c>
      <c r="BG1639" s="12">
        <v>0</v>
      </c>
      <c r="BH1639" s="12">
        <v>0</v>
      </c>
      <c r="BI1639" s="12">
        <v>0</v>
      </c>
      <c r="BJ1639" s="12">
        <v>0</v>
      </c>
      <c r="BK1639" s="26">
        <v>0</v>
      </c>
      <c r="BL1639" s="20">
        <v>0</v>
      </c>
      <c r="BM1639" s="20">
        <v>0</v>
      </c>
      <c r="BN1639" s="20">
        <v>0</v>
      </c>
      <c r="BO1639" s="20">
        <v>0</v>
      </c>
      <c r="BP1639" s="20">
        <v>0</v>
      </c>
      <c r="BQ1639" s="20">
        <v>0</v>
      </c>
      <c r="BR1639" s="20">
        <v>0</v>
      </c>
      <c r="BS1639" s="20"/>
      <c r="BT1639" s="20"/>
      <c r="BU1639" s="20"/>
      <c r="BV1639" s="20">
        <v>0</v>
      </c>
      <c r="BW1639" s="20">
        <v>0</v>
      </c>
      <c r="BX1639" s="20">
        <v>0</v>
      </c>
    </row>
    <row r="1640" spans="3:76" ht="19.5" customHeight="1">
      <c r="C1640" s="14">
        <v>79002001</v>
      </c>
      <c r="D1640" s="13" t="s">
        <v>626</v>
      </c>
      <c r="E1640" s="14">
        <v>1</v>
      </c>
      <c r="F1640" s="20">
        <v>80000001</v>
      </c>
      <c r="G1640" s="14">
        <v>0</v>
      </c>
      <c r="H1640" s="14">
        <v>0</v>
      </c>
      <c r="I1640" s="14">
        <v>1</v>
      </c>
      <c r="J1640" s="14">
        <v>0</v>
      </c>
      <c r="K1640" s="14">
        <v>0</v>
      </c>
      <c r="L1640" s="12">
        <v>0</v>
      </c>
      <c r="M1640" s="12">
        <v>0</v>
      </c>
      <c r="N1640" s="46">
        <v>2</v>
      </c>
      <c r="O1640" s="12">
        <v>2</v>
      </c>
      <c r="P1640" s="12">
        <v>0.9</v>
      </c>
      <c r="Q1640" s="12">
        <v>0</v>
      </c>
      <c r="R1640" s="20">
        <v>101</v>
      </c>
      <c r="S1640" s="12">
        <v>0</v>
      </c>
      <c r="T1640" s="12">
        <v>1</v>
      </c>
      <c r="U1640" s="12">
        <v>2</v>
      </c>
      <c r="V1640" s="12">
        <v>0</v>
      </c>
      <c r="W1640" s="12">
        <v>3</v>
      </c>
      <c r="X1640" s="12"/>
      <c r="Y1640" s="12">
        <v>0</v>
      </c>
      <c r="Z1640" s="12">
        <v>1</v>
      </c>
      <c r="AA1640" s="12">
        <v>0</v>
      </c>
      <c r="AB1640" s="12">
        <v>0</v>
      </c>
      <c r="AC1640" s="12">
        <v>0</v>
      </c>
      <c r="AD1640" s="12">
        <v>0</v>
      </c>
      <c r="AE1640" s="12">
        <v>10</v>
      </c>
      <c r="AF1640" s="12">
        <v>1</v>
      </c>
      <c r="AG1640" s="12" t="s">
        <v>534</v>
      </c>
      <c r="AH1640" s="20">
        <v>1</v>
      </c>
      <c r="AI1640" s="20">
        <v>1</v>
      </c>
      <c r="AJ1640" s="20">
        <v>0</v>
      </c>
      <c r="AK1640" s="20">
        <v>3</v>
      </c>
      <c r="AL1640" s="12">
        <v>0</v>
      </c>
      <c r="AM1640" s="12">
        <v>0</v>
      </c>
      <c r="AN1640" s="12">
        <v>0</v>
      </c>
      <c r="AO1640" s="12">
        <v>3</v>
      </c>
      <c r="AP1640" s="12">
        <v>5000</v>
      </c>
      <c r="AQ1640" s="12">
        <v>2.5</v>
      </c>
      <c r="AR1640" s="12">
        <v>0</v>
      </c>
      <c r="AS1640" s="20">
        <v>0</v>
      </c>
      <c r="AT1640" s="12" t="s">
        <v>584</v>
      </c>
      <c r="AU1640" s="12"/>
      <c r="AV1640" s="15" t="s">
        <v>202</v>
      </c>
      <c r="AW1640" s="12" t="s">
        <v>159</v>
      </c>
      <c r="AX1640" s="14">
        <v>10000007</v>
      </c>
      <c r="AY1640" s="14">
        <v>70403003</v>
      </c>
      <c r="AZ1640" s="13" t="s">
        <v>156</v>
      </c>
      <c r="BA1640" s="12">
        <v>0</v>
      </c>
      <c r="BB1640" s="23">
        <v>0</v>
      </c>
      <c r="BC1640" s="23">
        <v>0</v>
      </c>
      <c r="BD1640" s="34" t="s">
        <v>644</v>
      </c>
      <c r="BE1640" s="12">
        <v>0</v>
      </c>
      <c r="BF1640" s="12">
        <v>0</v>
      </c>
      <c r="BG1640" s="12">
        <v>0</v>
      </c>
      <c r="BH1640" s="12">
        <v>0</v>
      </c>
      <c r="BI1640" s="12">
        <v>0</v>
      </c>
      <c r="BJ1640" s="12">
        <v>0</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79003001</v>
      </c>
      <c r="D1641" s="13" t="s">
        <v>692</v>
      </c>
      <c r="E1641" s="12">
        <v>1</v>
      </c>
      <c r="F1641" s="20">
        <v>80000001</v>
      </c>
      <c r="G1641" s="14">
        <v>0</v>
      </c>
      <c r="H1641" s="14">
        <v>0</v>
      </c>
      <c r="I1641" s="14">
        <v>1</v>
      </c>
      <c r="J1641" s="14">
        <v>0</v>
      </c>
      <c r="K1641" s="14">
        <v>0</v>
      </c>
      <c r="L1641" s="12">
        <v>0</v>
      </c>
      <c r="M1641" s="12">
        <v>0</v>
      </c>
      <c r="N1641" s="12">
        <v>2</v>
      </c>
      <c r="O1641" s="12">
        <v>1</v>
      </c>
      <c r="P1641" s="12">
        <v>0.5</v>
      </c>
      <c r="Q1641" s="12">
        <v>0</v>
      </c>
      <c r="R1641" s="20">
        <v>0</v>
      </c>
      <c r="S1641" s="12">
        <v>0</v>
      </c>
      <c r="T1641" s="12">
        <v>1</v>
      </c>
      <c r="U1641" s="12">
        <v>2</v>
      </c>
      <c r="V1641" s="12">
        <v>0</v>
      </c>
      <c r="W1641" s="12">
        <v>3</v>
      </c>
      <c r="X1641" s="12"/>
      <c r="Y1641" s="12">
        <v>0</v>
      </c>
      <c r="Z1641" s="12">
        <v>0</v>
      </c>
      <c r="AA1641" s="12">
        <v>0</v>
      </c>
      <c r="AB1641" s="12">
        <v>0</v>
      </c>
      <c r="AC1641" s="12">
        <v>0</v>
      </c>
      <c r="AD1641" s="12">
        <v>0</v>
      </c>
      <c r="AE1641" s="12">
        <v>10</v>
      </c>
      <c r="AF1641" s="12">
        <v>1</v>
      </c>
      <c r="AG1641" s="12">
        <v>3</v>
      </c>
      <c r="AH1641" s="20">
        <v>6</v>
      </c>
      <c r="AI1641" s="20">
        <v>1</v>
      </c>
      <c r="AJ1641" s="20">
        <v>0</v>
      </c>
      <c r="AK1641" s="20">
        <v>1.5</v>
      </c>
      <c r="AL1641" s="12">
        <v>0</v>
      </c>
      <c r="AM1641" s="12">
        <v>0</v>
      </c>
      <c r="AN1641" s="12">
        <v>0</v>
      </c>
      <c r="AO1641" s="12">
        <v>3</v>
      </c>
      <c r="AP1641" s="12">
        <v>5000</v>
      </c>
      <c r="AQ1641" s="12">
        <v>3</v>
      </c>
      <c r="AR1641" s="12">
        <v>0</v>
      </c>
      <c r="AS1641" s="20">
        <v>0</v>
      </c>
      <c r="AT1641" s="12" t="s">
        <v>153</v>
      </c>
      <c r="AU1641" s="12"/>
      <c r="AV1641" s="15" t="s">
        <v>202</v>
      </c>
      <c r="AW1641" s="12" t="s">
        <v>159</v>
      </c>
      <c r="AX1641" s="14">
        <v>10000007</v>
      </c>
      <c r="AY1641" s="14">
        <v>70103003</v>
      </c>
      <c r="AZ1641" s="13" t="s">
        <v>156</v>
      </c>
      <c r="BA1641" s="12" t="s">
        <v>1950</v>
      </c>
      <c r="BB1641" s="23">
        <v>0</v>
      </c>
      <c r="BC1641" s="23">
        <v>0</v>
      </c>
      <c r="BD1641" s="34" t="s">
        <v>694</v>
      </c>
      <c r="BE1641" s="12">
        <v>0</v>
      </c>
      <c r="BF1641" s="12">
        <v>0</v>
      </c>
      <c r="BG1641" s="12">
        <v>0</v>
      </c>
      <c r="BH1641" s="12">
        <v>0</v>
      </c>
      <c r="BI1641" s="12">
        <v>0</v>
      </c>
      <c r="BJ1641" s="12">
        <v>0</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79003002</v>
      </c>
      <c r="D1642" s="13" t="s">
        <v>658</v>
      </c>
      <c r="E1642" s="14">
        <v>1</v>
      </c>
      <c r="F1642" s="20">
        <v>80000001</v>
      </c>
      <c r="G1642" s="14">
        <v>0</v>
      </c>
      <c r="H1642" s="14">
        <v>0</v>
      </c>
      <c r="I1642" s="14">
        <v>1</v>
      </c>
      <c r="J1642" s="14">
        <v>0</v>
      </c>
      <c r="K1642" s="14">
        <v>0</v>
      </c>
      <c r="L1642" s="12">
        <v>0</v>
      </c>
      <c r="M1642" s="12">
        <v>0</v>
      </c>
      <c r="N1642" s="46">
        <v>2</v>
      </c>
      <c r="O1642" s="12">
        <v>1</v>
      </c>
      <c r="P1642" s="12">
        <v>0.25</v>
      </c>
      <c r="Q1642" s="12">
        <v>0</v>
      </c>
      <c r="R1642" s="20">
        <v>101</v>
      </c>
      <c r="S1642" s="12">
        <v>0</v>
      </c>
      <c r="T1642" s="12">
        <v>1</v>
      </c>
      <c r="U1642" s="12">
        <v>2</v>
      </c>
      <c r="V1642" s="12">
        <v>0</v>
      </c>
      <c r="W1642" s="12">
        <v>1.5</v>
      </c>
      <c r="X1642" s="12"/>
      <c r="Y1642" s="12">
        <v>0</v>
      </c>
      <c r="Z1642" s="12">
        <v>1</v>
      </c>
      <c r="AA1642" s="12">
        <v>0</v>
      </c>
      <c r="AB1642" s="12">
        <v>0</v>
      </c>
      <c r="AC1642" s="12">
        <v>0</v>
      </c>
      <c r="AD1642" s="12">
        <v>0</v>
      </c>
      <c r="AE1642" s="12">
        <v>15</v>
      </c>
      <c r="AF1642" s="12">
        <v>1</v>
      </c>
      <c r="AG1642" s="12" t="s">
        <v>168</v>
      </c>
      <c r="AH1642" s="20">
        <v>0</v>
      </c>
      <c r="AI1642" s="20">
        <v>0</v>
      </c>
      <c r="AJ1642" s="20">
        <v>0</v>
      </c>
      <c r="AK1642" s="20">
        <v>0</v>
      </c>
      <c r="AL1642" s="12">
        <v>0</v>
      </c>
      <c r="AM1642" s="12">
        <v>0</v>
      </c>
      <c r="AN1642" s="12">
        <v>0</v>
      </c>
      <c r="AO1642" s="12">
        <v>0.5</v>
      </c>
      <c r="AP1642" s="12">
        <v>100000</v>
      </c>
      <c r="AQ1642" s="12">
        <v>0.5</v>
      </c>
      <c r="AR1642" s="12">
        <v>0</v>
      </c>
      <c r="AS1642" s="20">
        <v>0</v>
      </c>
      <c r="AT1642" s="226" t="s">
        <v>1917</v>
      </c>
      <c r="AU1642" s="20"/>
      <c r="AV1642" s="15" t="s">
        <v>154</v>
      </c>
      <c r="AW1642" s="12" t="s">
        <v>159</v>
      </c>
      <c r="AX1642" s="14">
        <v>10000007</v>
      </c>
      <c r="AY1642" s="14">
        <v>70202004</v>
      </c>
      <c r="AZ1642" s="15" t="s">
        <v>183</v>
      </c>
      <c r="BA1642" s="15" t="s">
        <v>226</v>
      </c>
      <c r="BB1642" s="23">
        <v>0</v>
      </c>
      <c r="BC1642" s="23">
        <v>0</v>
      </c>
      <c r="BD1642" s="34" t="s">
        <v>1948</v>
      </c>
      <c r="BE1642" s="12">
        <v>0</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80000001</v>
      </c>
      <c r="D1643" s="13" t="s">
        <v>1998</v>
      </c>
      <c r="E1643" s="12">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1.2</v>
      </c>
      <c r="X1643" s="12"/>
      <c r="Y1643" s="12">
        <v>100</v>
      </c>
      <c r="Z1643" s="12">
        <v>0</v>
      </c>
      <c r="AA1643" s="12">
        <v>0</v>
      </c>
      <c r="AB1643" s="12">
        <v>0</v>
      </c>
      <c r="AC1643" s="12">
        <v>0</v>
      </c>
      <c r="AD1643" s="12">
        <v>0</v>
      </c>
      <c r="AE1643" s="12">
        <v>9</v>
      </c>
      <c r="AF1643" s="12">
        <v>2</v>
      </c>
      <c r="AG1643" s="12" t="s">
        <v>152</v>
      </c>
      <c r="AH1643" s="20">
        <v>2</v>
      </c>
      <c r="AI1643" s="20">
        <v>2</v>
      </c>
      <c r="AJ1643" s="20">
        <v>0</v>
      </c>
      <c r="AK1643" s="20">
        <v>1.5</v>
      </c>
      <c r="AL1643" s="12">
        <v>0</v>
      </c>
      <c r="AM1643" s="12">
        <v>0</v>
      </c>
      <c r="AN1643" s="12">
        <v>0</v>
      </c>
      <c r="AO1643" s="12">
        <v>1</v>
      </c>
      <c r="AP1643" s="12">
        <v>3000</v>
      </c>
      <c r="AQ1643" s="12">
        <v>0.5</v>
      </c>
      <c r="AR1643" s="12">
        <v>0</v>
      </c>
      <c r="AS1643" s="20">
        <v>0</v>
      </c>
      <c r="AT1643" s="12" t="s">
        <v>153</v>
      </c>
      <c r="AU1643" s="12"/>
      <c r="AV1643" s="13" t="s">
        <v>154</v>
      </c>
      <c r="AW1643" s="12">
        <v>0</v>
      </c>
      <c r="AX1643" s="14">
        <v>0</v>
      </c>
      <c r="AY1643" s="14">
        <v>0</v>
      </c>
      <c r="AZ1643" s="13" t="s">
        <v>156</v>
      </c>
      <c r="BA1643" s="12" t="s">
        <v>1999</v>
      </c>
      <c r="BB1643" s="23">
        <v>0</v>
      </c>
      <c r="BC1643" s="23">
        <v>0</v>
      </c>
      <c r="BD1643" s="34" t="s">
        <v>2000</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80000002</v>
      </c>
      <c r="D1644" s="13" t="s">
        <v>2001</v>
      </c>
      <c r="E1644" s="12">
        <v>1</v>
      </c>
      <c r="F1644" s="20">
        <v>80000001</v>
      </c>
      <c r="G1644" s="14">
        <v>0</v>
      </c>
      <c r="H1644" s="14">
        <v>0</v>
      </c>
      <c r="I1644" s="14">
        <v>1</v>
      </c>
      <c r="J1644" s="14">
        <v>0</v>
      </c>
      <c r="K1644" s="14">
        <v>0</v>
      </c>
      <c r="L1644" s="12">
        <v>0</v>
      </c>
      <c r="M1644" s="12">
        <v>0</v>
      </c>
      <c r="N1644" s="12">
        <v>1</v>
      </c>
      <c r="O1644" s="12">
        <v>0</v>
      </c>
      <c r="P1644" s="12">
        <v>0</v>
      </c>
      <c r="Q1644" s="12">
        <v>0</v>
      </c>
      <c r="R1644" s="20">
        <v>0</v>
      </c>
      <c r="S1644" s="12">
        <v>0</v>
      </c>
      <c r="T1644" s="12">
        <v>1</v>
      </c>
      <c r="U1644" s="12">
        <v>2</v>
      </c>
      <c r="V1644" s="12">
        <v>0</v>
      </c>
      <c r="W1644" s="12">
        <v>1.2</v>
      </c>
      <c r="X1644" s="12"/>
      <c r="Y1644" s="12">
        <v>100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154</v>
      </c>
      <c r="AW1644" s="12">
        <v>0</v>
      </c>
      <c r="AX1644" s="14">
        <v>0</v>
      </c>
      <c r="AY1644" s="14">
        <v>0</v>
      </c>
      <c r="AZ1644" s="13" t="s">
        <v>156</v>
      </c>
      <c r="BA1644" s="12" t="s">
        <v>1999</v>
      </c>
      <c r="BB1644" s="23">
        <v>0</v>
      </c>
      <c r="BC1644" s="23">
        <v>0</v>
      </c>
      <c r="BD1644" s="34" t="s">
        <v>246</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80000003</v>
      </c>
      <c r="D1645" s="13" t="s">
        <v>2002</v>
      </c>
      <c r="E1645" s="12">
        <v>1</v>
      </c>
      <c r="F1645" s="20">
        <v>80000001</v>
      </c>
      <c r="G1645" s="14">
        <v>0</v>
      </c>
      <c r="H1645" s="14">
        <v>0</v>
      </c>
      <c r="I1645" s="14">
        <v>1</v>
      </c>
      <c r="J1645" s="14">
        <v>0</v>
      </c>
      <c r="K1645" s="14">
        <v>0</v>
      </c>
      <c r="L1645" s="12">
        <v>0</v>
      </c>
      <c r="M1645" s="12">
        <v>0</v>
      </c>
      <c r="N1645" s="12">
        <v>1</v>
      </c>
      <c r="O1645" s="12">
        <v>0</v>
      </c>
      <c r="P1645" s="12">
        <v>0</v>
      </c>
      <c r="Q1645" s="12">
        <v>0</v>
      </c>
      <c r="R1645" s="20">
        <v>0</v>
      </c>
      <c r="S1645" s="12">
        <v>0</v>
      </c>
      <c r="T1645" s="12">
        <v>1</v>
      </c>
      <c r="U1645" s="12">
        <v>2</v>
      </c>
      <c r="V1645" s="12">
        <v>0</v>
      </c>
      <c r="W1645" s="12">
        <v>1.2</v>
      </c>
      <c r="X1645" s="12"/>
      <c r="Y1645" s="12">
        <v>100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154</v>
      </c>
      <c r="AW1645" s="12">
        <v>0</v>
      </c>
      <c r="AX1645" s="14">
        <v>0</v>
      </c>
      <c r="AY1645" s="14">
        <v>0</v>
      </c>
      <c r="AZ1645" s="13" t="s">
        <v>156</v>
      </c>
      <c r="BA1645" s="12" t="s">
        <v>1999</v>
      </c>
      <c r="BB1645" s="23">
        <v>0</v>
      </c>
      <c r="BC1645" s="23">
        <v>0</v>
      </c>
      <c r="BD1645" s="34" t="s">
        <v>2003</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80000004</v>
      </c>
      <c r="D1646" s="13" t="s">
        <v>2004</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2005</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80000005</v>
      </c>
      <c r="D1647" s="13" t="s">
        <v>2006</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2007</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80000006</v>
      </c>
      <c r="D1648" s="13" t="s">
        <v>2008</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2009</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80000007</v>
      </c>
      <c r="D1649" s="13" t="s">
        <v>2010</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2011</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80000008</v>
      </c>
      <c r="D1650" s="13" t="s">
        <v>2012</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796</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80001001</v>
      </c>
      <c r="D1651" s="13" t="s">
        <v>271</v>
      </c>
      <c r="E1651" s="12">
        <v>1</v>
      </c>
      <c r="F1651" s="20">
        <v>80000001</v>
      </c>
      <c r="G1651" s="14">
        <v>0</v>
      </c>
      <c r="H1651" s="14">
        <v>0</v>
      </c>
      <c r="I1651" s="14">
        <v>1</v>
      </c>
      <c r="J1651" s="14">
        <v>0</v>
      </c>
      <c r="K1651" s="14">
        <v>0</v>
      </c>
      <c r="L1651" s="12">
        <v>0</v>
      </c>
      <c r="M1651" s="12">
        <v>0</v>
      </c>
      <c r="N1651" s="12">
        <v>5</v>
      </c>
      <c r="O1651" s="12">
        <v>0</v>
      </c>
      <c r="P1651" s="12">
        <v>0</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272</v>
      </c>
      <c r="BB1651" s="23">
        <v>0</v>
      </c>
      <c r="BC1651" s="23">
        <v>0</v>
      </c>
      <c r="BD1651" s="34" t="s">
        <v>273</v>
      </c>
      <c r="BE1651" s="12">
        <v>0</v>
      </c>
      <c r="BF1651" s="12">
        <v>0</v>
      </c>
      <c r="BG1651" s="12"/>
      <c r="BH1651" s="12"/>
      <c r="BI1651" s="12"/>
      <c r="BJ1651" s="12">
        <v>80002001</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80001002</v>
      </c>
      <c r="D1652" s="13" t="s">
        <v>274</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275</v>
      </c>
      <c r="BB1652" s="23">
        <v>0</v>
      </c>
      <c r="BC1652" s="23">
        <v>0</v>
      </c>
      <c r="BD1652" s="34" t="s">
        <v>276</v>
      </c>
      <c r="BE1652" s="12"/>
      <c r="BF1652" s="12">
        <v>0</v>
      </c>
      <c r="BG1652" s="12"/>
      <c r="BH1652" s="12"/>
      <c r="BI1652" s="12"/>
      <c r="BJ1652" s="12">
        <v>80002002</v>
      </c>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80001003</v>
      </c>
      <c r="D1653" s="13" t="s">
        <v>277</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278</v>
      </c>
      <c r="BB1653" s="23">
        <v>0</v>
      </c>
      <c r="BC1653" s="23">
        <v>0</v>
      </c>
      <c r="BD1653" s="34" t="s">
        <v>279</v>
      </c>
      <c r="BE1653" s="12"/>
      <c r="BF1653" s="12">
        <v>0</v>
      </c>
      <c r="BG1653" s="12"/>
      <c r="BH1653" s="12"/>
      <c r="BI1653" s="12"/>
      <c r="BJ1653" s="12">
        <v>80002003</v>
      </c>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80001004</v>
      </c>
      <c r="D1654" s="13" t="s">
        <v>280</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281</v>
      </c>
      <c r="BB1654" s="23">
        <v>0</v>
      </c>
      <c r="BC1654" s="23">
        <v>0</v>
      </c>
      <c r="BD1654" s="34" t="s">
        <v>282</v>
      </c>
      <c r="BE1654" s="12"/>
      <c r="BF1654" s="12">
        <v>0</v>
      </c>
      <c r="BG1654" s="12"/>
      <c r="BH1654" s="12"/>
      <c r="BI1654" s="12"/>
      <c r="BJ1654" s="12">
        <v>80002004</v>
      </c>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80001005</v>
      </c>
      <c r="D1655" s="13" t="s">
        <v>283</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284</v>
      </c>
      <c r="BB1655" s="23">
        <v>0</v>
      </c>
      <c r="BC1655" s="23">
        <v>0</v>
      </c>
      <c r="BD1655" s="34" t="s">
        <v>285</v>
      </c>
      <c r="BE1655" s="12"/>
      <c r="BF1655" s="12">
        <v>0</v>
      </c>
      <c r="BG1655" s="12"/>
      <c r="BH1655" s="12"/>
      <c r="BI1655" s="12"/>
      <c r="BJ1655" s="12">
        <v>80002005</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28">
        <v>80001006</v>
      </c>
      <c r="D1656" s="39" t="s">
        <v>286</v>
      </c>
      <c r="E1656" s="28">
        <v>1</v>
      </c>
      <c r="F1656" s="20">
        <v>80000001</v>
      </c>
      <c r="G1656" s="28">
        <v>0</v>
      </c>
      <c r="H1656" s="28">
        <v>0</v>
      </c>
      <c r="I1656" s="14">
        <v>1</v>
      </c>
      <c r="J1656" s="14">
        <v>0</v>
      </c>
      <c r="K1656" s="28">
        <v>0</v>
      </c>
      <c r="L1656" s="28">
        <v>0</v>
      </c>
      <c r="M1656" s="28">
        <v>0</v>
      </c>
      <c r="N1656" s="28">
        <v>5</v>
      </c>
      <c r="O1656" s="28">
        <v>0</v>
      </c>
      <c r="P1656" s="28">
        <v>0</v>
      </c>
      <c r="Q1656" s="28">
        <v>0</v>
      </c>
      <c r="R1656" s="20">
        <v>0</v>
      </c>
      <c r="S1656" s="28">
        <v>0</v>
      </c>
      <c r="T1656" s="28">
        <v>1</v>
      </c>
      <c r="U1656" s="28">
        <v>2</v>
      </c>
      <c r="V1656" s="28">
        <v>0</v>
      </c>
      <c r="W1656" s="12">
        <v>1</v>
      </c>
      <c r="X1656" s="12"/>
      <c r="Y1656" s="12">
        <v>0</v>
      </c>
      <c r="Z1656" s="28">
        <v>0</v>
      </c>
      <c r="AA1656" s="28">
        <v>0</v>
      </c>
      <c r="AB1656" s="28">
        <v>0</v>
      </c>
      <c r="AC1656" s="28">
        <v>0</v>
      </c>
      <c r="AD1656" s="28">
        <v>0</v>
      </c>
      <c r="AE1656" s="28">
        <v>9</v>
      </c>
      <c r="AF1656" s="28">
        <v>2</v>
      </c>
      <c r="AG1656" s="28" t="s">
        <v>152</v>
      </c>
      <c r="AH1656" s="28">
        <v>2</v>
      </c>
      <c r="AI1656" s="28">
        <v>2</v>
      </c>
      <c r="AJ1656" s="20">
        <v>0</v>
      </c>
      <c r="AK1656" s="28">
        <v>1.5</v>
      </c>
      <c r="AL1656" s="28">
        <v>0</v>
      </c>
      <c r="AM1656" s="28">
        <v>0</v>
      </c>
      <c r="AN1656" s="28">
        <v>0</v>
      </c>
      <c r="AO1656" s="28">
        <v>1</v>
      </c>
      <c r="AP1656" s="28">
        <v>3000</v>
      </c>
      <c r="AQ1656" s="28">
        <v>0.5</v>
      </c>
      <c r="AR1656" s="28">
        <v>0</v>
      </c>
      <c r="AS1656" s="28">
        <v>0</v>
      </c>
      <c r="AT1656" s="28" t="s">
        <v>153</v>
      </c>
      <c r="AU1656" s="28"/>
      <c r="AV1656" s="39" t="s">
        <v>154</v>
      </c>
      <c r="AW1656" s="28">
        <v>0</v>
      </c>
      <c r="AX1656" s="28">
        <v>0</v>
      </c>
      <c r="AY1656" s="28">
        <v>0</v>
      </c>
      <c r="AZ1656" s="39" t="s">
        <v>156</v>
      </c>
      <c r="BA1656" s="28" t="s">
        <v>287</v>
      </c>
      <c r="BB1656" s="28">
        <v>0</v>
      </c>
      <c r="BC1656" s="28">
        <v>0</v>
      </c>
      <c r="BD1656" s="41" t="s">
        <v>288</v>
      </c>
      <c r="BE1656" s="28"/>
      <c r="BF1656" s="12">
        <v>0</v>
      </c>
      <c r="BG1656" s="28"/>
      <c r="BH1656" s="28"/>
      <c r="BI1656" s="28"/>
      <c r="BJ1656" s="28">
        <v>80002006</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80001007</v>
      </c>
      <c r="D1657" s="13" t="s">
        <v>289</v>
      </c>
      <c r="E1657" s="12">
        <v>1</v>
      </c>
      <c r="F1657" s="20">
        <v>80000001</v>
      </c>
      <c r="G1657" s="14">
        <v>0</v>
      </c>
      <c r="H1657" s="14">
        <v>0</v>
      </c>
      <c r="I1657" s="14">
        <v>1</v>
      </c>
      <c r="J1657" s="14">
        <v>0</v>
      </c>
      <c r="K1657" s="14">
        <v>0</v>
      </c>
      <c r="L1657" s="12">
        <v>0</v>
      </c>
      <c r="M1657" s="12">
        <v>0</v>
      </c>
      <c r="N1657" s="12">
        <v>2</v>
      </c>
      <c r="O1657" s="12">
        <v>3</v>
      </c>
      <c r="P1657" s="12">
        <v>0.1</v>
      </c>
      <c r="Q1657" s="12">
        <v>0</v>
      </c>
      <c r="R1657" s="20">
        <v>0</v>
      </c>
      <c r="S1657" s="12">
        <v>0</v>
      </c>
      <c r="T1657" s="12">
        <v>1</v>
      </c>
      <c r="U1657" s="12">
        <v>2</v>
      </c>
      <c r="V1657" s="12">
        <v>0</v>
      </c>
      <c r="W1657" s="12">
        <v>1</v>
      </c>
      <c r="X1657" s="12"/>
      <c r="Y1657" s="12">
        <v>0</v>
      </c>
      <c r="Z1657" s="12">
        <v>0</v>
      </c>
      <c r="AA1657" s="12">
        <v>0</v>
      </c>
      <c r="AB1657" s="12">
        <v>0</v>
      </c>
      <c r="AC1657" s="12">
        <v>0</v>
      </c>
      <c r="AD1657" s="12">
        <v>0</v>
      </c>
      <c r="AE1657" s="12">
        <v>9</v>
      </c>
      <c r="AF1657" s="12">
        <v>1</v>
      </c>
      <c r="AG1657" s="12">
        <v>0</v>
      </c>
      <c r="AH1657" s="20">
        <v>1</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c r="BB1657" s="23">
        <v>0</v>
      </c>
      <c r="BC1657" s="23">
        <v>0</v>
      </c>
      <c r="BD1657" s="34" t="s">
        <v>290</v>
      </c>
      <c r="BE1657" s="12"/>
      <c r="BF1657" s="12">
        <v>0</v>
      </c>
      <c r="BG1657" s="12"/>
      <c r="BH1657" s="12"/>
      <c r="BI1657" s="12"/>
      <c r="BJ1657" s="12">
        <v>80002007</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80001008</v>
      </c>
      <c r="D1658" s="13" t="s">
        <v>291</v>
      </c>
      <c r="E1658" s="12">
        <v>1</v>
      </c>
      <c r="F1658" s="20">
        <v>80000001</v>
      </c>
      <c r="G1658" s="14">
        <v>0</v>
      </c>
      <c r="H1658" s="14">
        <v>0</v>
      </c>
      <c r="I1658" s="14">
        <v>1</v>
      </c>
      <c r="J1658" s="14">
        <v>0</v>
      </c>
      <c r="K1658" s="14">
        <v>0</v>
      </c>
      <c r="L1658" s="12">
        <v>0</v>
      </c>
      <c r="M1658" s="12">
        <v>0</v>
      </c>
      <c r="N1658" s="12">
        <v>2</v>
      </c>
      <c r="O1658" s="12">
        <v>3</v>
      </c>
      <c r="P1658" s="12">
        <v>0.2</v>
      </c>
      <c r="Q1658" s="12">
        <v>0</v>
      </c>
      <c r="R1658" s="20">
        <v>0</v>
      </c>
      <c r="S1658" s="12">
        <v>0</v>
      </c>
      <c r="T1658" s="12">
        <v>1</v>
      </c>
      <c r="U1658" s="12">
        <v>2</v>
      </c>
      <c r="V1658" s="12">
        <v>0</v>
      </c>
      <c r="W1658" s="12">
        <v>0.5</v>
      </c>
      <c r="X1658" s="12"/>
      <c r="Y1658" s="12">
        <v>0</v>
      </c>
      <c r="Z1658" s="12">
        <v>0</v>
      </c>
      <c r="AA1658" s="12">
        <v>0</v>
      </c>
      <c r="AB1658" s="12">
        <v>0</v>
      </c>
      <c r="AC1658" s="12">
        <v>0</v>
      </c>
      <c r="AD1658" s="12">
        <v>0</v>
      </c>
      <c r="AE1658" s="12">
        <v>9</v>
      </c>
      <c r="AF1658" s="12">
        <v>1</v>
      </c>
      <c r="AG1658" s="12">
        <v>0</v>
      </c>
      <c r="AH1658" s="20">
        <v>1</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c r="BB1658" s="23">
        <v>0</v>
      </c>
      <c r="BC1658" s="23">
        <v>0</v>
      </c>
      <c r="BD1658" s="34" t="s">
        <v>292</v>
      </c>
      <c r="BE1658" s="12"/>
      <c r="BF1658" s="12">
        <v>0</v>
      </c>
      <c r="BG1658" s="12"/>
      <c r="BH1658" s="12"/>
      <c r="BI1658" s="12"/>
      <c r="BJ1658" s="12">
        <v>80002008</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80001009</v>
      </c>
      <c r="D1659" s="13" t="s">
        <v>293</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294</v>
      </c>
      <c r="BB1659" s="23">
        <v>0</v>
      </c>
      <c r="BC1659" s="23">
        <v>0</v>
      </c>
      <c r="BD1659" s="34" t="s">
        <v>295</v>
      </c>
      <c r="BE1659" s="12"/>
      <c r="BF1659" s="12">
        <v>0</v>
      </c>
      <c r="BG1659" s="12"/>
      <c r="BH1659" s="12"/>
      <c r="BI1659" s="12"/>
      <c r="BJ1659" s="12">
        <v>80002009</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80001010</v>
      </c>
      <c r="D1660" s="13" t="s">
        <v>296</v>
      </c>
      <c r="E1660" s="12">
        <v>1</v>
      </c>
      <c r="F1660" s="20">
        <v>80000001</v>
      </c>
      <c r="G1660" s="14">
        <v>0</v>
      </c>
      <c r="H1660" s="14">
        <v>0</v>
      </c>
      <c r="I1660" s="14">
        <v>1</v>
      </c>
      <c r="J1660" s="14">
        <v>0</v>
      </c>
      <c r="K1660" s="14">
        <v>0</v>
      </c>
      <c r="L1660" s="12">
        <v>0</v>
      </c>
      <c r="M1660" s="12">
        <v>0</v>
      </c>
      <c r="N1660" s="12">
        <v>5</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297</v>
      </c>
      <c r="BB1660" s="23">
        <v>0</v>
      </c>
      <c r="BC1660" s="23">
        <v>0</v>
      </c>
      <c r="BD1660" s="34" t="s">
        <v>298</v>
      </c>
      <c r="BE1660" s="12"/>
      <c r="BF1660" s="12">
        <v>0</v>
      </c>
      <c r="BG1660" s="12"/>
      <c r="BH1660" s="12"/>
      <c r="BI1660" s="12"/>
      <c r="BJ1660" s="12">
        <v>80002010</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80001011</v>
      </c>
      <c r="D1661" s="13" t="s">
        <v>299</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300</v>
      </c>
      <c r="BB1661" s="23">
        <v>0</v>
      </c>
      <c r="BC1661" s="23">
        <v>0</v>
      </c>
      <c r="BD1661" s="34" t="s">
        <v>301</v>
      </c>
      <c r="BE1661" s="12"/>
      <c r="BF1661" s="12">
        <v>0</v>
      </c>
      <c r="BG1661" s="12"/>
      <c r="BH1661" s="12"/>
      <c r="BI1661" s="12"/>
      <c r="BJ1661" s="12">
        <v>80002011</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80001012</v>
      </c>
      <c r="D1662" s="13" t="s">
        <v>302</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303</v>
      </c>
      <c r="BB1662" s="23">
        <v>0</v>
      </c>
      <c r="BC1662" s="23">
        <v>0</v>
      </c>
      <c r="BD1662" s="34" t="s">
        <v>304</v>
      </c>
      <c r="BE1662" s="12"/>
      <c r="BF1662" s="12">
        <v>0</v>
      </c>
      <c r="BG1662" s="12"/>
      <c r="BH1662" s="12"/>
      <c r="BI1662" s="12"/>
      <c r="BJ1662" s="12">
        <v>80002012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80001013</v>
      </c>
      <c r="D1663" s="13" t="s">
        <v>305</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306</v>
      </c>
      <c r="BB1663" s="23">
        <v>0</v>
      </c>
      <c r="BC1663" s="23">
        <v>0</v>
      </c>
      <c r="BD1663" s="34" t="s">
        <v>307</v>
      </c>
      <c r="BE1663" s="12"/>
      <c r="BF1663" s="12">
        <v>0</v>
      </c>
      <c r="BG1663" s="12"/>
      <c r="BH1663" s="12"/>
      <c r="BI1663" s="12"/>
      <c r="BJ1663" s="12">
        <v>80002013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80001014</v>
      </c>
      <c r="D1664" s="13" t="s">
        <v>308</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309</v>
      </c>
      <c r="BB1664" s="23">
        <v>0</v>
      </c>
      <c r="BC1664" s="23">
        <v>0</v>
      </c>
      <c r="BD1664" s="34" t="s">
        <v>310</v>
      </c>
      <c r="BE1664" s="12"/>
      <c r="BF1664" s="12">
        <v>0</v>
      </c>
      <c r="BG1664" s="12"/>
      <c r="BH1664" s="12"/>
      <c r="BI1664" s="12"/>
      <c r="BJ1664" s="12">
        <v>80002014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28">
        <v>80001015</v>
      </c>
      <c r="D1665" s="39" t="s">
        <v>311</v>
      </c>
      <c r="E1665" s="28">
        <v>1</v>
      </c>
      <c r="F1665" s="20">
        <v>80000001</v>
      </c>
      <c r="G1665" s="28">
        <v>0</v>
      </c>
      <c r="H1665" s="28">
        <v>0</v>
      </c>
      <c r="I1665" s="14">
        <v>1</v>
      </c>
      <c r="J1665" s="14">
        <v>0</v>
      </c>
      <c r="K1665" s="28">
        <v>0</v>
      </c>
      <c r="L1665" s="28">
        <v>0</v>
      </c>
      <c r="M1665" s="28">
        <v>0</v>
      </c>
      <c r="N1665" s="28">
        <v>2</v>
      </c>
      <c r="O1665" s="28">
        <v>0</v>
      </c>
      <c r="P1665" s="28">
        <v>0</v>
      </c>
      <c r="Q1665" s="28">
        <v>0</v>
      </c>
      <c r="R1665" s="20">
        <v>0</v>
      </c>
      <c r="S1665" s="28">
        <v>0</v>
      </c>
      <c r="T1665" s="28">
        <v>1</v>
      </c>
      <c r="U1665" s="28">
        <v>2</v>
      </c>
      <c r="V1665" s="28">
        <v>0</v>
      </c>
      <c r="W1665" s="28">
        <v>0</v>
      </c>
      <c r="X1665" s="28"/>
      <c r="Y1665" s="28">
        <v>0</v>
      </c>
      <c r="Z1665" s="28">
        <v>0</v>
      </c>
      <c r="AA1665" s="28">
        <v>0</v>
      </c>
      <c r="AB1665" s="28">
        <v>0</v>
      </c>
      <c r="AC1665" s="28">
        <v>0</v>
      </c>
      <c r="AD1665" s="28">
        <v>0</v>
      </c>
      <c r="AE1665" s="28">
        <v>9</v>
      </c>
      <c r="AF1665" s="28">
        <v>2</v>
      </c>
      <c r="AG1665" s="28" t="s">
        <v>152</v>
      </c>
      <c r="AH1665" s="28">
        <v>2</v>
      </c>
      <c r="AI1665" s="28">
        <v>2</v>
      </c>
      <c r="AJ1665" s="20">
        <v>0</v>
      </c>
      <c r="AK1665" s="28">
        <v>1.5</v>
      </c>
      <c r="AL1665" s="28">
        <v>0</v>
      </c>
      <c r="AM1665" s="28">
        <v>0</v>
      </c>
      <c r="AN1665" s="28">
        <v>0</v>
      </c>
      <c r="AO1665" s="28">
        <v>1</v>
      </c>
      <c r="AP1665" s="28">
        <v>3000</v>
      </c>
      <c r="AQ1665" s="28">
        <v>0.5</v>
      </c>
      <c r="AR1665" s="28">
        <v>0</v>
      </c>
      <c r="AS1665" s="28">
        <v>0</v>
      </c>
      <c r="AT1665" s="28" t="s">
        <v>153</v>
      </c>
      <c r="AU1665" s="28"/>
      <c r="AV1665" s="39" t="s">
        <v>154</v>
      </c>
      <c r="AW1665" s="28">
        <v>0</v>
      </c>
      <c r="AX1665" s="28">
        <v>0</v>
      </c>
      <c r="AY1665" s="28">
        <v>0</v>
      </c>
      <c r="AZ1665" s="39" t="s">
        <v>156</v>
      </c>
      <c r="BA1665" s="28" t="s">
        <v>312</v>
      </c>
      <c r="BB1665" s="28">
        <v>0</v>
      </c>
      <c r="BC1665" s="28">
        <v>0</v>
      </c>
      <c r="BD1665" s="41" t="s">
        <v>313</v>
      </c>
      <c r="BE1665" s="28"/>
      <c r="BF1665" s="12">
        <v>0</v>
      </c>
      <c r="BG1665" s="28"/>
      <c r="BH1665" s="28"/>
      <c r="BI1665" s="28"/>
      <c r="BJ1665" s="28">
        <v>80002015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80001016</v>
      </c>
      <c r="D1666" s="13" t="s">
        <v>314</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315</v>
      </c>
      <c r="BB1666" s="23">
        <v>0</v>
      </c>
      <c r="BC1666" s="23">
        <v>0</v>
      </c>
      <c r="BD1666" s="34" t="s">
        <v>316</v>
      </c>
      <c r="BE1666" s="12"/>
      <c r="BF1666" s="12">
        <v>0</v>
      </c>
      <c r="BG1666" s="12"/>
      <c r="BH1666" s="12"/>
      <c r="BI1666" s="12"/>
      <c r="BJ1666" s="12">
        <v>80002016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80001017</v>
      </c>
      <c r="D1667" s="13" t="s">
        <v>317</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80010171</v>
      </c>
      <c r="AT1667" s="12" t="s">
        <v>153</v>
      </c>
      <c r="AU1667" s="12"/>
      <c r="AV1667" s="13" t="s">
        <v>154</v>
      </c>
      <c r="AW1667" s="12">
        <v>0</v>
      </c>
      <c r="AX1667" s="14">
        <v>0</v>
      </c>
      <c r="AY1667" s="14">
        <v>0</v>
      </c>
      <c r="AZ1667" s="13" t="s">
        <v>156</v>
      </c>
      <c r="BA1667" s="12"/>
      <c r="BB1667" s="23">
        <v>0</v>
      </c>
      <c r="BC1667" s="23">
        <v>0</v>
      </c>
      <c r="BD1667" s="41" t="s">
        <v>318</v>
      </c>
      <c r="BE1667" s="12"/>
      <c r="BF1667" s="12">
        <v>0</v>
      </c>
      <c r="BG1667" s="12"/>
      <c r="BH1667" s="12"/>
      <c r="BI1667" s="12"/>
      <c r="BJ1667" s="12">
        <v>80002017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80001018</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4" t="s">
        <v>321</v>
      </c>
      <c r="BE1668" s="12"/>
      <c r="BF1668" s="12">
        <v>0</v>
      </c>
      <c r="BG1668" s="12"/>
      <c r="BH1668" s="12"/>
      <c r="BI1668" s="12"/>
      <c r="BJ1668" s="12">
        <v>80002018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80001019</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4" t="s">
        <v>324</v>
      </c>
      <c r="BE1669" s="12"/>
      <c r="BF1669" s="12">
        <v>0</v>
      </c>
      <c r="BG1669" s="12"/>
      <c r="BH1669" s="12"/>
      <c r="BI1669" s="12"/>
      <c r="BJ1669" s="12">
        <v>80002019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80001020</v>
      </c>
      <c r="D1670" s="13" t="s">
        <v>2013</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2014</v>
      </c>
      <c r="BB1670" s="23">
        <v>0</v>
      </c>
      <c r="BC1670" s="23">
        <v>0</v>
      </c>
      <c r="BD1670" s="34" t="s">
        <v>2015</v>
      </c>
      <c r="BE1670" s="12"/>
      <c r="BF1670" s="12">
        <v>0</v>
      </c>
      <c r="BG1670" s="12"/>
      <c r="BH1670" s="12"/>
      <c r="BI1670" s="12"/>
      <c r="BJ1670" s="12">
        <v>80002020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25" customHeight="1">
      <c r="C1671" s="14">
        <v>80001021</v>
      </c>
      <c r="D1671" s="13" t="s">
        <v>1001</v>
      </c>
      <c r="E1671" s="14">
        <v>1</v>
      </c>
      <c r="F1671" s="20">
        <v>80000001</v>
      </c>
      <c r="G1671" s="14">
        <v>0</v>
      </c>
      <c r="H1671" s="14">
        <v>0</v>
      </c>
      <c r="I1671" s="14">
        <v>1</v>
      </c>
      <c r="J1671" s="14">
        <v>0</v>
      </c>
      <c r="K1671" s="14">
        <v>0</v>
      </c>
      <c r="L1671" s="12">
        <v>0</v>
      </c>
      <c r="M1671" s="12">
        <v>0</v>
      </c>
      <c r="N1671" s="12">
        <v>2</v>
      </c>
      <c r="O1671" s="12">
        <v>10</v>
      </c>
      <c r="P1671" s="12">
        <v>0.1</v>
      </c>
      <c r="Q1671" s="12">
        <v>0</v>
      </c>
      <c r="R1671" s="20">
        <v>0</v>
      </c>
      <c r="S1671" s="12">
        <v>0</v>
      </c>
      <c r="T1671" s="12">
        <v>1</v>
      </c>
      <c r="U1671" s="12">
        <v>2</v>
      </c>
      <c r="V1671" s="12">
        <v>0</v>
      </c>
      <c r="W1671" s="12">
        <v>2</v>
      </c>
      <c r="X1671" s="12"/>
      <c r="Y1671" s="12">
        <v>0</v>
      </c>
      <c r="Z1671" s="12">
        <v>0</v>
      </c>
      <c r="AA1671" s="12">
        <v>0</v>
      </c>
      <c r="AB1671" s="12">
        <v>0</v>
      </c>
      <c r="AC1671" s="12">
        <v>0</v>
      </c>
      <c r="AD1671" s="12">
        <v>0</v>
      </c>
      <c r="AE1671" s="12">
        <v>5</v>
      </c>
      <c r="AF1671" s="12">
        <v>1</v>
      </c>
      <c r="AG1671" s="12">
        <v>3</v>
      </c>
      <c r="AH1671" s="20">
        <v>1</v>
      </c>
      <c r="AI1671" s="20">
        <v>1</v>
      </c>
      <c r="AJ1671" s="20">
        <v>0</v>
      </c>
      <c r="AK1671" s="20">
        <v>3</v>
      </c>
      <c r="AL1671" s="12">
        <v>0</v>
      </c>
      <c r="AM1671" s="12">
        <v>0</v>
      </c>
      <c r="AN1671" s="12">
        <v>0</v>
      </c>
      <c r="AO1671" s="12">
        <v>3</v>
      </c>
      <c r="AP1671" s="12">
        <v>5000</v>
      </c>
      <c r="AQ1671" s="12">
        <v>0.5</v>
      </c>
      <c r="AR1671" s="12">
        <v>0</v>
      </c>
      <c r="AS1671" s="20">
        <v>0</v>
      </c>
      <c r="AT1671" s="12">
        <v>0</v>
      </c>
      <c r="AU1671" s="12"/>
      <c r="AV1671" s="13" t="s">
        <v>173</v>
      </c>
      <c r="AW1671" s="20" t="s">
        <v>174</v>
      </c>
      <c r="AX1671" s="14">
        <v>10000007</v>
      </c>
      <c r="AY1671" s="174">
        <v>23000080</v>
      </c>
      <c r="AZ1671" s="13" t="s">
        <v>156</v>
      </c>
      <c r="BA1671" s="15" t="s">
        <v>153</v>
      </c>
      <c r="BB1671" s="23">
        <v>0</v>
      </c>
      <c r="BC1671" s="23">
        <v>0</v>
      </c>
      <c r="BD1671" s="34" t="s">
        <v>2016</v>
      </c>
      <c r="BE1671" s="14">
        <v>0</v>
      </c>
      <c r="BF1671" s="12">
        <v>0</v>
      </c>
      <c r="BG1671" s="14"/>
      <c r="BH1671" s="14"/>
      <c r="BI1671" s="14"/>
      <c r="BJ1671" s="14">
        <v>80002021</v>
      </c>
      <c r="BK1671" s="26">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80001022</v>
      </c>
      <c r="D1672" s="13" t="s">
        <v>1003</v>
      </c>
      <c r="E1672" s="14">
        <v>1</v>
      </c>
      <c r="F1672" s="20">
        <v>80000001</v>
      </c>
      <c r="G1672" s="20">
        <v>0</v>
      </c>
      <c r="H1672" s="20">
        <v>0</v>
      </c>
      <c r="I1672" s="14">
        <v>1</v>
      </c>
      <c r="J1672" s="14">
        <v>0</v>
      </c>
      <c r="K1672" s="20">
        <v>0</v>
      </c>
      <c r="L1672" s="20">
        <v>0</v>
      </c>
      <c r="M1672" s="20">
        <v>0</v>
      </c>
      <c r="N1672" s="20">
        <v>2</v>
      </c>
      <c r="O1672" s="20">
        <v>1</v>
      </c>
      <c r="P1672" s="20">
        <v>0.2</v>
      </c>
      <c r="Q1672" s="20">
        <v>0</v>
      </c>
      <c r="R1672" s="20">
        <v>0</v>
      </c>
      <c r="S1672" s="20">
        <v>0</v>
      </c>
      <c r="T1672" s="12">
        <v>1</v>
      </c>
      <c r="U1672" s="20">
        <v>2</v>
      </c>
      <c r="V1672" s="20">
        <v>0</v>
      </c>
      <c r="W1672" s="20">
        <v>0</v>
      </c>
      <c r="X1672" s="20"/>
      <c r="Y1672" s="20">
        <v>0</v>
      </c>
      <c r="Z1672" s="20">
        <v>0</v>
      </c>
      <c r="AA1672" s="20">
        <v>0</v>
      </c>
      <c r="AB1672" s="20">
        <v>0</v>
      </c>
      <c r="AC1672" s="14">
        <v>0</v>
      </c>
      <c r="AD1672" s="20">
        <v>0</v>
      </c>
      <c r="AE1672" s="20">
        <v>15</v>
      </c>
      <c r="AF1672" s="20">
        <v>0</v>
      </c>
      <c r="AG1672" s="20">
        <v>0</v>
      </c>
      <c r="AH1672" s="20">
        <v>7</v>
      </c>
      <c r="AI1672" s="20">
        <v>0</v>
      </c>
      <c r="AJ1672" s="20">
        <v>0</v>
      </c>
      <c r="AK1672" s="20">
        <v>6</v>
      </c>
      <c r="AL1672" s="20">
        <v>0</v>
      </c>
      <c r="AM1672" s="20">
        <v>0</v>
      </c>
      <c r="AN1672" s="20">
        <v>0</v>
      </c>
      <c r="AO1672" s="20">
        <v>0</v>
      </c>
      <c r="AP1672" s="20">
        <v>1000</v>
      </c>
      <c r="AQ1672" s="20">
        <v>0</v>
      </c>
      <c r="AR1672" s="20">
        <v>0</v>
      </c>
      <c r="AS1672" s="20">
        <v>0</v>
      </c>
      <c r="AT1672" s="226" t="s">
        <v>2017</v>
      </c>
      <c r="AU1672" s="20"/>
      <c r="AV1672" s="13" t="s">
        <v>173</v>
      </c>
      <c r="AW1672" s="20">
        <v>0</v>
      </c>
      <c r="AX1672" s="20" t="s">
        <v>153</v>
      </c>
      <c r="AY1672" s="20">
        <v>0</v>
      </c>
      <c r="AZ1672" s="40" t="s">
        <v>156</v>
      </c>
      <c r="BA1672" s="20">
        <v>0</v>
      </c>
      <c r="BB1672" s="23">
        <v>0</v>
      </c>
      <c r="BC1672" s="23">
        <v>0</v>
      </c>
      <c r="BD1672" s="34" t="s">
        <v>2018</v>
      </c>
      <c r="BE1672" s="20">
        <v>0</v>
      </c>
      <c r="BF1672" s="12">
        <v>0</v>
      </c>
      <c r="BG1672" s="20"/>
      <c r="BH1672" s="20"/>
      <c r="BI1672" s="20"/>
      <c r="BJ1672" s="20">
        <v>80002022</v>
      </c>
      <c r="BK1672" s="26">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80001023</v>
      </c>
      <c r="D1673" s="13" t="s">
        <v>905</v>
      </c>
      <c r="E1673" s="12">
        <v>1</v>
      </c>
      <c r="F1673" s="20">
        <v>80000001</v>
      </c>
      <c r="G1673" s="14">
        <v>0</v>
      </c>
      <c r="H1673" s="14">
        <v>0</v>
      </c>
      <c r="I1673" s="14">
        <v>1</v>
      </c>
      <c r="J1673" s="14">
        <v>0</v>
      </c>
      <c r="K1673" s="14">
        <v>0</v>
      </c>
      <c r="L1673" s="12">
        <v>0</v>
      </c>
      <c r="M1673" s="12">
        <v>0</v>
      </c>
      <c r="N1673" s="12">
        <v>2</v>
      </c>
      <c r="O1673" s="12">
        <v>9</v>
      </c>
      <c r="P1673" s="12">
        <v>0.15</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10</v>
      </c>
      <c r="AF1673" s="12">
        <v>0</v>
      </c>
      <c r="AG1673" s="12">
        <v>3</v>
      </c>
      <c r="AH1673" s="20">
        <v>7</v>
      </c>
      <c r="AI1673" s="20">
        <v>0</v>
      </c>
      <c r="AJ1673" s="20">
        <v>0</v>
      </c>
      <c r="AK1673" s="20">
        <v>10</v>
      </c>
      <c r="AL1673" s="12">
        <v>0</v>
      </c>
      <c r="AM1673" s="12">
        <v>0</v>
      </c>
      <c r="AN1673" s="12">
        <v>0</v>
      </c>
      <c r="AO1673" s="12">
        <v>0</v>
      </c>
      <c r="AP1673" s="12">
        <v>3000</v>
      </c>
      <c r="AQ1673" s="12">
        <v>0.5</v>
      </c>
      <c r="AR1673" s="12">
        <v>0</v>
      </c>
      <c r="AS1673" s="20">
        <v>0</v>
      </c>
      <c r="AT1673" s="12">
        <v>80001003</v>
      </c>
      <c r="AU1673" s="12"/>
      <c r="AV1673" s="13" t="s">
        <v>173</v>
      </c>
      <c r="AW1673" s="12">
        <v>0</v>
      </c>
      <c r="AX1673" s="14">
        <v>0</v>
      </c>
      <c r="AY1673" s="14">
        <v>0</v>
      </c>
      <c r="AZ1673" s="13" t="s">
        <v>156</v>
      </c>
      <c r="BA1673" s="12">
        <v>0</v>
      </c>
      <c r="BB1673" s="23">
        <v>0</v>
      </c>
      <c r="BC1673" s="23">
        <v>0</v>
      </c>
      <c r="BD1673" s="34" t="s">
        <v>2019</v>
      </c>
      <c r="BE1673" s="12"/>
      <c r="BF1673" s="12">
        <v>0</v>
      </c>
      <c r="BG1673" s="12"/>
      <c r="BH1673" s="12"/>
      <c r="BI1673" s="12"/>
      <c r="BJ1673" s="12">
        <v>80002023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80001024</v>
      </c>
      <c r="D1674" s="13" t="s">
        <v>325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0</v>
      </c>
      <c r="AP1674" s="12">
        <v>3000</v>
      </c>
      <c r="AQ1674" s="12">
        <v>0.5</v>
      </c>
      <c r="AR1674" s="12">
        <v>0</v>
      </c>
      <c r="AS1674" s="20">
        <v>0</v>
      </c>
      <c r="AT1674" s="12" t="s">
        <v>153</v>
      </c>
      <c r="AU1674" s="12"/>
      <c r="AV1674" s="13" t="s">
        <v>173</v>
      </c>
      <c r="AW1674" s="12">
        <v>0</v>
      </c>
      <c r="AX1674" s="14">
        <v>0</v>
      </c>
      <c r="AY1674" s="14">
        <v>0</v>
      </c>
      <c r="AZ1674" s="13" t="s">
        <v>156</v>
      </c>
      <c r="BA1674" s="12" t="s">
        <v>326</v>
      </c>
      <c r="BB1674" s="23">
        <v>0</v>
      </c>
      <c r="BC1674" s="23">
        <v>0</v>
      </c>
      <c r="BD1674" s="34" t="s">
        <v>327</v>
      </c>
      <c r="BE1674" s="12"/>
      <c r="BF1674" s="12">
        <v>0</v>
      </c>
      <c r="BG1674" s="12"/>
      <c r="BH1674" s="12"/>
      <c r="BI1674" s="12"/>
      <c r="BJ1674" s="12">
        <v>80002024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80001025</v>
      </c>
      <c r="D1675" s="13" t="s">
        <v>2020</v>
      </c>
      <c r="E1675" s="14">
        <v>1</v>
      </c>
      <c r="F1675" s="20">
        <v>80000001</v>
      </c>
      <c r="G1675" s="20">
        <v>0</v>
      </c>
      <c r="H1675" s="20">
        <v>0</v>
      </c>
      <c r="I1675" s="14">
        <v>1</v>
      </c>
      <c r="J1675" s="14">
        <v>0</v>
      </c>
      <c r="K1675" s="20">
        <v>0</v>
      </c>
      <c r="L1675" s="20">
        <v>0</v>
      </c>
      <c r="M1675" s="20">
        <v>0</v>
      </c>
      <c r="N1675" s="20">
        <v>2</v>
      </c>
      <c r="O1675" s="20">
        <v>10</v>
      </c>
      <c r="P1675" s="20">
        <v>0.05</v>
      </c>
      <c r="Q1675" s="20">
        <v>0</v>
      </c>
      <c r="R1675" s="20">
        <v>0</v>
      </c>
      <c r="S1675" s="20">
        <v>0</v>
      </c>
      <c r="T1675" s="12">
        <v>1</v>
      </c>
      <c r="U1675" s="20">
        <v>2</v>
      </c>
      <c r="V1675" s="20">
        <v>0</v>
      </c>
      <c r="W1675" s="20">
        <v>2.5</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0" t="s">
        <v>153</v>
      </c>
      <c r="AU1675" s="20"/>
      <c r="AV1675" s="13" t="s">
        <v>173</v>
      </c>
      <c r="AW1675" s="20" t="s">
        <v>174</v>
      </c>
      <c r="AX1675" s="20" t="s">
        <v>153</v>
      </c>
      <c r="AY1675" s="20" t="s">
        <v>909</v>
      </c>
      <c r="AZ1675" s="40" t="s">
        <v>156</v>
      </c>
      <c r="BA1675" s="20">
        <v>0</v>
      </c>
      <c r="BB1675" s="23">
        <v>0</v>
      </c>
      <c r="BC1675" s="23">
        <v>0</v>
      </c>
      <c r="BD1675" s="42" t="s">
        <v>2021</v>
      </c>
      <c r="BE1675" s="20">
        <v>0</v>
      </c>
      <c r="BF1675" s="12">
        <v>0</v>
      </c>
      <c r="BG1675" s="20"/>
      <c r="BH1675" s="20"/>
      <c r="BI1675" s="20"/>
      <c r="BJ1675" s="20">
        <v>80002025</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80001026</v>
      </c>
      <c r="D1676" s="13" t="s">
        <v>2022</v>
      </c>
      <c r="E1676" s="14">
        <v>1</v>
      </c>
      <c r="F1676" s="20">
        <v>80000001</v>
      </c>
      <c r="G1676" s="20">
        <v>0</v>
      </c>
      <c r="H1676" s="20">
        <v>0</v>
      </c>
      <c r="I1676" s="14">
        <v>1</v>
      </c>
      <c r="J1676" s="14">
        <v>0</v>
      </c>
      <c r="K1676" s="20">
        <v>0</v>
      </c>
      <c r="L1676" s="20">
        <v>0</v>
      </c>
      <c r="M1676" s="20">
        <v>0</v>
      </c>
      <c r="N1676" s="20">
        <v>2</v>
      </c>
      <c r="O1676" s="20">
        <v>1</v>
      </c>
      <c r="P1676" s="20">
        <v>0.1</v>
      </c>
      <c r="Q1676" s="20">
        <v>0</v>
      </c>
      <c r="R1676" s="20">
        <v>0</v>
      </c>
      <c r="S1676" s="20">
        <v>0</v>
      </c>
      <c r="T1676" s="12">
        <v>1</v>
      </c>
      <c r="U1676" s="20">
        <v>2</v>
      </c>
      <c r="V1676" s="20">
        <v>0</v>
      </c>
      <c r="W1676" s="20">
        <v>0</v>
      </c>
      <c r="X1676" s="20"/>
      <c r="Y1676" s="20">
        <v>0</v>
      </c>
      <c r="Z1676" s="20">
        <v>0</v>
      </c>
      <c r="AA1676" s="20">
        <v>0</v>
      </c>
      <c r="AB1676" s="20">
        <v>0</v>
      </c>
      <c r="AC1676" s="14">
        <v>0</v>
      </c>
      <c r="AD1676" s="20">
        <v>0</v>
      </c>
      <c r="AE1676" s="20">
        <v>10</v>
      </c>
      <c r="AF1676" s="20">
        <v>0</v>
      </c>
      <c r="AG1676" s="20">
        <v>0</v>
      </c>
      <c r="AH1676" s="20">
        <v>7</v>
      </c>
      <c r="AI1676" s="20">
        <v>0</v>
      </c>
      <c r="AJ1676" s="20">
        <v>0</v>
      </c>
      <c r="AK1676" s="20">
        <v>6</v>
      </c>
      <c r="AL1676" s="20">
        <v>0</v>
      </c>
      <c r="AM1676" s="20">
        <v>0</v>
      </c>
      <c r="AN1676" s="20">
        <v>0</v>
      </c>
      <c r="AO1676" s="20">
        <v>0</v>
      </c>
      <c r="AP1676" s="20">
        <v>1000</v>
      </c>
      <c r="AQ1676" s="20">
        <v>0</v>
      </c>
      <c r="AR1676" s="20">
        <v>0</v>
      </c>
      <c r="AS1676" s="20">
        <v>0</v>
      </c>
      <c r="AT1676" s="20">
        <v>80001004</v>
      </c>
      <c r="AU1676" s="20"/>
      <c r="AV1676" s="13" t="s">
        <v>173</v>
      </c>
      <c r="AW1676" s="20">
        <v>0</v>
      </c>
      <c r="AX1676" s="20" t="s">
        <v>153</v>
      </c>
      <c r="AY1676" s="20">
        <v>0</v>
      </c>
      <c r="AZ1676" s="40" t="s">
        <v>156</v>
      </c>
      <c r="BA1676" s="20">
        <v>0</v>
      </c>
      <c r="BB1676" s="23">
        <v>0</v>
      </c>
      <c r="BC1676" s="23">
        <v>0</v>
      </c>
      <c r="BD1676" s="42" t="s">
        <v>2023</v>
      </c>
      <c r="BE1676" s="20">
        <v>0</v>
      </c>
      <c r="BF1676" s="12">
        <v>0</v>
      </c>
      <c r="BG1676" s="20"/>
      <c r="BH1676" s="20"/>
      <c r="BI1676" s="20"/>
      <c r="BJ1676" s="20">
        <v>80002026</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80001027</v>
      </c>
      <c r="D1677" s="13" t="s">
        <v>2024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2025</v>
      </c>
      <c r="BB1677" s="23">
        <v>0</v>
      </c>
      <c r="BC1677" s="23">
        <v>0</v>
      </c>
      <c r="BD1677" s="34" t="s">
        <v>2026</v>
      </c>
      <c r="BE1677" s="12"/>
      <c r="BF1677" s="12">
        <v>0</v>
      </c>
      <c r="BG1677" s="12"/>
      <c r="BH1677" s="12"/>
      <c r="BI1677" s="12"/>
      <c r="BJ1677" s="12">
        <v>80002027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80001028</v>
      </c>
      <c r="D1678" s="13" t="s">
        <v>907</v>
      </c>
      <c r="E1678" s="12">
        <v>1</v>
      </c>
      <c r="F1678" s="20">
        <v>80000001</v>
      </c>
      <c r="G1678" s="14">
        <v>0</v>
      </c>
      <c r="H1678" s="14">
        <v>0</v>
      </c>
      <c r="I1678" s="14">
        <v>1</v>
      </c>
      <c r="J1678" s="14">
        <v>0</v>
      </c>
      <c r="K1678" s="14">
        <v>0</v>
      </c>
      <c r="L1678" s="12">
        <v>0</v>
      </c>
      <c r="M1678" s="12">
        <v>0</v>
      </c>
      <c r="N1678" s="12">
        <v>2</v>
      </c>
      <c r="O1678" s="12">
        <v>9</v>
      </c>
      <c r="P1678" s="12">
        <v>0.05</v>
      </c>
      <c r="Q1678" s="12">
        <v>0</v>
      </c>
      <c r="R1678" s="20">
        <v>0</v>
      </c>
      <c r="S1678" s="12">
        <v>0</v>
      </c>
      <c r="T1678" s="12">
        <v>1</v>
      </c>
      <c r="U1678" s="12">
        <v>1</v>
      </c>
      <c r="V1678" s="12">
        <v>0</v>
      </c>
      <c r="W1678" s="12">
        <v>2</v>
      </c>
      <c r="X1678" s="12"/>
      <c r="Y1678" s="12">
        <v>0</v>
      </c>
      <c r="Z1678" s="12">
        <v>0</v>
      </c>
      <c r="AA1678" s="12">
        <v>0</v>
      </c>
      <c r="AB1678" s="12">
        <v>0</v>
      </c>
      <c r="AC1678" s="12">
        <v>0</v>
      </c>
      <c r="AD1678" s="12">
        <v>0</v>
      </c>
      <c r="AE1678" s="12">
        <v>3</v>
      </c>
      <c r="AF1678" s="12">
        <v>2</v>
      </c>
      <c r="AG1678" s="12" t="s">
        <v>152</v>
      </c>
      <c r="AH1678" s="20">
        <v>0</v>
      </c>
      <c r="AI1678" s="20">
        <v>0</v>
      </c>
      <c r="AJ1678" s="20">
        <v>0</v>
      </c>
      <c r="AK1678" s="20">
        <v>1.5</v>
      </c>
      <c r="AL1678" s="12">
        <v>0</v>
      </c>
      <c r="AM1678" s="12">
        <v>0</v>
      </c>
      <c r="AN1678" s="12">
        <v>0</v>
      </c>
      <c r="AO1678" s="12">
        <v>0</v>
      </c>
      <c r="AP1678" s="12">
        <v>3000</v>
      </c>
      <c r="AQ1678" s="12">
        <v>0.5</v>
      </c>
      <c r="AR1678" s="12">
        <v>0</v>
      </c>
      <c r="AS1678" s="20">
        <v>0</v>
      </c>
      <c r="AT1678" s="12">
        <v>0</v>
      </c>
      <c r="AU1678" s="12"/>
      <c r="AV1678" s="13" t="s">
        <v>173</v>
      </c>
      <c r="AW1678" s="12">
        <v>0</v>
      </c>
      <c r="AX1678" s="14">
        <v>10000007</v>
      </c>
      <c r="AY1678" s="14">
        <v>23000040</v>
      </c>
      <c r="AZ1678" s="13" t="s">
        <v>156</v>
      </c>
      <c r="BA1678" s="12">
        <v>0</v>
      </c>
      <c r="BB1678" s="23">
        <v>0</v>
      </c>
      <c r="BC1678" s="23">
        <v>1</v>
      </c>
      <c r="BD1678" s="34" t="s">
        <v>2027</v>
      </c>
      <c r="BE1678" s="12">
        <v>0</v>
      </c>
      <c r="BF1678" s="12">
        <v>0</v>
      </c>
      <c r="BG1678" s="12"/>
      <c r="BH1678" s="12"/>
      <c r="BI1678" s="12"/>
      <c r="BJ1678" s="12">
        <v>80002028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80002001</v>
      </c>
      <c r="D1679" s="13" t="s">
        <v>328</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173</v>
      </c>
      <c r="AW1679" s="12">
        <v>0</v>
      </c>
      <c r="AX1679" s="14">
        <v>0</v>
      </c>
      <c r="AY1679" s="14">
        <v>0</v>
      </c>
      <c r="AZ1679" s="13" t="s">
        <v>156</v>
      </c>
      <c r="BA1679" s="12" t="s">
        <v>329</v>
      </c>
      <c r="BB1679" s="23">
        <v>0</v>
      </c>
      <c r="BC1679" s="23">
        <v>0</v>
      </c>
      <c r="BD1679" s="34" t="s">
        <v>330</v>
      </c>
      <c r="BE1679" s="12">
        <v>0</v>
      </c>
      <c r="BF1679" s="12">
        <v>0</v>
      </c>
      <c r="BG1679" s="12"/>
      <c r="BH1679" s="12"/>
      <c r="BI1679" s="12"/>
      <c r="BJ1679" s="14"/>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80002002</v>
      </c>
      <c r="D1680" s="13" t="s">
        <v>331</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173</v>
      </c>
      <c r="AW1680" s="12">
        <v>0</v>
      </c>
      <c r="AX1680" s="14">
        <v>0</v>
      </c>
      <c r="AY1680" s="14">
        <v>0</v>
      </c>
      <c r="AZ1680" s="13" t="s">
        <v>156</v>
      </c>
      <c r="BA1680" s="12" t="s">
        <v>332</v>
      </c>
      <c r="BB1680" s="23">
        <v>0</v>
      </c>
      <c r="BC1680" s="23">
        <v>0</v>
      </c>
      <c r="BD1680" s="34" t="s">
        <v>333</v>
      </c>
      <c r="BE1680" s="12"/>
      <c r="BF1680" s="12">
        <v>0</v>
      </c>
      <c r="BG1680" s="12"/>
      <c r="BH1680" s="12"/>
      <c r="BI1680" s="12"/>
      <c r="BJ1680" s="14"/>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80002003</v>
      </c>
      <c r="D1681" s="13" t="s">
        <v>334</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173</v>
      </c>
      <c r="AW1681" s="12">
        <v>0</v>
      </c>
      <c r="AX1681" s="14">
        <v>0</v>
      </c>
      <c r="AY1681" s="14">
        <v>0</v>
      </c>
      <c r="AZ1681" s="13" t="s">
        <v>156</v>
      </c>
      <c r="BA1681" s="12" t="s">
        <v>335</v>
      </c>
      <c r="BB1681" s="23">
        <v>0</v>
      </c>
      <c r="BC1681" s="23">
        <v>0</v>
      </c>
      <c r="BD1681" s="34" t="s">
        <v>336</v>
      </c>
      <c r="BE1681" s="12"/>
      <c r="BF1681" s="12">
        <v>0</v>
      </c>
      <c r="BG1681" s="12"/>
      <c r="BH1681" s="12"/>
      <c r="BI1681" s="12"/>
      <c r="BJ1681" s="14"/>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80002004</v>
      </c>
      <c r="D1682" s="13" t="s">
        <v>337</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338</v>
      </c>
      <c r="BB1682" s="23">
        <v>0</v>
      </c>
      <c r="BC1682" s="23">
        <v>0</v>
      </c>
      <c r="BD1682" s="34" t="s">
        <v>339</v>
      </c>
      <c r="BE1682" s="12"/>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80002005</v>
      </c>
      <c r="D1683" s="13" t="s">
        <v>340</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341</v>
      </c>
      <c r="BB1683" s="23">
        <v>0</v>
      </c>
      <c r="BC1683" s="23">
        <v>0</v>
      </c>
      <c r="BD1683" s="34" t="s">
        <v>342</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80002006</v>
      </c>
      <c r="D1684" s="13" t="s">
        <v>343</v>
      </c>
      <c r="E1684" s="12">
        <v>1</v>
      </c>
      <c r="F1684" s="20">
        <v>80000001</v>
      </c>
      <c r="G1684" s="14">
        <v>0</v>
      </c>
      <c r="H1684" s="14">
        <v>0</v>
      </c>
      <c r="I1684" s="14">
        <v>1</v>
      </c>
      <c r="J1684" s="14">
        <v>0</v>
      </c>
      <c r="K1684" s="14">
        <v>0</v>
      </c>
      <c r="L1684" s="12">
        <v>0</v>
      </c>
      <c r="M1684" s="12">
        <v>0</v>
      </c>
      <c r="N1684" s="12">
        <v>5</v>
      </c>
      <c r="O1684" s="28">
        <v>0</v>
      </c>
      <c r="P1684" s="28">
        <v>0</v>
      </c>
      <c r="Q1684" s="28">
        <v>0</v>
      </c>
      <c r="R1684" s="20">
        <v>0</v>
      </c>
      <c r="S1684" s="28">
        <v>0</v>
      </c>
      <c r="T1684" s="28">
        <v>1</v>
      </c>
      <c r="U1684" s="28">
        <v>2</v>
      </c>
      <c r="V1684" s="28">
        <v>0</v>
      </c>
      <c r="W1684" s="12">
        <v>1</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28" t="s">
        <v>344</v>
      </c>
      <c r="BB1684" s="23">
        <v>0</v>
      </c>
      <c r="BC1684" s="23">
        <v>0</v>
      </c>
      <c r="BD1684" s="41" t="s">
        <v>345</v>
      </c>
      <c r="BE1684" s="12"/>
      <c r="BF1684" s="12">
        <v>0</v>
      </c>
      <c r="BG1684" s="12"/>
      <c r="BH1684" s="12"/>
      <c r="BI1684" s="12"/>
      <c r="BJ1684" s="28"/>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80002007</v>
      </c>
      <c r="D1685" s="13" t="s">
        <v>346</v>
      </c>
      <c r="E1685" s="12">
        <v>1</v>
      </c>
      <c r="F1685" s="20">
        <v>80000001</v>
      </c>
      <c r="G1685" s="14">
        <v>0</v>
      </c>
      <c r="H1685" s="14">
        <v>0</v>
      </c>
      <c r="I1685" s="14">
        <v>1</v>
      </c>
      <c r="J1685" s="14">
        <v>0</v>
      </c>
      <c r="K1685" s="14">
        <v>0</v>
      </c>
      <c r="L1685" s="12">
        <v>0</v>
      </c>
      <c r="M1685" s="12">
        <v>0</v>
      </c>
      <c r="N1685" s="12">
        <v>2</v>
      </c>
      <c r="O1685" s="12">
        <v>3</v>
      </c>
      <c r="P1685" s="12">
        <v>0.2</v>
      </c>
      <c r="Q1685" s="12">
        <v>0</v>
      </c>
      <c r="R1685" s="20">
        <v>0</v>
      </c>
      <c r="S1685" s="12">
        <v>0</v>
      </c>
      <c r="T1685" s="12">
        <v>1</v>
      </c>
      <c r="U1685" s="12">
        <v>2</v>
      </c>
      <c r="V1685" s="12">
        <v>0</v>
      </c>
      <c r="W1685" s="12">
        <v>1</v>
      </c>
      <c r="X1685" s="12"/>
      <c r="Y1685" s="12">
        <v>0</v>
      </c>
      <c r="Z1685" s="12">
        <v>0</v>
      </c>
      <c r="AA1685" s="12">
        <v>0</v>
      </c>
      <c r="AB1685" s="12">
        <v>0</v>
      </c>
      <c r="AC1685" s="12">
        <v>0</v>
      </c>
      <c r="AD1685" s="12">
        <v>0</v>
      </c>
      <c r="AE1685" s="12">
        <v>9</v>
      </c>
      <c r="AF1685" s="12">
        <v>1</v>
      </c>
      <c r="AG1685" s="12">
        <v>0</v>
      </c>
      <c r="AH1685" s="20">
        <v>1</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c r="BB1685" s="23">
        <v>0</v>
      </c>
      <c r="BC1685" s="23">
        <v>0</v>
      </c>
      <c r="BD1685" s="34" t="s">
        <v>290</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80002008</v>
      </c>
      <c r="D1686" s="13" t="s">
        <v>347</v>
      </c>
      <c r="E1686" s="12">
        <v>1</v>
      </c>
      <c r="F1686" s="20">
        <v>80000001</v>
      </c>
      <c r="G1686" s="14">
        <v>0</v>
      </c>
      <c r="H1686" s="14">
        <v>0</v>
      </c>
      <c r="I1686" s="14">
        <v>1</v>
      </c>
      <c r="J1686" s="14">
        <v>0</v>
      </c>
      <c r="K1686" s="14">
        <v>0</v>
      </c>
      <c r="L1686" s="12">
        <v>0</v>
      </c>
      <c r="M1686" s="12">
        <v>0</v>
      </c>
      <c r="N1686" s="12">
        <v>2</v>
      </c>
      <c r="O1686" s="12">
        <v>3</v>
      </c>
      <c r="P1686" s="12">
        <v>0.5</v>
      </c>
      <c r="Q1686" s="12">
        <v>0</v>
      </c>
      <c r="R1686" s="20">
        <v>0</v>
      </c>
      <c r="S1686" s="12">
        <v>0</v>
      </c>
      <c r="T1686" s="12">
        <v>1</v>
      </c>
      <c r="U1686" s="12">
        <v>2</v>
      </c>
      <c r="V1686" s="12">
        <v>0</v>
      </c>
      <c r="W1686" s="12">
        <v>0.5</v>
      </c>
      <c r="X1686" s="12"/>
      <c r="Y1686" s="12">
        <v>0</v>
      </c>
      <c r="Z1686" s="12">
        <v>0</v>
      </c>
      <c r="AA1686" s="12">
        <v>0</v>
      </c>
      <c r="AB1686" s="12">
        <v>0</v>
      </c>
      <c r="AC1686" s="12">
        <v>0</v>
      </c>
      <c r="AD1686" s="12">
        <v>0</v>
      </c>
      <c r="AE1686" s="12">
        <v>9</v>
      </c>
      <c r="AF1686" s="12">
        <v>1</v>
      </c>
      <c r="AG1686" s="12">
        <v>0</v>
      </c>
      <c r="AH1686" s="20">
        <v>1</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c r="BB1686" s="23">
        <v>0</v>
      </c>
      <c r="BC1686" s="23">
        <v>0</v>
      </c>
      <c r="BD1686" s="34" t="s">
        <v>348</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80002009</v>
      </c>
      <c r="D1687" s="13" t="s">
        <v>349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12" t="s">
        <v>350</v>
      </c>
      <c r="BB1687" s="23">
        <v>0</v>
      </c>
      <c r="BC1687" s="23">
        <v>0</v>
      </c>
      <c r="BD1687" s="34" t="s">
        <v>351</v>
      </c>
      <c r="BE1687" s="12"/>
      <c r="BF1687" s="12">
        <v>0</v>
      </c>
      <c r="BG1687" s="12"/>
      <c r="BH1687" s="12"/>
      <c r="BI1687" s="12"/>
      <c r="BJ1687" s="14"/>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80002010</v>
      </c>
      <c r="D1688" s="13" t="s">
        <v>352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t="s">
        <v>353</v>
      </c>
      <c r="BB1688" s="23">
        <v>0</v>
      </c>
      <c r="BC1688" s="23">
        <v>0</v>
      </c>
      <c r="BD1688" s="34" t="s">
        <v>354</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80002011</v>
      </c>
      <c r="D1689" s="13" t="s">
        <v>355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t="s">
        <v>356</v>
      </c>
      <c r="BB1689" s="23">
        <v>0</v>
      </c>
      <c r="BC1689" s="23">
        <v>0</v>
      </c>
      <c r="BD1689" s="34" t="s">
        <v>357</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80002012</v>
      </c>
      <c r="D1690" s="13" t="s">
        <v>358</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359</v>
      </c>
      <c r="BB1690" s="23">
        <v>0</v>
      </c>
      <c r="BC1690" s="23">
        <v>0</v>
      </c>
      <c r="BD1690" s="34" t="s">
        <v>360</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80002013</v>
      </c>
      <c r="D1691" s="13" t="s">
        <v>361</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362</v>
      </c>
      <c r="BB1691" s="23">
        <v>0</v>
      </c>
      <c r="BC1691" s="23">
        <v>0</v>
      </c>
      <c r="BD1691" s="34" t="s">
        <v>363</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80002014</v>
      </c>
      <c r="D1692" s="13" t="s">
        <v>364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365</v>
      </c>
      <c r="BB1692" s="23">
        <v>0</v>
      </c>
      <c r="BC1692" s="23">
        <v>0</v>
      </c>
      <c r="BD1692" s="34" t="s">
        <v>366</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28">
        <v>80002015</v>
      </c>
      <c r="D1693" s="39" t="s">
        <v>367</v>
      </c>
      <c r="E1693" s="28">
        <v>1</v>
      </c>
      <c r="F1693" s="20">
        <v>80000001</v>
      </c>
      <c r="G1693" s="28">
        <v>0</v>
      </c>
      <c r="H1693" s="28">
        <v>0</v>
      </c>
      <c r="I1693" s="14">
        <v>1</v>
      </c>
      <c r="J1693" s="14">
        <v>0</v>
      </c>
      <c r="K1693" s="28">
        <v>0</v>
      </c>
      <c r="L1693" s="28">
        <v>0</v>
      </c>
      <c r="M1693" s="28">
        <v>0</v>
      </c>
      <c r="N1693" s="28">
        <v>2</v>
      </c>
      <c r="O1693" s="28">
        <v>0</v>
      </c>
      <c r="P1693" s="28">
        <v>0</v>
      </c>
      <c r="Q1693" s="28">
        <v>0</v>
      </c>
      <c r="R1693" s="20">
        <v>0</v>
      </c>
      <c r="S1693" s="28">
        <v>0</v>
      </c>
      <c r="T1693" s="28">
        <v>1</v>
      </c>
      <c r="U1693" s="28">
        <v>2</v>
      </c>
      <c r="V1693" s="28">
        <v>0</v>
      </c>
      <c r="W1693" s="28">
        <v>0</v>
      </c>
      <c r="X1693" s="28"/>
      <c r="Y1693" s="28">
        <v>0</v>
      </c>
      <c r="Z1693" s="28">
        <v>0</v>
      </c>
      <c r="AA1693" s="28">
        <v>0</v>
      </c>
      <c r="AB1693" s="28">
        <v>0</v>
      </c>
      <c r="AC1693" s="28">
        <v>0</v>
      </c>
      <c r="AD1693" s="28">
        <v>0</v>
      </c>
      <c r="AE1693" s="28">
        <v>9</v>
      </c>
      <c r="AF1693" s="28">
        <v>2</v>
      </c>
      <c r="AG1693" s="28" t="s">
        <v>152</v>
      </c>
      <c r="AH1693" s="28">
        <v>2</v>
      </c>
      <c r="AI1693" s="28">
        <v>2</v>
      </c>
      <c r="AJ1693" s="20">
        <v>0</v>
      </c>
      <c r="AK1693" s="28">
        <v>1.5</v>
      </c>
      <c r="AL1693" s="28">
        <v>0</v>
      </c>
      <c r="AM1693" s="28">
        <v>0</v>
      </c>
      <c r="AN1693" s="28">
        <v>0</v>
      </c>
      <c r="AO1693" s="28">
        <v>1</v>
      </c>
      <c r="AP1693" s="28">
        <v>3000</v>
      </c>
      <c r="AQ1693" s="28">
        <v>0.5</v>
      </c>
      <c r="AR1693" s="28">
        <v>0</v>
      </c>
      <c r="AS1693" s="28">
        <v>0</v>
      </c>
      <c r="AT1693" s="28" t="s">
        <v>153</v>
      </c>
      <c r="AU1693" s="28"/>
      <c r="AV1693" s="13" t="s">
        <v>173</v>
      </c>
      <c r="AW1693" s="28">
        <v>0</v>
      </c>
      <c r="AX1693" s="28">
        <v>0</v>
      </c>
      <c r="AY1693" s="28">
        <v>0</v>
      </c>
      <c r="AZ1693" s="39" t="s">
        <v>156</v>
      </c>
      <c r="BA1693" s="28" t="s">
        <v>368</v>
      </c>
      <c r="BB1693" s="28">
        <v>0</v>
      </c>
      <c r="BC1693" s="28">
        <v>0</v>
      </c>
      <c r="BD1693" s="41" t="s">
        <v>369</v>
      </c>
      <c r="BE1693" s="28"/>
      <c r="BF1693" s="12">
        <v>0</v>
      </c>
      <c r="BG1693" s="28"/>
      <c r="BH1693" s="28"/>
      <c r="BI1693" s="28"/>
      <c r="BJ1693" s="28"/>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80002016</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371</v>
      </c>
      <c r="BB1694" s="23">
        <v>0</v>
      </c>
      <c r="BC1694" s="23">
        <v>0</v>
      </c>
      <c r="BD1694" s="34" t="s">
        <v>372</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80002017</v>
      </c>
      <c r="D1695" s="13" t="s">
        <v>373</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80010171</v>
      </c>
      <c r="AT1695" s="12" t="s">
        <v>153</v>
      </c>
      <c r="AU1695" s="12"/>
      <c r="AV1695" s="13" t="s">
        <v>173</v>
      </c>
      <c r="AW1695" s="12">
        <v>0</v>
      </c>
      <c r="AX1695" s="14">
        <v>0</v>
      </c>
      <c r="AY1695" s="14">
        <v>0</v>
      </c>
      <c r="AZ1695" s="13" t="s">
        <v>156</v>
      </c>
      <c r="BA1695" s="12"/>
      <c r="BB1695" s="23">
        <v>0</v>
      </c>
      <c r="BC1695" s="23">
        <v>0</v>
      </c>
      <c r="BD1695" s="41" t="s">
        <v>374</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80002018</v>
      </c>
      <c r="D1696" s="13" t="s">
        <v>375</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173</v>
      </c>
      <c r="AW1696" s="12">
        <v>0</v>
      </c>
      <c r="AX1696" s="14">
        <v>0</v>
      </c>
      <c r="AY1696" s="14">
        <v>0</v>
      </c>
      <c r="AZ1696" s="13" t="s">
        <v>156</v>
      </c>
      <c r="BA1696" s="12" t="s">
        <v>376</v>
      </c>
      <c r="BB1696" s="23">
        <v>0</v>
      </c>
      <c r="BC1696" s="23">
        <v>0</v>
      </c>
      <c r="BD1696" s="34" t="s">
        <v>377</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80002019</v>
      </c>
      <c r="D1697" s="13" t="s">
        <v>378</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379</v>
      </c>
      <c r="BB1697" s="23">
        <v>0</v>
      </c>
      <c r="BC1697" s="23">
        <v>0</v>
      </c>
      <c r="BD1697" s="34" t="s">
        <v>380</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80002020</v>
      </c>
      <c r="D1698" s="13" t="s">
        <v>2028</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173</v>
      </c>
      <c r="AW1698" s="12">
        <v>0</v>
      </c>
      <c r="AX1698" s="14">
        <v>0</v>
      </c>
      <c r="AY1698" s="14">
        <v>0</v>
      </c>
      <c r="AZ1698" s="13" t="s">
        <v>156</v>
      </c>
      <c r="BA1698" s="12" t="s">
        <v>2029</v>
      </c>
      <c r="BB1698" s="23">
        <v>0</v>
      </c>
      <c r="BC1698" s="23">
        <v>0</v>
      </c>
      <c r="BD1698" s="34" t="s">
        <v>2030</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25" customHeight="1">
      <c r="C1699" s="14">
        <v>80002021</v>
      </c>
      <c r="D1699" s="13" t="s">
        <v>2031</v>
      </c>
      <c r="E1699" s="14">
        <v>1</v>
      </c>
      <c r="F1699" s="20">
        <v>80000001</v>
      </c>
      <c r="G1699" s="14">
        <v>0</v>
      </c>
      <c r="H1699" s="14">
        <v>0</v>
      </c>
      <c r="I1699" s="14">
        <v>1</v>
      </c>
      <c r="J1699" s="14">
        <v>0</v>
      </c>
      <c r="K1699" s="14">
        <v>0</v>
      </c>
      <c r="L1699" s="12">
        <v>0</v>
      </c>
      <c r="M1699" s="12">
        <v>0</v>
      </c>
      <c r="N1699" s="12">
        <v>2</v>
      </c>
      <c r="O1699" s="12">
        <v>10</v>
      </c>
      <c r="P1699" s="12">
        <v>0.2</v>
      </c>
      <c r="Q1699" s="12">
        <v>0</v>
      </c>
      <c r="R1699" s="20">
        <v>0</v>
      </c>
      <c r="S1699" s="12">
        <v>0</v>
      </c>
      <c r="T1699" s="12">
        <v>1</v>
      </c>
      <c r="U1699" s="12">
        <v>2</v>
      </c>
      <c r="V1699" s="12">
        <v>0</v>
      </c>
      <c r="W1699" s="12">
        <v>2</v>
      </c>
      <c r="X1699" s="12"/>
      <c r="Y1699" s="12">
        <v>0</v>
      </c>
      <c r="Z1699" s="12">
        <v>0</v>
      </c>
      <c r="AA1699" s="12">
        <v>0</v>
      </c>
      <c r="AB1699" s="12">
        <v>0</v>
      </c>
      <c r="AC1699" s="12">
        <v>0</v>
      </c>
      <c r="AD1699" s="12">
        <v>0</v>
      </c>
      <c r="AE1699" s="12">
        <v>5</v>
      </c>
      <c r="AF1699" s="12">
        <v>1</v>
      </c>
      <c r="AG1699" s="12">
        <v>3</v>
      </c>
      <c r="AH1699" s="20">
        <v>1</v>
      </c>
      <c r="AI1699" s="20">
        <v>1</v>
      </c>
      <c r="AJ1699" s="20">
        <v>0</v>
      </c>
      <c r="AK1699" s="20">
        <v>3</v>
      </c>
      <c r="AL1699" s="12">
        <v>0</v>
      </c>
      <c r="AM1699" s="12">
        <v>0</v>
      </c>
      <c r="AN1699" s="12">
        <v>0</v>
      </c>
      <c r="AO1699" s="12">
        <v>3</v>
      </c>
      <c r="AP1699" s="12">
        <v>5000</v>
      </c>
      <c r="AQ1699" s="12">
        <v>0.5</v>
      </c>
      <c r="AR1699" s="12">
        <v>0</v>
      </c>
      <c r="AS1699" s="20">
        <v>0</v>
      </c>
      <c r="AT1699" s="12">
        <v>0</v>
      </c>
      <c r="AU1699" s="12"/>
      <c r="AV1699" s="13" t="s">
        <v>173</v>
      </c>
      <c r="AW1699" s="20" t="s">
        <v>174</v>
      </c>
      <c r="AX1699" s="14">
        <v>10000007</v>
      </c>
      <c r="AY1699" s="174">
        <v>23000080</v>
      </c>
      <c r="AZ1699" s="13" t="s">
        <v>156</v>
      </c>
      <c r="BA1699" s="15" t="s">
        <v>153</v>
      </c>
      <c r="BB1699" s="23">
        <v>0</v>
      </c>
      <c r="BC1699" s="23">
        <v>0</v>
      </c>
      <c r="BD1699" s="34" t="s">
        <v>1002</v>
      </c>
      <c r="BE1699" s="14">
        <v>0</v>
      </c>
      <c r="BF1699" s="12">
        <v>0</v>
      </c>
      <c r="BG1699" s="12"/>
      <c r="BH1699" s="12"/>
      <c r="BI1699" s="12"/>
      <c r="BJ1699" s="14"/>
      <c r="BK1699" s="26">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80002022</v>
      </c>
      <c r="D1700" s="13" t="s">
        <v>2032</v>
      </c>
      <c r="E1700" s="14">
        <v>1</v>
      </c>
      <c r="F1700" s="20">
        <v>80000001</v>
      </c>
      <c r="G1700" s="20">
        <v>0</v>
      </c>
      <c r="H1700" s="20">
        <v>0</v>
      </c>
      <c r="I1700" s="14">
        <v>1</v>
      </c>
      <c r="J1700" s="14">
        <v>0</v>
      </c>
      <c r="K1700" s="20">
        <v>0</v>
      </c>
      <c r="L1700" s="20">
        <v>0</v>
      </c>
      <c r="M1700" s="20">
        <v>0</v>
      </c>
      <c r="N1700" s="20">
        <v>2</v>
      </c>
      <c r="O1700" s="20">
        <v>1</v>
      </c>
      <c r="P1700" s="20">
        <v>0.2</v>
      </c>
      <c r="Q1700" s="20">
        <v>0</v>
      </c>
      <c r="R1700" s="20">
        <v>0</v>
      </c>
      <c r="S1700" s="20">
        <v>0</v>
      </c>
      <c r="T1700" s="12">
        <v>1</v>
      </c>
      <c r="U1700" s="20">
        <v>2</v>
      </c>
      <c r="V1700" s="20">
        <v>0</v>
      </c>
      <c r="W1700" s="20">
        <v>0</v>
      </c>
      <c r="X1700" s="20"/>
      <c r="Y1700" s="20">
        <v>0</v>
      </c>
      <c r="Z1700" s="20">
        <v>0</v>
      </c>
      <c r="AA1700" s="20">
        <v>0</v>
      </c>
      <c r="AB1700" s="20">
        <v>0</v>
      </c>
      <c r="AC1700" s="14">
        <v>0</v>
      </c>
      <c r="AD1700" s="20">
        <v>0</v>
      </c>
      <c r="AE1700" s="20">
        <v>10</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26" t="s">
        <v>1004</v>
      </c>
      <c r="AU1700" s="20"/>
      <c r="AV1700" s="13" t="s">
        <v>173</v>
      </c>
      <c r="AW1700" s="20" t="s">
        <v>174</v>
      </c>
      <c r="AX1700" s="20" t="s">
        <v>153</v>
      </c>
      <c r="AY1700" s="20">
        <v>0</v>
      </c>
      <c r="AZ1700" s="40" t="s">
        <v>156</v>
      </c>
      <c r="BA1700" s="20">
        <v>0</v>
      </c>
      <c r="BB1700" s="23">
        <v>0</v>
      </c>
      <c r="BC1700" s="23">
        <v>0</v>
      </c>
      <c r="BD1700" s="34" t="s">
        <v>1005</v>
      </c>
      <c r="BE1700" s="20">
        <v>0</v>
      </c>
      <c r="BF1700" s="12">
        <v>0</v>
      </c>
      <c r="BG1700" s="12"/>
      <c r="BH1700" s="12"/>
      <c r="BI1700" s="12"/>
      <c r="BJ1700" s="14"/>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80002023</v>
      </c>
      <c r="D1701" s="13" t="s">
        <v>2033</v>
      </c>
      <c r="E1701" s="12">
        <v>1</v>
      </c>
      <c r="F1701" s="20">
        <v>80000001</v>
      </c>
      <c r="G1701" s="14">
        <v>0</v>
      </c>
      <c r="H1701" s="14">
        <v>0</v>
      </c>
      <c r="I1701" s="14">
        <v>1</v>
      </c>
      <c r="J1701" s="14">
        <v>0</v>
      </c>
      <c r="K1701" s="14">
        <v>0</v>
      </c>
      <c r="L1701" s="12">
        <v>0</v>
      </c>
      <c r="M1701" s="12">
        <v>0</v>
      </c>
      <c r="N1701" s="12">
        <v>2</v>
      </c>
      <c r="O1701" s="12">
        <v>9</v>
      </c>
      <c r="P1701" s="12">
        <v>0.3</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10</v>
      </c>
      <c r="AF1701" s="12">
        <v>0</v>
      </c>
      <c r="AG1701" s="12">
        <v>3</v>
      </c>
      <c r="AH1701" s="20">
        <v>7</v>
      </c>
      <c r="AI1701" s="20">
        <v>0</v>
      </c>
      <c r="AJ1701" s="20">
        <v>0</v>
      </c>
      <c r="AK1701" s="20">
        <v>10</v>
      </c>
      <c r="AL1701" s="12">
        <v>0</v>
      </c>
      <c r="AM1701" s="12">
        <v>0</v>
      </c>
      <c r="AN1701" s="12">
        <v>0</v>
      </c>
      <c r="AO1701" s="12">
        <v>0</v>
      </c>
      <c r="AP1701" s="12">
        <v>3000</v>
      </c>
      <c r="AQ1701" s="12">
        <v>0.5</v>
      </c>
      <c r="AR1701" s="12">
        <v>0</v>
      </c>
      <c r="AS1701" s="20">
        <v>0</v>
      </c>
      <c r="AT1701" s="12">
        <v>80002003</v>
      </c>
      <c r="AU1701" s="12"/>
      <c r="AV1701" s="13" t="s">
        <v>173</v>
      </c>
      <c r="AW1701" s="12">
        <v>0</v>
      </c>
      <c r="AX1701" s="14">
        <v>0</v>
      </c>
      <c r="AY1701" s="14">
        <v>0</v>
      </c>
      <c r="AZ1701" s="13" t="s">
        <v>156</v>
      </c>
      <c r="BA1701" s="12">
        <v>0</v>
      </c>
      <c r="BB1701" s="23">
        <v>0</v>
      </c>
      <c r="BC1701" s="23">
        <v>0</v>
      </c>
      <c r="BD1701" s="34" t="s">
        <v>906</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80002024</v>
      </c>
      <c r="D1702" s="13" t="s">
        <v>381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10</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173</v>
      </c>
      <c r="AW1702" s="12">
        <v>0</v>
      </c>
      <c r="AX1702" s="14">
        <v>0</v>
      </c>
      <c r="AY1702" s="14">
        <v>0</v>
      </c>
      <c r="AZ1702" s="13" t="s">
        <v>156</v>
      </c>
      <c r="BA1702" s="12" t="s">
        <v>326</v>
      </c>
      <c r="BB1702" s="23">
        <v>0</v>
      </c>
      <c r="BC1702" s="23">
        <v>0</v>
      </c>
      <c r="BD1702" s="34" t="s">
        <v>382</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80002025</v>
      </c>
      <c r="D1703" s="13" t="s">
        <v>2034</v>
      </c>
      <c r="E1703" s="14">
        <v>1</v>
      </c>
      <c r="F1703" s="20">
        <v>80000001</v>
      </c>
      <c r="G1703" s="20">
        <v>0</v>
      </c>
      <c r="H1703" s="20">
        <v>0</v>
      </c>
      <c r="I1703" s="14">
        <v>1</v>
      </c>
      <c r="J1703" s="14">
        <v>0</v>
      </c>
      <c r="K1703" s="20">
        <v>0</v>
      </c>
      <c r="L1703" s="20">
        <v>0</v>
      </c>
      <c r="M1703" s="20">
        <v>0</v>
      </c>
      <c r="N1703" s="20">
        <v>2</v>
      </c>
      <c r="O1703" s="20">
        <v>10</v>
      </c>
      <c r="P1703" s="20">
        <v>0.1</v>
      </c>
      <c r="Q1703" s="20">
        <v>0</v>
      </c>
      <c r="R1703" s="20">
        <v>0</v>
      </c>
      <c r="S1703" s="20">
        <v>0</v>
      </c>
      <c r="T1703" s="12">
        <v>1</v>
      </c>
      <c r="U1703" s="20">
        <v>2</v>
      </c>
      <c r="V1703" s="20">
        <v>0</v>
      </c>
      <c r="W1703" s="20">
        <v>2.5</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0" t="s">
        <v>153</v>
      </c>
      <c r="AU1703" s="20"/>
      <c r="AV1703" s="13" t="s">
        <v>173</v>
      </c>
      <c r="AW1703" s="20" t="s">
        <v>174</v>
      </c>
      <c r="AX1703" s="20" t="s">
        <v>153</v>
      </c>
      <c r="AY1703" s="20" t="s">
        <v>909</v>
      </c>
      <c r="AZ1703" s="40" t="s">
        <v>156</v>
      </c>
      <c r="BA1703" s="20">
        <v>0</v>
      </c>
      <c r="BB1703" s="23">
        <v>0</v>
      </c>
      <c r="BC1703" s="23">
        <v>0</v>
      </c>
      <c r="BD1703" s="42" t="s">
        <v>2035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80002026</v>
      </c>
      <c r="D1704" s="13" t="s">
        <v>2036</v>
      </c>
      <c r="E1704" s="14">
        <v>1</v>
      </c>
      <c r="F1704" s="20">
        <v>80000001</v>
      </c>
      <c r="G1704" s="20">
        <v>0</v>
      </c>
      <c r="H1704" s="20">
        <v>0</v>
      </c>
      <c r="I1704" s="14">
        <v>1</v>
      </c>
      <c r="J1704" s="14">
        <v>0</v>
      </c>
      <c r="K1704" s="20">
        <v>0</v>
      </c>
      <c r="L1704" s="20">
        <v>0</v>
      </c>
      <c r="M1704" s="20">
        <v>0</v>
      </c>
      <c r="N1704" s="20">
        <v>2</v>
      </c>
      <c r="O1704" s="20">
        <v>1</v>
      </c>
      <c r="P1704" s="20">
        <v>0.2</v>
      </c>
      <c r="Q1704" s="20">
        <v>0</v>
      </c>
      <c r="R1704" s="20">
        <v>0</v>
      </c>
      <c r="S1704" s="20">
        <v>0</v>
      </c>
      <c r="T1704" s="12">
        <v>1</v>
      </c>
      <c r="U1704" s="20">
        <v>2</v>
      </c>
      <c r="V1704" s="20">
        <v>0</v>
      </c>
      <c r="W1704" s="20">
        <v>0</v>
      </c>
      <c r="X1704" s="20"/>
      <c r="Y1704" s="20">
        <v>0</v>
      </c>
      <c r="Z1704" s="20">
        <v>0</v>
      </c>
      <c r="AA1704" s="20">
        <v>0</v>
      </c>
      <c r="AB1704" s="20">
        <v>0</v>
      </c>
      <c r="AC1704" s="14">
        <v>0</v>
      </c>
      <c r="AD1704" s="20">
        <v>0</v>
      </c>
      <c r="AE1704" s="20">
        <v>10</v>
      </c>
      <c r="AF1704" s="20">
        <v>0</v>
      </c>
      <c r="AG1704" s="20">
        <v>0</v>
      </c>
      <c r="AH1704" s="20">
        <v>7</v>
      </c>
      <c r="AI1704" s="20">
        <v>0</v>
      </c>
      <c r="AJ1704" s="20">
        <v>0</v>
      </c>
      <c r="AK1704" s="20">
        <v>6</v>
      </c>
      <c r="AL1704" s="20">
        <v>0</v>
      </c>
      <c r="AM1704" s="20">
        <v>0</v>
      </c>
      <c r="AN1704" s="20">
        <v>0</v>
      </c>
      <c r="AO1704" s="20">
        <v>0</v>
      </c>
      <c r="AP1704" s="20">
        <v>1000</v>
      </c>
      <c r="AQ1704" s="20">
        <v>0</v>
      </c>
      <c r="AR1704" s="20">
        <v>0</v>
      </c>
      <c r="AS1704" s="20">
        <v>0</v>
      </c>
      <c r="AT1704" s="20">
        <v>80002004</v>
      </c>
      <c r="AU1704" s="20"/>
      <c r="AV1704" s="13" t="s">
        <v>173</v>
      </c>
      <c r="AW1704" s="20">
        <v>0</v>
      </c>
      <c r="AX1704" s="20" t="s">
        <v>153</v>
      </c>
      <c r="AY1704" s="20">
        <v>0</v>
      </c>
      <c r="AZ1704" s="40" t="s">
        <v>156</v>
      </c>
      <c r="BA1704" s="20">
        <v>0</v>
      </c>
      <c r="BB1704" s="23">
        <v>0</v>
      </c>
      <c r="BC1704" s="23">
        <v>0</v>
      </c>
      <c r="BD1704" s="42" t="s">
        <v>2037</v>
      </c>
      <c r="BE1704" s="20">
        <v>0</v>
      </c>
      <c r="BF1704" s="12">
        <v>0</v>
      </c>
      <c r="BG1704" s="12"/>
      <c r="BH1704" s="12"/>
      <c r="BI1704" s="12"/>
      <c r="BJ1704" s="14"/>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80002027</v>
      </c>
      <c r="D1705" s="13" t="s">
        <v>2038</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2025</v>
      </c>
      <c r="BB1705" s="23">
        <v>0</v>
      </c>
      <c r="BC1705" s="23">
        <v>0</v>
      </c>
      <c r="BD1705" s="34" t="s">
        <v>2039</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80002028</v>
      </c>
      <c r="D1706" s="13" t="s">
        <v>2040</v>
      </c>
      <c r="E1706" s="12">
        <v>1</v>
      </c>
      <c r="F1706" s="20">
        <v>80000001</v>
      </c>
      <c r="G1706" s="14">
        <v>0</v>
      </c>
      <c r="H1706" s="14">
        <v>0</v>
      </c>
      <c r="I1706" s="14">
        <v>1</v>
      </c>
      <c r="J1706" s="14">
        <v>0</v>
      </c>
      <c r="K1706" s="14">
        <v>0</v>
      </c>
      <c r="L1706" s="12">
        <v>0</v>
      </c>
      <c r="M1706" s="12">
        <v>0</v>
      </c>
      <c r="N1706" s="12">
        <v>2</v>
      </c>
      <c r="O1706" s="12">
        <v>9</v>
      </c>
      <c r="P1706" s="12">
        <v>0.1</v>
      </c>
      <c r="Q1706" s="12">
        <v>0</v>
      </c>
      <c r="R1706" s="20">
        <v>0</v>
      </c>
      <c r="S1706" s="12">
        <v>0</v>
      </c>
      <c r="T1706" s="12">
        <v>1</v>
      </c>
      <c r="U1706" s="12">
        <v>1</v>
      </c>
      <c r="V1706" s="12">
        <v>0</v>
      </c>
      <c r="W1706" s="12">
        <v>2</v>
      </c>
      <c r="X1706" s="12"/>
      <c r="Y1706" s="12">
        <v>0</v>
      </c>
      <c r="Z1706" s="12">
        <v>0</v>
      </c>
      <c r="AA1706" s="12">
        <v>0</v>
      </c>
      <c r="AB1706" s="12">
        <v>0</v>
      </c>
      <c r="AC1706" s="12">
        <v>0</v>
      </c>
      <c r="AD1706" s="12">
        <v>0</v>
      </c>
      <c r="AE1706" s="12">
        <v>3</v>
      </c>
      <c r="AF1706" s="12">
        <v>2</v>
      </c>
      <c r="AG1706" s="12" t="s">
        <v>152</v>
      </c>
      <c r="AH1706" s="20">
        <v>0</v>
      </c>
      <c r="AI1706" s="20">
        <v>0</v>
      </c>
      <c r="AJ1706" s="20">
        <v>0</v>
      </c>
      <c r="AK1706" s="20">
        <v>1.5</v>
      </c>
      <c r="AL1706" s="12">
        <v>0</v>
      </c>
      <c r="AM1706" s="12">
        <v>0</v>
      </c>
      <c r="AN1706" s="12">
        <v>0</v>
      </c>
      <c r="AO1706" s="12">
        <v>0</v>
      </c>
      <c r="AP1706" s="12">
        <v>3000</v>
      </c>
      <c r="AQ1706" s="12">
        <v>0.5</v>
      </c>
      <c r="AR1706" s="12">
        <v>0</v>
      </c>
      <c r="AS1706" s="20">
        <v>0</v>
      </c>
      <c r="AT1706" s="12">
        <v>0</v>
      </c>
      <c r="AU1706" s="12"/>
      <c r="AV1706" s="13" t="s">
        <v>173</v>
      </c>
      <c r="AW1706" s="12">
        <v>0</v>
      </c>
      <c r="AX1706" s="14">
        <v>10000007</v>
      </c>
      <c r="AY1706" s="14">
        <v>23000040</v>
      </c>
      <c r="AZ1706" s="13" t="s">
        <v>156</v>
      </c>
      <c r="BA1706" s="12">
        <v>0</v>
      </c>
      <c r="BB1706" s="23">
        <v>0</v>
      </c>
      <c r="BC1706" s="23">
        <v>1</v>
      </c>
      <c r="BD1706" s="34" t="s">
        <v>908</v>
      </c>
      <c r="BE1706" s="12">
        <v>0</v>
      </c>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80003001</v>
      </c>
      <c r="D1707" s="47" t="s">
        <v>2041</v>
      </c>
      <c r="E1707" s="46">
        <v>1</v>
      </c>
      <c r="F1707" s="20">
        <v>80000001</v>
      </c>
      <c r="G1707" s="46">
        <v>0</v>
      </c>
      <c r="H1707" s="46">
        <v>0</v>
      </c>
      <c r="I1707" s="48">
        <v>1</v>
      </c>
      <c r="J1707" s="48">
        <v>0</v>
      </c>
      <c r="K1707" s="48">
        <v>0</v>
      </c>
      <c r="L1707" s="46">
        <v>0</v>
      </c>
      <c r="M1707" s="46">
        <v>0</v>
      </c>
      <c r="N1707" s="46">
        <v>2</v>
      </c>
      <c r="O1707" s="46">
        <v>3</v>
      </c>
      <c r="P1707" s="46">
        <v>0.2</v>
      </c>
      <c r="Q1707" s="46">
        <v>0</v>
      </c>
      <c r="R1707" s="52">
        <v>0</v>
      </c>
      <c r="S1707" s="46">
        <v>0</v>
      </c>
      <c r="T1707" s="46">
        <v>1</v>
      </c>
      <c r="U1707" s="46">
        <v>1</v>
      </c>
      <c r="V1707" s="46">
        <v>0</v>
      </c>
      <c r="W1707" s="46">
        <v>0.3</v>
      </c>
      <c r="X1707" s="46"/>
      <c r="Y1707" s="46">
        <v>0</v>
      </c>
      <c r="Z1707" s="46">
        <v>0</v>
      </c>
      <c r="AA1707" s="46">
        <v>0</v>
      </c>
      <c r="AB1707" s="46">
        <v>0</v>
      </c>
      <c r="AC1707" s="46">
        <v>0</v>
      </c>
      <c r="AD1707" s="46">
        <v>1</v>
      </c>
      <c r="AE1707" s="46">
        <v>3</v>
      </c>
      <c r="AF1707" s="46">
        <v>1</v>
      </c>
      <c r="AG1707" s="46">
        <v>2</v>
      </c>
      <c r="AH1707" s="52">
        <v>0</v>
      </c>
      <c r="AI1707" s="52">
        <v>2</v>
      </c>
      <c r="AJ1707" s="52">
        <v>0</v>
      </c>
      <c r="AK1707" s="52">
        <v>1.5</v>
      </c>
      <c r="AL1707" s="46">
        <v>0</v>
      </c>
      <c r="AM1707" s="46">
        <v>0</v>
      </c>
      <c r="AN1707" s="46">
        <v>0</v>
      </c>
      <c r="AO1707" s="46">
        <v>0.5</v>
      </c>
      <c r="AP1707" s="46">
        <v>2000</v>
      </c>
      <c r="AQ1707" s="46">
        <v>0.1</v>
      </c>
      <c r="AR1707" s="46">
        <v>8</v>
      </c>
      <c r="AS1707" s="52">
        <v>0</v>
      </c>
      <c r="AT1707" s="46">
        <v>0</v>
      </c>
      <c r="AU1707" s="46"/>
      <c r="AV1707" s="47" t="s">
        <v>153</v>
      </c>
      <c r="AW1707" s="46">
        <v>0</v>
      </c>
      <c r="AX1707" s="48">
        <v>0</v>
      </c>
      <c r="AY1707" s="48">
        <v>23000101</v>
      </c>
      <c r="AZ1707" s="47" t="s">
        <v>181</v>
      </c>
      <c r="BA1707" s="46">
        <v>0</v>
      </c>
      <c r="BB1707" s="83">
        <v>0</v>
      </c>
      <c r="BC1707" s="83">
        <v>1</v>
      </c>
      <c r="BD1707" s="54" t="s">
        <v>2042</v>
      </c>
      <c r="BE1707" s="46">
        <v>0</v>
      </c>
      <c r="BF1707" s="46">
        <v>0</v>
      </c>
      <c r="BG1707" s="46">
        <v>0</v>
      </c>
      <c r="BH1707" s="46">
        <v>0</v>
      </c>
      <c r="BI1707" s="46">
        <v>0</v>
      </c>
      <c r="BJ1707" s="46">
        <v>0</v>
      </c>
      <c r="BK1707" s="46">
        <v>0</v>
      </c>
      <c r="BL1707" s="52">
        <v>0</v>
      </c>
      <c r="BM1707" s="52">
        <v>0</v>
      </c>
      <c r="BN1707" s="52">
        <v>0</v>
      </c>
      <c r="BO1707" s="52">
        <v>0</v>
      </c>
      <c r="BP1707" s="52">
        <v>0</v>
      </c>
      <c r="BQ1707" s="52">
        <v>1</v>
      </c>
      <c r="BR1707" s="20">
        <v>0</v>
      </c>
      <c r="BS1707" s="20"/>
      <c r="BT1707" s="20"/>
      <c r="BU1707" s="20"/>
      <c r="BV1707" s="52">
        <v>0</v>
      </c>
      <c r="BW1707" s="52">
        <v>0</v>
      </c>
      <c r="BX1707" s="52">
        <v>0</v>
      </c>
    </row>
    <row r="1708" spans="3:76" ht="20.100000000000001" customHeight="1">
      <c r="C1708" s="14">
        <v>80003002</v>
      </c>
      <c r="D1708" s="47" t="s">
        <v>2043</v>
      </c>
      <c r="E1708" s="46">
        <v>1</v>
      </c>
      <c r="F1708" s="20">
        <v>80000001</v>
      </c>
      <c r="G1708" s="46">
        <v>0</v>
      </c>
      <c r="H1708" s="46">
        <v>0</v>
      </c>
      <c r="I1708" s="48">
        <v>1</v>
      </c>
      <c r="J1708" s="48">
        <v>0</v>
      </c>
      <c r="K1708" s="48">
        <v>0</v>
      </c>
      <c r="L1708" s="46">
        <v>0</v>
      </c>
      <c r="M1708" s="46">
        <v>0</v>
      </c>
      <c r="N1708" s="46">
        <v>2</v>
      </c>
      <c r="O1708" s="46">
        <v>1</v>
      </c>
      <c r="P1708" s="46">
        <v>0.1</v>
      </c>
      <c r="Q1708" s="46">
        <v>0</v>
      </c>
      <c r="R1708" s="52">
        <v>2</v>
      </c>
      <c r="S1708" s="46">
        <v>0</v>
      </c>
      <c r="T1708" s="46">
        <v>1</v>
      </c>
      <c r="U1708" s="46">
        <v>1</v>
      </c>
      <c r="V1708" s="46">
        <v>0</v>
      </c>
      <c r="W1708" s="46">
        <v>2</v>
      </c>
      <c r="X1708" s="46"/>
      <c r="Y1708" s="46">
        <v>0</v>
      </c>
      <c r="Z1708" s="46">
        <v>0</v>
      </c>
      <c r="AA1708" s="46">
        <v>0</v>
      </c>
      <c r="AB1708" s="46">
        <v>0</v>
      </c>
      <c r="AC1708" s="46">
        <v>0</v>
      </c>
      <c r="AD1708" s="46">
        <v>1</v>
      </c>
      <c r="AE1708" s="46">
        <v>5</v>
      </c>
      <c r="AF1708" s="46">
        <v>1</v>
      </c>
      <c r="AG1708" s="46">
        <v>1</v>
      </c>
      <c r="AH1708" s="52">
        <v>7</v>
      </c>
      <c r="AI1708" s="52">
        <v>1</v>
      </c>
      <c r="AJ1708" s="52">
        <v>0</v>
      </c>
      <c r="AK1708" s="52">
        <v>1.5</v>
      </c>
      <c r="AL1708" s="46">
        <v>0</v>
      </c>
      <c r="AM1708" s="46">
        <v>0</v>
      </c>
      <c r="AN1708" s="46">
        <v>0</v>
      </c>
      <c r="AO1708" s="46">
        <v>0</v>
      </c>
      <c r="AP1708" s="46">
        <v>500</v>
      </c>
      <c r="AQ1708" s="46">
        <v>0.1</v>
      </c>
      <c r="AR1708" s="46">
        <v>0</v>
      </c>
      <c r="AS1708" s="52">
        <v>0</v>
      </c>
      <c r="AT1708" s="245" t="s">
        <v>2044</v>
      </c>
      <c r="AU1708" s="46"/>
      <c r="AV1708" s="47" t="s">
        <v>153</v>
      </c>
      <c r="AW1708" s="46">
        <v>0</v>
      </c>
      <c r="AX1708" s="48">
        <v>0</v>
      </c>
      <c r="AY1708" s="48">
        <v>0</v>
      </c>
      <c r="AZ1708" s="47" t="s">
        <v>156</v>
      </c>
      <c r="BA1708" s="46">
        <v>0</v>
      </c>
      <c r="BB1708" s="83">
        <v>0</v>
      </c>
      <c r="BC1708" s="83">
        <v>1</v>
      </c>
      <c r="BD1708" s="54" t="s">
        <v>2045</v>
      </c>
      <c r="BE1708" s="46">
        <v>0</v>
      </c>
      <c r="BF1708" s="46">
        <v>0</v>
      </c>
      <c r="BG1708" s="46">
        <v>0</v>
      </c>
      <c r="BH1708" s="46">
        <v>0</v>
      </c>
      <c r="BI1708" s="46">
        <v>0</v>
      </c>
      <c r="BJ1708" s="46">
        <v>0</v>
      </c>
      <c r="BK1708" s="46">
        <v>0</v>
      </c>
      <c r="BL1708" s="52">
        <v>0</v>
      </c>
      <c r="BM1708" s="52">
        <v>0</v>
      </c>
      <c r="BN1708" s="52">
        <v>0</v>
      </c>
      <c r="BO1708" s="52">
        <v>0</v>
      </c>
      <c r="BP1708" s="52">
        <v>0</v>
      </c>
      <c r="BQ1708" s="52">
        <v>1</v>
      </c>
      <c r="BR1708" s="20">
        <v>0</v>
      </c>
      <c r="BS1708" s="20"/>
      <c r="BT1708" s="20"/>
      <c r="BU1708" s="20"/>
      <c r="BV1708" s="52">
        <v>0</v>
      </c>
      <c r="BW1708" s="52">
        <v>0</v>
      </c>
      <c r="BX1708" s="52">
        <v>0</v>
      </c>
    </row>
    <row r="1709" spans="3:76" ht="19.5" customHeight="1">
      <c r="C1709" s="14">
        <v>80003003</v>
      </c>
      <c r="D1709" s="47" t="s">
        <v>2046</v>
      </c>
      <c r="E1709" s="48">
        <v>1</v>
      </c>
      <c r="F1709" s="20">
        <v>80000001</v>
      </c>
      <c r="G1709" s="48">
        <v>0</v>
      </c>
      <c r="H1709" s="48">
        <v>0</v>
      </c>
      <c r="I1709" s="48">
        <v>1</v>
      </c>
      <c r="J1709" s="48">
        <v>0</v>
      </c>
      <c r="K1709" s="48">
        <v>0</v>
      </c>
      <c r="L1709" s="46">
        <v>0</v>
      </c>
      <c r="M1709" s="46">
        <v>0</v>
      </c>
      <c r="N1709" s="46">
        <v>2</v>
      </c>
      <c r="O1709" s="46">
        <v>1</v>
      </c>
      <c r="P1709" s="46">
        <v>0.1</v>
      </c>
      <c r="Q1709" s="46">
        <v>0</v>
      </c>
      <c r="R1709" s="52">
        <v>1</v>
      </c>
      <c r="S1709" s="46">
        <v>0</v>
      </c>
      <c r="T1709" s="46">
        <v>1</v>
      </c>
      <c r="U1709" s="46">
        <v>2</v>
      </c>
      <c r="V1709" s="46">
        <v>0</v>
      </c>
      <c r="W1709" s="46">
        <v>2</v>
      </c>
      <c r="X1709" s="46"/>
      <c r="Y1709" s="46">
        <v>0</v>
      </c>
      <c r="Z1709" s="46">
        <v>1</v>
      </c>
      <c r="AA1709" s="46">
        <v>0</v>
      </c>
      <c r="AB1709" s="46">
        <v>0</v>
      </c>
      <c r="AC1709" s="46">
        <v>0</v>
      </c>
      <c r="AD1709" s="46">
        <v>0</v>
      </c>
      <c r="AE1709" s="46">
        <v>0</v>
      </c>
      <c r="AF1709" s="46">
        <v>1</v>
      </c>
      <c r="AG1709" s="46">
        <v>3</v>
      </c>
      <c r="AH1709" s="52">
        <v>0</v>
      </c>
      <c r="AI1709" s="52">
        <v>1</v>
      </c>
      <c r="AJ1709" s="52">
        <v>0</v>
      </c>
      <c r="AK1709" s="52">
        <v>1.5</v>
      </c>
      <c r="AL1709" s="46">
        <v>0</v>
      </c>
      <c r="AM1709" s="46">
        <v>0</v>
      </c>
      <c r="AN1709" s="46">
        <v>0</v>
      </c>
      <c r="AO1709" s="46">
        <v>0</v>
      </c>
      <c r="AP1709" s="46">
        <v>3000</v>
      </c>
      <c r="AQ1709" s="46">
        <v>0.5</v>
      </c>
      <c r="AR1709" s="46">
        <v>0</v>
      </c>
      <c r="AS1709" s="52">
        <v>0</v>
      </c>
      <c r="AT1709" s="46">
        <v>80005021</v>
      </c>
      <c r="AU1709" s="46"/>
      <c r="AV1709" s="53" t="s">
        <v>153</v>
      </c>
      <c r="AW1709" s="46" t="s">
        <v>159</v>
      </c>
      <c r="AX1709" s="48">
        <v>0</v>
      </c>
      <c r="AY1709" s="48">
        <v>23000102</v>
      </c>
      <c r="AZ1709" s="47" t="s">
        <v>156</v>
      </c>
      <c r="BA1709" s="46">
        <v>0</v>
      </c>
      <c r="BB1709" s="83">
        <v>0</v>
      </c>
      <c r="BC1709" s="83">
        <v>0</v>
      </c>
      <c r="BD1709" s="54" t="s">
        <v>2047</v>
      </c>
      <c r="BE1709" s="46">
        <v>0</v>
      </c>
      <c r="BF1709" s="46">
        <v>0</v>
      </c>
      <c r="BG1709" s="46">
        <v>0</v>
      </c>
      <c r="BH1709" s="46">
        <v>0</v>
      </c>
      <c r="BI1709" s="46">
        <v>0</v>
      </c>
      <c r="BJ1709" s="46">
        <v>0</v>
      </c>
      <c r="BK1709" s="91">
        <v>0</v>
      </c>
      <c r="BL1709" s="52">
        <v>0</v>
      </c>
      <c r="BM1709" s="52">
        <v>0</v>
      </c>
      <c r="BN1709" s="52">
        <v>0</v>
      </c>
      <c r="BO1709" s="52">
        <v>0</v>
      </c>
      <c r="BP1709" s="52">
        <v>0</v>
      </c>
      <c r="BQ1709" s="52">
        <v>1</v>
      </c>
      <c r="BR1709" s="20">
        <v>0</v>
      </c>
      <c r="BS1709" s="20"/>
      <c r="BT1709" s="20"/>
      <c r="BU1709" s="20"/>
      <c r="BV1709" s="52">
        <v>0</v>
      </c>
      <c r="BW1709" s="52">
        <v>0</v>
      </c>
      <c r="BX1709" s="52">
        <v>0</v>
      </c>
    </row>
    <row r="1710" spans="3:76" ht="19.5" customHeight="1">
      <c r="C1710" s="48">
        <v>80003004</v>
      </c>
      <c r="D1710" s="53" t="s">
        <v>2048</v>
      </c>
      <c r="E1710" s="48">
        <v>1</v>
      </c>
      <c r="F1710" s="20">
        <v>80000001</v>
      </c>
      <c r="G1710" s="48">
        <v>0</v>
      </c>
      <c r="H1710" s="48">
        <v>0</v>
      </c>
      <c r="I1710" s="48">
        <v>1</v>
      </c>
      <c r="J1710" s="48">
        <v>0</v>
      </c>
      <c r="K1710" s="48">
        <v>0</v>
      </c>
      <c r="L1710" s="48">
        <v>0</v>
      </c>
      <c r="M1710" s="48">
        <v>0</v>
      </c>
      <c r="N1710" s="48">
        <v>2</v>
      </c>
      <c r="O1710" s="48">
        <v>6</v>
      </c>
      <c r="P1710" s="48">
        <v>1</v>
      </c>
      <c r="Q1710" s="48">
        <v>1</v>
      </c>
      <c r="R1710" s="48">
        <v>1</v>
      </c>
      <c r="S1710" s="48">
        <v>0</v>
      </c>
      <c r="T1710" s="48">
        <v>1</v>
      </c>
      <c r="U1710" s="48">
        <v>2</v>
      </c>
      <c r="V1710" s="48">
        <v>0</v>
      </c>
      <c r="W1710" s="48">
        <v>3</v>
      </c>
      <c r="X1710" s="48"/>
      <c r="Y1710" s="48">
        <v>0</v>
      </c>
      <c r="Z1710" s="48">
        <v>1</v>
      </c>
      <c r="AA1710" s="48">
        <v>0</v>
      </c>
      <c r="AB1710" s="48">
        <v>0</v>
      </c>
      <c r="AC1710" s="48">
        <v>0</v>
      </c>
      <c r="AD1710" s="48">
        <v>1</v>
      </c>
      <c r="AE1710" s="48">
        <v>15</v>
      </c>
      <c r="AF1710" s="48">
        <v>1</v>
      </c>
      <c r="AG1710" s="48">
        <v>4</v>
      </c>
      <c r="AH1710" s="48">
        <v>0</v>
      </c>
      <c r="AI1710" s="48">
        <v>1</v>
      </c>
      <c r="AJ1710" s="48">
        <v>0</v>
      </c>
      <c r="AK1710" s="48">
        <v>3</v>
      </c>
      <c r="AL1710" s="48">
        <v>0</v>
      </c>
      <c r="AM1710" s="48">
        <v>0</v>
      </c>
      <c r="AN1710" s="48">
        <v>0</v>
      </c>
      <c r="AO1710" s="48">
        <v>0</v>
      </c>
      <c r="AP1710" s="48">
        <v>2000</v>
      </c>
      <c r="AQ1710" s="48">
        <v>0</v>
      </c>
      <c r="AR1710" s="48">
        <v>0</v>
      </c>
      <c r="AS1710" s="48">
        <v>0</v>
      </c>
      <c r="AT1710" s="48">
        <v>80005031</v>
      </c>
      <c r="AU1710" s="48"/>
      <c r="AV1710" s="53" t="s">
        <v>153</v>
      </c>
      <c r="AW1710" s="48" t="s">
        <v>159</v>
      </c>
      <c r="AX1710" s="48">
        <v>0</v>
      </c>
      <c r="AY1710" s="48">
        <v>23000103</v>
      </c>
      <c r="AZ1710" s="53" t="s">
        <v>156</v>
      </c>
      <c r="BA1710" s="48">
        <v>0</v>
      </c>
      <c r="BB1710" s="48">
        <v>0</v>
      </c>
      <c r="BC1710" s="48">
        <v>0</v>
      </c>
      <c r="BD1710" s="117" t="s">
        <v>2049</v>
      </c>
      <c r="BE1710" s="48">
        <v>0</v>
      </c>
      <c r="BF1710" s="48">
        <v>0</v>
      </c>
      <c r="BG1710" s="48">
        <v>0</v>
      </c>
      <c r="BH1710" s="48">
        <v>0</v>
      </c>
      <c r="BI1710" s="48">
        <v>0</v>
      </c>
      <c r="BJ1710" s="48">
        <v>0</v>
      </c>
      <c r="BK1710" s="91">
        <v>0</v>
      </c>
      <c r="BL1710" s="48">
        <v>0</v>
      </c>
      <c r="BM1710" s="48">
        <v>0</v>
      </c>
      <c r="BN1710" s="48">
        <v>0</v>
      </c>
      <c r="BO1710" s="48">
        <v>0</v>
      </c>
      <c r="BP1710" s="48">
        <v>0</v>
      </c>
      <c r="BQ1710" s="48">
        <v>1</v>
      </c>
      <c r="BR1710" s="20">
        <v>0</v>
      </c>
      <c r="BS1710" s="20"/>
      <c r="BT1710" s="20"/>
      <c r="BU1710" s="20"/>
      <c r="BV1710" s="48">
        <v>0</v>
      </c>
      <c r="BW1710" s="48">
        <v>0</v>
      </c>
      <c r="BX1710" s="48">
        <v>0</v>
      </c>
    </row>
    <row r="1711" spans="3:76" ht="18.75" customHeight="1">
      <c r="C1711" s="14">
        <v>80003005</v>
      </c>
      <c r="D1711" s="53" t="s">
        <v>796</v>
      </c>
      <c r="E1711" s="48">
        <v>1</v>
      </c>
      <c r="F1711" s="20">
        <v>80000001</v>
      </c>
      <c r="G1711" s="48">
        <v>0</v>
      </c>
      <c r="H1711" s="48">
        <v>0</v>
      </c>
      <c r="I1711" s="48">
        <v>1</v>
      </c>
      <c r="J1711" s="48">
        <v>0</v>
      </c>
      <c r="K1711" s="48">
        <v>0</v>
      </c>
      <c r="L1711" s="48">
        <v>0</v>
      </c>
      <c r="M1711" s="48">
        <v>0</v>
      </c>
      <c r="N1711" s="48">
        <v>2</v>
      </c>
      <c r="O1711" s="48">
        <v>10</v>
      </c>
      <c r="P1711" s="48">
        <v>0.2</v>
      </c>
      <c r="Q1711" s="48">
        <v>0</v>
      </c>
      <c r="R1711" s="52">
        <v>0</v>
      </c>
      <c r="S1711" s="83">
        <v>0</v>
      </c>
      <c r="T1711" s="46">
        <v>1</v>
      </c>
      <c r="U1711" s="48">
        <v>2</v>
      </c>
      <c r="V1711" s="48">
        <v>0</v>
      </c>
      <c r="W1711" s="48">
        <v>1.5</v>
      </c>
      <c r="X1711" s="48"/>
      <c r="Y1711" s="48">
        <v>0</v>
      </c>
      <c r="Z1711" s="48">
        <v>0</v>
      </c>
      <c r="AA1711" s="48">
        <v>0</v>
      </c>
      <c r="AB1711" s="48">
        <v>0</v>
      </c>
      <c r="AC1711" s="48">
        <v>1</v>
      </c>
      <c r="AD1711" s="48">
        <v>1</v>
      </c>
      <c r="AE1711" s="48">
        <v>0</v>
      </c>
      <c r="AF1711" s="48">
        <v>1</v>
      </c>
      <c r="AG1711" s="48">
        <v>3</v>
      </c>
      <c r="AH1711" s="52">
        <v>2</v>
      </c>
      <c r="AI1711" s="52">
        <v>1</v>
      </c>
      <c r="AJ1711" s="52">
        <v>0</v>
      </c>
      <c r="AK1711" s="52">
        <v>6</v>
      </c>
      <c r="AL1711" s="48">
        <v>0</v>
      </c>
      <c r="AM1711" s="48">
        <v>0</v>
      </c>
      <c r="AN1711" s="48">
        <v>0</v>
      </c>
      <c r="AO1711" s="48">
        <v>0</v>
      </c>
      <c r="AP1711" s="48">
        <v>5000</v>
      </c>
      <c r="AQ1711" s="48">
        <v>0.2</v>
      </c>
      <c r="AR1711" s="48">
        <v>0</v>
      </c>
      <c r="AS1711" s="52">
        <v>0</v>
      </c>
      <c r="AT1711" s="48">
        <v>80005041</v>
      </c>
      <c r="AU1711" s="48"/>
      <c r="AV1711" s="53" t="s">
        <v>153</v>
      </c>
      <c r="AW1711" s="48" t="s">
        <v>798</v>
      </c>
      <c r="AX1711" s="48">
        <v>10000006</v>
      </c>
      <c r="AY1711" s="48">
        <v>23000106</v>
      </c>
      <c r="AZ1711" s="53" t="s">
        <v>799</v>
      </c>
      <c r="BA1711" s="53" t="s">
        <v>153</v>
      </c>
      <c r="BB1711" s="83">
        <v>0</v>
      </c>
      <c r="BC1711" s="83">
        <v>0</v>
      </c>
      <c r="BD1711" s="117" t="s">
        <v>2050</v>
      </c>
      <c r="BE1711" s="48">
        <v>0</v>
      </c>
      <c r="BF1711" s="46">
        <v>0</v>
      </c>
      <c r="BG1711" s="48">
        <v>0</v>
      </c>
      <c r="BH1711" s="48">
        <v>0</v>
      </c>
      <c r="BI1711" s="48">
        <v>0</v>
      </c>
      <c r="BJ1711" s="48">
        <v>0</v>
      </c>
      <c r="BK1711" s="91">
        <v>0</v>
      </c>
      <c r="BL1711" s="52">
        <v>1</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80003006</v>
      </c>
      <c r="D1712" s="47" t="s">
        <v>2051</v>
      </c>
      <c r="E1712" s="48">
        <v>1</v>
      </c>
      <c r="F1712" s="20">
        <v>80000001</v>
      </c>
      <c r="G1712" s="48">
        <v>0</v>
      </c>
      <c r="H1712" s="48">
        <v>0</v>
      </c>
      <c r="I1712" s="48">
        <v>1</v>
      </c>
      <c r="J1712" s="48">
        <v>0</v>
      </c>
      <c r="K1712" s="48">
        <v>0</v>
      </c>
      <c r="L1712" s="46">
        <v>0</v>
      </c>
      <c r="M1712" s="46">
        <v>0</v>
      </c>
      <c r="N1712" s="46">
        <v>2</v>
      </c>
      <c r="O1712" s="46">
        <v>3</v>
      </c>
      <c r="P1712" s="46">
        <v>0.15</v>
      </c>
      <c r="Q1712" s="46">
        <v>0</v>
      </c>
      <c r="R1712" s="52">
        <v>0</v>
      </c>
      <c r="S1712" s="46">
        <v>0</v>
      </c>
      <c r="T1712" s="46">
        <v>1</v>
      </c>
      <c r="U1712" s="46">
        <v>1</v>
      </c>
      <c r="V1712" s="46">
        <v>0</v>
      </c>
      <c r="W1712" s="46">
        <v>2</v>
      </c>
      <c r="X1712" s="46"/>
      <c r="Y1712" s="46">
        <v>0</v>
      </c>
      <c r="Z1712" s="46">
        <v>1</v>
      </c>
      <c r="AA1712" s="46">
        <v>0</v>
      </c>
      <c r="AB1712" s="46">
        <v>0</v>
      </c>
      <c r="AC1712" s="46">
        <v>0</v>
      </c>
      <c r="AD1712" s="46">
        <v>1</v>
      </c>
      <c r="AE1712" s="46">
        <v>0</v>
      </c>
      <c r="AF1712" s="46">
        <v>1</v>
      </c>
      <c r="AG1712" s="46">
        <v>4</v>
      </c>
      <c r="AH1712" s="52">
        <v>0</v>
      </c>
      <c r="AI1712" s="52">
        <v>1</v>
      </c>
      <c r="AJ1712" s="52">
        <v>0</v>
      </c>
      <c r="AK1712" s="52">
        <v>3</v>
      </c>
      <c r="AL1712" s="46">
        <v>0</v>
      </c>
      <c r="AM1712" s="46">
        <v>0</v>
      </c>
      <c r="AN1712" s="46">
        <v>0</v>
      </c>
      <c r="AO1712" s="46">
        <v>0</v>
      </c>
      <c r="AP1712" s="46">
        <v>3000</v>
      </c>
      <c r="AQ1712" s="46">
        <v>0.2</v>
      </c>
      <c r="AR1712" s="46">
        <v>0</v>
      </c>
      <c r="AS1712" s="52">
        <v>80005052</v>
      </c>
      <c r="AT1712" s="46">
        <v>80005051</v>
      </c>
      <c r="AU1712" s="46"/>
      <c r="AV1712" s="53" t="s">
        <v>153</v>
      </c>
      <c r="AW1712" s="46" t="s">
        <v>159</v>
      </c>
      <c r="AX1712" s="48">
        <v>0</v>
      </c>
      <c r="AY1712" s="48">
        <v>23000104</v>
      </c>
      <c r="AZ1712" s="47" t="s">
        <v>156</v>
      </c>
      <c r="BA1712" s="46">
        <v>0</v>
      </c>
      <c r="BB1712" s="83">
        <v>0</v>
      </c>
      <c r="BC1712" s="83">
        <v>0</v>
      </c>
      <c r="BD1712" s="54" t="s">
        <v>2052</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20.100000000000001" customHeight="1">
      <c r="C1713" s="14">
        <v>80003007</v>
      </c>
      <c r="D1713" s="47" t="s">
        <v>2053</v>
      </c>
      <c r="E1713" s="46">
        <v>1</v>
      </c>
      <c r="F1713" s="20">
        <v>80000001</v>
      </c>
      <c r="G1713" s="46">
        <v>0</v>
      </c>
      <c r="H1713" s="46">
        <v>0</v>
      </c>
      <c r="I1713" s="48">
        <v>1</v>
      </c>
      <c r="J1713" s="46">
        <v>0</v>
      </c>
      <c r="K1713" s="46">
        <v>0</v>
      </c>
      <c r="L1713" s="46">
        <v>0</v>
      </c>
      <c r="M1713" s="46">
        <v>0</v>
      </c>
      <c r="N1713" s="46">
        <v>2</v>
      </c>
      <c r="O1713" s="46">
        <v>3</v>
      </c>
      <c r="P1713" s="46">
        <v>0.2</v>
      </c>
      <c r="Q1713" s="46">
        <v>0</v>
      </c>
      <c r="R1713" s="52">
        <v>3</v>
      </c>
      <c r="S1713" s="46">
        <v>0</v>
      </c>
      <c r="T1713" s="46">
        <v>1</v>
      </c>
      <c r="U1713" s="46">
        <v>1</v>
      </c>
      <c r="V1713" s="46">
        <v>0</v>
      </c>
      <c r="W1713" s="46">
        <v>2</v>
      </c>
      <c r="X1713" s="46"/>
      <c r="Y1713" s="46">
        <v>0</v>
      </c>
      <c r="Z1713" s="46">
        <v>1</v>
      </c>
      <c r="AA1713" s="46">
        <v>0</v>
      </c>
      <c r="AB1713" s="46">
        <v>0</v>
      </c>
      <c r="AC1713" s="46">
        <v>0</v>
      </c>
      <c r="AD1713" s="46">
        <v>1</v>
      </c>
      <c r="AE1713" s="46">
        <v>0</v>
      </c>
      <c r="AF1713" s="46">
        <v>1</v>
      </c>
      <c r="AG1713" s="46">
        <v>3</v>
      </c>
      <c r="AH1713" s="52">
        <v>0</v>
      </c>
      <c r="AI1713" s="52">
        <v>1</v>
      </c>
      <c r="AJ1713" s="52">
        <v>0</v>
      </c>
      <c r="AK1713" s="52">
        <v>1.5</v>
      </c>
      <c r="AL1713" s="46">
        <v>0</v>
      </c>
      <c r="AM1713" s="46">
        <v>0</v>
      </c>
      <c r="AN1713" s="46">
        <v>0</v>
      </c>
      <c r="AO1713" s="46">
        <v>0.5</v>
      </c>
      <c r="AP1713" s="46">
        <v>3000</v>
      </c>
      <c r="AQ1713" s="46">
        <v>0.9</v>
      </c>
      <c r="AR1713" s="46">
        <v>0</v>
      </c>
      <c r="AS1713" s="52">
        <v>0</v>
      </c>
      <c r="AT1713" s="46">
        <v>80005061</v>
      </c>
      <c r="AU1713" s="46"/>
      <c r="AV1713" s="47" t="s">
        <v>153</v>
      </c>
      <c r="AW1713" s="46" t="s">
        <v>159</v>
      </c>
      <c r="AX1713" s="48">
        <v>10000001</v>
      </c>
      <c r="AY1713" s="48">
        <v>23000105</v>
      </c>
      <c r="AZ1713" s="47" t="s">
        <v>1976</v>
      </c>
      <c r="BA1713" s="46">
        <v>0</v>
      </c>
      <c r="BB1713" s="83">
        <v>0</v>
      </c>
      <c r="BC1713" s="83">
        <v>0</v>
      </c>
      <c r="BD1713" s="116" t="s">
        <v>2054</v>
      </c>
      <c r="BE1713" s="46">
        <v>0</v>
      </c>
      <c r="BF1713" s="46">
        <v>0</v>
      </c>
      <c r="BG1713" s="46">
        <v>0</v>
      </c>
      <c r="BH1713" s="46">
        <v>0</v>
      </c>
      <c r="BI1713" s="46">
        <v>0</v>
      </c>
      <c r="BJ1713" s="46">
        <v>0</v>
      </c>
      <c r="BK1713" s="91">
        <v>0</v>
      </c>
      <c r="BL1713" s="52">
        <v>0</v>
      </c>
      <c r="BM1713" s="52">
        <v>0</v>
      </c>
      <c r="BN1713" s="52">
        <v>0</v>
      </c>
      <c r="BO1713" s="52">
        <v>0</v>
      </c>
      <c r="BP1713" s="52">
        <v>0</v>
      </c>
      <c r="BQ1713" s="52">
        <v>1</v>
      </c>
      <c r="BR1713" s="20">
        <v>0</v>
      </c>
      <c r="BS1713" s="20"/>
      <c r="BT1713" s="20"/>
      <c r="BU1713" s="20"/>
      <c r="BV1713" s="52">
        <v>0</v>
      </c>
      <c r="BW1713" s="52">
        <v>0</v>
      </c>
      <c r="BX1713" s="52">
        <v>0</v>
      </c>
    </row>
    <row r="1714" spans="3:76" ht="19.5" customHeight="1">
      <c r="C1714" s="14">
        <v>80003008</v>
      </c>
      <c r="D1714" s="47" t="s">
        <v>2055</v>
      </c>
      <c r="E1714" s="48">
        <v>1</v>
      </c>
      <c r="F1714" s="20">
        <v>80000001</v>
      </c>
      <c r="G1714" s="48">
        <v>0</v>
      </c>
      <c r="H1714" s="48">
        <v>0</v>
      </c>
      <c r="I1714" s="48">
        <v>1</v>
      </c>
      <c r="J1714" s="48">
        <v>0</v>
      </c>
      <c r="K1714" s="48">
        <v>0</v>
      </c>
      <c r="L1714" s="46">
        <v>0</v>
      </c>
      <c r="M1714" s="46">
        <v>0</v>
      </c>
      <c r="N1714" s="46">
        <v>2</v>
      </c>
      <c r="O1714" s="46" t="s">
        <v>2056</v>
      </c>
      <c r="P1714" s="46" t="s">
        <v>2057</v>
      </c>
      <c r="Q1714" s="46">
        <v>0</v>
      </c>
      <c r="R1714" s="52">
        <v>0</v>
      </c>
      <c r="S1714" s="46">
        <v>0</v>
      </c>
      <c r="T1714" s="46">
        <v>1</v>
      </c>
      <c r="U1714" s="46">
        <v>1</v>
      </c>
      <c r="V1714" s="46">
        <v>0</v>
      </c>
      <c r="W1714" s="46">
        <v>0</v>
      </c>
      <c r="X1714" s="46"/>
      <c r="Y1714" s="46">
        <v>0</v>
      </c>
      <c r="Z1714" s="46">
        <v>1</v>
      </c>
      <c r="AA1714" s="46">
        <v>0</v>
      </c>
      <c r="AB1714" s="46">
        <v>0</v>
      </c>
      <c r="AC1714" s="46">
        <v>0</v>
      </c>
      <c r="AD1714" s="46">
        <v>1</v>
      </c>
      <c r="AE1714" s="46">
        <v>0</v>
      </c>
      <c r="AF1714" s="46">
        <v>1</v>
      </c>
      <c r="AG1714" s="46">
        <v>6</v>
      </c>
      <c r="AH1714" s="52">
        <v>0</v>
      </c>
      <c r="AI1714" s="52">
        <v>1</v>
      </c>
      <c r="AJ1714" s="52">
        <v>0</v>
      </c>
      <c r="AK1714" s="52">
        <v>3</v>
      </c>
      <c r="AL1714" s="46">
        <v>0</v>
      </c>
      <c r="AM1714" s="46">
        <v>0</v>
      </c>
      <c r="AN1714" s="46">
        <v>0</v>
      </c>
      <c r="AO1714" s="46">
        <v>0</v>
      </c>
      <c r="AP1714" s="46">
        <v>2000</v>
      </c>
      <c r="AQ1714" s="46">
        <v>0</v>
      </c>
      <c r="AR1714" s="46">
        <v>0</v>
      </c>
      <c r="AS1714" s="231" t="s">
        <v>2058</v>
      </c>
      <c r="AT1714" s="46">
        <v>80005072</v>
      </c>
      <c r="AU1714" s="46"/>
      <c r="AV1714" s="53" t="s">
        <v>153</v>
      </c>
      <c r="AW1714" s="46" t="s">
        <v>159</v>
      </c>
      <c r="AX1714" s="48">
        <v>0</v>
      </c>
      <c r="AY1714" s="48">
        <v>0</v>
      </c>
      <c r="AZ1714" s="47" t="s">
        <v>156</v>
      </c>
      <c r="BA1714" s="46">
        <v>0</v>
      </c>
      <c r="BB1714" s="83">
        <v>0</v>
      </c>
      <c r="BC1714" s="83">
        <v>0</v>
      </c>
      <c r="BD1714" s="54" t="s">
        <v>2059</v>
      </c>
      <c r="BE1714" s="46">
        <v>0</v>
      </c>
      <c r="BF1714" s="46">
        <v>0</v>
      </c>
      <c r="BG1714" s="46">
        <v>0</v>
      </c>
      <c r="BH1714" s="46">
        <v>0</v>
      </c>
      <c r="BI1714" s="46">
        <v>0</v>
      </c>
      <c r="BJ1714" s="46">
        <v>0</v>
      </c>
      <c r="BK1714" s="91">
        <v>0</v>
      </c>
      <c r="BL1714" s="52">
        <v>0</v>
      </c>
      <c r="BM1714" s="52">
        <v>0</v>
      </c>
      <c r="BN1714" s="52">
        <v>0</v>
      </c>
      <c r="BO1714" s="52">
        <v>0</v>
      </c>
      <c r="BP1714" s="52">
        <v>0</v>
      </c>
      <c r="BQ1714" s="52">
        <v>1</v>
      </c>
      <c r="BR1714" s="20">
        <v>0</v>
      </c>
      <c r="BS1714" s="20"/>
      <c r="BT1714" s="20"/>
      <c r="BU1714" s="20"/>
      <c r="BV1714" s="52">
        <v>0</v>
      </c>
      <c r="BW1714" s="52">
        <v>0</v>
      </c>
      <c r="BX1714" s="52">
        <v>0</v>
      </c>
    </row>
    <row r="1715" spans="3:76" ht="20.100000000000001" customHeight="1">
      <c r="C1715" s="14">
        <v>80003101</v>
      </c>
      <c r="D1715" s="13" t="s">
        <v>2060</v>
      </c>
      <c r="E1715" s="12">
        <v>1</v>
      </c>
      <c r="F1715" s="20">
        <v>80000001</v>
      </c>
      <c r="G1715" s="14">
        <v>0</v>
      </c>
      <c r="H1715" s="14">
        <v>0</v>
      </c>
      <c r="I1715" s="14">
        <v>1</v>
      </c>
      <c r="J1715" s="14">
        <v>0</v>
      </c>
      <c r="K1715" s="14">
        <v>0</v>
      </c>
      <c r="L1715" s="12">
        <v>0</v>
      </c>
      <c r="M1715" s="12">
        <v>0</v>
      </c>
      <c r="N1715" s="12">
        <v>1</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154</v>
      </c>
      <c r="AW1715" s="12">
        <v>0</v>
      </c>
      <c r="AX1715" s="14">
        <v>0</v>
      </c>
      <c r="AY1715" s="14">
        <v>0</v>
      </c>
      <c r="AZ1715" s="13" t="s">
        <v>156</v>
      </c>
      <c r="BA1715" s="12">
        <v>0</v>
      </c>
      <c r="BB1715" s="23">
        <v>0</v>
      </c>
      <c r="BC1715" s="23">
        <v>0</v>
      </c>
      <c r="BD1715" s="34" t="s">
        <v>2061</v>
      </c>
      <c r="BE1715" s="12"/>
      <c r="BF1715" s="12">
        <v>0</v>
      </c>
      <c r="BG1715" s="12"/>
      <c r="BH1715" s="12"/>
      <c r="BI1715" s="12"/>
      <c r="BJ1715" s="12"/>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80003102</v>
      </c>
      <c r="D1716" s="13" t="s">
        <v>2062</v>
      </c>
      <c r="E1716" s="12">
        <v>1</v>
      </c>
      <c r="F1716" s="20">
        <v>80000001</v>
      </c>
      <c r="G1716" s="14">
        <v>0</v>
      </c>
      <c r="H1716" s="14">
        <v>0</v>
      </c>
      <c r="I1716" s="14">
        <v>1</v>
      </c>
      <c r="J1716" s="14">
        <v>0</v>
      </c>
      <c r="K1716" s="14">
        <v>0</v>
      </c>
      <c r="L1716" s="12">
        <v>0</v>
      </c>
      <c r="M1716" s="12">
        <v>0</v>
      </c>
      <c r="N1716" s="12">
        <v>1</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154</v>
      </c>
      <c r="AW1716" s="12">
        <v>0</v>
      </c>
      <c r="AX1716" s="14">
        <v>0</v>
      </c>
      <c r="AY1716" s="14">
        <v>0</v>
      </c>
      <c r="AZ1716" s="13" t="s">
        <v>156</v>
      </c>
      <c r="BA1716" s="12">
        <v>0</v>
      </c>
      <c r="BB1716" s="23">
        <v>0</v>
      </c>
      <c r="BC1716" s="23">
        <v>0</v>
      </c>
      <c r="BD1716" s="34" t="s">
        <v>2061</v>
      </c>
      <c r="BE1716" s="12"/>
      <c r="BF1716" s="12">
        <v>0</v>
      </c>
      <c r="BG1716" s="12"/>
      <c r="BH1716" s="12"/>
      <c r="BI1716" s="12"/>
      <c r="BJ1716" s="12"/>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80003103</v>
      </c>
      <c r="D1717" s="13" t="s">
        <v>2063</v>
      </c>
      <c r="E1717" s="12">
        <v>1</v>
      </c>
      <c r="F1717" s="20">
        <v>80000001</v>
      </c>
      <c r="G1717" s="14">
        <v>0</v>
      </c>
      <c r="H1717" s="14">
        <v>0</v>
      </c>
      <c r="I1717" s="14">
        <v>1</v>
      </c>
      <c r="J1717" s="14">
        <v>0</v>
      </c>
      <c r="K1717" s="14">
        <v>0</v>
      </c>
      <c r="L1717" s="12">
        <v>0</v>
      </c>
      <c r="M1717" s="12">
        <v>0</v>
      </c>
      <c r="N1717" s="12">
        <v>1</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154</v>
      </c>
      <c r="AW1717" s="12">
        <v>0</v>
      </c>
      <c r="AX1717" s="14">
        <v>0</v>
      </c>
      <c r="AY1717" s="14">
        <v>0</v>
      </c>
      <c r="AZ1717" s="13" t="s">
        <v>156</v>
      </c>
      <c r="BA1717" s="12">
        <v>0</v>
      </c>
      <c r="BB1717" s="23">
        <v>0</v>
      </c>
      <c r="BC1717" s="23">
        <v>0</v>
      </c>
      <c r="BD1717" s="34" t="s">
        <v>2061</v>
      </c>
      <c r="BE1717" s="12"/>
      <c r="BF1717" s="12">
        <v>0</v>
      </c>
      <c r="BG1717" s="12"/>
      <c r="BH1717" s="12"/>
      <c r="BI1717" s="12"/>
      <c r="BJ1717" s="12"/>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80003104</v>
      </c>
      <c r="D1718" s="13" t="s">
        <v>2064</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80003105</v>
      </c>
      <c r="D1719" s="13" t="s">
        <v>2065</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80003106</v>
      </c>
      <c r="D1720" s="13" t="s">
        <v>2066</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2067</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80003107</v>
      </c>
      <c r="D1721" s="13" t="s">
        <v>2068</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2069</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80003108</v>
      </c>
      <c r="D1722" s="13" t="s">
        <v>2070</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2071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80003109</v>
      </c>
      <c r="D1723" s="13" t="s">
        <v>2072</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2073</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80003110</v>
      </c>
      <c r="D1724" s="13" t="s">
        <v>2074</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2075</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80004001</v>
      </c>
      <c r="D1725" s="47" t="s">
        <v>2076</v>
      </c>
      <c r="E1725" s="12">
        <v>1</v>
      </c>
      <c r="F1725" s="20">
        <v>80000001</v>
      </c>
      <c r="G1725" s="46">
        <v>0</v>
      </c>
      <c r="H1725" s="46">
        <v>0</v>
      </c>
      <c r="I1725" s="14">
        <v>1</v>
      </c>
      <c r="J1725" s="14">
        <v>0</v>
      </c>
      <c r="K1725" s="14">
        <v>0</v>
      </c>
      <c r="L1725" s="46">
        <v>0</v>
      </c>
      <c r="M1725" s="46">
        <v>0</v>
      </c>
      <c r="N1725" s="46">
        <v>2</v>
      </c>
      <c r="O1725" s="46">
        <v>1</v>
      </c>
      <c r="P1725" s="46">
        <v>0.2</v>
      </c>
      <c r="Q1725" s="46">
        <v>0</v>
      </c>
      <c r="R1725" s="20">
        <v>0</v>
      </c>
      <c r="S1725" s="46">
        <v>0</v>
      </c>
      <c r="T1725" s="12">
        <v>1</v>
      </c>
      <c r="U1725" s="46">
        <v>2</v>
      </c>
      <c r="V1725" s="46">
        <v>0</v>
      </c>
      <c r="W1725" s="46">
        <v>0</v>
      </c>
      <c r="X1725" s="46"/>
      <c r="Y1725" s="46">
        <v>0</v>
      </c>
      <c r="Z1725" s="46">
        <v>0</v>
      </c>
      <c r="AA1725" s="46">
        <v>0</v>
      </c>
      <c r="AB1725" s="46">
        <v>0</v>
      </c>
      <c r="AC1725" s="46">
        <v>0</v>
      </c>
      <c r="AD1725" s="46">
        <v>0</v>
      </c>
      <c r="AE1725" s="46">
        <v>15</v>
      </c>
      <c r="AF1725" s="46">
        <v>1</v>
      </c>
      <c r="AG1725" s="46">
        <v>3</v>
      </c>
      <c r="AH1725" s="20">
        <v>0</v>
      </c>
      <c r="AI1725" s="20">
        <v>0</v>
      </c>
      <c r="AJ1725" s="20">
        <v>0</v>
      </c>
      <c r="AK1725" s="52">
        <v>6</v>
      </c>
      <c r="AL1725" s="46">
        <v>0</v>
      </c>
      <c r="AM1725" s="46">
        <v>0</v>
      </c>
      <c r="AN1725" s="46">
        <v>0</v>
      </c>
      <c r="AO1725" s="46">
        <v>0.5</v>
      </c>
      <c r="AP1725" s="46">
        <v>3000</v>
      </c>
      <c r="AQ1725" s="46">
        <v>0.5</v>
      </c>
      <c r="AR1725" s="46">
        <v>0</v>
      </c>
      <c r="AS1725" s="20">
        <v>0</v>
      </c>
      <c r="AT1725" s="46">
        <v>93000201</v>
      </c>
      <c r="AU1725" s="46"/>
      <c r="AV1725" s="47" t="s">
        <v>154</v>
      </c>
      <c r="AW1725" s="12">
        <v>0</v>
      </c>
      <c r="AX1725" s="48">
        <v>10000007</v>
      </c>
      <c r="AY1725" s="14">
        <v>23000050</v>
      </c>
      <c r="AZ1725" s="47" t="s">
        <v>156</v>
      </c>
      <c r="BA1725" s="46">
        <v>0</v>
      </c>
      <c r="BB1725" s="83">
        <v>0</v>
      </c>
      <c r="BC1725" s="23">
        <v>0</v>
      </c>
      <c r="BD1725" s="34" t="s">
        <v>2077</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19.5" customHeight="1">
      <c r="C1726" s="14">
        <v>80004002</v>
      </c>
      <c r="D1726" s="13" t="s">
        <v>2078</v>
      </c>
      <c r="E1726" s="14">
        <v>1</v>
      </c>
      <c r="F1726" s="20">
        <v>80000001</v>
      </c>
      <c r="G1726" s="14">
        <v>0</v>
      </c>
      <c r="H1726" s="14">
        <v>0</v>
      </c>
      <c r="I1726" s="14">
        <v>1</v>
      </c>
      <c r="J1726" s="14">
        <v>0</v>
      </c>
      <c r="K1726" s="14">
        <v>0</v>
      </c>
      <c r="L1726" s="12">
        <v>0</v>
      </c>
      <c r="M1726" s="12">
        <v>0</v>
      </c>
      <c r="N1726" s="12">
        <v>2</v>
      </c>
      <c r="O1726" s="12">
        <v>1</v>
      </c>
      <c r="P1726" s="12">
        <v>1</v>
      </c>
      <c r="Q1726" s="12">
        <v>0</v>
      </c>
      <c r="R1726" s="20">
        <v>0</v>
      </c>
      <c r="S1726" s="12">
        <v>0</v>
      </c>
      <c r="T1726" s="12">
        <v>1</v>
      </c>
      <c r="U1726" s="12">
        <v>2</v>
      </c>
      <c r="V1726" s="12">
        <v>0</v>
      </c>
      <c r="W1726" s="12">
        <v>1.2</v>
      </c>
      <c r="X1726" s="12"/>
      <c r="Y1726" s="12">
        <v>0</v>
      </c>
      <c r="Z1726" s="12">
        <v>1</v>
      </c>
      <c r="AA1726" s="12">
        <v>0</v>
      </c>
      <c r="AB1726" s="12">
        <v>0</v>
      </c>
      <c r="AC1726" s="12">
        <v>0</v>
      </c>
      <c r="AD1726" s="12">
        <v>0</v>
      </c>
      <c r="AE1726" s="12">
        <v>3</v>
      </c>
      <c r="AF1726" s="12">
        <v>1</v>
      </c>
      <c r="AG1726" s="12" t="s">
        <v>534</v>
      </c>
      <c r="AH1726" s="20">
        <v>0</v>
      </c>
      <c r="AI1726" s="20">
        <v>1</v>
      </c>
      <c r="AJ1726" s="20">
        <v>0</v>
      </c>
      <c r="AK1726" s="20">
        <v>3</v>
      </c>
      <c r="AL1726" s="12">
        <v>0</v>
      </c>
      <c r="AM1726" s="12">
        <v>0</v>
      </c>
      <c r="AN1726" s="12">
        <v>0</v>
      </c>
      <c r="AO1726" s="12">
        <v>0.5</v>
      </c>
      <c r="AP1726" s="12">
        <v>5000</v>
      </c>
      <c r="AQ1726" s="12">
        <v>0.5</v>
      </c>
      <c r="AR1726" s="12">
        <v>0</v>
      </c>
      <c r="AS1726" s="20">
        <v>0</v>
      </c>
      <c r="AT1726" s="12" t="s">
        <v>584</v>
      </c>
      <c r="AU1726" s="12"/>
      <c r="AV1726" s="15" t="s">
        <v>202</v>
      </c>
      <c r="AW1726" s="12">
        <v>0</v>
      </c>
      <c r="AX1726" s="14">
        <v>10000007</v>
      </c>
      <c r="AY1726" s="14">
        <v>70403003</v>
      </c>
      <c r="AZ1726" s="13" t="s">
        <v>156</v>
      </c>
      <c r="BA1726" s="12">
        <v>0</v>
      </c>
      <c r="BB1726" s="23">
        <v>0</v>
      </c>
      <c r="BC1726" s="23">
        <v>0</v>
      </c>
      <c r="BD1726" s="34" t="s">
        <v>2079</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80004003</v>
      </c>
      <c r="D1727" s="13" t="s">
        <v>2080</v>
      </c>
      <c r="E1727" s="12">
        <v>1</v>
      </c>
      <c r="F1727" s="20">
        <v>80000001</v>
      </c>
      <c r="G1727" s="12">
        <v>0</v>
      </c>
      <c r="H1727" s="12">
        <v>0</v>
      </c>
      <c r="I1727" s="14">
        <v>1</v>
      </c>
      <c r="J1727" s="14">
        <v>0</v>
      </c>
      <c r="K1727" s="14">
        <v>0</v>
      </c>
      <c r="L1727" s="12">
        <v>0</v>
      </c>
      <c r="M1727" s="12">
        <v>0</v>
      </c>
      <c r="N1727" s="12">
        <v>2</v>
      </c>
      <c r="O1727" s="12">
        <v>1</v>
      </c>
      <c r="P1727" s="12">
        <v>0.3</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6</v>
      </c>
      <c r="AF1727" s="12">
        <v>2</v>
      </c>
      <c r="AG1727" s="12" t="s">
        <v>152</v>
      </c>
      <c r="AH1727" s="20">
        <v>0</v>
      </c>
      <c r="AI1727" s="20">
        <v>0</v>
      </c>
      <c r="AJ1727" s="20">
        <v>0</v>
      </c>
      <c r="AK1727" s="20">
        <v>1.5</v>
      </c>
      <c r="AL1727" s="12">
        <v>0</v>
      </c>
      <c r="AM1727" s="12">
        <v>0</v>
      </c>
      <c r="AN1727" s="12">
        <v>0</v>
      </c>
      <c r="AO1727" s="12">
        <v>0.5</v>
      </c>
      <c r="AP1727" s="12">
        <v>3000</v>
      </c>
      <c r="AQ1727" s="12">
        <v>0.5</v>
      </c>
      <c r="AR1727" s="12">
        <v>0</v>
      </c>
      <c r="AS1727" s="20">
        <v>0</v>
      </c>
      <c r="AT1727" s="12">
        <v>90001021</v>
      </c>
      <c r="AU1727" s="12"/>
      <c r="AV1727" s="13" t="s">
        <v>154</v>
      </c>
      <c r="AW1727" s="12">
        <v>0</v>
      </c>
      <c r="AX1727" s="14">
        <v>10000007</v>
      </c>
      <c r="AY1727" s="14">
        <v>23000070</v>
      </c>
      <c r="AZ1727" s="13" t="s">
        <v>156</v>
      </c>
      <c r="BA1727" s="12">
        <v>0</v>
      </c>
      <c r="BB1727" s="23">
        <v>0</v>
      </c>
      <c r="BC1727" s="23">
        <v>0</v>
      </c>
      <c r="BD1727" s="34" t="s">
        <v>2081</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80004004</v>
      </c>
      <c r="D1728" s="13" t="s">
        <v>2082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173</v>
      </c>
      <c r="AW1728" s="12">
        <v>0</v>
      </c>
      <c r="AX1728" s="14">
        <v>0</v>
      </c>
      <c r="AY1728" s="14">
        <v>0</v>
      </c>
      <c r="AZ1728" s="13" t="s">
        <v>156</v>
      </c>
      <c r="BA1728" s="12" t="s">
        <v>2083</v>
      </c>
      <c r="BB1728" s="23">
        <v>0</v>
      </c>
      <c r="BC1728" s="23">
        <v>0</v>
      </c>
      <c r="BD1728" s="34" t="s">
        <v>2084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48">
        <v>80004005</v>
      </c>
      <c r="D1729" s="47" t="s">
        <v>2076</v>
      </c>
      <c r="E1729" s="48">
        <v>1</v>
      </c>
      <c r="F1729" s="20">
        <v>80000001</v>
      </c>
      <c r="G1729" s="48">
        <v>0</v>
      </c>
      <c r="H1729" s="48">
        <v>0</v>
      </c>
      <c r="I1729" s="48">
        <v>1</v>
      </c>
      <c r="J1729" s="48">
        <v>0</v>
      </c>
      <c r="K1729" s="48">
        <v>0</v>
      </c>
      <c r="L1729" s="46">
        <v>0</v>
      </c>
      <c r="M1729" s="46">
        <v>0</v>
      </c>
      <c r="N1729" s="46">
        <v>2</v>
      </c>
      <c r="O1729" s="46">
        <v>3</v>
      </c>
      <c r="P1729" s="46">
        <v>0.15</v>
      </c>
      <c r="Q1729" s="46">
        <v>0</v>
      </c>
      <c r="R1729" s="52">
        <v>0</v>
      </c>
      <c r="S1729" s="46">
        <v>0</v>
      </c>
      <c r="T1729" s="46">
        <v>1</v>
      </c>
      <c r="U1729" s="46">
        <v>2</v>
      </c>
      <c r="V1729" s="46">
        <v>0</v>
      </c>
      <c r="W1729" s="46">
        <v>0</v>
      </c>
      <c r="X1729" s="46"/>
      <c r="Y1729" s="46">
        <v>0</v>
      </c>
      <c r="Z1729" s="46">
        <v>0</v>
      </c>
      <c r="AA1729" s="46">
        <v>0</v>
      </c>
      <c r="AB1729" s="46">
        <v>0</v>
      </c>
      <c r="AC1729" s="46">
        <v>0</v>
      </c>
      <c r="AD1729" s="46">
        <v>1</v>
      </c>
      <c r="AE1729" s="46">
        <v>16</v>
      </c>
      <c r="AF1729" s="46">
        <v>1</v>
      </c>
      <c r="AG1729" s="46">
        <v>5</v>
      </c>
      <c r="AH1729" s="52">
        <v>0</v>
      </c>
      <c r="AI1729" s="52">
        <v>1</v>
      </c>
      <c r="AJ1729" s="52">
        <v>0</v>
      </c>
      <c r="AK1729" s="52">
        <v>3</v>
      </c>
      <c r="AL1729" s="46">
        <v>0</v>
      </c>
      <c r="AM1729" s="46">
        <v>0</v>
      </c>
      <c r="AN1729" s="46">
        <v>0</v>
      </c>
      <c r="AO1729" s="46">
        <v>0</v>
      </c>
      <c r="AP1729" s="46">
        <v>5000</v>
      </c>
      <c r="AQ1729" s="46">
        <v>0.1</v>
      </c>
      <c r="AR1729" s="46">
        <v>0</v>
      </c>
      <c r="AS1729" s="231" t="s">
        <v>2085</v>
      </c>
      <c r="AT1729" s="180">
        <v>0</v>
      </c>
      <c r="AU1729" s="180"/>
      <c r="AV1729" s="47" t="s">
        <v>153</v>
      </c>
      <c r="AW1729" s="46">
        <v>0</v>
      </c>
      <c r="AX1729" s="48">
        <v>0</v>
      </c>
      <c r="AY1729" s="48">
        <v>0</v>
      </c>
      <c r="AZ1729" s="47" t="s">
        <v>156</v>
      </c>
      <c r="BA1729" s="46">
        <v>0</v>
      </c>
      <c r="BB1729" s="83">
        <v>0</v>
      </c>
      <c r="BC1729" s="83">
        <v>0</v>
      </c>
      <c r="BD1729" s="54" t="s">
        <v>2086</v>
      </c>
      <c r="BE1729" s="46">
        <v>0</v>
      </c>
      <c r="BF1729" s="46">
        <v>0</v>
      </c>
      <c r="BG1729" s="46">
        <v>0</v>
      </c>
      <c r="BH1729" s="46">
        <v>0</v>
      </c>
      <c r="BI1729" s="46">
        <v>0</v>
      </c>
      <c r="BJ1729" s="46">
        <v>0</v>
      </c>
      <c r="BK1729" s="91">
        <v>0</v>
      </c>
      <c r="BL1729" s="52">
        <v>0</v>
      </c>
      <c r="BM1729" s="52">
        <v>0</v>
      </c>
      <c r="BN1729" s="52">
        <v>0</v>
      </c>
      <c r="BO1729" s="52">
        <v>0</v>
      </c>
      <c r="BP1729" s="52">
        <v>0</v>
      </c>
      <c r="BQ1729" s="52">
        <v>1</v>
      </c>
      <c r="BR1729" s="20">
        <v>0</v>
      </c>
      <c r="BS1729" s="20"/>
      <c r="BT1729" s="20"/>
      <c r="BU1729" s="20"/>
      <c r="BV1729" s="52">
        <v>0</v>
      </c>
      <c r="BW1729" s="52">
        <v>0</v>
      </c>
      <c r="BX1729" s="52">
        <v>0</v>
      </c>
    </row>
    <row r="1730" spans="3:76" ht="19.5" customHeight="1">
      <c r="C1730" s="48">
        <v>80004006</v>
      </c>
      <c r="D1730" s="47" t="s">
        <v>2087</v>
      </c>
      <c r="E1730" s="48">
        <v>1</v>
      </c>
      <c r="F1730" s="20">
        <v>80000001</v>
      </c>
      <c r="G1730" s="48">
        <v>0</v>
      </c>
      <c r="H1730" s="48">
        <v>0</v>
      </c>
      <c r="I1730" s="48">
        <v>1</v>
      </c>
      <c r="J1730" s="48">
        <v>0</v>
      </c>
      <c r="K1730" s="48">
        <v>0</v>
      </c>
      <c r="L1730" s="46">
        <v>0</v>
      </c>
      <c r="M1730" s="46">
        <v>0</v>
      </c>
      <c r="N1730" s="46">
        <v>2</v>
      </c>
      <c r="O1730" s="46">
        <v>1</v>
      </c>
      <c r="P1730" s="46">
        <v>0.15</v>
      </c>
      <c r="Q1730" s="46">
        <v>0</v>
      </c>
      <c r="R1730" s="52">
        <v>0</v>
      </c>
      <c r="S1730" s="46">
        <v>0</v>
      </c>
      <c r="T1730" s="46">
        <v>1</v>
      </c>
      <c r="U1730" s="46">
        <v>2</v>
      </c>
      <c r="V1730" s="46">
        <v>0</v>
      </c>
      <c r="W1730" s="46">
        <v>1.5</v>
      </c>
      <c r="X1730" s="46"/>
      <c r="Y1730" s="46">
        <v>0</v>
      </c>
      <c r="Z1730" s="46">
        <v>1</v>
      </c>
      <c r="AA1730" s="46">
        <v>0</v>
      </c>
      <c r="AB1730" s="46">
        <v>0</v>
      </c>
      <c r="AC1730" s="46">
        <v>0</v>
      </c>
      <c r="AD1730" s="46">
        <v>1</v>
      </c>
      <c r="AE1730" s="46">
        <v>0</v>
      </c>
      <c r="AF1730" s="46">
        <v>1</v>
      </c>
      <c r="AG1730" s="46">
        <v>6</v>
      </c>
      <c r="AH1730" s="52">
        <v>0</v>
      </c>
      <c r="AI1730" s="52">
        <v>1</v>
      </c>
      <c r="AJ1730" s="52">
        <v>0</v>
      </c>
      <c r="AK1730" s="52">
        <v>3</v>
      </c>
      <c r="AL1730" s="46">
        <v>0</v>
      </c>
      <c r="AM1730" s="46">
        <v>0</v>
      </c>
      <c r="AN1730" s="46">
        <v>0</v>
      </c>
      <c r="AO1730" s="46">
        <v>0</v>
      </c>
      <c r="AP1730" s="46">
        <v>3000</v>
      </c>
      <c r="AQ1730" s="46">
        <v>0.2</v>
      </c>
      <c r="AR1730" s="46">
        <v>0</v>
      </c>
      <c r="AS1730" s="52">
        <v>0</v>
      </c>
      <c r="AT1730" s="46">
        <v>80005106</v>
      </c>
      <c r="AU1730" s="46"/>
      <c r="AV1730" s="47" t="s">
        <v>173</v>
      </c>
      <c r="AW1730" s="46">
        <v>0</v>
      </c>
      <c r="AX1730" s="48">
        <v>0</v>
      </c>
      <c r="AY1730" s="48">
        <v>23000201</v>
      </c>
      <c r="AZ1730" s="47" t="s">
        <v>156</v>
      </c>
      <c r="BA1730" s="46">
        <v>0</v>
      </c>
      <c r="BB1730" s="83">
        <v>0</v>
      </c>
      <c r="BC1730" s="83">
        <v>0</v>
      </c>
      <c r="BD1730" s="54" t="s">
        <v>2088</v>
      </c>
      <c r="BE1730" s="46">
        <v>0</v>
      </c>
      <c r="BF1730" s="46">
        <v>0</v>
      </c>
      <c r="BG1730" s="46">
        <v>0</v>
      </c>
      <c r="BH1730" s="46">
        <v>0</v>
      </c>
      <c r="BI1730" s="46">
        <v>0</v>
      </c>
      <c r="BJ1730" s="46">
        <v>0</v>
      </c>
      <c r="BK1730" s="91">
        <v>0</v>
      </c>
      <c r="BL1730" s="52">
        <v>0</v>
      </c>
      <c r="BM1730" s="52">
        <v>0</v>
      </c>
      <c r="BN1730" s="52">
        <v>0</v>
      </c>
      <c r="BO1730" s="52">
        <v>0</v>
      </c>
      <c r="BP1730" s="52">
        <v>0</v>
      </c>
      <c r="BQ1730" s="52">
        <v>1</v>
      </c>
      <c r="BR1730" s="20">
        <v>0</v>
      </c>
      <c r="BS1730" s="20"/>
      <c r="BT1730" s="20"/>
      <c r="BU1730" s="20"/>
      <c r="BV1730" s="52">
        <v>0</v>
      </c>
      <c r="BW1730" s="52">
        <v>0</v>
      </c>
      <c r="BX1730" s="52">
        <v>0</v>
      </c>
    </row>
    <row r="1731" spans="3:76" ht="19.5" customHeight="1">
      <c r="C1731" s="48">
        <v>80004007</v>
      </c>
      <c r="D1731" s="47" t="s">
        <v>2089</v>
      </c>
      <c r="E1731" s="48">
        <v>1</v>
      </c>
      <c r="F1731" s="20">
        <v>80000001</v>
      </c>
      <c r="G1731" s="48">
        <v>0</v>
      </c>
      <c r="H1731" s="48">
        <v>0</v>
      </c>
      <c r="I1731" s="48">
        <v>1</v>
      </c>
      <c r="J1731" s="48">
        <v>0</v>
      </c>
      <c r="K1731" s="48">
        <v>0</v>
      </c>
      <c r="L1731" s="46">
        <v>0</v>
      </c>
      <c r="M1731" s="46">
        <v>0</v>
      </c>
      <c r="N1731" s="46">
        <v>2</v>
      </c>
      <c r="O1731" s="46">
        <v>3</v>
      </c>
      <c r="P1731" s="46">
        <v>0.15</v>
      </c>
      <c r="Q1731" s="46">
        <v>0</v>
      </c>
      <c r="R1731" s="52">
        <v>0</v>
      </c>
      <c r="S1731" s="46">
        <v>0</v>
      </c>
      <c r="T1731" s="46">
        <v>1</v>
      </c>
      <c r="U1731" s="46">
        <v>2</v>
      </c>
      <c r="V1731" s="46">
        <v>0</v>
      </c>
      <c r="W1731" s="46">
        <v>0</v>
      </c>
      <c r="X1731" s="46"/>
      <c r="Y1731" s="46">
        <v>0</v>
      </c>
      <c r="Z1731" s="46">
        <v>0</v>
      </c>
      <c r="AA1731" s="46">
        <v>0</v>
      </c>
      <c r="AB1731" s="46">
        <v>0</v>
      </c>
      <c r="AC1731" s="46">
        <v>0</v>
      </c>
      <c r="AD1731" s="46">
        <v>1</v>
      </c>
      <c r="AE1731" s="46">
        <v>0</v>
      </c>
      <c r="AF1731" s="46">
        <v>1</v>
      </c>
      <c r="AG1731" s="46">
        <v>5</v>
      </c>
      <c r="AH1731" s="52">
        <v>0</v>
      </c>
      <c r="AI1731" s="52">
        <v>1</v>
      </c>
      <c r="AJ1731" s="52">
        <v>0</v>
      </c>
      <c r="AK1731" s="52">
        <v>3</v>
      </c>
      <c r="AL1731" s="46">
        <v>0</v>
      </c>
      <c r="AM1731" s="46">
        <v>0</v>
      </c>
      <c r="AN1731" s="46">
        <v>0</v>
      </c>
      <c r="AO1731" s="46">
        <v>1</v>
      </c>
      <c r="AP1731" s="46">
        <v>1000</v>
      </c>
      <c r="AQ1731" s="46">
        <v>0</v>
      </c>
      <c r="AR1731" s="46">
        <v>0</v>
      </c>
      <c r="AS1731" s="181">
        <v>0</v>
      </c>
      <c r="AT1731" s="246" t="s">
        <v>2090</v>
      </c>
      <c r="AU1731" s="180"/>
      <c r="AV1731" s="47" t="s">
        <v>154</v>
      </c>
      <c r="AW1731" s="46">
        <v>0</v>
      </c>
      <c r="AX1731" s="48">
        <v>0</v>
      </c>
      <c r="AY1731" s="48">
        <v>23000202</v>
      </c>
      <c r="AZ1731" s="47" t="s">
        <v>156</v>
      </c>
      <c r="BA1731" s="46">
        <v>0</v>
      </c>
      <c r="BB1731" s="83">
        <v>0</v>
      </c>
      <c r="BC1731" s="83">
        <v>0</v>
      </c>
      <c r="BD1731" s="54" t="s">
        <v>2091</v>
      </c>
      <c r="BE1731" s="46">
        <v>0</v>
      </c>
      <c r="BF1731" s="46">
        <v>0</v>
      </c>
      <c r="BG1731" s="46">
        <v>0</v>
      </c>
      <c r="BH1731" s="46">
        <v>0</v>
      </c>
      <c r="BI1731" s="46">
        <v>0</v>
      </c>
      <c r="BJ1731" s="46">
        <v>0</v>
      </c>
      <c r="BK1731" s="91">
        <v>0</v>
      </c>
      <c r="BL1731" s="52">
        <v>0</v>
      </c>
      <c r="BM1731" s="52">
        <v>0</v>
      </c>
      <c r="BN1731" s="52">
        <v>0</v>
      </c>
      <c r="BO1731" s="52">
        <v>0</v>
      </c>
      <c r="BP1731" s="52">
        <v>0</v>
      </c>
      <c r="BQ1731" s="52">
        <v>1</v>
      </c>
      <c r="BR1731" s="20">
        <v>0</v>
      </c>
      <c r="BS1731" s="20"/>
      <c r="BT1731" s="20"/>
      <c r="BU1731" s="20"/>
      <c r="BV1731" s="52">
        <v>0</v>
      </c>
      <c r="BW1731" s="52">
        <v>0</v>
      </c>
      <c r="BX1731" s="52">
        <v>0</v>
      </c>
    </row>
    <row r="1732" spans="3:76" ht="19.5" customHeight="1">
      <c r="C1732" s="48">
        <v>80004008</v>
      </c>
      <c r="D1732" s="47" t="s">
        <v>2092</v>
      </c>
      <c r="E1732" s="48">
        <v>1</v>
      </c>
      <c r="F1732" s="20">
        <v>80000001</v>
      </c>
      <c r="G1732" s="48">
        <v>0</v>
      </c>
      <c r="H1732" s="48">
        <v>0</v>
      </c>
      <c r="I1732" s="48">
        <v>1</v>
      </c>
      <c r="J1732" s="48">
        <v>0</v>
      </c>
      <c r="K1732" s="48">
        <v>0</v>
      </c>
      <c r="L1732" s="46">
        <v>0</v>
      </c>
      <c r="M1732" s="46">
        <v>0</v>
      </c>
      <c r="N1732" s="46">
        <v>2</v>
      </c>
      <c r="O1732" s="46" t="s">
        <v>2056</v>
      </c>
      <c r="P1732" s="46" t="s">
        <v>2093</v>
      </c>
      <c r="Q1732" s="46">
        <v>0</v>
      </c>
      <c r="R1732" s="52">
        <v>0</v>
      </c>
      <c r="S1732" s="46">
        <v>0</v>
      </c>
      <c r="T1732" s="46">
        <v>1</v>
      </c>
      <c r="U1732" s="46">
        <v>2</v>
      </c>
      <c r="V1732" s="46">
        <v>0</v>
      </c>
      <c r="W1732" s="46">
        <v>0</v>
      </c>
      <c r="X1732" s="46"/>
      <c r="Y1732" s="46">
        <v>0</v>
      </c>
      <c r="Z1732" s="46">
        <v>1</v>
      </c>
      <c r="AA1732" s="46">
        <v>0</v>
      </c>
      <c r="AB1732" s="46">
        <v>0</v>
      </c>
      <c r="AC1732" s="46">
        <v>0</v>
      </c>
      <c r="AD1732" s="46">
        <v>1</v>
      </c>
      <c r="AE1732" s="46">
        <v>8</v>
      </c>
      <c r="AF1732" s="46">
        <v>1</v>
      </c>
      <c r="AG1732" s="46">
        <v>6</v>
      </c>
      <c r="AH1732" s="52">
        <v>0</v>
      </c>
      <c r="AI1732" s="52">
        <v>1</v>
      </c>
      <c r="AJ1732" s="52">
        <v>0</v>
      </c>
      <c r="AK1732" s="52">
        <v>3</v>
      </c>
      <c r="AL1732" s="46">
        <v>0</v>
      </c>
      <c r="AM1732" s="46">
        <v>0</v>
      </c>
      <c r="AN1732" s="46">
        <v>0</v>
      </c>
      <c r="AO1732" s="46">
        <v>0</v>
      </c>
      <c r="AP1732" s="46">
        <v>1000</v>
      </c>
      <c r="AQ1732" s="46">
        <v>0</v>
      </c>
      <c r="AR1732" s="46">
        <v>0</v>
      </c>
      <c r="AS1732" s="247" t="s">
        <v>2094</v>
      </c>
      <c r="AT1732" s="246" t="s">
        <v>2095</v>
      </c>
      <c r="AU1732" s="180"/>
      <c r="AV1732" s="47" t="s">
        <v>154</v>
      </c>
      <c r="AW1732" s="46">
        <v>0</v>
      </c>
      <c r="AX1732" s="48">
        <v>0</v>
      </c>
      <c r="AY1732" s="48">
        <v>23000211</v>
      </c>
      <c r="AZ1732" s="47" t="s">
        <v>156</v>
      </c>
      <c r="BA1732" s="46">
        <v>0</v>
      </c>
      <c r="BB1732" s="83">
        <v>0</v>
      </c>
      <c r="BC1732" s="83">
        <v>0</v>
      </c>
      <c r="BD1732" s="54" t="s">
        <v>2096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80004009</v>
      </c>
      <c r="D1733" s="47" t="s">
        <v>2097</v>
      </c>
      <c r="E1733" s="48">
        <v>1</v>
      </c>
      <c r="F1733" s="20">
        <v>80000001</v>
      </c>
      <c r="G1733" s="48">
        <v>0</v>
      </c>
      <c r="H1733" s="48">
        <v>0</v>
      </c>
      <c r="I1733" s="48">
        <v>1</v>
      </c>
      <c r="J1733" s="48">
        <v>0</v>
      </c>
      <c r="K1733" s="48">
        <v>0</v>
      </c>
      <c r="L1733" s="46">
        <v>0</v>
      </c>
      <c r="M1733" s="46">
        <v>0</v>
      </c>
      <c r="N1733" s="46">
        <v>2</v>
      </c>
      <c r="O1733" s="46">
        <v>16</v>
      </c>
      <c r="P1733" s="46">
        <v>5</v>
      </c>
      <c r="Q1733" s="46">
        <v>0</v>
      </c>
      <c r="R1733" s="52">
        <v>0</v>
      </c>
      <c r="S1733" s="46">
        <v>0</v>
      </c>
      <c r="T1733" s="46">
        <v>1</v>
      </c>
      <c r="U1733" s="46">
        <v>2</v>
      </c>
      <c r="V1733" s="46">
        <v>0</v>
      </c>
      <c r="W1733" s="46">
        <v>1.2</v>
      </c>
      <c r="X1733" s="46"/>
      <c r="Y1733" s="46">
        <v>0</v>
      </c>
      <c r="Z1733" s="46">
        <v>1</v>
      </c>
      <c r="AA1733" s="46">
        <v>0</v>
      </c>
      <c r="AB1733" s="46">
        <v>0</v>
      </c>
      <c r="AC1733" s="46">
        <v>0</v>
      </c>
      <c r="AD1733" s="46">
        <v>1</v>
      </c>
      <c r="AE1733" s="46">
        <v>0</v>
      </c>
      <c r="AF1733" s="46">
        <v>1</v>
      </c>
      <c r="AG1733" s="46">
        <v>2</v>
      </c>
      <c r="AH1733" s="52">
        <v>0</v>
      </c>
      <c r="AI1733" s="52">
        <v>2</v>
      </c>
      <c r="AJ1733" s="52">
        <v>0</v>
      </c>
      <c r="AK1733" s="52">
        <v>2</v>
      </c>
      <c r="AL1733" s="46">
        <v>0</v>
      </c>
      <c r="AM1733" s="46">
        <v>0</v>
      </c>
      <c r="AN1733" s="46">
        <v>0</v>
      </c>
      <c r="AO1733" s="46">
        <v>2</v>
      </c>
      <c r="AP1733" s="46">
        <v>8000</v>
      </c>
      <c r="AQ1733" s="46">
        <v>0</v>
      </c>
      <c r="AR1733" s="46">
        <v>10</v>
      </c>
      <c r="AS1733" s="181">
        <v>0</v>
      </c>
      <c r="AT1733" s="246" t="s">
        <v>153</v>
      </c>
      <c r="AU1733" s="180"/>
      <c r="AV1733" s="47" t="s">
        <v>173</v>
      </c>
      <c r="AW1733" s="46" t="s">
        <v>159</v>
      </c>
      <c r="AX1733" s="48">
        <v>10000007</v>
      </c>
      <c r="AY1733" s="48">
        <v>23000212</v>
      </c>
      <c r="AZ1733" s="47" t="s">
        <v>181</v>
      </c>
      <c r="BA1733" s="46" t="s">
        <v>2098</v>
      </c>
      <c r="BB1733" s="83">
        <v>0</v>
      </c>
      <c r="BC1733" s="83">
        <v>1</v>
      </c>
      <c r="BD1733" s="54" t="s">
        <v>1991</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20.100000000000001" customHeight="1">
      <c r="C1734" s="48">
        <v>80004010</v>
      </c>
      <c r="D1734" s="47" t="s">
        <v>2099</v>
      </c>
      <c r="E1734" s="46">
        <v>1</v>
      </c>
      <c r="F1734" s="20">
        <v>80000001</v>
      </c>
      <c r="G1734" s="46">
        <v>0</v>
      </c>
      <c r="H1734" s="46">
        <v>0</v>
      </c>
      <c r="I1734" s="48">
        <v>1</v>
      </c>
      <c r="J1734" s="48">
        <v>0</v>
      </c>
      <c r="K1734" s="48">
        <v>0</v>
      </c>
      <c r="L1734" s="46">
        <v>0</v>
      </c>
      <c r="M1734" s="46">
        <v>0</v>
      </c>
      <c r="N1734" s="46">
        <v>2</v>
      </c>
      <c r="O1734" s="46">
        <v>1</v>
      </c>
      <c r="P1734" s="46">
        <v>0.2</v>
      </c>
      <c r="Q1734" s="46">
        <v>0</v>
      </c>
      <c r="R1734" s="52">
        <v>0</v>
      </c>
      <c r="S1734" s="46">
        <v>0</v>
      </c>
      <c r="T1734" s="46">
        <v>1</v>
      </c>
      <c r="U1734" s="46">
        <v>1</v>
      </c>
      <c r="V1734" s="46">
        <v>0</v>
      </c>
      <c r="W1734" s="46">
        <v>1.2</v>
      </c>
      <c r="X1734" s="46"/>
      <c r="Y1734" s="46">
        <v>0</v>
      </c>
      <c r="Z1734" s="46">
        <v>1</v>
      </c>
      <c r="AA1734" s="46">
        <v>0</v>
      </c>
      <c r="AB1734" s="46">
        <v>0</v>
      </c>
      <c r="AC1734" s="46">
        <v>0</v>
      </c>
      <c r="AD1734" s="46">
        <v>1</v>
      </c>
      <c r="AE1734" s="46">
        <v>0</v>
      </c>
      <c r="AF1734" s="46">
        <v>2</v>
      </c>
      <c r="AG1734" s="46" t="s">
        <v>152</v>
      </c>
      <c r="AH1734" s="52">
        <v>0</v>
      </c>
      <c r="AI1734" s="52">
        <v>2</v>
      </c>
      <c r="AJ1734" s="52">
        <v>0</v>
      </c>
      <c r="AK1734" s="52">
        <v>1.5</v>
      </c>
      <c r="AL1734" s="46">
        <v>0</v>
      </c>
      <c r="AM1734" s="46">
        <v>0.1</v>
      </c>
      <c r="AN1734" s="46">
        <v>0</v>
      </c>
      <c r="AO1734" s="46">
        <v>0.5</v>
      </c>
      <c r="AP1734" s="46">
        <v>500</v>
      </c>
      <c r="AQ1734" s="46">
        <v>0</v>
      </c>
      <c r="AR1734" s="46">
        <v>15</v>
      </c>
      <c r="AS1734" s="231" t="s">
        <v>2100</v>
      </c>
      <c r="AT1734" s="246" t="s">
        <v>2101</v>
      </c>
      <c r="AU1734" s="180"/>
      <c r="AV1734" s="47" t="s">
        <v>173</v>
      </c>
      <c r="AW1734" s="46" t="s">
        <v>161</v>
      </c>
      <c r="AX1734" s="48">
        <v>10000011</v>
      </c>
      <c r="AY1734" s="48">
        <v>23000221</v>
      </c>
      <c r="AZ1734" s="47" t="s">
        <v>431</v>
      </c>
      <c r="BA1734" s="46">
        <v>0</v>
      </c>
      <c r="BB1734" s="83">
        <v>0</v>
      </c>
      <c r="BC1734" s="83">
        <v>0</v>
      </c>
      <c r="BD1734" s="54" t="s">
        <v>2102</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20.100000000000001" customHeight="1">
      <c r="C1735" s="48">
        <v>80004011</v>
      </c>
      <c r="D1735" s="47" t="s">
        <v>2099</v>
      </c>
      <c r="E1735" s="46">
        <v>1</v>
      </c>
      <c r="F1735" s="20">
        <v>80000001</v>
      </c>
      <c r="G1735" s="46">
        <v>0</v>
      </c>
      <c r="H1735" s="46">
        <v>0</v>
      </c>
      <c r="I1735" s="48">
        <v>1</v>
      </c>
      <c r="J1735" s="48">
        <v>0</v>
      </c>
      <c r="K1735" s="48">
        <v>0</v>
      </c>
      <c r="L1735" s="46">
        <v>0</v>
      </c>
      <c r="M1735" s="46">
        <v>0</v>
      </c>
      <c r="N1735" s="46">
        <v>2</v>
      </c>
      <c r="O1735" s="46">
        <v>1</v>
      </c>
      <c r="P1735" s="46">
        <v>0.2</v>
      </c>
      <c r="Q1735" s="46">
        <v>0</v>
      </c>
      <c r="R1735" s="52">
        <v>0</v>
      </c>
      <c r="S1735" s="46">
        <v>0</v>
      </c>
      <c r="T1735" s="46">
        <v>1</v>
      </c>
      <c r="U1735" s="46">
        <v>1</v>
      </c>
      <c r="V1735" s="46">
        <v>0</v>
      </c>
      <c r="W1735" s="46">
        <v>1.2</v>
      </c>
      <c r="X1735" s="46"/>
      <c r="Y1735" s="46">
        <v>0</v>
      </c>
      <c r="Z1735" s="46">
        <v>1</v>
      </c>
      <c r="AA1735" s="46">
        <v>0</v>
      </c>
      <c r="AB1735" s="46">
        <v>0</v>
      </c>
      <c r="AC1735" s="46">
        <v>0</v>
      </c>
      <c r="AD1735" s="46">
        <v>1</v>
      </c>
      <c r="AE1735" s="46">
        <v>0</v>
      </c>
      <c r="AF1735" s="46">
        <v>2</v>
      </c>
      <c r="AG1735" s="46" t="s">
        <v>152</v>
      </c>
      <c r="AH1735" s="52">
        <v>0</v>
      </c>
      <c r="AI1735" s="52">
        <v>2</v>
      </c>
      <c r="AJ1735" s="52">
        <v>0</v>
      </c>
      <c r="AK1735" s="52">
        <v>1.5</v>
      </c>
      <c r="AL1735" s="46">
        <v>0</v>
      </c>
      <c r="AM1735" s="46">
        <v>0.1</v>
      </c>
      <c r="AN1735" s="46">
        <v>0</v>
      </c>
      <c r="AO1735" s="46">
        <v>0.5</v>
      </c>
      <c r="AP1735" s="46">
        <v>500</v>
      </c>
      <c r="AQ1735" s="46">
        <v>0</v>
      </c>
      <c r="AR1735" s="46">
        <v>15</v>
      </c>
      <c r="AS1735" s="231" t="s">
        <v>2103</v>
      </c>
      <c r="AT1735" s="246" t="s">
        <v>2101</v>
      </c>
      <c r="AU1735" s="180"/>
      <c r="AV1735" s="47" t="s">
        <v>173</v>
      </c>
      <c r="AW1735" s="46" t="s">
        <v>161</v>
      </c>
      <c r="AX1735" s="48">
        <v>10000011</v>
      </c>
      <c r="AY1735" s="48">
        <v>23000221</v>
      </c>
      <c r="AZ1735" s="47" t="s">
        <v>431</v>
      </c>
      <c r="BA1735" s="46">
        <v>0</v>
      </c>
      <c r="BB1735" s="83">
        <v>0</v>
      </c>
      <c r="BC1735" s="83">
        <v>0</v>
      </c>
      <c r="BD1735" s="54" t="s">
        <v>2104</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80004012</v>
      </c>
      <c r="D1736" s="47" t="s">
        <v>1001</v>
      </c>
      <c r="E1736" s="48">
        <v>1</v>
      </c>
      <c r="F1736" s="20">
        <v>80000001</v>
      </c>
      <c r="G1736" s="48">
        <v>0</v>
      </c>
      <c r="H1736" s="48">
        <v>0</v>
      </c>
      <c r="I1736" s="48">
        <v>1</v>
      </c>
      <c r="J1736" s="48">
        <v>0</v>
      </c>
      <c r="K1736" s="48">
        <v>0</v>
      </c>
      <c r="L1736" s="46">
        <v>0</v>
      </c>
      <c r="M1736" s="46">
        <v>0</v>
      </c>
      <c r="N1736" s="46">
        <v>2</v>
      </c>
      <c r="O1736" s="46">
        <v>1</v>
      </c>
      <c r="P1736" s="46">
        <v>0.2</v>
      </c>
      <c r="Q1736" s="46">
        <v>0</v>
      </c>
      <c r="R1736" s="52">
        <v>0</v>
      </c>
      <c r="S1736" s="46">
        <v>0</v>
      </c>
      <c r="T1736" s="46">
        <v>1</v>
      </c>
      <c r="U1736" s="46">
        <v>1</v>
      </c>
      <c r="V1736" s="46">
        <v>0</v>
      </c>
      <c r="W1736" s="46">
        <v>0.3</v>
      </c>
      <c r="X1736" s="46"/>
      <c r="Y1736" s="46">
        <v>0</v>
      </c>
      <c r="Z1736" s="46">
        <v>1</v>
      </c>
      <c r="AA1736" s="46">
        <v>0</v>
      </c>
      <c r="AB1736" s="46">
        <v>0</v>
      </c>
      <c r="AC1736" s="46">
        <v>0</v>
      </c>
      <c r="AD1736" s="46">
        <v>1</v>
      </c>
      <c r="AE1736" s="46">
        <v>0</v>
      </c>
      <c r="AF1736" s="46">
        <v>1</v>
      </c>
      <c r="AG1736" s="46" t="s">
        <v>168</v>
      </c>
      <c r="AH1736" s="52">
        <v>0</v>
      </c>
      <c r="AI1736" s="52">
        <v>0</v>
      </c>
      <c r="AJ1736" s="52">
        <v>0</v>
      </c>
      <c r="AK1736" s="52">
        <v>0</v>
      </c>
      <c r="AL1736" s="46">
        <v>0</v>
      </c>
      <c r="AM1736" s="46">
        <v>0</v>
      </c>
      <c r="AN1736" s="46">
        <v>0</v>
      </c>
      <c r="AO1736" s="46">
        <v>0</v>
      </c>
      <c r="AP1736" s="46">
        <v>5000</v>
      </c>
      <c r="AQ1736" s="46">
        <v>0</v>
      </c>
      <c r="AR1736" s="46">
        <v>0</v>
      </c>
      <c r="AS1736" s="52">
        <v>0</v>
      </c>
      <c r="AT1736" s="46">
        <v>80005302</v>
      </c>
      <c r="AU1736" s="46"/>
      <c r="AV1736" s="47" t="s">
        <v>154</v>
      </c>
      <c r="AW1736" s="46" t="s">
        <v>159</v>
      </c>
      <c r="AX1736" s="48">
        <v>10000007</v>
      </c>
      <c r="AY1736" s="48">
        <v>23000222</v>
      </c>
      <c r="AZ1736" s="53" t="s">
        <v>183</v>
      </c>
      <c r="BA1736" s="53" t="s">
        <v>226</v>
      </c>
      <c r="BB1736" s="83">
        <v>0</v>
      </c>
      <c r="BC1736" s="83">
        <v>0</v>
      </c>
      <c r="BD1736" s="54" t="s">
        <v>2105</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80004013</v>
      </c>
      <c r="D1737" s="47" t="s">
        <v>2080</v>
      </c>
      <c r="E1737" s="46">
        <v>1</v>
      </c>
      <c r="F1737" s="20">
        <v>80000001</v>
      </c>
      <c r="G1737" s="46">
        <v>0</v>
      </c>
      <c r="H1737" s="46">
        <v>0</v>
      </c>
      <c r="I1737" s="48">
        <v>1</v>
      </c>
      <c r="J1737" s="48">
        <v>0</v>
      </c>
      <c r="K1737" s="48">
        <v>0</v>
      </c>
      <c r="L1737" s="46">
        <v>0</v>
      </c>
      <c r="M1737" s="46">
        <v>0</v>
      </c>
      <c r="N1737" s="46">
        <v>2</v>
      </c>
      <c r="O1737" s="46">
        <v>1</v>
      </c>
      <c r="P1737" s="46">
        <v>0.3</v>
      </c>
      <c r="Q1737" s="46">
        <v>0</v>
      </c>
      <c r="R1737" s="52">
        <v>0</v>
      </c>
      <c r="S1737" s="46">
        <v>0</v>
      </c>
      <c r="T1737" s="46">
        <v>1</v>
      </c>
      <c r="U1737" s="46">
        <v>1</v>
      </c>
      <c r="V1737" s="46">
        <v>0</v>
      </c>
      <c r="W1737" s="46">
        <v>2</v>
      </c>
      <c r="X1737" s="46"/>
      <c r="Y1737" s="46">
        <v>0</v>
      </c>
      <c r="Z1737" s="46">
        <v>0</v>
      </c>
      <c r="AA1737" s="46">
        <v>0</v>
      </c>
      <c r="AB1737" s="46">
        <v>0</v>
      </c>
      <c r="AC1737" s="46">
        <v>0</v>
      </c>
      <c r="AD1737" s="46">
        <v>0</v>
      </c>
      <c r="AE1737" s="46">
        <v>6</v>
      </c>
      <c r="AF1737" s="46">
        <v>2</v>
      </c>
      <c r="AG1737" s="46" t="s">
        <v>152</v>
      </c>
      <c r="AH1737" s="52">
        <v>0</v>
      </c>
      <c r="AI1737" s="52">
        <v>0</v>
      </c>
      <c r="AJ1737" s="52">
        <v>0</v>
      </c>
      <c r="AK1737" s="52">
        <v>1.5</v>
      </c>
      <c r="AL1737" s="46">
        <v>0</v>
      </c>
      <c r="AM1737" s="46">
        <v>0</v>
      </c>
      <c r="AN1737" s="46">
        <v>0</v>
      </c>
      <c r="AO1737" s="46">
        <v>0.5</v>
      </c>
      <c r="AP1737" s="46">
        <v>3000</v>
      </c>
      <c r="AQ1737" s="46">
        <v>0.5</v>
      </c>
      <c r="AR1737" s="46">
        <v>0</v>
      </c>
      <c r="AS1737" s="52">
        <v>0</v>
      </c>
      <c r="AT1737" s="46">
        <v>80005305</v>
      </c>
      <c r="AU1737" s="46"/>
      <c r="AV1737" s="47" t="s">
        <v>154</v>
      </c>
      <c r="AW1737" s="46">
        <v>0</v>
      </c>
      <c r="AX1737" s="48">
        <v>10000007</v>
      </c>
      <c r="AY1737" s="48">
        <v>23000223</v>
      </c>
      <c r="AZ1737" s="47" t="s">
        <v>156</v>
      </c>
      <c r="BA1737" s="46">
        <v>0</v>
      </c>
      <c r="BB1737" s="83">
        <v>0</v>
      </c>
      <c r="BC1737" s="83">
        <v>0</v>
      </c>
      <c r="BD1737" s="54" t="s">
        <v>2106</v>
      </c>
      <c r="BE1737" s="46">
        <v>0</v>
      </c>
      <c r="BF1737" s="46">
        <v>0</v>
      </c>
      <c r="BG1737" s="46">
        <v>0</v>
      </c>
      <c r="BH1737" s="46">
        <v>0</v>
      </c>
      <c r="BI1737" s="46">
        <v>0</v>
      </c>
      <c r="BJ1737" s="46">
        <v>0</v>
      </c>
      <c r="BK1737" s="46">
        <v>0</v>
      </c>
      <c r="BL1737" s="52">
        <v>0</v>
      </c>
      <c r="BM1737" s="52">
        <v>0</v>
      </c>
      <c r="BN1737" s="52">
        <v>0</v>
      </c>
      <c r="BO1737" s="52">
        <v>0</v>
      </c>
      <c r="BP1737" s="52">
        <v>0</v>
      </c>
      <c r="BQ1737" s="52">
        <v>0</v>
      </c>
      <c r="BR1737" s="20">
        <v>0</v>
      </c>
      <c r="BS1737" s="20"/>
      <c r="BT1737" s="20"/>
      <c r="BU1737" s="20"/>
      <c r="BV1737" s="52">
        <v>0</v>
      </c>
      <c r="BW1737" s="52">
        <v>0</v>
      </c>
      <c r="BX1737" s="52">
        <v>0</v>
      </c>
    </row>
    <row r="1738" spans="3:76" ht="20.100000000000001" customHeight="1">
      <c r="C1738" s="14">
        <v>81000110</v>
      </c>
      <c r="D1738" s="15" t="s">
        <v>458</v>
      </c>
      <c r="E1738" s="12">
        <v>1</v>
      </c>
      <c r="F1738" s="20">
        <v>80000001</v>
      </c>
      <c r="G1738" s="14">
        <v>0</v>
      </c>
      <c r="H1738" s="14">
        <v>0</v>
      </c>
      <c r="I1738" s="12">
        <v>1</v>
      </c>
      <c r="J1738" s="12">
        <v>0</v>
      </c>
      <c r="K1738" s="12">
        <v>0</v>
      </c>
      <c r="L1738" s="14">
        <v>0</v>
      </c>
      <c r="M1738" s="14">
        <v>0</v>
      </c>
      <c r="N1738" s="14">
        <v>1</v>
      </c>
      <c r="O1738" s="14">
        <v>0</v>
      </c>
      <c r="P1738" s="14">
        <v>0</v>
      </c>
      <c r="Q1738" s="14">
        <v>0</v>
      </c>
      <c r="R1738" s="20">
        <v>0</v>
      </c>
      <c r="S1738" s="23">
        <v>0</v>
      </c>
      <c r="T1738" s="12">
        <v>1</v>
      </c>
      <c r="U1738" s="14">
        <v>2</v>
      </c>
      <c r="V1738" s="14">
        <v>0</v>
      </c>
      <c r="W1738" s="14">
        <v>0</v>
      </c>
      <c r="X1738" s="14"/>
      <c r="Y1738" s="14">
        <v>0</v>
      </c>
      <c r="Z1738" s="14">
        <v>1</v>
      </c>
      <c r="AA1738" s="14">
        <v>0</v>
      </c>
      <c r="AB1738" s="14">
        <v>0</v>
      </c>
      <c r="AC1738" s="14">
        <v>0</v>
      </c>
      <c r="AD1738" s="14">
        <v>0</v>
      </c>
      <c r="AE1738" s="14">
        <v>9</v>
      </c>
      <c r="AF1738" s="14">
        <v>1</v>
      </c>
      <c r="AG1738" s="14">
        <v>3.5</v>
      </c>
      <c r="AH1738" s="20">
        <v>0</v>
      </c>
      <c r="AI1738" s="20">
        <v>0</v>
      </c>
      <c r="AJ1738" s="20">
        <v>0</v>
      </c>
      <c r="AK1738" s="20">
        <v>3</v>
      </c>
      <c r="AL1738" s="14">
        <v>0</v>
      </c>
      <c r="AM1738" s="14">
        <v>0</v>
      </c>
      <c r="AN1738" s="14">
        <v>0</v>
      </c>
      <c r="AO1738" s="14">
        <v>0</v>
      </c>
      <c r="AP1738" s="14">
        <v>2000</v>
      </c>
      <c r="AQ1738" s="14">
        <v>0</v>
      </c>
      <c r="AR1738" s="14">
        <v>0</v>
      </c>
      <c r="AS1738" s="20">
        <v>0</v>
      </c>
      <c r="AT1738" s="224" t="s">
        <v>2107</v>
      </c>
      <c r="AU1738" s="14"/>
      <c r="AV1738" s="15" t="s">
        <v>173</v>
      </c>
      <c r="AW1738" s="14" t="s">
        <v>159</v>
      </c>
      <c r="AX1738" s="14">
        <v>10000007</v>
      </c>
      <c r="AY1738" s="14">
        <v>70403003</v>
      </c>
      <c r="AZ1738" s="13" t="s">
        <v>178</v>
      </c>
      <c r="BA1738" s="15">
        <v>0</v>
      </c>
      <c r="BB1738" s="23">
        <v>0</v>
      </c>
      <c r="BC1738" s="23">
        <v>0</v>
      </c>
      <c r="BD1738" s="33" t="s">
        <v>2108</v>
      </c>
      <c r="BE1738" s="14">
        <v>0</v>
      </c>
      <c r="BF1738" s="12">
        <v>0</v>
      </c>
      <c r="BG1738" s="14">
        <v>0</v>
      </c>
      <c r="BH1738" s="14">
        <v>0</v>
      </c>
      <c r="BI1738" s="14">
        <v>0</v>
      </c>
      <c r="BJ1738" s="14">
        <v>0</v>
      </c>
      <c r="BK1738" s="26">
        <v>0</v>
      </c>
      <c r="BL1738" s="20">
        <v>1</v>
      </c>
      <c r="BM1738" s="20">
        <v>0</v>
      </c>
      <c r="BN1738" s="20">
        <v>0</v>
      </c>
      <c r="BO1738" s="20">
        <v>0</v>
      </c>
      <c r="BP1738" s="20">
        <v>0</v>
      </c>
      <c r="BQ1738" s="20">
        <v>0</v>
      </c>
      <c r="BR1738" s="20">
        <v>0</v>
      </c>
      <c r="BS1738" s="20"/>
      <c r="BT1738" s="20"/>
      <c r="BU1738" s="20"/>
      <c r="BV1738" s="20">
        <v>0</v>
      </c>
      <c r="BW1738" s="20">
        <v>0</v>
      </c>
      <c r="BX1738" s="20">
        <v>0</v>
      </c>
    </row>
    <row r="1739" spans="3:76" ht="19.5" customHeight="1">
      <c r="C1739" s="14">
        <v>81000120</v>
      </c>
      <c r="D1739" s="15" t="s">
        <v>1954</v>
      </c>
      <c r="E1739" s="12">
        <v>1</v>
      </c>
      <c r="F1739" s="20">
        <v>80000001</v>
      </c>
      <c r="G1739" s="14">
        <v>0</v>
      </c>
      <c r="H1739" s="14">
        <v>0</v>
      </c>
      <c r="I1739" s="12">
        <v>1</v>
      </c>
      <c r="J1739" s="14">
        <v>0</v>
      </c>
      <c r="K1739" s="12">
        <v>0</v>
      </c>
      <c r="L1739" s="14">
        <v>0</v>
      </c>
      <c r="M1739" s="14">
        <v>0</v>
      </c>
      <c r="N1739" s="14">
        <v>1</v>
      </c>
      <c r="O1739" s="14">
        <v>0</v>
      </c>
      <c r="P1739" s="14">
        <v>0</v>
      </c>
      <c r="Q1739" s="14">
        <v>0</v>
      </c>
      <c r="R1739" s="20">
        <v>0</v>
      </c>
      <c r="S1739" s="23">
        <v>0</v>
      </c>
      <c r="T1739" s="12">
        <v>1</v>
      </c>
      <c r="U1739" s="14">
        <v>2</v>
      </c>
      <c r="V1739" s="14">
        <v>0</v>
      </c>
      <c r="W1739" s="14">
        <v>0</v>
      </c>
      <c r="X1739" s="14"/>
      <c r="Y1739" s="14">
        <v>0</v>
      </c>
      <c r="Z1739" s="14">
        <v>1</v>
      </c>
      <c r="AA1739" s="14">
        <v>0</v>
      </c>
      <c r="AB1739" s="14">
        <v>0</v>
      </c>
      <c r="AC1739" s="14">
        <v>0</v>
      </c>
      <c r="AD1739" s="14">
        <v>0</v>
      </c>
      <c r="AE1739" s="14">
        <v>9</v>
      </c>
      <c r="AF1739" s="14">
        <v>2</v>
      </c>
      <c r="AG1739" s="14" t="s">
        <v>779</v>
      </c>
      <c r="AH1739" s="20">
        <v>2</v>
      </c>
      <c r="AI1739" s="20">
        <v>3</v>
      </c>
      <c r="AJ1739" s="20">
        <v>0</v>
      </c>
      <c r="AK1739" s="20">
        <v>3</v>
      </c>
      <c r="AL1739" s="14">
        <v>0</v>
      </c>
      <c r="AM1739" s="14">
        <v>0</v>
      </c>
      <c r="AN1739" s="14">
        <v>0</v>
      </c>
      <c r="AO1739" s="14">
        <v>0</v>
      </c>
      <c r="AP1739" s="14">
        <v>3000</v>
      </c>
      <c r="AQ1739" s="14">
        <v>0</v>
      </c>
      <c r="AR1739" s="14">
        <v>0</v>
      </c>
      <c r="AS1739" s="20">
        <v>0</v>
      </c>
      <c r="AT1739" s="14">
        <v>81000120</v>
      </c>
      <c r="AU1739" s="14"/>
      <c r="AV1739" s="15" t="s">
        <v>173</v>
      </c>
      <c r="AW1739" s="14" t="s">
        <v>155</v>
      </c>
      <c r="AX1739" s="14">
        <v>10001007</v>
      </c>
      <c r="AY1739" s="14">
        <v>21010030</v>
      </c>
      <c r="AZ1739" s="15" t="s">
        <v>156</v>
      </c>
      <c r="BA1739" s="15">
        <v>0</v>
      </c>
      <c r="BB1739" s="23">
        <v>0</v>
      </c>
      <c r="BC1739" s="23">
        <v>0</v>
      </c>
      <c r="BD1739" s="33" t="s">
        <v>2109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81000130</v>
      </c>
      <c r="D1740" s="15" t="s">
        <v>2110</v>
      </c>
      <c r="E1740" s="12">
        <v>1</v>
      </c>
      <c r="F1740" s="20">
        <v>80000001</v>
      </c>
      <c r="G1740" s="14">
        <v>0</v>
      </c>
      <c r="H1740" s="14">
        <v>0</v>
      </c>
      <c r="I1740" s="12">
        <v>1</v>
      </c>
      <c r="J1740" s="12">
        <v>0</v>
      </c>
      <c r="K1740" s="12">
        <v>0</v>
      </c>
      <c r="L1740" s="14">
        <v>0</v>
      </c>
      <c r="M1740" s="14">
        <v>0</v>
      </c>
      <c r="N1740" s="14">
        <v>1</v>
      </c>
      <c r="O1740" s="14">
        <v>0</v>
      </c>
      <c r="P1740" s="14">
        <v>0</v>
      </c>
      <c r="Q1740" s="14">
        <v>0</v>
      </c>
      <c r="R1740" s="20">
        <v>0</v>
      </c>
      <c r="S1740" s="23">
        <v>0</v>
      </c>
      <c r="T1740" s="12">
        <v>1</v>
      </c>
      <c r="U1740" s="14">
        <v>2</v>
      </c>
      <c r="V1740" s="14">
        <v>0</v>
      </c>
      <c r="W1740" s="14">
        <v>0</v>
      </c>
      <c r="X1740" s="14"/>
      <c r="Y1740" s="14">
        <v>0</v>
      </c>
      <c r="Z1740" s="14">
        <v>1</v>
      </c>
      <c r="AA1740" s="14">
        <v>0</v>
      </c>
      <c r="AB1740" s="14">
        <v>0</v>
      </c>
      <c r="AC1740" s="14">
        <v>0</v>
      </c>
      <c r="AD1740" s="14">
        <v>0</v>
      </c>
      <c r="AE1740" s="14">
        <v>9</v>
      </c>
      <c r="AF1740" s="14">
        <v>1</v>
      </c>
      <c r="AG1740" s="14">
        <v>3.5</v>
      </c>
      <c r="AH1740" s="20">
        <v>0</v>
      </c>
      <c r="AI1740" s="20">
        <v>0</v>
      </c>
      <c r="AJ1740" s="20">
        <v>0</v>
      </c>
      <c r="AK1740" s="20">
        <v>3</v>
      </c>
      <c r="AL1740" s="14">
        <v>0</v>
      </c>
      <c r="AM1740" s="14">
        <v>0</v>
      </c>
      <c r="AN1740" s="14">
        <v>0</v>
      </c>
      <c r="AO1740" s="14">
        <v>0</v>
      </c>
      <c r="AP1740" s="14">
        <v>2000</v>
      </c>
      <c r="AQ1740" s="14">
        <v>0</v>
      </c>
      <c r="AR1740" s="14">
        <v>0</v>
      </c>
      <c r="AS1740" s="20">
        <v>0</v>
      </c>
      <c r="AT1740" s="14">
        <v>81000130</v>
      </c>
      <c r="AU1740" s="14"/>
      <c r="AV1740" s="15" t="s">
        <v>173</v>
      </c>
      <c r="AW1740" s="14" t="s">
        <v>159</v>
      </c>
      <c r="AX1740" s="14">
        <v>10000009</v>
      </c>
      <c r="AY1740" s="14">
        <v>21030010</v>
      </c>
      <c r="AZ1740" s="13" t="s">
        <v>178</v>
      </c>
      <c r="BA1740" s="15">
        <v>0</v>
      </c>
      <c r="BB1740" s="23">
        <v>0</v>
      </c>
      <c r="BC1740" s="23">
        <v>0</v>
      </c>
      <c r="BD1740" s="33" t="s">
        <v>2111</v>
      </c>
      <c r="BE1740" s="14">
        <v>0</v>
      </c>
      <c r="BF1740" s="12">
        <v>0</v>
      </c>
      <c r="BG1740" s="14">
        <v>0</v>
      </c>
      <c r="BH1740" s="14">
        <v>0</v>
      </c>
      <c r="BI1740" s="14">
        <v>0</v>
      </c>
      <c r="BJ1740" s="14">
        <v>0</v>
      </c>
      <c r="BK1740" s="26">
        <v>0</v>
      </c>
      <c r="BL1740" s="20">
        <v>1</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81000140</v>
      </c>
      <c r="D1741" s="15" t="s">
        <v>2112</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14">
        <v>81000140</v>
      </c>
      <c r="AU1741" s="14"/>
      <c r="AV1741" s="15" t="s">
        <v>173</v>
      </c>
      <c r="AW1741" s="14" t="s">
        <v>159</v>
      </c>
      <c r="AX1741" s="14">
        <v>10000015</v>
      </c>
      <c r="AY1741" s="14">
        <v>21000030</v>
      </c>
      <c r="AZ1741" s="13" t="s">
        <v>178</v>
      </c>
      <c r="BA1741" s="15">
        <v>0</v>
      </c>
      <c r="BB1741" s="23">
        <v>0</v>
      </c>
      <c r="BC1741" s="23">
        <v>0</v>
      </c>
      <c r="BD1741" s="33" t="s">
        <v>2113</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81000150</v>
      </c>
      <c r="D1742" s="53" t="s">
        <v>2114</v>
      </c>
      <c r="E1742" s="48">
        <v>1</v>
      </c>
      <c r="F1742" s="20">
        <v>80000001</v>
      </c>
      <c r="G1742" s="48">
        <v>0</v>
      </c>
      <c r="H1742" s="48">
        <v>0</v>
      </c>
      <c r="I1742" s="46">
        <v>1</v>
      </c>
      <c r="J1742" s="46">
        <v>0</v>
      </c>
      <c r="K1742" s="48">
        <v>0</v>
      </c>
      <c r="L1742" s="48">
        <v>0</v>
      </c>
      <c r="M1742" s="48">
        <v>0</v>
      </c>
      <c r="N1742" s="48">
        <v>1</v>
      </c>
      <c r="O1742" s="48">
        <v>0</v>
      </c>
      <c r="P1742" s="48">
        <v>0</v>
      </c>
      <c r="Q1742" s="48">
        <v>0</v>
      </c>
      <c r="R1742" s="52">
        <v>0</v>
      </c>
      <c r="S1742" s="83">
        <v>0</v>
      </c>
      <c r="T1742" s="46">
        <v>1</v>
      </c>
      <c r="U1742" s="48">
        <v>2</v>
      </c>
      <c r="V1742" s="48">
        <v>0</v>
      </c>
      <c r="W1742" s="14">
        <v>0</v>
      </c>
      <c r="X1742" s="14"/>
      <c r="Y1742" s="14">
        <v>0</v>
      </c>
      <c r="Z1742" s="48">
        <v>1</v>
      </c>
      <c r="AA1742" s="48">
        <v>0</v>
      </c>
      <c r="AB1742" s="48">
        <v>0</v>
      </c>
      <c r="AC1742" s="48">
        <v>0</v>
      </c>
      <c r="AD1742" s="48">
        <v>0</v>
      </c>
      <c r="AE1742" s="48">
        <v>9</v>
      </c>
      <c r="AF1742" s="48">
        <v>1</v>
      </c>
      <c r="AG1742" s="48">
        <v>4</v>
      </c>
      <c r="AH1742" s="52">
        <v>2</v>
      </c>
      <c r="AI1742" s="52">
        <v>1</v>
      </c>
      <c r="AJ1742" s="52">
        <v>0</v>
      </c>
      <c r="AK1742" s="52">
        <v>8</v>
      </c>
      <c r="AL1742" s="48">
        <v>0</v>
      </c>
      <c r="AM1742" s="48">
        <v>0</v>
      </c>
      <c r="AN1742" s="48">
        <v>0</v>
      </c>
      <c r="AO1742" s="48">
        <v>0</v>
      </c>
      <c r="AP1742" s="48">
        <v>360000</v>
      </c>
      <c r="AQ1742" s="48">
        <v>0</v>
      </c>
      <c r="AR1742" s="48">
        <v>0</v>
      </c>
      <c r="AS1742" s="52">
        <v>0</v>
      </c>
      <c r="AT1742" s="48">
        <v>0</v>
      </c>
      <c r="AU1742" s="48"/>
      <c r="AV1742" s="15" t="s">
        <v>173</v>
      </c>
      <c r="AW1742" s="48" t="s">
        <v>266</v>
      </c>
      <c r="AX1742" s="48">
        <v>10002001</v>
      </c>
      <c r="AY1742" s="48">
        <v>21201020</v>
      </c>
      <c r="AZ1742" s="53" t="s">
        <v>267</v>
      </c>
      <c r="BA1742" s="53" t="s">
        <v>2115</v>
      </c>
      <c r="BB1742" s="83">
        <v>0</v>
      </c>
      <c r="BC1742" s="83">
        <v>0</v>
      </c>
      <c r="BD1742" s="117" t="s">
        <v>2116</v>
      </c>
      <c r="BE1742" s="48">
        <v>0</v>
      </c>
      <c r="BF1742" s="46">
        <v>0</v>
      </c>
      <c r="BG1742" s="48">
        <v>0</v>
      </c>
      <c r="BH1742" s="48">
        <v>0</v>
      </c>
      <c r="BI1742" s="48">
        <v>0</v>
      </c>
      <c r="BJ1742" s="48">
        <v>0</v>
      </c>
      <c r="BK1742" s="91">
        <v>0</v>
      </c>
      <c r="BL1742" s="52">
        <v>0</v>
      </c>
      <c r="BM1742" s="52">
        <v>0</v>
      </c>
      <c r="BN1742" s="52">
        <v>0</v>
      </c>
      <c r="BO1742" s="52">
        <v>0</v>
      </c>
      <c r="BP1742" s="52">
        <v>0</v>
      </c>
      <c r="BQ1742" s="52">
        <v>0</v>
      </c>
      <c r="BR1742" s="20">
        <v>0</v>
      </c>
      <c r="BS1742" s="20"/>
      <c r="BT1742" s="20"/>
      <c r="BU1742" s="20"/>
      <c r="BV1742" s="52">
        <v>0</v>
      </c>
      <c r="BW1742" s="52">
        <v>0</v>
      </c>
      <c r="BX1742" s="52">
        <v>0</v>
      </c>
    </row>
    <row r="1743" spans="3:76" ht="19.5" customHeight="1">
      <c r="C1743" s="14">
        <v>81000151</v>
      </c>
      <c r="D1743" s="53" t="s">
        <v>2117</v>
      </c>
      <c r="E1743" s="46">
        <v>1</v>
      </c>
      <c r="F1743" s="20">
        <v>80000001</v>
      </c>
      <c r="G1743" s="46">
        <v>0</v>
      </c>
      <c r="H1743" s="46">
        <v>0</v>
      </c>
      <c r="I1743" s="46">
        <v>1</v>
      </c>
      <c r="J1743" s="46">
        <v>0</v>
      </c>
      <c r="K1743" s="46">
        <v>0</v>
      </c>
      <c r="L1743" s="48">
        <v>0</v>
      </c>
      <c r="M1743" s="48">
        <v>0</v>
      </c>
      <c r="N1743" s="48">
        <v>2</v>
      </c>
      <c r="O1743" s="48">
        <v>10</v>
      </c>
      <c r="P1743" s="48">
        <v>0.8</v>
      </c>
      <c r="Q1743" s="48">
        <v>0</v>
      </c>
      <c r="R1743" s="52">
        <v>0</v>
      </c>
      <c r="S1743" s="83">
        <v>0</v>
      </c>
      <c r="T1743" s="46">
        <v>1</v>
      </c>
      <c r="U1743" s="48">
        <v>2</v>
      </c>
      <c r="V1743" s="48">
        <v>0</v>
      </c>
      <c r="W1743" s="14">
        <v>0</v>
      </c>
      <c r="X1743" s="14"/>
      <c r="Y1743" s="14">
        <v>0</v>
      </c>
      <c r="Z1743" s="48">
        <v>1</v>
      </c>
      <c r="AA1743" s="48">
        <v>0</v>
      </c>
      <c r="AB1743" s="48">
        <v>0</v>
      </c>
      <c r="AC1743" s="48">
        <v>0</v>
      </c>
      <c r="AD1743" s="48">
        <v>0</v>
      </c>
      <c r="AE1743" s="48">
        <v>9</v>
      </c>
      <c r="AF1743" s="48">
        <v>1</v>
      </c>
      <c r="AG1743" s="48">
        <v>4</v>
      </c>
      <c r="AH1743" s="52">
        <v>2</v>
      </c>
      <c r="AI1743" s="52">
        <v>1</v>
      </c>
      <c r="AJ1743" s="52">
        <v>1</v>
      </c>
      <c r="AK1743" s="52">
        <v>2</v>
      </c>
      <c r="AL1743" s="48">
        <v>0</v>
      </c>
      <c r="AM1743" s="48">
        <v>0</v>
      </c>
      <c r="AN1743" s="48">
        <v>0</v>
      </c>
      <c r="AO1743" s="48">
        <v>0</v>
      </c>
      <c r="AP1743" s="48">
        <v>3000</v>
      </c>
      <c r="AQ1743" s="48">
        <v>0</v>
      </c>
      <c r="AR1743" s="48">
        <v>0</v>
      </c>
      <c r="AS1743" s="52">
        <v>0</v>
      </c>
      <c r="AT1743" s="48">
        <v>81000120</v>
      </c>
      <c r="AU1743" s="48"/>
      <c r="AV1743" s="15" t="s">
        <v>173</v>
      </c>
      <c r="AW1743" s="48" t="s">
        <v>174</v>
      </c>
      <c r="AX1743" s="48">
        <v>10002001</v>
      </c>
      <c r="AY1743" s="48">
        <v>21201020</v>
      </c>
      <c r="AZ1743" s="53" t="s">
        <v>156</v>
      </c>
      <c r="BA1743" s="53">
        <v>0</v>
      </c>
      <c r="BB1743" s="83">
        <v>0</v>
      </c>
      <c r="BC1743" s="83">
        <v>0</v>
      </c>
      <c r="BD1743" s="87" t="s">
        <v>2118</v>
      </c>
      <c r="BE1743" s="48">
        <v>0</v>
      </c>
      <c r="BF1743" s="46">
        <v>0</v>
      </c>
      <c r="BG1743" s="48">
        <v>0</v>
      </c>
      <c r="BH1743" s="48">
        <v>0</v>
      </c>
      <c r="BI1743" s="48">
        <v>0</v>
      </c>
      <c r="BJ1743" s="48">
        <v>0</v>
      </c>
      <c r="BK1743" s="91">
        <v>0</v>
      </c>
      <c r="BL1743" s="52">
        <v>0</v>
      </c>
      <c r="BM1743" s="52">
        <v>0</v>
      </c>
      <c r="BN1743" s="52">
        <v>0</v>
      </c>
      <c r="BO1743" s="52">
        <v>0</v>
      </c>
      <c r="BP1743" s="52">
        <v>0</v>
      </c>
      <c r="BQ1743" s="52">
        <v>0</v>
      </c>
      <c r="BR1743" s="20">
        <v>0</v>
      </c>
      <c r="BS1743" s="20"/>
      <c r="BT1743" s="20"/>
      <c r="BU1743" s="20"/>
      <c r="BV1743" s="52">
        <v>0</v>
      </c>
      <c r="BW1743" s="52">
        <v>0</v>
      </c>
      <c r="BX1743" s="52">
        <v>0</v>
      </c>
    </row>
    <row r="1744" spans="3:76" ht="19.5" customHeight="1">
      <c r="C1744" s="14">
        <v>81000160</v>
      </c>
      <c r="D1744" s="13" t="s">
        <v>2119</v>
      </c>
      <c r="E1744" s="12">
        <v>1</v>
      </c>
      <c r="F1744" s="20">
        <v>80000001</v>
      </c>
      <c r="G1744" s="12">
        <v>0</v>
      </c>
      <c r="H1744" s="12">
        <v>0</v>
      </c>
      <c r="I1744" s="12">
        <v>1</v>
      </c>
      <c r="J1744" s="12">
        <v>0</v>
      </c>
      <c r="K1744" s="12">
        <v>0</v>
      </c>
      <c r="L1744" s="12">
        <v>0</v>
      </c>
      <c r="M1744" s="12">
        <v>0</v>
      </c>
      <c r="N1744" s="12">
        <v>1</v>
      </c>
      <c r="O1744" s="12">
        <v>0</v>
      </c>
      <c r="P1744" s="12">
        <v>0</v>
      </c>
      <c r="Q1744" s="12">
        <v>0</v>
      </c>
      <c r="R1744" s="20">
        <v>0</v>
      </c>
      <c r="S1744" s="12">
        <v>0</v>
      </c>
      <c r="T1744" s="12">
        <v>1</v>
      </c>
      <c r="U1744" s="12">
        <v>2</v>
      </c>
      <c r="V1744" s="12">
        <v>0</v>
      </c>
      <c r="W1744" s="14">
        <v>0</v>
      </c>
      <c r="X1744" s="14"/>
      <c r="Y1744" s="14">
        <v>0</v>
      </c>
      <c r="Z1744" s="12">
        <v>1</v>
      </c>
      <c r="AA1744" s="12">
        <v>0</v>
      </c>
      <c r="AB1744" s="12">
        <v>0</v>
      </c>
      <c r="AC1744" s="12">
        <v>0</v>
      </c>
      <c r="AD1744" s="12">
        <v>0</v>
      </c>
      <c r="AE1744" s="12">
        <v>9</v>
      </c>
      <c r="AF1744" s="12">
        <v>1</v>
      </c>
      <c r="AG1744" s="12">
        <v>2</v>
      </c>
      <c r="AH1744" s="20">
        <v>7</v>
      </c>
      <c r="AI1744" s="20">
        <v>0</v>
      </c>
      <c r="AJ1744" s="20">
        <v>0</v>
      </c>
      <c r="AK1744" s="20">
        <v>15</v>
      </c>
      <c r="AL1744" s="12">
        <v>0</v>
      </c>
      <c r="AM1744" s="12">
        <v>0</v>
      </c>
      <c r="AN1744" s="12">
        <v>0</v>
      </c>
      <c r="AO1744" s="12">
        <v>0</v>
      </c>
      <c r="AP1744" s="12">
        <v>3000</v>
      </c>
      <c r="AQ1744" s="12">
        <v>0</v>
      </c>
      <c r="AR1744" s="12">
        <v>0</v>
      </c>
      <c r="AS1744" s="20">
        <v>0</v>
      </c>
      <c r="AT1744" s="224" t="s">
        <v>2107</v>
      </c>
      <c r="AU1744" s="14"/>
      <c r="AV1744" s="15" t="s">
        <v>173</v>
      </c>
      <c r="AW1744" s="12" t="s">
        <v>159</v>
      </c>
      <c r="AX1744" s="14">
        <v>10000007</v>
      </c>
      <c r="AY1744" s="14">
        <v>21101050</v>
      </c>
      <c r="AZ1744" s="13" t="s">
        <v>2120</v>
      </c>
      <c r="BA1744" s="12">
        <v>0</v>
      </c>
      <c r="BB1744" s="23">
        <v>0</v>
      </c>
      <c r="BC1744" s="23">
        <v>0</v>
      </c>
      <c r="BD1744" s="33" t="s">
        <v>2121</v>
      </c>
      <c r="BE1744" s="12">
        <v>0</v>
      </c>
      <c r="BF1744" s="12">
        <v>0</v>
      </c>
      <c r="BG1744" s="12">
        <v>0</v>
      </c>
      <c r="BH1744" s="12">
        <v>0</v>
      </c>
      <c r="BI1744" s="12">
        <v>0</v>
      </c>
      <c r="BJ1744" s="12">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81000170</v>
      </c>
      <c r="D1745" s="13" t="s">
        <v>2122</v>
      </c>
      <c r="E1745" s="12">
        <v>1</v>
      </c>
      <c r="F1745" s="20">
        <v>80000001</v>
      </c>
      <c r="G1745" s="12">
        <v>0</v>
      </c>
      <c r="H1745" s="12">
        <v>0</v>
      </c>
      <c r="I1745" s="12">
        <v>1</v>
      </c>
      <c r="J1745" s="12">
        <v>0</v>
      </c>
      <c r="K1745" s="12">
        <v>0</v>
      </c>
      <c r="L1745" s="12">
        <v>0</v>
      </c>
      <c r="M1745" s="12">
        <v>0</v>
      </c>
      <c r="N1745" s="12">
        <v>6</v>
      </c>
      <c r="O1745" s="12">
        <v>0</v>
      </c>
      <c r="P1745" s="12">
        <v>0</v>
      </c>
      <c r="Q1745" s="12">
        <v>0</v>
      </c>
      <c r="R1745" s="20">
        <v>0</v>
      </c>
      <c r="S1745" s="12">
        <v>0</v>
      </c>
      <c r="T1745" s="12">
        <v>1</v>
      </c>
      <c r="U1745" s="12">
        <v>2</v>
      </c>
      <c r="V1745" s="12">
        <v>0</v>
      </c>
      <c r="W1745" s="14">
        <v>0</v>
      </c>
      <c r="X1745" s="14"/>
      <c r="Y1745" s="14">
        <v>0</v>
      </c>
      <c r="Z1745" s="12">
        <v>1</v>
      </c>
      <c r="AA1745" s="12">
        <v>0</v>
      </c>
      <c r="AB1745" s="12">
        <v>0</v>
      </c>
      <c r="AC1745" s="12">
        <v>0</v>
      </c>
      <c r="AD1745" s="12">
        <v>0</v>
      </c>
      <c r="AE1745" s="12">
        <v>9</v>
      </c>
      <c r="AF1745" s="12">
        <v>1</v>
      </c>
      <c r="AG1745" s="12">
        <v>3</v>
      </c>
      <c r="AH1745" s="20">
        <v>2</v>
      </c>
      <c r="AI1745" s="20">
        <v>1</v>
      </c>
      <c r="AJ1745" s="20">
        <v>0</v>
      </c>
      <c r="AK1745" s="20">
        <v>6</v>
      </c>
      <c r="AL1745" s="12">
        <v>0</v>
      </c>
      <c r="AM1745" s="12">
        <v>0</v>
      </c>
      <c r="AN1745" s="12">
        <v>0</v>
      </c>
      <c r="AO1745" s="12">
        <v>0</v>
      </c>
      <c r="AP1745" s="12">
        <v>3000</v>
      </c>
      <c r="AQ1745" s="12">
        <v>0</v>
      </c>
      <c r="AR1745" s="12">
        <v>0</v>
      </c>
      <c r="AS1745" s="20">
        <v>0</v>
      </c>
      <c r="AT1745" s="12" t="s">
        <v>153</v>
      </c>
      <c r="AU1745" s="12"/>
      <c r="AV1745" s="15" t="s">
        <v>173</v>
      </c>
      <c r="AW1745" s="12" t="s">
        <v>161</v>
      </c>
      <c r="AX1745" s="14">
        <v>10000015</v>
      </c>
      <c r="AY1745" s="14">
        <v>21000030</v>
      </c>
      <c r="AZ1745" s="13" t="s">
        <v>162</v>
      </c>
      <c r="BA1745" s="12">
        <v>0</v>
      </c>
      <c r="BB1745" s="23">
        <v>0</v>
      </c>
      <c r="BC1745" s="23">
        <v>0</v>
      </c>
      <c r="BD1745" s="24" t="s">
        <v>2123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81000310</v>
      </c>
      <c r="D1746" s="13" t="s">
        <v>2124</v>
      </c>
      <c r="E1746" s="20">
        <v>1</v>
      </c>
      <c r="F1746" s="20">
        <v>80000001</v>
      </c>
      <c r="G1746" s="20">
        <v>0</v>
      </c>
      <c r="H1746" s="20">
        <v>0</v>
      </c>
      <c r="I1746" s="20">
        <v>1</v>
      </c>
      <c r="J1746" s="20">
        <v>0</v>
      </c>
      <c r="K1746" s="12">
        <v>0</v>
      </c>
      <c r="L1746" s="20">
        <v>0</v>
      </c>
      <c r="M1746" s="20">
        <v>0</v>
      </c>
      <c r="N1746" s="20">
        <v>1</v>
      </c>
      <c r="O1746" s="20">
        <v>0</v>
      </c>
      <c r="P1746" s="20">
        <v>0</v>
      </c>
      <c r="Q1746" s="20">
        <v>0</v>
      </c>
      <c r="R1746" s="20">
        <v>0</v>
      </c>
      <c r="S1746" s="20">
        <v>0</v>
      </c>
      <c r="T1746" s="20">
        <v>1</v>
      </c>
      <c r="U1746" s="20">
        <v>2</v>
      </c>
      <c r="V1746" s="20">
        <v>0</v>
      </c>
      <c r="W1746" s="20">
        <v>0</v>
      </c>
      <c r="X1746" s="20"/>
      <c r="Y1746" s="20">
        <v>0</v>
      </c>
      <c r="Z1746" s="20">
        <v>1</v>
      </c>
      <c r="AA1746" s="20">
        <v>0</v>
      </c>
      <c r="AB1746" s="20">
        <v>0</v>
      </c>
      <c r="AC1746" s="20">
        <v>0</v>
      </c>
      <c r="AD1746" s="20">
        <v>0</v>
      </c>
      <c r="AE1746" s="20">
        <v>1</v>
      </c>
      <c r="AF1746" s="20">
        <v>0</v>
      </c>
      <c r="AG1746" s="20">
        <v>0</v>
      </c>
      <c r="AH1746" s="20">
        <v>2</v>
      </c>
      <c r="AI1746" s="20">
        <v>0</v>
      </c>
      <c r="AJ1746" s="20">
        <v>0</v>
      </c>
      <c r="AK1746" s="20">
        <v>0</v>
      </c>
      <c r="AL1746" s="20">
        <v>0</v>
      </c>
      <c r="AM1746" s="20">
        <v>0</v>
      </c>
      <c r="AN1746" s="20">
        <v>0</v>
      </c>
      <c r="AO1746" s="20">
        <v>0</v>
      </c>
      <c r="AP1746" s="20">
        <v>1000</v>
      </c>
      <c r="AQ1746" s="20">
        <v>0</v>
      </c>
      <c r="AR1746" s="20">
        <v>0</v>
      </c>
      <c r="AS1746" s="20">
        <v>81000310</v>
      </c>
      <c r="AT1746" s="20" t="s">
        <v>153</v>
      </c>
      <c r="AU1746" s="20"/>
      <c r="AV1746" s="40" t="s">
        <v>173</v>
      </c>
      <c r="AW1746" s="20" t="s">
        <v>390</v>
      </c>
      <c r="AX1746" s="20">
        <v>0</v>
      </c>
      <c r="AY1746" s="20">
        <v>0</v>
      </c>
      <c r="AZ1746" s="40" t="s">
        <v>156</v>
      </c>
      <c r="BA1746" s="40" t="s">
        <v>153</v>
      </c>
      <c r="BB1746" s="20">
        <v>0</v>
      </c>
      <c r="BC1746" s="20">
        <v>0</v>
      </c>
      <c r="BD1746" s="42" t="s">
        <v>2125</v>
      </c>
      <c r="BE1746" s="20">
        <v>0</v>
      </c>
      <c r="BF1746" s="20">
        <v>0</v>
      </c>
      <c r="BG1746" s="20">
        <v>0</v>
      </c>
      <c r="BH1746" s="20">
        <v>0</v>
      </c>
      <c r="BI1746" s="20">
        <v>0</v>
      </c>
      <c r="BJ1746" s="20">
        <v>0</v>
      </c>
      <c r="BK1746" s="44">
        <v>0</v>
      </c>
      <c r="BL1746" s="20">
        <v>1</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81000320</v>
      </c>
      <c r="D1747" s="13" t="s">
        <v>2126</v>
      </c>
      <c r="E1747" s="20">
        <v>1</v>
      </c>
      <c r="F1747" s="20">
        <v>80000001</v>
      </c>
      <c r="G1747" s="20">
        <v>0</v>
      </c>
      <c r="H1747" s="20">
        <v>0</v>
      </c>
      <c r="I1747" s="20">
        <v>1</v>
      </c>
      <c r="J1747" s="20">
        <v>0</v>
      </c>
      <c r="K1747" s="12">
        <v>0</v>
      </c>
      <c r="L1747" s="20">
        <v>0</v>
      </c>
      <c r="M1747" s="20">
        <v>0</v>
      </c>
      <c r="N1747" s="20">
        <v>1</v>
      </c>
      <c r="O1747" s="20">
        <v>0</v>
      </c>
      <c r="P1747" s="20">
        <v>0</v>
      </c>
      <c r="Q1747" s="20">
        <v>0</v>
      </c>
      <c r="R1747" s="20">
        <v>0</v>
      </c>
      <c r="S1747" s="20">
        <v>0</v>
      </c>
      <c r="T1747" s="20">
        <v>1</v>
      </c>
      <c r="U1747" s="20">
        <v>2</v>
      </c>
      <c r="V1747" s="20">
        <v>0</v>
      </c>
      <c r="W1747" s="20">
        <v>0</v>
      </c>
      <c r="X1747" s="20"/>
      <c r="Y1747" s="20">
        <v>0</v>
      </c>
      <c r="Z1747" s="20">
        <v>1</v>
      </c>
      <c r="AA1747" s="20">
        <v>0</v>
      </c>
      <c r="AB1747" s="20">
        <v>0</v>
      </c>
      <c r="AC1747" s="20">
        <v>0</v>
      </c>
      <c r="AD1747" s="20">
        <v>0</v>
      </c>
      <c r="AE1747" s="20">
        <v>1</v>
      </c>
      <c r="AF1747" s="20">
        <v>0</v>
      </c>
      <c r="AG1747" s="20">
        <v>0</v>
      </c>
      <c r="AH1747" s="20">
        <v>2</v>
      </c>
      <c r="AI1747" s="20">
        <v>0</v>
      </c>
      <c r="AJ1747" s="20">
        <v>0</v>
      </c>
      <c r="AK1747" s="20">
        <v>0</v>
      </c>
      <c r="AL1747" s="20">
        <v>0</v>
      </c>
      <c r="AM1747" s="20">
        <v>0</v>
      </c>
      <c r="AN1747" s="20">
        <v>0</v>
      </c>
      <c r="AO1747" s="20">
        <v>0</v>
      </c>
      <c r="AP1747" s="20">
        <v>1000</v>
      </c>
      <c r="AQ1747" s="20">
        <v>0</v>
      </c>
      <c r="AR1747" s="20">
        <v>0</v>
      </c>
      <c r="AS1747" s="20">
        <v>81000320</v>
      </c>
      <c r="AT1747" s="20" t="s">
        <v>153</v>
      </c>
      <c r="AU1747" s="20"/>
      <c r="AV1747" s="40" t="s">
        <v>173</v>
      </c>
      <c r="AW1747" s="20" t="s">
        <v>390</v>
      </c>
      <c r="AX1747" s="20">
        <v>0</v>
      </c>
      <c r="AY1747" s="20">
        <v>0</v>
      </c>
      <c r="AZ1747" s="40" t="s">
        <v>156</v>
      </c>
      <c r="BA1747" s="40" t="s">
        <v>153</v>
      </c>
      <c r="BB1747" s="20">
        <v>0</v>
      </c>
      <c r="BC1747" s="20">
        <v>0</v>
      </c>
      <c r="BD1747" s="42" t="s">
        <v>2127</v>
      </c>
      <c r="BE1747" s="20">
        <v>0</v>
      </c>
      <c r="BF1747" s="20">
        <v>0</v>
      </c>
      <c r="BG1747" s="20">
        <v>0</v>
      </c>
      <c r="BH1747" s="20">
        <v>0</v>
      </c>
      <c r="BI1747" s="20">
        <v>0</v>
      </c>
      <c r="BJ1747" s="20">
        <v>0</v>
      </c>
      <c r="BK1747" s="44">
        <v>0</v>
      </c>
      <c r="BL1747" s="20">
        <v>1</v>
      </c>
      <c r="BM1747" s="20">
        <v>0</v>
      </c>
      <c r="BN1747" s="20">
        <v>0</v>
      </c>
      <c r="BO1747" s="20">
        <v>0</v>
      </c>
      <c r="BP1747" s="20">
        <v>0</v>
      </c>
      <c r="BQ1747" s="20">
        <v>0</v>
      </c>
      <c r="BR1747" s="20">
        <v>0</v>
      </c>
      <c r="BS1747" s="20"/>
      <c r="BT1747" s="20"/>
      <c r="BU1747" s="20"/>
      <c r="BV1747" s="20">
        <v>0</v>
      </c>
      <c r="BW1747" s="20">
        <v>0</v>
      </c>
      <c r="BX1747" s="20">
        <v>0</v>
      </c>
    </row>
    <row r="1748" spans="3:76" ht="19.5" customHeight="1">
      <c r="C1748" s="14">
        <v>81000330</v>
      </c>
      <c r="D1748" s="13" t="s">
        <v>2128</v>
      </c>
      <c r="E1748" s="12">
        <v>1</v>
      </c>
      <c r="F1748" s="20">
        <v>80000001</v>
      </c>
      <c r="G1748" s="20">
        <v>0</v>
      </c>
      <c r="H1748" s="20">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1</v>
      </c>
      <c r="AF1748" s="14">
        <v>1</v>
      </c>
      <c r="AG1748" s="14">
        <v>3</v>
      </c>
      <c r="AH1748" s="20">
        <v>2</v>
      </c>
      <c r="AI1748" s="20">
        <v>2</v>
      </c>
      <c r="AJ1748" s="20">
        <v>0</v>
      </c>
      <c r="AK1748" s="20">
        <v>4</v>
      </c>
      <c r="AL1748" s="14">
        <v>0</v>
      </c>
      <c r="AM1748" s="14">
        <v>0</v>
      </c>
      <c r="AN1748" s="14">
        <v>0</v>
      </c>
      <c r="AO1748" s="14">
        <v>0</v>
      </c>
      <c r="AP1748" s="14">
        <v>2000</v>
      </c>
      <c r="AQ1748" s="14">
        <v>0</v>
      </c>
      <c r="AR1748" s="14">
        <v>10</v>
      </c>
      <c r="AS1748" s="20">
        <v>0</v>
      </c>
      <c r="AT1748" s="14">
        <v>92002001</v>
      </c>
      <c r="AU1748" s="14"/>
      <c r="AV1748" s="15" t="s">
        <v>173</v>
      </c>
      <c r="AW1748" s="14" t="s">
        <v>835</v>
      </c>
      <c r="AX1748" s="14">
        <v>10003002</v>
      </c>
      <c r="AY1748" s="14">
        <v>21100020</v>
      </c>
      <c r="AZ1748" s="13" t="s">
        <v>178</v>
      </c>
      <c r="BA1748" s="15">
        <v>0</v>
      </c>
      <c r="BB1748" s="23">
        <v>0</v>
      </c>
      <c r="BC1748" s="23">
        <v>0</v>
      </c>
      <c r="BD1748" s="33" t="s">
        <v>2129</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81000340</v>
      </c>
      <c r="D1749" s="15" t="s">
        <v>458</v>
      </c>
      <c r="E1749" s="12">
        <v>1</v>
      </c>
      <c r="F1749" s="20">
        <v>80000001</v>
      </c>
      <c r="G1749" s="14">
        <v>0</v>
      </c>
      <c r="H1749" s="14">
        <v>0</v>
      </c>
      <c r="I1749" s="12">
        <v>1</v>
      </c>
      <c r="J1749" s="12">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1</v>
      </c>
      <c r="AF1749" s="14">
        <v>1</v>
      </c>
      <c r="AG1749" s="14">
        <v>3.5</v>
      </c>
      <c r="AH1749" s="20">
        <v>0</v>
      </c>
      <c r="AI1749" s="20">
        <v>0</v>
      </c>
      <c r="AJ1749" s="20">
        <v>0</v>
      </c>
      <c r="AK1749" s="20">
        <v>3</v>
      </c>
      <c r="AL1749" s="14">
        <v>0</v>
      </c>
      <c r="AM1749" s="14">
        <v>0</v>
      </c>
      <c r="AN1749" s="14">
        <v>0</v>
      </c>
      <c r="AO1749" s="14">
        <v>0</v>
      </c>
      <c r="AP1749" s="14">
        <v>2000</v>
      </c>
      <c r="AQ1749" s="14">
        <v>0</v>
      </c>
      <c r="AR1749" s="14">
        <v>0</v>
      </c>
      <c r="AS1749" s="20">
        <v>0</v>
      </c>
      <c r="AT1749" s="14">
        <v>81000130</v>
      </c>
      <c r="AU1749" s="14"/>
      <c r="AV1749" s="15" t="s">
        <v>173</v>
      </c>
      <c r="AW1749" s="14" t="s">
        <v>159</v>
      </c>
      <c r="AX1749" s="14">
        <v>10000007</v>
      </c>
      <c r="AY1749" s="14">
        <v>70204001</v>
      </c>
      <c r="AZ1749" s="53" t="s">
        <v>156</v>
      </c>
      <c r="BA1749" s="15">
        <v>0</v>
      </c>
      <c r="BB1749" s="23">
        <v>0</v>
      </c>
      <c r="BC1749" s="23">
        <v>0</v>
      </c>
      <c r="BD1749" s="33" t="s">
        <v>2130</v>
      </c>
      <c r="BE1749" s="14">
        <v>0</v>
      </c>
      <c r="BF1749" s="12">
        <v>0</v>
      </c>
      <c r="BG1749" s="14">
        <v>0</v>
      </c>
      <c r="BH1749" s="14">
        <v>0</v>
      </c>
      <c r="BI1749" s="14">
        <v>0</v>
      </c>
      <c r="BJ1749" s="14">
        <v>0</v>
      </c>
      <c r="BK1749" s="26">
        <v>0</v>
      </c>
      <c r="BL1749" s="20">
        <v>1</v>
      </c>
      <c r="BM1749" s="20">
        <v>0</v>
      </c>
      <c r="BN1749" s="20">
        <v>0</v>
      </c>
      <c r="BO1749" s="20">
        <v>0</v>
      </c>
      <c r="BP1749" s="20">
        <v>0</v>
      </c>
      <c r="BQ1749" s="20">
        <v>0</v>
      </c>
      <c r="BR1749" s="20">
        <v>0</v>
      </c>
      <c r="BS1749" s="20"/>
      <c r="BT1749" s="20"/>
      <c r="BU1749" s="20"/>
      <c r="BV1749" s="20">
        <v>0</v>
      </c>
      <c r="BW1749" s="20">
        <v>0</v>
      </c>
      <c r="BX1749" s="20">
        <v>0</v>
      </c>
    </row>
    <row r="1750" spans="3:76" ht="19.5" customHeight="1">
      <c r="C1750" s="14">
        <v>81000350</v>
      </c>
      <c r="D1750" s="13" t="s">
        <v>2131</v>
      </c>
      <c r="E1750" s="12">
        <v>1</v>
      </c>
      <c r="F1750" s="20">
        <v>80000001</v>
      </c>
      <c r="G1750" s="12">
        <v>0</v>
      </c>
      <c r="H1750" s="12">
        <v>0</v>
      </c>
      <c r="I1750" s="12">
        <v>1</v>
      </c>
      <c r="J1750" s="12">
        <v>0</v>
      </c>
      <c r="K1750" s="12">
        <v>0</v>
      </c>
      <c r="L1750" s="12">
        <v>0</v>
      </c>
      <c r="M1750" s="12">
        <v>0</v>
      </c>
      <c r="N1750" s="12">
        <v>1</v>
      </c>
      <c r="O1750" s="12">
        <v>0</v>
      </c>
      <c r="P1750" s="12">
        <v>0</v>
      </c>
      <c r="Q1750" s="12">
        <v>0</v>
      </c>
      <c r="R1750" s="20">
        <v>0</v>
      </c>
      <c r="S1750" s="12">
        <v>0</v>
      </c>
      <c r="T1750" s="12">
        <v>1</v>
      </c>
      <c r="U1750" s="12">
        <v>2</v>
      </c>
      <c r="V1750" s="12">
        <v>0</v>
      </c>
      <c r="W1750" s="14">
        <v>0</v>
      </c>
      <c r="X1750" s="14"/>
      <c r="Y1750" s="14">
        <v>0</v>
      </c>
      <c r="Z1750" s="12">
        <v>1</v>
      </c>
      <c r="AA1750" s="12">
        <v>0</v>
      </c>
      <c r="AB1750" s="12">
        <v>0</v>
      </c>
      <c r="AC1750" s="12">
        <v>0</v>
      </c>
      <c r="AD1750" s="12">
        <v>0</v>
      </c>
      <c r="AE1750" s="12">
        <v>1</v>
      </c>
      <c r="AF1750" s="12">
        <v>1</v>
      </c>
      <c r="AG1750" s="12">
        <v>0</v>
      </c>
      <c r="AH1750" s="20">
        <v>7</v>
      </c>
      <c r="AI1750" s="20">
        <v>0</v>
      </c>
      <c r="AJ1750" s="20">
        <v>0</v>
      </c>
      <c r="AK1750" s="20">
        <v>15</v>
      </c>
      <c r="AL1750" s="12">
        <v>0</v>
      </c>
      <c r="AM1750" s="12">
        <v>0</v>
      </c>
      <c r="AN1750" s="12">
        <v>0</v>
      </c>
      <c r="AO1750" s="12">
        <v>0</v>
      </c>
      <c r="AP1750" s="12">
        <v>3000</v>
      </c>
      <c r="AQ1750" s="12">
        <v>0</v>
      </c>
      <c r="AR1750" s="12">
        <v>0</v>
      </c>
      <c r="AS1750" s="20">
        <v>0</v>
      </c>
      <c r="AT1750" s="14">
        <v>81000130</v>
      </c>
      <c r="AU1750" s="14"/>
      <c r="AV1750" s="15" t="s">
        <v>173</v>
      </c>
      <c r="AW1750" s="12" t="s">
        <v>159</v>
      </c>
      <c r="AX1750" s="14">
        <v>10000007</v>
      </c>
      <c r="AY1750" s="14">
        <v>21101050</v>
      </c>
      <c r="AZ1750" s="13" t="s">
        <v>2120</v>
      </c>
      <c r="BA1750" s="12">
        <v>0</v>
      </c>
      <c r="BB1750" s="23">
        <v>0</v>
      </c>
      <c r="BC1750" s="23">
        <v>0</v>
      </c>
      <c r="BD1750" s="33" t="s">
        <v>2132</v>
      </c>
      <c r="BE1750" s="12">
        <v>0</v>
      </c>
      <c r="BF1750" s="12">
        <v>0</v>
      </c>
      <c r="BG1750" s="12">
        <v>0</v>
      </c>
      <c r="BH1750" s="12">
        <v>0</v>
      </c>
      <c r="BI1750" s="12">
        <v>0</v>
      </c>
      <c r="BJ1750" s="12">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81000360</v>
      </c>
      <c r="D1751" s="175" t="s">
        <v>2133</v>
      </c>
      <c r="E1751" s="176">
        <v>1</v>
      </c>
      <c r="F1751" s="20">
        <v>80000001</v>
      </c>
      <c r="G1751" s="12">
        <v>0</v>
      </c>
      <c r="H1751" s="12">
        <v>0</v>
      </c>
      <c r="I1751" s="176">
        <v>1</v>
      </c>
      <c r="J1751" s="176">
        <v>0</v>
      </c>
      <c r="K1751" s="176">
        <v>0</v>
      </c>
      <c r="L1751" s="177">
        <v>0</v>
      </c>
      <c r="M1751" s="177">
        <v>0</v>
      </c>
      <c r="N1751" s="177">
        <v>1</v>
      </c>
      <c r="O1751" s="177">
        <v>0</v>
      </c>
      <c r="P1751" s="177">
        <v>0</v>
      </c>
      <c r="Q1751" s="177">
        <v>0</v>
      </c>
      <c r="R1751" s="178">
        <v>0</v>
      </c>
      <c r="S1751" s="179">
        <v>0</v>
      </c>
      <c r="T1751" s="176">
        <v>1</v>
      </c>
      <c r="U1751" s="177">
        <v>2</v>
      </c>
      <c r="V1751" s="177">
        <v>0</v>
      </c>
      <c r="W1751" s="177">
        <v>0</v>
      </c>
      <c r="X1751" s="176"/>
      <c r="Y1751" s="176">
        <v>0</v>
      </c>
      <c r="Z1751" s="177">
        <v>1</v>
      </c>
      <c r="AA1751" s="177">
        <v>0</v>
      </c>
      <c r="AB1751" s="177">
        <v>0</v>
      </c>
      <c r="AC1751" s="177">
        <v>0</v>
      </c>
      <c r="AD1751" s="177">
        <v>0</v>
      </c>
      <c r="AE1751" s="177">
        <v>1</v>
      </c>
      <c r="AF1751" s="177">
        <v>1</v>
      </c>
      <c r="AG1751" s="177">
        <v>4</v>
      </c>
      <c r="AH1751" s="178">
        <v>2</v>
      </c>
      <c r="AI1751" s="178">
        <v>1</v>
      </c>
      <c r="AJ1751" s="178">
        <v>0</v>
      </c>
      <c r="AK1751" s="178">
        <v>7</v>
      </c>
      <c r="AL1751" s="177">
        <v>0</v>
      </c>
      <c r="AM1751" s="177">
        <v>0</v>
      </c>
      <c r="AN1751" s="177">
        <v>0</v>
      </c>
      <c r="AO1751" s="177">
        <v>0</v>
      </c>
      <c r="AP1751" s="177">
        <v>2000</v>
      </c>
      <c r="AQ1751" s="177">
        <v>0</v>
      </c>
      <c r="AR1751" s="177">
        <v>0</v>
      </c>
      <c r="AS1751" s="178">
        <v>0</v>
      </c>
      <c r="AT1751" s="177"/>
      <c r="AU1751" s="177"/>
      <c r="AV1751" s="15" t="s">
        <v>173</v>
      </c>
      <c r="AW1751" s="177" t="s">
        <v>177</v>
      </c>
      <c r="AX1751" s="177">
        <v>10000006</v>
      </c>
      <c r="AY1751" s="177">
        <v>21101022</v>
      </c>
      <c r="AZ1751" s="186" t="s">
        <v>2134</v>
      </c>
      <c r="BA1751" s="175">
        <v>0</v>
      </c>
      <c r="BB1751" s="179">
        <v>0</v>
      </c>
      <c r="BC1751" s="179">
        <v>0</v>
      </c>
      <c r="BD1751" s="187" t="str">
        <f>"立即将附近玩家全部拉到当前位置"</f>
        <v>立即将附近玩家全部拉到当前位置</v>
      </c>
      <c r="BE1751" s="177">
        <v>0</v>
      </c>
      <c r="BF1751" s="176">
        <v>0</v>
      </c>
      <c r="BG1751" s="177">
        <v>0</v>
      </c>
      <c r="BH1751" s="177">
        <v>0</v>
      </c>
      <c r="BI1751" s="177">
        <v>0</v>
      </c>
      <c r="BJ1751" s="177">
        <v>0</v>
      </c>
      <c r="BK1751" s="189">
        <v>0</v>
      </c>
      <c r="BL1751" s="178">
        <v>0</v>
      </c>
      <c r="BM1751" s="178">
        <v>0</v>
      </c>
      <c r="BN1751" s="178">
        <v>0</v>
      </c>
      <c r="BO1751" s="178">
        <v>0</v>
      </c>
      <c r="BP1751" s="178">
        <v>0</v>
      </c>
      <c r="BQ1751" s="178">
        <v>0</v>
      </c>
      <c r="BR1751" s="20">
        <v>0</v>
      </c>
      <c r="BS1751" s="20"/>
      <c r="BT1751" s="20"/>
      <c r="BU1751" s="20"/>
      <c r="BV1751" s="178">
        <v>0</v>
      </c>
      <c r="BW1751" s="178">
        <v>0</v>
      </c>
      <c r="BX1751" s="178">
        <v>0</v>
      </c>
    </row>
    <row r="1752" spans="3:76" ht="19.5" customHeight="1">
      <c r="C1752" s="14">
        <v>81000370</v>
      </c>
      <c r="D1752" s="15" t="s">
        <v>2135</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v>
      </c>
      <c r="AH1752" s="20">
        <v>2</v>
      </c>
      <c r="AI1752" s="20">
        <v>1</v>
      </c>
      <c r="AJ1752" s="20">
        <v>0</v>
      </c>
      <c r="AK1752" s="20">
        <v>4</v>
      </c>
      <c r="AL1752" s="14">
        <v>0</v>
      </c>
      <c r="AM1752" s="14">
        <v>0</v>
      </c>
      <c r="AN1752" s="14">
        <v>0</v>
      </c>
      <c r="AO1752" s="14">
        <v>0</v>
      </c>
      <c r="AP1752" s="14">
        <v>30000</v>
      </c>
      <c r="AQ1752" s="14">
        <v>0</v>
      </c>
      <c r="AR1752" s="14">
        <v>0</v>
      </c>
      <c r="AS1752" s="20">
        <v>0</v>
      </c>
      <c r="AT1752" s="182">
        <v>81000370</v>
      </c>
      <c r="AU1752" s="183"/>
      <c r="AV1752" s="15" t="s">
        <v>173</v>
      </c>
      <c r="AW1752" s="14" t="s">
        <v>159</v>
      </c>
      <c r="AX1752" s="14">
        <v>10003002</v>
      </c>
      <c r="AY1752" s="14">
        <v>21100060</v>
      </c>
      <c r="AZ1752" s="15" t="s">
        <v>156</v>
      </c>
      <c r="BA1752" s="15">
        <v>0</v>
      </c>
      <c r="BB1752" s="23">
        <v>0</v>
      </c>
      <c r="BC1752" s="23">
        <v>0</v>
      </c>
      <c r="BD1752" s="33" t="s">
        <v>2136</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67000262</v>
      </c>
      <c r="D1753" s="13" t="s">
        <v>2137</v>
      </c>
      <c r="E1753" s="12">
        <v>1</v>
      </c>
      <c r="F1753" s="20">
        <v>80000001</v>
      </c>
      <c r="G1753" s="12">
        <v>0</v>
      </c>
      <c r="H1753" s="12">
        <v>0</v>
      </c>
      <c r="I1753" s="14">
        <v>1</v>
      </c>
      <c r="J1753" s="14">
        <v>0</v>
      </c>
      <c r="K1753" s="14">
        <v>0</v>
      </c>
      <c r="L1753" s="12">
        <v>0</v>
      </c>
      <c r="M1753" s="12">
        <v>0</v>
      </c>
      <c r="N1753" s="12">
        <v>1</v>
      </c>
      <c r="O1753" s="12">
        <v>1</v>
      </c>
      <c r="P1753" s="12">
        <v>0.1</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3</v>
      </c>
      <c r="AF1753" s="12">
        <v>2</v>
      </c>
      <c r="AG1753" s="12" t="s">
        <v>152</v>
      </c>
      <c r="AH1753" s="20">
        <v>0</v>
      </c>
      <c r="AI1753" s="20">
        <v>0</v>
      </c>
      <c r="AJ1753" s="20">
        <v>0</v>
      </c>
      <c r="AK1753" s="20">
        <v>1.5</v>
      </c>
      <c r="AL1753" s="12">
        <v>0</v>
      </c>
      <c r="AM1753" s="12">
        <v>0</v>
      </c>
      <c r="AN1753" s="12">
        <v>0</v>
      </c>
      <c r="AO1753" s="12">
        <v>1</v>
      </c>
      <c r="AP1753" s="12">
        <v>3000</v>
      </c>
      <c r="AQ1753" s="12">
        <v>0.5</v>
      </c>
      <c r="AR1753" s="12">
        <v>0</v>
      </c>
      <c r="AS1753" s="20">
        <v>93000201</v>
      </c>
      <c r="AT1753" s="12" t="s">
        <v>153</v>
      </c>
      <c r="AU1753" s="12"/>
      <c r="AV1753" s="13" t="s">
        <v>173</v>
      </c>
      <c r="AW1753" s="12">
        <v>0</v>
      </c>
      <c r="AX1753" s="14">
        <v>0</v>
      </c>
      <c r="AY1753" s="14">
        <v>0</v>
      </c>
      <c r="AZ1753" s="13" t="s">
        <v>2138</v>
      </c>
      <c r="BA1753" s="12">
        <v>0</v>
      </c>
      <c r="BB1753" s="23">
        <v>0</v>
      </c>
      <c r="BC1753" s="23">
        <v>1</v>
      </c>
      <c r="BD1753" s="34" t="s">
        <v>2139</v>
      </c>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67000263</v>
      </c>
      <c r="D1754" s="13" t="s">
        <v>2140</v>
      </c>
      <c r="E1754" s="12">
        <v>1</v>
      </c>
      <c r="F1754" s="20">
        <v>80000001</v>
      </c>
      <c r="G1754" s="12">
        <v>0</v>
      </c>
      <c r="H1754" s="12">
        <v>0</v>
      </c>
      <c r="I1754" s="14">
        <v>1</v>
      </c>
      <c r="J1754" s="14">
        <v>0</v>
      </c>
      <c r="K1754" s="14">
        <v>0</v>
      </c>
      <c r="L1754" s="12">
        <v>0</v>
      </c>
      <c r="M1754" s="12">
        <v>0</v>
      </c>
      <c r="N1754" s="12">
        <v>1</v>
      </c>
      <c r="O1754" s="12">
        <v>1</v>
      </c>
      <c r="P1754" s="12">
        <v>0.1</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3</v>
      </c>
      <c r="AF1754" s="12">
        <v>2</v>
      </c>
      <c r="AG1754" s="12" t="s">
        <v>152</v>
      </c>
      <c r="AH1754" s="20">
        <v>1</v>
      </c>
      <c r="AI1754" s="20">
        <v>0</v>
      </c>
      <c r="AJ1754" s="20">
        <v>0</v>
      </c>
      <c r="AK1754" s="20">
        <v>1.5</v>
      </c>
      <c r="AL1754" s="12">
        <v>0</v>
      </c>
      <c r="AM1754" s="12">
        <v>0</v>
      </c>
      <c r="AN1754" s="12">
        <v>0</v>
      </c>
      <c r="AO1754" s="12">
        <v>1</v>
      </c>
      <c r="AP1754" s="12">
        <v>3000</v>
      </c>
      <c r="AQ1754" s="12">
        <v>0.5</v>
      </c>
      <c r="AR1754" s="12">
        <v>0</v>
      </c>
      <c r="AS1754" s="20">
        <v>0</v>
      </c>
      <c r="AT1754" s="12" t="s">
        <v>2141</v>
      </c>
      <c r="AU1754" s="12"/>
      <c r="AV1754" s="13" t="s">
        <v>154</v>
      </c>
      <c r="AW1754" s="12">
        <v>0</v>
      </c>
      <c r="AX1754" s="14">
        <v>0</v>
      </c>
      <c r="AY1754" s="14">
        <v>0</v>
      </c>
      <c r="AZ1754" s="13" t="s">
        <v>156</v>
      </c>
      <c r="BA1754" s="12">
        <v>0</v>
      </c>
      <c r="BB1754" s="23">
        <v>0</v>
      </c>
      <c r="BC1754" s="23">
        <v>1</v>
      </c>
      <c r="BD1754" s="34" t="s">
        <v>2142</v>
      </c>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67000264</v>
      </c>
      <c r="D1755" s="47" t="s">
        <v>2143</v>
      </c>
      <c r="E1755" s="12">
        <v>1</v>
      </c>
      <c r="F1755" s="20">
        <v>80000001</v>
      </c>
      <c r="G1755" s="46">
        <v>0</v>
      </c>
      <c r="H1755" s="46">
        <v>0</v>
      </c>
      <c r="I1755" s="14">
        <v>1</v>
      </c>
      <c r="J1755" s="14">
        <v>0</v>
      </c>
      <c r="K1755" s="14">
        <v>0</v>
      </c>
      <c r="L1755" s="46">
        <v>0</v>
      </c>
      <c r="M1755" s="46">
        <v>0</v>
      </c>
      <c r="N1755" s="46">
        <v>1</v>
      </c>
      <c r="O1755" s="12">
        <v>1</v>
      </c>
      <c r="P1755" s="12">
        <v>0.1</v>
      </c>
      <c r="Q1755" s="46">
        <v>0</v>
      </c>
      <c r="R1755" s="20">
        <v>0</v>
      </c>
      <c r="S1755" s="46">
        <v>0</v>
      </c>
      <c r="T1755" s="12">
        <v>1</v>
      </c>
      <c r="U1755" s="46">
        <v>2</v>
      </c>
      <c r="V1755" s="46">
        <v>0</v>
      </c>
      <c r="W1755" s="46">
        <v>1.5</v>
      </c>
      <c r="X1755" s="12"/>
      <c r="Y1755" s="12">
        <v>0</v>
      </c>
      <c r="Z1755" s="46">
        <v>0</v>
      </c>
      <c r="AA1755" s="46">
        <v>0</v>
      </c>
      <c r="AB1755" s="46">
        <v>0</v>
      </c>
      <c r="AC1755" s="46">
        <v>0</v>
      </c>
      <c r="AD1755" s="46">
        <v>0</v>
      </c>
      <c r="AE1755" s="46">
        <v>10</v>
      </c>
      <c r="AF1755" s="46">
        <v>2</v>
      </c>
      <c r="AG1755" s="46" t="s">
        <v>1006</v>
      </c>
      <c r="AH1755" s="52">
        <v>0</v>
      </c>
      <c r="AI1755" s="20">
        <v>0</v>
      </c>
      <c r="AJ1755" s="20">
        <v>0</v>
      </c>
      <c r="AK1755" s="52">
        <v>1.5</v>
      </c>
      <c r="AL1755" s="46">
        <v>0</v>
      </c>
      <c r="AM1755" s="46">
        <v>0</v>
      </c>
      <c r="AN1755" s="46">
        <v>0</v>
      </c>
      <c r="AO1755" s="46">
        <v>2</v>
      </c>
      <c r="AP1755" s="46">
        <v>3000</v>
      </c>
      <c r="AQ1755" s="46">
        <v>0.5</v>
      </c>
      <c r="AR1755" s="46">
        <v>0</v>
      </c>
      <c r="AS1755" s="20">
        <v>0</v>
      </c>
      <c r="AT1755" s="46" t="s">
        <v>153</v>
      </c>
      <c r="AU1755" s="46"/>
      <c r="AV1755" s="47" t="s">
        <v>154</v>
      </c>
      <c r="AW1755" s="12">
        <v>0</v>
      </c>
      <c r="AX1755" s="48">
        <v>10000007</v>
      </c>
      <c r="AY1755" s="14">
        <v>23000010</v>
      </c>
      <c r="AZ1755" s="47" t="s">
        <v>156</v>
      </c>
      <c r="BA1755" s="46">
        <v>0</v>
      </c>
      <c r="BB1755" s="83">
        <v>0</v>
      </c>
      <c r="BC1755" s="23">
        <v>1</v>
      </c>
      <c r="BD1755" s="54" t="s">
        <v>2144</v>
      </c>
      <c r="BE1755" s="46">
        <v>0</v>
      </c>
      <c r="BF1755" s="12">
        <v>0</v>
      </c>
      <c r="BG1755" s="46">
        <v>0</v>
      </c>
      <c r="BH1755" s="46">
        <v>0</v>
      </c>
      <c r="BI1755" s="46">
        <v>0</v>
      </c>
      <c r="BJ1755" s="46">
        <v>0</v>
      </c>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67000265</v>
      </c>
      <c r="D1756" s="13" t="s">
        <v>2145</v>
      </c>
      <c r="E1756" s="12">
        <v>1</v>
      </c>
      <c r="F1756" s="20">
        <v>80000001</v>
      </c>
      <c r="G1756" s="12">
        <v>0</v>
      </c>
      <c r="H1756" s="12">
        <v>0</v>
      </c>
      <c r="I1756" s="14">
        <v>1</v>
      </c>
      <c r="J1756" s="14">
        <v>0</v>
      </c>
      <c r="K1756" s="14">
        <v>0</v>
      </c>
      <c r="L1756" s="12">
        <v>0</v>
      </c>
      <c r="M1756" s="12">
        <v>0</v>
      </c>
      <c r="N1756" s="12">
        <v>1</v>
      </c>
      <c r="O1756" s="12">
        <v>2</v>
      </c>
      <c r="P1756" s="12">
        <v>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30</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93000203</v>
      </c>
      <c r="AT1756" s="12" t="s">
        <v>153</v>
      </c>
      <c r="AU1756" s="12"/>
      <c r="AV1756" s="13" t="s">
        <v>173</v>
      </c>
      <c r="AW1756" s="12">
        <v>0</v>
      </c>
      <c r="AX1756" s="14">
        <v>0</v>
      </c>
      <c r="AY1756" s="14">
        <v>0</v>
      </c>
      <c r="AZ1756" s="13" t="s">
        <v>2138</v>
      </c>
      <c r="BA1756" s="12">
        <v>0</v>
      </c>
      <c r="BB1756" s="23">
        <v>0</v>
      </c>
      <c r="BC1756" s="23">
        <v>1</v>
      </c>
      <c r="BD1756" s="34" t="s">
        <v>2146</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67000266</v>
      </c>
      <c r="D1757" s="13" t="s">
        <v>2147</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1.5</v>
      </c>
      <c r="X1757" s="12"/>
      <c r="Y1757" s="12">
        <v>0</v>
      </c>
      <c r="Z1757" s="12">
        <v>0</v>
      </c>
      <c r="AA1757" s="12">
        <v>0</v>
      </c>
      <c r="AB1757" s="12">
        <v>0</v>
      </c>
      <c r="AC1757" s="12">
        <v>0</v>
      </c>
      <c r="AD1757" s="12">
        <v>0</v>
      </c>
      <c r="AE1757" s="12">
        <v>3</v>
      </c>
      <c r="AF1757" s="12">
        <v>2</v>
      </c>
      <c r="AG1757" s="12" t="s">
        <v>152</v>
      </c>
      <c r="AH1757" s="20">
        <v>7</v>
      </c>
      <c r="AI1757" s="20">
        <v>0</v>
      </c>
      <c r="AJ1757" s="20">
        <v>0</v>
      </c>
      <c r="AK1757" s="20">
        <v>1.5</v>
      </c>
      <c r="AL1757" s="12">
        <v>0</v>
      </c>
      <c r="AM1757" s="12">
        <v>0</v>
      </c>
      <c r="AN1757" s="12">
        <v>0</v>
      </c>
      <c r="AO1757" s="12">
        <v>1</v>
      </c>
      <c r="AP1757" s="12">
        <v>3000</v>
      </c>
      <c r="AQ1757" s="12">
        <v>0.5</v>
      </c>
      <c r="AR1757" s="12">
        <v>0</v>
      </c>
      <c r="AS1757" s="20">
        <v>0</v>
      </c>
      <c r="AT1757" s="12" t="s">
        <v>780</v>
      </c>
      <c r="AU1757" s="12"/>
      <c r="AV1757" s="13" t="s">
        <v>154</v>
      </c>
      <c r="AW1757" s="12">
        <v>0</v>
      </c>
      <c r="AX1757" s="14">
        <v>0</v>
      </c>
      <c r="AY1757" s="14">
        <v>0</v>
      </c>
      <c r="AZ1757" s="13" t="s">
        <v>156</v>
      </c>
      <c r="BA1757" s="12">
        <v>0</v>
      </c>
      <c r="BB1757" s="23">
        <v>0</v>
      </c>
      <c r="BC1757" s="23">
        <v>1</v>
      </c>
      <c r="BD1757" s="34" t="s">
        <v>2148</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67000267</v>
      </c>
      <c r="D1758" s="47" t="s">
        <v>2149</v>
      </c>
      <c r="E1758" s="12">
        <v>1</v>
      </c>
      <c r="F1758" s="20">
        <v>80000001</v>
      </c>
      <c r="G1758" s="46">
        <v>0</v>
      </c>
      <c r="H1758" s="46">
        <v>0</v>
      </c>
      <c r="I1758" s="14">
        <v>1</v>
      </c>
      <c r="J1758" s="14">
        <v>0</v>
      </c>
      <c r="K1758" s="14">
        <v>0</v>
      </c>
      <c r="L1758" s="46">
        <v>0</v>
      </c>
      <c r="M1758" s="46">
        <v>0</v>
      </c>
      <c r="N1758" s="46">
        <v>1</v>
      </c>
      <c r="O1758" s="46">
        <v>1</v>
      </c>
      <c r="P1758" s="46">
        <v>0.1</v>
      </c>
      <c r="Q1758" s="46">
        <v>0</v>
      </c>
      <c r="R1758" s="20">
        <v>0</v>
      </c>
      <c r="S1758" s="46">
        <v>0</v>
      </c>
      <c r="T1758" s="12">
        <v>1</v>
      </c>
      <c r="U1758" s="46">
        <v>2</v>
      </c>
      <c r="V1758" s="46">
        <v>0</v>
      </c>
      <c r="W1758" s="46">
        <v>1.5</v>
      </c>
      <c r="X1758" s="46"/>
      <c r="Y1758" s="46">
        <v>0</v>
      </c>
      <c r="Z1758" s="46">
        <v>0</v>
      </c>
      <c r="AA1758" s="46">
        <v>0</v>
      </c>
      <c r="AB1758" s="46">
        <v>0</v>
      </c>
      <c r="AC1758" s="46">
        <v>0</v>
      </c>
      <c r="AD1758" s="46">
        <v>0</v>
      </c>
      <c r="AE1758" s="46">
        <v>3</v>
      </c>
      <c r="AF1758" s="46">
        <v>1</v>
      </c>
      <c r="AG1758" s="46" t="s">
        <v>168</v>
      </c>
      <c r="AH1758" s="52">
        <v>0</v>
      </c>
      <c r="AI1758" s="52">
        <v>0</v>
      </c>
      <c r="AJ1758" s="20">
        <v>0</v>
      </c>
      <c r="AK1758" s="52">
        <v>1.5</v>
      </c>
      <c r="AL1758" s="46">
        <v>0</v>
      </c>
      <c r="AM1758" s="46">
        <v>0</v>
      </c>
      <c r="AN1758" s="46">
        <v>0</v>
      </c>
      <c r="AO1758" s="46">
        <v>1</v>
      </c>
      <c r="AP1758" s="46">
        <v>3000</v>
      </c>
      <c r="AQ1758" s="46">
        <v>1</v>
      </c>
      <c r="AR1758" s="46">
        <v>0</v>
      </c>
      <c r="AS1758" s="20">
        <v>0</v>
      </c>
      <c r="AT1758" s="46" t="s">
        <v>153</v>
      </c>
      <c r="AU1758" s="46"/>
      <c r="AV1758" s="47" t="s">
        <v>173</v>
      </c>
      <c r="AW1758" s="12">
        <v>0</v>
      </c>
      <c r="AX1758" s="48">
        <v>10000007</v>
      </c>
      <c r="AY1758" s="14">
        <v>23000020</v>
      </c>
      <c r="AZ1758" s="47" t="s">
        <v>156</v>
      </c>
      <c r="BA1758" s="46">
        <v>0</v>
      </c>
      <c r="BB1758" s="83">
        <v>0</v>
      </c>
      <c r="BC1758" s="23">
        <v>1</v>
      </c>
      <c r="BD1758" s="54" t="s">
        <v>2150</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67000268</v>
      </c>
      <c r="D1759" s="47" t="s">
        <v>2151</v>
      </c>
      <c r="E1759" s="12">
        <v>1</v>
      </c>
      <c r="F1759" s="20">
        <v>80000001</v>
      </c>
      <c r="G1759" s="46">
        <v>0</v>
      </c>
      <c r="H1759" s="46">
        <v>0</v>
      </c>
      <c r="I1759" s="14">
        <v>1</v>
      </c>
      <c r="J1759" s="14">
        <v>0</v>
      </c>
      <c r="K1759" s="14">
        <v>0</v>
      </c>
      <c r="L1759" s="46">
        <v>0</v>
      </c>
      <c r="M1759" s="46">
        <v>0</v>
      </c>
      <c r="N1759" s="46">
        <v>1</v>
      </c>
      <c r="O1759" s="46">
        <v>1</v>
      </c>
      <c r="P1759" s="46">
        <v>0.1</v>
      </c>
      <c r="Q1759" s="46">
        <v>0</v>
      </c>
      <c r="R1759" s="20">
        <v>0</v>
      </c>
      <c r="S1759" s="46">
        <v>0</v>
      </c>
      <c r="T1759" s="12">
        <v>1</v>
      </c>
      <c r="U1759" s="46">
        <v>2</v>
      </c>
      <c r="V1759" s="46">
        <v>0</v>
      </c>
      <c r="W1759" s="46">
        <v>1</v>
      </c>
      <c r="X1759" s="46"/>
      <c r="Y1759" s="46">
        <v>0</v>
      </c>
      <c r="Z1759" s="46">
        <v>0</v>
      </c>
      <c r="AA1759" s="46">
        <v>0</v>
      </c>
      <c r="AB1759" s="46">
        <v>0</v>
      </c>
      <c r="AC1759" s="46">
        <v>0</v>
      </c>
      <c r="AD1759" s="46">
        <v>0</v>
      </c>
      <c r="AE1759" s="46">
        <v>3</v>
      </c>
      <c r="AF1759" s="46">
        <v>2</v>
      </c>
      <c r="AG1759" s="46" t="s">
        <v>152</v>
      </c>
      <c r="AH1759" s="52">
        <v>0</v>
      </c>
      <c r="AI1759" s="52">
        <v>1</v>
      </c>
      <c r="AJ1759" s="20">
        <v>0</v>
      </c>
      <c r="AK1759" s="52">
        <v>1.5</v>
      </c>
      <c r="AL1759" s="46">
        <v>0</v>
      </c>
      <c r="AM1759" s="46">
        <v>0</v>
      </c>
      <c r="AN1759" s="46">
        <v>0</v>
      </c>
      <c r="AO1759" s="46">
        <v>1</v>
      </c>
      <c r="AP1759" s="46">
        <v>3000</v>
      </c>
      <c r="AQ1759" s="46">
        <v>0.5</v>
      </c>
      <c r="AR1759" s="46">
        <v>0</v>
      </c>
      <c r="AS1759" s="20">
        <v>0</v>
      </c>
      <c r="AT1759" s="46" t="s">
        <v>2152</v>
      </c>
      <c r="AU1759" s="46"/>
      <c r="AV1759" s="47" t="s">
        <v>154</v>
      </c>
      <c r="AW1759" s="12">
        <v>0</v>
      </c>
      <c r="AX1759" s="48">
        <v>10000007</v>
      </c>
      <c r="AY1759" s="14">
        <v>23000030</v>
      </c>
      <c r="AZ1759" s="47" t="s">
        <v>156</v>
      </c>
      <c r="BA1759" s="46">
        <v>0</v>
      </c>
      <c r="BB1759" s="83">
        <v>0</v>
      </c>
      <c r="BC1759" s="23">
        <v>1</v>
      </c>
      <c r="BD1759" s="54" t="s">
        <v>2153</v>
      </c>
      <c r="BE1759" s="46">
        <v>0</v>
      </c>
      <c r="BF1759" s="12">
        <v>0</v>
      </c>
      <c r="BG1759" s="46">
        <v>0</v>
      </c>
      <c r="BH1759" s="46">
        <v>0</v>
      </c>
      <c r="BI1759" s="46">
        <v>0</v>
      </c>
      <c r="BJ1759" s="46">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67000269</v>
      </c>
      <c r="D1760" s="47" t="s">
        <v>2154</v>
      </c>
      <c r="E1760" s="12">
        <v>1</v>
      </c>
      <c r="F1760" s="20">
        <v>80000001</v>
      </c>
      <c r="G1760" s="46">
        <v>0</v>
      </c>
      <c r="H1760" s="46">
        <v>0</v>
      </c>
      <c r="I1760" s="14">
        <v>1</v>
      </c>
      <c r="J1760" s="14">
        <v>0</v>
      </c>
      <c r="K1760" s="14">
        <v>0</v>
      </c>
      <c r="L1760" s="46">
        <v>0</v>
      </c>
      <c r="M1760" s="46">
        <v>0</v>
      </c>
      <c r="N1760" s="46">
        <v>1</v>
      </c>
      <c r="O1760" s="46">
        <v>1</v>
      </c>
      <c r="P1760" s="46">
        <v>0.1</v>
      </c>
      <c r="Q1760" s="46">
        <v>0</v>
      </c>
      <c r="R1760" s="20">
        <v>0</v>
      </c>
      <c r="S1760" s="46">
        <v>0</v>
      </c>
      <c r="T1760" s="12">
        <v>1</v>
      </c>
      <c r="U1760" s="46">
        <v>2</v>
      </c>
      <c r="V1760" s="46">
        <v>0</v>
      </c>
      <c r="W1760" s="46">
        <v>1</v>
      </c>
      <c r="X1760" s="46"/>
      <c r="Y1760" s="46">
        <v>0</v>
      </c>
      <c r="Z1760" s="46">
        <v>0</v>
      </c>
      <c r="AA1760" s="46">
        <v>0</v>
      </c>
      <c r="AB1760" s="46">
        <v>0</v>
      </c>
      <c r="AC1760" s="46">
        <v>0</v>
      </c>
      <c r="AD1760" s="46">
        <v>0</v>
      </c>
      <c r="AE1760" s="46">
        <v>3</v>
      </c>
      <c r="AF1760" s="46">
        <v>2</v>
      </c>
      <c r="AG1760" s="46" t="s">
        <v>152</v>
      </c>
      <c r="AH1760" s="52">
        <v>0</v>
      </c>
      <c r="AI1760" s="52">
        <v>0</v>
      </c>
      <c r="AJ1760" s="20">
        <v>0</v>
      </c>
      <c r="AK1760" s="52">
        <v>1.5</v>
      </c>
      <c r="AL1760" s="46">
        <v>0</v>
      </c>
      <c r="AM1760" s="46">
        <v>0</v>
      </c>
      <c r="AN1760" s="46">
        <v>0</v>
      </c>
      <c r="AO1760" s="46">
        <v>1</v>
      </c>
      <c r="AP1760" s="46">
        <v>3000</v>
      </c>
      <c r="AQ1760" s="46">
        <v>0.5</v>
      </c>
      <c r="AR1760" s="46">
        <v>0</v>
      </c>
      <c r="AS1760" s="20">
        <v>0</v>
      </c>
      <c r="AT1760" s="46" t="s">
        <v>770</v>
      </c>
      <c r="AU1760" s="46"/>
      <c r="AV1760" s="47" t="s">
        <v>154</v>
      </c>
      <c r="AW1760" s="12">
        <v>0</v>
      </c>
      <c r="AX1760" s="48">
        <v>10000007</v>
      </c>
      <c r="AY1760" s="14">
        <v>23000040</v>
      </c>
      <c r="AZ1760" s="47" t="s">
        <v>156</v>
      </c>
      <c r="BA1760" s="46">
        <v>0</v>
      </c>
      <c r="BB1760" s="83">
        <v>0</v>
      </c>
      <c r="BC1760" s="23">
        <v>1</v>
      </c>
      <c r="BD1760" s="54" t="s">
        <v>2155</v>
      </c>
      <c r="BE1760" s="46">
        <v>0</v>
      </c>
      <c r="BF1760" s="12">
        <v>0</v>
      </c>
      <c r="BG1760" s="46">
        <v>0</v>
      </c>
      <c r="BH1760" s="46">
        <v>0</v>
      </c>
      <c r="BI1760" s="46">
        <v>0</v>
      </c>
      <c r="BJ1760" s="46">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67000270</v>
      </c>
      <c r="D1761" s="13" t="s">
        <v>2156</v>
      </c>
      <c r="E1761" s="12">
        <v>1</v>
      </c>
      <c r="F1761" s="20">
        <v>80000001</v>
      </c>
      <c r="G1761" s="12">
        <v>0</v>
      </c>
      <c r="H1761" s="12">
        <v>0</v>
      </c>
      <c r="I1761" s="14">
        <v>1</v>
      </c>
      <c r="J1761" s="14">
        <v>0</v>
      </c>
      <c r="K1761" s="14">
        <v>0</v>
      </c>
      <c r="L1761" s="12">
        <v>0</v>
      </c>
      <c r="M1761" s="12">
        <v>0</v>
      </c>
      <c r="N1761" s="12">
        <v>1</v>
      </c>
      <c r="O1761" s="12">
        <v>1</v>
      </c>
      <c r="P1761" s="12">
        <v>0.1</v>
      </c>
      <c r="Q1761" s="12">
        <v>0</v>
      </c>
      <c r="R1761" s="20">
        <v>0</v>
      </c>
      <c r="S1761" s="12">
        <v>0</v>
      </c>
      <c r="T1761" s="12">
        <v>1</v>
      </c>
      <c r="U1761" s="12">
        <v>2</v>
      </c>
      <c r="V1761" s="12">
        <v>0</v>
      </c>
      <c r="W1761" s="12">
        <v>1.5</v>
      </c>
      <c r="X1761" s="12"/>
      <c r="Y1761" s="12">
        <v>0</v>
      </c>
      <c r="Z1761" s="12">
        <v>0</v>
      </c>
      <c r="AA1761" s="12">
        <v>0</v>
      </c>
      <c r="AB1761" s="12">
        <v>0</v>
      </c>
      <c r="AC1761" s="12">
        <v>0</v>
      </c>
      <c r="AD1761" s="12">
        <v>0</v>
      </c>
      <c r="AE1761" s="12">
        <v>3</v>
      </c>
      <c r="AF1761" s="12">
        <v>2</v>
      </c>
      <c r="AG1761" s="12" t="s">
        <v>152</v>
      </c>
      <c r="AH1761" s="20">
        <v>7</v>
      </c>
      <c r="AI1761" s="20">
        <v>2</v>
      </c>
      <c r="AJ1761" s="20">
        <v>0</v>
      </c>
      <c r="AK1761" s="20">
        <v>1.5</v>
      </c>
      <c r="AL1761" s="12">
        <v>0</v>
      </c>
      <c r="AM1761" s="12">
        <v>0</v>
      </c>
      <c r="AN1761" s="12">
        <v>0</v>
      </c>
      <c r="AO1761" s="12">
        <v>1</v>
      </c>
      <c r="AP1761" s="12">
        <v>3000</v>
      </c>
      <c r="AQ1761" s="12">
        <v>0.5</v>
      </c>
      <c r="AR1761" s="12">
        <v>0</v>
      </c>
      <c r="AS1761" s="20">
        <v>0</v>
      </c>
      <c r="AT1761" s="12" t="s">
        <v>2157</v>
      </c>
      <c r="AU1761" s="12"/>
      <c r="AV1761" s="13" t="s">
        <v>154</v>
      </c>
      <c r="AW1761" s="12">
        <v>0</v>
      </c>
      <c r="AX1761" s="14">
        <v>0</v>
      </c>
      <c r="AY1761" s="14">
        <v>0</v>
      </c>
      <c r="AZ1761" s="13" t="s">
        <v>156</v>
      </c>
      <c r="BA1761" s="12">
        <v>0</v>
      </c>
      <c r="BB1761" s="23">
        <v>0</v>
      </c>
      <c r="BC1761" s="23">
        <v>1</v>
      </c>
      <c r="BD1761" s="34" t="s">
        <v>2158</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67000271</v>
      </c>
      <c r="D1762" s="13" t="s">
        <v>2159</v>
      </c>
      <c r="E1762" s="12">
        <v>1</v>
      </c>
      <c r="F1762" s="20">
        <v>80000001</v>
      </c>
      <c r="G1762" s="12">
        <v>0</v>
      </c>
      <c r="H1762" s="12">
        <v>0</v>
      </c>
      <c r="I1762" s="14">
        <v>1</v>
      </c>
      <c r="J1762" s="14">
        <v>0</v>
      </c>
      <c r="K1762" s="14">
        <v>0</v>
      </c>
      <c r="L1762" s="12">
        <v>0</v>
      </c>
      <c r="M1762" s="12">
        <v>0</v>
      </c>
      <c r="N1762" s="12">
        <v>1</v>
      </c>
      <c r="O1762" s="12">
        <v>1</v>
      </c>
      <c r="P1762" s="12">
        <v>0.1</v>
      </c>
      <c r="Q1762" s="12">
        <v>0</v>
      </c>
      <c r="R1762" s="20">
        <v>0</v>
      </c>
      <c r="S1762" s="12">
        <v>0</v>
      </c>
      <c r="T1762" s="12">
        <v>1</v>
      </c>
      <c r="U1762" s="12">
        <v>2</v>
      </c>
      <c r="V1762" s="12">
        <v>0</v>
      </c>
      <c r="W1762" s="12">
        <v>1.5</v>
      </c>
      <c r="X1762" s="12"/>
      <c r="Y1762" s="12">
        <v>0</v>
      </c>
      <c r="Z1762" s="12">
        <v>0</v>
      </c>
      <c r="AA1762" s="12">
        <v>0</v>
      </c>
      <c r="AB1762" s="12">
        <v>0</v>
      </c>
      <c r="AC1762" s="12">
        <v>0</v>
      </c>
      <c r="AD1762" s="12">
        <v>0</v>
      </c>
      <c r="AE1762" s="12">
        <v>3</v>
      </c>
      <c r="AF1762" s="12">
        <v>2</v>
      </c>
      <c r="AG1762" s="12" t="s">
        <v>152</v>
      </c>
      <c r="AH1762" s="20">
        <v>7</v>
      </c>
      <c r="AI1762" s="20">
        <v>2</v>
      </c>
      <c r="AJ1762" s="20">
        <v>0</v>
      </c>
      <c r="AK1762" s="20">
        <v>1.5</v>
      </c>
      <c r="AL1762" s="12">
        <v>0</v>
      </c>
      <c r="AM1762" s="12">
        <v>0</v>
      </c>
      <c r="AN1762" s="12">
        <v>0</v>
      </c>
      <c r="AO1762" s="12">
        <v>1</v>
      </c>
      <c r="AP1762" s="12">
        <v>3000</v>
      </c>
      <c r="AQ1762" s="12">
        <v>0.5</v>
      </c>
      <c r="AR1762" s="12">
        <v>0</v>
      </c>
      <c r="AS1762" s="20">
        <v>0</v>
      </c>
      <c r="AT1762" s="12" t="s">
        <v>2160</v>
      </c>
      <c r="AU1762" s="12"/>
      <c r="AV1762" s="13" t="s">
        <v>154</v>
      </c>
      <c r="AW1762" s="12">
        <v>0</v>
      </c>
      <c r="AX1762" s="14">
        <v>0</v>
      </c>
      <c r="AY1762" s="14">
        <v>0</v>
      </c>
      <c r="AZ1762" s="13" t="s">
        <v>156</v>
      </c>
      <c r="BA1762" s="12">
        <v>0</v>
      </c>
      <c r="BB1762" s="23">
        <v>0</v>
      </c>
      <c r="BC1762" s="23">
        <v>1</v>
      </c>
      <c r="BD1762" s="34" t="s">
        <v>2161</v>
      </c>
      <c r="BE1762" s="12">
        <v>0</v>
      </c>
      <c r="BF1762" s="12">
        <v>0</v>
      </c>
      <c r="BG1762" s="12">
        <v>0</v>
      </c>
      <c r="BH1762" s="12">
        <v>0</v>
      </c>
      <c r="BI1762" s="12">
        <v>0</v>
      </c>
      <c r="BJ1762" s="12">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67000272</v>
      </c>
      <c r="D1763" s="13" t="s">
        <v>2162</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1.5</v>
      </c>
      <c r="X1763" s="12"/>
      <c r="Y1763" s="12">
        <v>0</v>
      </c>
      <c r="Z1763" s="12">
        <v>0</v>
      </c>
      <c r="AA1763" s="12">
        <v>0</v>
      </c>
      <c r="AB1763" s="12">
        <v>0</v>
      </c>
      <c r="AC1763" s="12">
        <v>0</v>
      </c>
      <c r="AD1763" s="12">
        <v>0</v>
      </c>
      <c r="AE1763" s="12">
        <v>3</v>
      </c>
      <c r="AF1763" s="12">
        <v>2</v>
      </c>
      <c r="AG1763" s="12" t="s">
        <v>152</v>
      </c>
      <c r="AH1763" s="20">
        <v>7</v>
      </c>
      <c r="AI1763" s="20">
        <v>2</v>
      </c>
      <c r="AJ1763" s="20">
        <v>0</v>
      </c>
      <c r="AK1763" s="20">
        <v>1.5</v>
      </c>
      <c r="AL1763" s="12">
        <v>0</v>
      </c>
      <c r="AM1763" s="12">
        <v>0</v>
      </c>
      <c r="AN1763" s="12">
        <v>0</v>
      </c>
      <c r="AO1763" s="12">
        <v>1</v>
      </c>
      <c r="AP1763" s="12">
        <v>3000</v>
      </c>
      <c r="AQ1763" s="12">
        <v>0.5</v>
      </c>
      <c r="AR1763" s="12">
        <v>0</v>
      </c>
      <c r="AS1763" s="20">
        <v>0</v>
      </c>
      <c r="AT1763" s="12" t="s">
        <v>2163</v>
      </c>
      <c r="AU1763" s="12"/>
      <c r="AV1763" s="13" t="s">
        <v>154</v>
      </c>
      <c r="AW1763" s="12">
        <v>0</v>
      </c>
      <c r="AX1763" s="14">
        <v>0</v>
      </c>
      <c r="AY1763" s="14">
        <v>0</v>
      </c>
      <c r="AZ1763" s="13" t="s">
        <v>156</v>
      </c>
      <c r="BA1763" s="12">
        <v>0</v>
      </c>
      <c r="BB1763" s="23">
        <v>0</v>
      </c>
      <c r="BC1763" s="23">
        <v>1</v>
      </c>
      <c r="BD1763" s="34" t="s">
        <v>2164</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67000273</v>
      </c>
      <c r="D1764" s="13" t="s">
        <v>2165</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2</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1</v>
      </c>
      <c r="BD1764" s="34" t="s">
        <v>2166</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67000274</v>
      </c>
      <c r="D1765" s="13" t="s">
        <v>2167</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v>
      </c>
      <c r="X1765" s="12"/>
      <c r="Y1765" s="12">
        <v>0</v>
      </c>
      <c r="Z1765" s="12">
        <v>0</v>
      </c>
      <c r="AA1765" s="12">
        <v>0</v>
      </c>
      <c r="AB1765" s="12">
        <v>0</v>
      </c>
      <c r="AC1765" s="12">
        <v>0</v>
      </c>
      <c r="AD1765" s="12">
        <v>0</v>
      </c>
      <c r="AE1765" s="12">
        <v>10</v>
      </c>
      <c r="AF1765" s="12">
        <v>2</v>
      </c>
      <c r="AG1765" s="12" t="s">
        <v>152</v>
      </c>
      <c r="AH1765" s="20">
        <v>0</v>
      </c>
      <c r="AI1765" s="20">
        <v>0</v>
      </c>
      <c r="AJ1765" s="20">
        <v>0</v>
      </c>
      <c r="AK1765" s="20">
        <v>1.5</v>
      </c>
      <c r="AL1765" s="12">
        <v>0</v>
      </c>
      <c r="AM1765" s="12">
        <v>0</v>
      </c>
      <c r="AN1765" s="12">
        <v>0</v>
      </c>
      <c r="AO1765" s="12">
        <v>1</v>
      </c>
      <c r="AP1765" s="12">
        <v>3000</v>
      </c>
      <c r="AQ1765" s="12">
        <v>0.5</v>
      </c>
      <c r="AR1765" s="12">
        <v>0</v>
      </c>
      <c r="AS1765" s="20">
        <v>0</v>
      </c>
      <c r="AT1765" s="12" t="s">
        <v>770</v>
      </c>
      <c r="AU1765" s="12"/>
      <c r="AV1765" s="13" t="s">
        <v>154</v>
      </c>
      <c r="AW1765" s="12">
        <v>0</v>
      </c>
      <c r="AX1765" s="14">
        <v>10000007</v>
      </c>
      <c r="AY1765" s="14">
        <v>23000070</v>
      </c>
      <c r="AZ1765" s="13" t="s">
        <v>156</v>
      </c>
      <c r="BA1765" s="12">
        <v>0</v>
      </c>
      <c r="BB1765" s="23">
        <v>0</v>
      </c>
      <c r="BC1765" s="23">
        <v>1</v>
      </c>
      <c r="BD1765" s="34" t="s">
        <v>2168</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67000275</v>
      </c>
      <c r="D1766" s="47" t="s">
        <v>2169</v>
      </c>
      <c r="E1766" s="12">
        <v>1</v>
      </c>
      <c r="F1766" s="20">
        <v>80000001</v>
      </c>
      <c r="G1766" s="46">
        <v>0</v>
      </c>
      <c r="H1766" s="46">
        <v>0</v>
      </c>
      <c r="I1766" s="14">
        <v>1</v>
      </c>
      <c r="J1766" s="14">
        <v>0</v>
      </c>
      <c r="K1766" s="14">
        <v>0</v>
      </c>
      <c r="L1766" s="46">
        <v>0</v>
      </c>
      <c r="M1766" s="46">
        <v>0</v>
      </c>
      <c r="N1766" s="46">
        <v>1</v>
      </c>
      <c r="O1766" s="46">
        <v>2</v>
      </c>
      <c r="P1766" s="46">
        <v>1</v>
      </c>
      <c r="Q1766" s="46">
        <v>0</v>
      </c>
      <c r="R1766" s="20">
        <v>0</v>
      </c>
      <c r="S1766" s="46">
        <v>0</v>
      </c>
      <c r="T1766" s="12">
        <v>1</v>
      </c>
      <c r="U1766" s="46">
        <v>2</v>
      </c>
      <c r="V1766" s="46">
        <v>0</v>
      </c>
      <c r="W1766" s="46">
        <v>0</v>
      </c>
      <c r="X1766" s="46"/>
      <c r="Y1766" s="46">
        <v>0</v>
      </c>
      <c r="Z1766" s="46">
        <v>0</v>
      </c>
      <c r="AA1766" s="46">
        <v>0</v>
      </c>
      <c r="AB1766" s="46">
        <v>0</v>
      </c>
      <c r="AC1766" s="46">
        <v>0</v>
      </c>
      <c r="AD1766" s="46">
        <v>0</v>
      </c>
      <c r="AE1766" s="46">
        <v>20</v>
      </c>
      <c r="AF1766" s="46">
        <v>2</v>
      </c>
      <c r="AG1766" s="46" t="s">
        <v>152</v>
      </c>
      <c r="AH1766" s="20">
        <v>0</v>
      </c>
      <c r="AI1766" s="20">
        <v>0</v>
      </c>
      <c r="AJ1766" s="20">
        <v>0</v>
      </c>
      <c r="AK1766" s="52">
        <v>1.5</v>
      </c>
      <c r="AL1766" s="46">
        <v>0</v>
      </c>
      <c r="AM1766" s="46">
        <v>0</v>
      </c>
      <c r="AN1766" s="46">
        <v>0</v>
      </c>
      <c r="AO1766" s="46">
        <v>1</v>
      </c>
      <c r="AP1766" s="46">
        <v>3000</v>
      </c>
      <c r="AQ1766" s="46">
        <v>0.5</v>
      </c>
      <c r="AR1766" s="46">
        <v>0</v>
      </c>
      <c r="AS1766" s="20">
        <v>0</v>
      </c>
      <c r="AT1766" s="46" t="s">
        <v>2170</v>
      </c>
      <c r="AU1766" s="46"/>
      <c r="AV1766" s="47" t="s">
        <v>154</v>
      </c>
      <c r="AW1766" s="12">
        <v>0</v>
      </c>
      <c r="AX1766" s="48">
        <v>10000007</v>
      </c>
      <c r="AY1766" s="14">
        <v>23000050</v>
      </c>
      <c r="AZ1766" s="47" t="s">
        <v>156</v>
      </c>
      <c r="BA1766" s="46">
        <v>0</v>
      </c>
      <c r="BB1766" s="83">
        <v>0</v>
      </c>
      <c r="BC1766" s="23">
        <v>1</v>
      </c>
      <c r="BD1766" s="54" t="s">
        <v>2171</v>
      </c>
      <c r="BE1766" s="46">
        <v>0</v>
      </c>
      <c r="BF1766" s="12">
        <v>0</v>
      </c>
      <c r="BG1766" s="46">
        <v>0</v>
      </c>
      <c r="BH1766" s="46">
        <v>0</v>
      </c>
      <c r="BI1766" s="46">
        <v>0</v>
      </c>
      <c r="BJ1766" s="46">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67000276</v>
      </c>
      <c r="D1767" s="47" t="s">
        <v>2172</v>
      </c>
      <c r="E1767" s="12">
        <v>1</v>
      </c>
      <c r="F1767" s="20">
        <v>80000001</v>
      </c>
      <c r="G1767" s="46">
        <v>0</v>
      </c>
      <c r="H1767" s="46">
        <v>0</v>
      </c>
      <c r="I1767" s="14">
        <v>1</v>
      </c>
      <c r="J1767" s="14">
        <v>0</v>
      </c>
      <c r="K1767" s="14">
        <v>0</v>
      </c>
      <c r="L1767" s="46">
        <v>0</v>
      </c>
      <c r="M1767" s="46">
        <v>0</v>
      </c>
      <c r="N1767" s="46">
        <v>1</v>
      </c>
      <c r="O1767" s="46">
        <v>2</v>
      </c>
      <c r="P1767" s="46">
        <v>1</v>
      </c>
      <c r="Q1767" s="46">
        <v>0</v>
      </c>
      <c r="R1767" s="20">
        <v>0</v>
      </c>
      <c r="S1767" s="46">
        <v>0</v>
      </c>
      <c r="T1767" s="12">
        <v>1</v>
      </c>
      <c r="U1767" s="46">
        <v>2</v>
      </c>
      <c r="V1767" s="46">
        <v>0</v>
      </c>
      <c r="W1767" s="46">
        <v>0</v>
      </c>
      <c r="X1767" s="46"/>
      <c r="Y1767" s="46">
        <v>0</v>
      </c>
      <c r="Z1767" s="46">
        <v>0</v>
      </c>
      <c r="AA1767" s="46">
        <v>0</v>
      </c>
      <c r="AB1767" s="46">
        <v>0</v>
      </c>
      <c r="AC1767" s="46">
        <v>0</v>
      </c>
      <c r="AD1767" s="46">
        <v>0</v>
      </c>
      <c r="AE1767" s="46">
        <v>30</v>
      </c>
      <c r="AF1767" s="46">
        <v>2</v>
      </c>
      <c r="AG1767" s="46" t="s">
        <v>152</v>
      </c>
      <c r="AH1767" s="20">
        <v>0</v>
      </c>
      <c r="AI1767" s="20">
        <v>0</v>
      </c>
      <c r="AJ1767" s="20">
        <v>0</v>
      </c>
      <c r="AK1767" s="52">
        <v>1.5</v>
      </c>
      <c r="AL1767" s="46">
        <v>0</v>
      </c>
      <c r="AM1767" s="46">
        <v>0</v>
      </c>
      <c r="AN1767" s="46">
        <v>0</v>
      </c>
      <c r="AO1767" s="46">
        <v>1</v>
      </c>
      <c r="AP1767" s="46">
        <v>3000</v>
      </c>
      <c r="AQ1767" s="46">
        <v>0.5</v>
      </c>
      <c r="AR1767" s="46">
        <v>0</v>
      </c>
      <c r="AS1767" s="20">
        <v>0</v>
      </c>
      <c r="AT1767" s="46" t="s">
        <v>2173</v>
      </c>
      <c r="AU1767" s="46"/>
      <c r="AV1767" s="47" t="s">
        <v>154</v>
      </c>
      <c r="AW1767" s="12">
        <v>0</v>
      </c>
      <c r="AX1767" s="48">
        <v>10000007</v>
      </c>
      <c r="AY1767" s="14">
        <v>23000060</v>
      </c>
      <c r="AZ1767" s="47" t="s">
        <v>156</v>
      </c>
      <c r="BA1767" s="46">
        <v>0</v>
      </c>
      <c r="BB1767" s="83">
        <v>0</v>
      </c>
      <c r="BC1767" s="83">
        <v>0</v>
      </c>
      <c r="BD1767" s="54" t="s">
        <v>2174</v>
      </c>
      <c r="BE1767" s="46">
        <v>0</v>
      </c>
      <c r="BF1767" s="12">
        <v>0</v>
      </c>
      <c r="BG1767" s="46">
        <v>0</v>
      </c>
      <c r="BH1767" s="46">
        <v>0</v>
      </c>
      <c r="BI1767" s="46">
        <v>0</v>
      </c>
      <c r="BJ1767" s="46">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67000277</v>
      </c>
      <c r="D1768" s="47" t="s">
        <v>1956</v>
      </c>
      <c r="E1768" s="12">
        <v>1</v>
      </c>
      <c r="F1768" s="20">
        <v>80000001</v>
      </c>
      <c r="G1768" s="46">
        <v>0</v>
      </c>
      <c r="H1768" s="46">
        <v>0</v>
      </c>
      <c r="I1768" s="14">
        <v>1</v>
      </c>
      <c r="J1768" s="14">
        <v>0</v>
      </c>
      <c r="K1768" s="14">
        <v>0</v>
      </c>
      <c r="L1768" s="46">
        <v>0</v>
      </c>
      <c r="M1768" s="46">
        <v>0</v>
      </c>
      <c r="N1768" s="46">
        <v>1</v>
      </c>
      <c r="O1768" s="46">
        <v>0</v>
      </c>
      <c r="P1768" s="46">
        <v>0</v>
      </c>
      <c r="Q1768" s="46">
        <v>0</v>
      </c>
      <c r="R1768" s="20">
        <v>0</v>
      </c>
      <c r="S1768" s="46">
        <v>0</v>
      </c>
      <c r="T1768" s="12">
        <v>1</v>
      </c>
      <c r="U1768" s="46">
        <v>2</v>
      </c>
      <c r="V1768" s="46">
        <v>0</v>
      </c>
      <c r="W1768" s="46">
        <v>1</v>
      </c>
      <c r="X1768" s="46"/>
      <c r="Y1768" s="46">
        <v>0</v>
      </c>
      <c r="Z1768" s="46">
        <v>0</v>
      </c>
      <c r="AA1768" s="46">
        <v>0</v>
      </c>
      <c r="AB1768" s="46">
        <v>0</v>
      </c>
      <c r="AC1768" s="46">
        <v>0</v>
      </c>
      <c r="AD1768" s="46">
        <v>0</v>
      </c>
      <c r="AE1768" s="46">
        <v>30</v>
      </c>
      <c r="AF1768" s="46">
        <v>2</v>
      </c>
      <c r="AG1768" s="46" t="s">
        <v>209</v>
      </c>
      <c r="AH1768" s="20">
        <v>0</v>
      </c>
      <c r="AI1768" s="20">
        <v>2</v>
      </c>
      <c r="AJ1768" s="20">
        <v>0</v>
      </c>
      <c r="AK1768" s="52">
        <v>0</v>
      </c>
      <c r="AL1768" s="46">
        <v>0</v>
      </c>
      <c r="AM1768" s="46">
        <v>0</v>
      </c>
      <c r="AN1768" s="46">
        <v>0</v>
      </c>
      <c r="AO1768" s="46">
        <v>5</v>
      </c>
      <c r="AP1768" s="46">
        <v>5000</v>
      </c>
      <c r="AQ1768" s="46">
        <v>0</v>
      </c>
      <c r="AR1768" s="46">
        <v>0</v>
      </c>
      <c r="AS1768" s="20">
        <v>0</v>
      </c>
      <c r="AT1768" s="46">
        <v>0</v>
      </c>
      <c r="AU1768" s="46"/>
      <c r="AV1768" s="47" t="s">
        <v>154</v>
      </c>
      <c r="AW1768" s="12">
        <v>0</v>
      </c>
      <c r="AX1768" s="48">
        <v>0</v>
      </c>
      <c r="AY1768" s="14">
        <v>21000010</v>
      </c>
      <c r="AZ1768" s="47" t="s">
        <v>1957</v>
      </c>
      <c r="BA1768" s="46" t="s">
        <v>2175</v>
      </c>
      <c r="BB1768" s="83">
        <v>0</v>
      </c>
      <c r="BC1768" s="83">
        <v>0</v>
      </c>
      <c r="BD1768" s="54" t="s">
        <v>2174</v>
      </c>
      <c r="BE1768" s="46">
        <v>0</v>
      </c>
      <c r="BF1768" s="12">
        <v>0</v>
      </c>
      <c r="BG1768" s="46">
        <v>0</v>
      </c>
      <c r="BH1768" s="46">
        <v>0</v>
      </c>
      <c r="BI1768" s="46">
        <v>0</v>
      </c>
      <c r="BJ1768" s="46">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67000278</v>
      </c>
      <c r="D1769" s="15" t="s">
        <v>2176</v>
      </c>
      <c r="E1769" s="12">
        <v>1</v>
      </c>
      <c r="F1769" s="20">
        <v>80000001</v>
      </c>
      <c r="G1769" s="14">
        <v>0</v>
      </c>
      <c r="H1769" s="14">
        <v>0</v>
      </c>
      <c r="I1769" s="14">
        <v>1</v>
      </c>
      <c r="J1769" s="14">
        <v>0</v>
      </c>
      <c r="K1769" s="12">
        <v>0</v>
      </c>
      <c r="L1769" s="14">
        <v>0</v>
      </c>
      <c r="M1769" s="14">
        <v>0</v>
      </c>
      <c r="N1769" s="14">
        <v>1</v>
      </c>
      <c r="O1769" s="14">
        <v>0</v>
      </c>
      <c r="P1769" s="14">
        <v>1</v>
      </c>
      <c r="Q1769" s="14">
        <v>0</v>
      </c>
      <c r="R1769" s="20">
        <v>0</v>
      </c>
      <c r="S1769" s="23">
        <v>0</v>
      </c>
      <c r="T1769" s="12">
        <v>1</v>
      </c>
      <c r="U1769" s="14">
        <v>2</v>
      </c>
      <c r="V1769" s="14">
        <v>0</v>
      </c>
      <c r="W1769" s="14">
        <v>0</v>
      </c>
      <c r="X1769" s="14"/>
      <c r="Y1769" s="14">
        <v>0</v>
      </c>
      <c r="Z1769" s="14">
        <v>0</v>
      </c>
      <c r="AA1769" s="14">
        <v>0</v>
      </c>
      <c r="AB1769" s="14">
        <v>0</v>
      </c>
      <c r="AC1769" s="14">
        <v>1</v>
      </c>
      <c r="AD1769" s="14">
        <v>0</v>
      </c>
      <c r="AE1769" s="14">
        <v>60</v>
      </c>
      <c r="AF1769" s="14">
        <v>2</v>
      </c>
      <c r="AG1769" s="14" t="s">
        <v>2177</v>
      </c>
      <c r="AH1769" s="20">
        <v>0</v>
      </c>
      <c r="AI1769" s="20">
        <v>0</v>
      </c>
      <c r="AJ1769" s="20">
        <v>0</v>
      </c>
      <c r="AK1769" s="20">
        <v>0</v>
      </c>
      <c r="AL1769" s="14">
        <v>0</v>
      </c>
      <c r="AM1769" s="14">
        <v>0</v>
      </c>
      <c r="AN1769" s="14">
        <v>0</v>
      </c>
      <c r="AO1769" s="14">
        <v>1</v>
      </c>
      <c r="AP1769" s="14">
        <v>1800000</v>
      </c>
      <c r="AQ1769" s="14">
        <v>0</v>
      </c>
      <c r="AR1769" s="14">
        <v>0</v>
      </c>
      <c r="AS1769" s="20">
        <v>0</v>
      </c>
      <c r="AT1769" s="14">
        <v>90106002</v>
      </c>
      <c r="AU1769" s="14"/>
      <c r="AV1769" s="15" t="s">
        <v>153</v>
      </c>
      <c r="AW1769" s="14">
        <v>0</v>
      </c>
      <c r="AX1769" s="14">
        <v>0</v>
      </c>
      <c r="AY1769" s="14">
        <v>0</v>
      </c>
      <c r="AZ1769" s="15" t="s">
        <v>1176</v>
      </c>
      <c r="BA1769" s="15">
        <v>0</v>
      </c>
      <c r="BB1769" s="23">
        <v>0</v>
      </c>
      <c r="BC1769" s="23">
        <v>0</v>
      </c>
      <c r="BD1769" s="33" t="s">
        <v>2178</v>
      </c>
      <c r="BE1769" s="14">
        <v>0</v>
      </c>
      <c r="BF1769" s="12">
        <v>0</v>
      </c>
      <c r="BG1769" s="14">
        <v>0</v>
      </c>
      <c r="BH1769" s="14">
        <v>0</v>
      </c>
      <c r="BI1769" s="14">
        <v>0</v>
      </c>
      <c r="BJ1769" s="14">
        <v>0</v>
      </c>
      <c r="BK1769" s="26">
        <v>0</v>
      </c>
      <c r="BL1769" s="20">
        <v>0</v>
      </c>
      <c r="BM1769" s="20">
        <v>0</v>
      </c>
      <c r="BN1769" s="20">
        <v>0</v>
      </c>
      <c r="BO1769" s="20">
        <v>0</v>
      </c>
      <c r="BP1769" s="20">
        <v>0</v>
      </c>
      <c r="BQ1769" s="20">
        <v>0</v>
      </c>
      <c r="BR1769" s="20">
        <v>0</v>
      </c>
      <c r="BS1769" s="20"/>
      <c r="BT1769" s="20"/>
      <c r="BU1769" s="20"/>
      <c r="BV1769" s="20">
        <v>0</v>
      </c>
      <c r="BW1769" s="20">
        <v>0</v>
      </c>
      <c r="BX1769" s="20">
        <v>0</v>
      </c>
    </row>
    <row r="1770" spans="3:76" ht="19.5" customHeight="1">
      <c r="C1770" s="14">
        <v>67000279</v>
      </c>
      <c r="D1770" s="13" t="s">
        <v>2179</v>
      </c>
      <c r="E1770" s="12">
        <v>1</v>
      </c>
      <c r="F1770" s="20">
        <v>80000001</v>
      </c>
      <c r="G1770" s="12">
        <v>0</v>
      </c>
      <c r="H1770" s="12">
        <v>0</v>
      </c>
      <c r="I1770" s="12">
        <v>5</v>
      </c>
      <c r="J1770" s="12">
        <v>3</v>
      </c>
      <c r="K1770" s="12">
        <v>0</v>
      </c>
      <c r="L1770" s="12">
        <v>0</v>
      </c>
      <c r="M1770" s="12">
        <v>0</v>
      </c>
      <c r="N1770" s="12">
        <v>1</v>
      </c>
      <c r="O1770" s="12">
        <v>0</v>
      </c>
      <c r="P1770" s="12">
        <v>0</v>
      </c>
      <c r="Q1770" s="12">
        <v>0</v>
      </c>
      <c r="R1770" s="20">
        <v>0</v>
      </c>
      <c r="S1770" s="12">
        <v>0</v>
      </c>
      <c r="T1770" s="12">
        <v>1</v>
      </c>
      <c r="U1770" s="12">
        <v>2</v>
      </c>
      <c r="V1770" s="12">
        <v>0</v>
      </c>
      <c r="W1770" s="12">
        <v>1.5</v>
      </c>
      <c r="X1770" s="12"/>
      <c r="Y1770" s="12">
        <v>10</v>
      </c>
      <c r="Z1770" s="12">
        <v>1</v>
      </c>
      <c r="AA1770" s="12">
        <v>0</v>
      </c>
      <c r="AB1770" s="12">
        <v>0</v>
      </c>
      <c r="AC1770" s="12">
        <v>0</v>
      </c>
      <c r="AD1770" s="12">
        <v>0</v>
      </c>
      <c r="AE1770" s="12">
        <v>5</v>
      </c>
      <c r="AF1770" s="12">
        <v>1</v>
      </c>
      <c r="AG1770" s="12">
        <v>10</v>
      </c>
      <c r="AH1770" s="20">
        <v>0</v>
      </c>
      <c r="AI1770" s="20">
        <v>0</v>
      </c>
      <c r="AJ1770" s="20">
        <v>0</v>
      </c>
      <c r="AK1770" s="20">
        <v>0</v>
      </c>
      <c r="AL1770" s="12">
        <v>0</v>
      </c>
      <c r="AM1770" s="12">
        <v>0</v>
      </c>
      <c r="AN1770" s="12">
        <v>0</v>
      </c>
      <c r="AO1770" s="12">
        <v>0.5</v>
      </c>
      <c r="AP1770" s="12">
        <v>3000</v>
      </c>
      <c r="AQ1770" s="12">
        <v>0.2</v>
      </c>
      <c r="AR1770" s="12">
        <v>0</v>
      </c>
      <c r="AS1770" s="20">
        <v>0</v>
      </c>
      <c r="AT1770" s="12" t="s">
        <v>153</v>
      </c>
      <c r="AU1770" s="12"/>
      <c r="AV1770" s="13" t="s">
        <v>158</v>
      </c>
      <c r="AW1770" s="12" t="s">
        <v>159</v>
      </c>
      <c r="AX1770" s="14">
        <v>10000007</v>
      </c>
      <c r="AY1770" s="14">
        <v>21000020</v>
      </c>
      <c r="AZ1770" s="13" t="s">
        <v>178</v>
      </c>
      <c r="BA1770" s="12">
        <v>0</v>
      </c>
      <c r="BB1770" s="23">
        <v>0</v>
      </c>
      <c r="BC1770" s="23">
        <v>0</v>
      </c>
      <c r="BD1770" s="33" t="s">
        <v>2180</v>
      </c>
      <c r="BE1770" s="12">
        <v>0</v>
      </c>
      <c r="BF1770" s="12">
        <v>0</v>
      </c>
      <c r="BG1770" s="12">
        <v>0</v>
      </c>
      <c r="BH1770" s="12">
        <v>0</v>
      </c>
      <c r="BI1770" s="12">
        <v>0</v>
      </c>
      <c r="BJ1770" s="12">
        <v>0</v>
      </c>
      <c r="BK1770" s="26">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67000280</v>
      </c>
      <c r="D1771" s="13" t="s">
        <v>2181</v>
      </c>
      <c r="E1771" s="12">
        <v>1</v>
      </c>
      <c r="F1771" s="20">
        <v>80000001</v>
      </c>
      <c r="G1771" s="12">
        <v>0</v>
      </c>
      <c r="H1771" s="12">
        <v>0</v>
      </c>
      <c r="I1771" s="12">
        <v>5</v>
      </c>
      <c r="J1771" s="12">
        <v>3</v>
      </c>
      <c r="K1771" s="12">
        <v>0</v>
      </c>
      <c r="L1771" s="12">
        <v>0</v>
      </c>
      <c r="M1771" s="12">
        <v>0</v>
      </c>
      <c r="N1771" s="12">
        <v>1</v>
      </c>
      <c r="O1771" s="12">
        <v>0</v>
      </c>
      <c r="P1771" s="12">
        <v>0</v>
      </c>
      <c r="Q1771" s="12">
        <v>0</v>
      </c>
      <c r="R1771" s="20">
        <v>0</v>
      </c>
      <c r="S1771" s="12">
        <v>0</v>
      </c>
      <c r="T1771" s="12">
        <v>1</v>
      </c>
      <c r="U1771" s="12">
        <v>2</v>
      </c>
      <c r="V1771" s="12">
        <v>0</v>
      </c>
      <c r="W1771" s="12">
        <v>1.5</v>
      </c>
      <c r="X1771" s="12"/>
      <c r="Y1771" s="12">
        <v>10</v>
      </c>
      <c r="Z1771" s="12">
        <v>1</v>
      </c>
      <c r="AA1771" s="12">
        <v>0</v>
      </c>
      <c r="AB1771" s="12">
        <v>0</v>
      </c>
      <c r="AC1771" s="12">
        <v>0</v>
      </c>
      <c r="AD1771" s="12">
        <v>0</v>
      </c>
      <c r="AE1771" s="12">
        <v>5</v>
      </c>
      <c r="AF1771" s="12">
        <v>1</v>
      </c>
      <c r="AG1771" s="46">
        <v>3</v>
      </c>
      <c r="AH1771" s="20">
        <v>2</v>
      </c>
      <c r="AI1771" s="20">
        <v>1</v>
      </c>
      <c r="AJ1771" s="20">
        <v>0</v>
      </c>
      <c r="AK1771" s="20">
        <v>8</v>
      </c>
      <c r="AL1771" s="12">
        <v>0</v>
      </c>
      <c r="AM1771" s="12">
        <v>0</v>
      </c>
      <c r="AN1771" s="12">
        <v>0</v>
      </c>
      <c r="AO1771" s="12">
        <v>0.5</v>
      </c>
      <c r="AP1771" s="12">
        <v>10000</v>
      </c>
      <c r="AQ1771" s="12">
        <v>0.2</v>
      </c>
      <c r="AR1771" s="12">
        <v>0</v>
      </c>
      <c r="AS1771" s="20">
        <v>0</v>
      </c>
      <c r="AT1771" s="12" t="s">
        <v>153</v>
      </c>
      <c r="AU1771" s="12"/>
      <c r="AV1771" s="13" t="s">
        <v>158</v>
      </c>
      <c r="AW1771" s="12" t="s">
        <v>159</v>
      </c>
      <c r="AX1771" s="14">
        <v>10000007</v>
      </c>
      <c r="AY1771" s="14">
        <v>21102020</v>
      </c>
      <c r="AZ1771" s="13" t="s">
        <v>178</v>
      </c>
      <c r="BA1771" s="12">
        <v>0</v>
      </c>
      <c r="BB1771" s="23">
        <v>0</v>
      </c>
      <c r="BC1771" s="23">
        <v>0</v>
      </c>
      <c r="BD1771" s="33" t="s">
        <v>2182</v>
      </c>
      <c r="BE1771" s="12">
        <v>0</v>
      </c>
      <c r="BF1771" s="12">
        <v>0</v>
      </c>
      <c r="BG1771" s="12">
        <v>0</v>
      </c>
      <c r="BH1771" s="12">
        <v>0</v>
      </c>
      <c r="BI1771" s="12">
        <v>0</v>
      </c>
      <c r="BJ1771" s="12">
        <v>0</v>
      </c>
      <c r="BK1771" s="26">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67000281</v>
      </c>
      <c r="D1772" s="13" t="s">
        <v>2183</v>
      </c>
      <c r="E1772" s="12">
        <v>1</v>
      </c>
      <c r="F1772" s="20">
        <v>80000001</v>
      </c>
      <c r="G1772" s="12">
        <v>0</v>
      </c>
      <c r="H1772" s="12">
        <v>0</v>
      </c>
      <c r="I1772" s="12">
        <v>5</v>
      </c>
      <c r="J1772" s="12">
        <v>3</v>
      </c>
      <c r="K1772" s="12">
        <v>0</v>
      </c>
      <c r="L1772" s="12">
        <v>0</v>
      </c>
      <c r="M1772" s="12">
        <v>0</v>
      </c>
      <c r="N1772" s="12">
        <v>1</v>
      </c>
      <c r="O1772" s="12">
        <v>0</v>
      </c>
      <c r="P1772" s="12">
        <v>0</v>
      </c>
      <c r="Q1772" s="12">
        <v>0</v>
      </c>
      <c r="R1772" s="20">
        <v>0</v>
      </c>
      <c r="S1772" s="12">
        <v>0</v>
      </c>
      <c r="T1772" s="12">
        <v>1</v>
      </c>
      <c r="U1772" s="12">
        <v>2</v>
      </c>
      <c r="V1772" s="12">
        <v>0</v>
      </c>
      <c r="W1772" s="12">
        <v>1.5</v>
      </c>
      <c r="X1772" s="12"/>
      <c r="Y1772" s="12">
        <v>10</v>
      </c>
      <c r="Z1772" s="12">
        <v>1</v>
      </c>
      <c r="AA1772" s="12">
        <v>0</v>
      </c>
      <c r="AB1772" s="12">
        <v>0</v>
      </c>
      <c r="AC1772" s="12">
        <v>0</v>
      </c>
      <c r="AD1772" s="12">
        <v>0</v>
      </c>
      <c r="AE1772" s="12">
        <v>5</v>
      </c>
      <c r="AF1772" s="12">
        <v>1</v>
      </c>
      <c r="AG1772" s="46">
        <v>3</v>
      </c>
      <c r="AH1772" s="20">
        <v>0</v>
      </c>
      <c r="AI1772" s="20">
        <v>2</v>
      </c>
      <c r="AJ1772" s="20">
        <v>0</v>
      </c>
      <c r="AK1772" s="20">
        <v>3</v>
      </c>
      <c r="AL1772" s="12">
        <v>0</v>
      </c>
      <c r="AM1772" s="12">
        <v>0</v>
      </c>
      <c r="AN1772" s="12">
        <v>0</v>
      </c>
      <c r="AO1772" s="12">
        <v>0.5</v>
      </c>
      <c r="AP1772" s="12">
        <v>10000</v>
      </c>
      <c r="AQ1772" s="12">
        <v>0.2</v>
      </c>
      <c r="AR1772" s="12">
        <v>3</v>
      </c>
      <c r="AS1772" s="20">
        <v>0</v>
      </c>
      <c r="AT1772" s="12" t="s">
        <v>153</v>
      </c>
      <c r="AU1772" s="12"/>
      <c r="AV1772" s="13" t="s">
        <v>158</v>
      </c>
      <c r="AW1772" s="12" t="s">
        <v>159</v>
      </c>
      <c r="AX1772" s="14">
        <v>10000007</v>
      </c>
      <c r="AY1772" s="14">
        <v>21102020</v>
      </c>
      <c r="AZ1772" s="13" t="s">
        <v>782</v>
      </c>
      <c r="BA1772" s="12">
        <v>0</v>
      </c>
      <c r="BB1772" s="23">
        <v>0</v>
      </c>
      <c r="BC1772" s="23">
        <v>0</v>
      </c>
      <c r="BD1772" s="33" t="s">
        <v>2184</v>
      </c>
      <c r="BE1772" s="12">
        <v>0</v>
      </c>
      <c r="BF1772" s="12">
        <v>0</v>
      </c>
      <c r="BG1772" s="12">
        <v>0</v>
      </c>
      <c r="BH1772" s="12">
        <v>0</v>
      </c>
      <c r="BI1772" s="12">
        <v>0</v>
      </c>
      <c r="BJ1772" s="12">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67000282</v>
      </c>
      <c r="D1773" s="13" t="s">
        <v>2185</v>
      </c>
      <c r="E1773" s="12">
        <v>1</v>
      </c>
      <c r="F1773" s="20">
        <v>80000001</v>
      </c>
      <c r="G1773" s="14">
        <v>0</v>
      </c>
      <c r="H1773" s="14">
        <v>0</v>
      </c>
      <c r="I1773" s="12">
        <f>I1767+5</f>
        <v>6</v>
      </c>
      <c r="J1773" s="12">
        <v>5</v>
      </c>
      <c r="K1773" s="12">
        <v>0</v>
      </c>
      <c r="L1773" s="14">
        <v>0</v>
      </c>
      <c r="M1773" s="14">
        <v>0</v>
      </c>
      <c r="N1773" s="14">
        <v>1</v>
      </c>
      <c r="O1773" s="14">
        <v>0</v>
      </c>
      <c r="P1773" s="14">
        <v>0</v>
      </c>
      <c r="Q1773" s="14">
        <v>0</v>
      </c>
      <c r="R1773" s="20">
        <v>0</v>
      </c>
      <c r="S1773" s="23">
        <v>0</v>
      </c>
      <c r="T1773" s="12">
        <v>1</v>
      </c>
      <c r="U1773" s="14">
        <v>2</v>
      </c>
      <c r="V1773" s="14">
        <v>0</v>
      </c>
      <c r="W1773" s="12">
        <v>3.5</v>
      </c>
      <c r="X1773" s="12"/>
      <c r="Y1773" s="12">
        <v>500</v>
      </c>
      <c r="Z1773" s="14">
        <v>1</v>
      </c>
      <c r="AA1773" s="14">
        <v>0</v>
      </c>
      <c r="AB1773" s="14">
        <v>0</v>
      </c>
      <c r="AC1773" s="14">
        <v>0</v>
      </c>
      <c r="AD1773" s="14">
        <v>0</v>
      </c>
      <c r="AE1773" s="14">
        <v>7</v>
      </c>
      <c r="AF1773" s="14">
        <v>1</v>
      </c>
      <c r="AG1773" s="14">
        <v>3</v>
      </c>
      <c r="AH1773" s="20">
        <v>2</v>
      </c>
      <c r="AI1773" s="20">
        <v>1</v>
      </c>
      <c r="AJ1773" s="20">
        <v>0</v>
      </c>
      <c r="AK1773" s="20">
        <v>8</v>
      </c>
      <c r="AL1773" s="14">
        <v>0</v>
      </c>
      <c r="AM1773" s="14">
        <v>0.5</v>
      </c>
      <c r="AN1773" s="14">
        <v>0</v>
      </c>
      <c r="AO1773" s="14">
        <v>0.25</v>
      </c>
      <c r="AP1773" s="14">
        <v>9000</v>
      </c>
      <c r="AQ1773" s="14">
        <v>0.5</v>
      </c>
      <c r="AR1773" s="14">
        <v>0</v>
      </c>
      <c r="AS1773" s="20">
        <v>0</v>
      </c>
      <c r="AT1773" s="14">
        <v>0</v>
      </c>
      <c r="AU1773" s="14"/>
      <c r="AV1773" s="15" t="s">
        <v>179</v>
      </c>
      <c r="AW1773" s="14" t="s">
        <v>180</v>
      </c>
      <c r="AX1773" s="14">
        <v>10003002</v>
      </c>
      <c r="AY1773" s="14">
        <v>21010020</v>
      </c>
      <c r="AZ1773" s="15" t="s">
        <v>782</v>
      </c>
      <c r="BA1773" s="15">
        <v>0</v>
      </c>
      <c r="BB1773" s="23">
        <v>0</v>
      </c>
      <c r="BC1773" s="23">
        <v>0</v>
      </c>
      <c r="BD1773" s="33" t="s">
        <v>2186</v>
      </c>
      <c r="BE1773" s="14">
        <v>0</v>
      </c>
      <c r="BF1773" s="12">
        <v>0</v>
      </c>
      <c r="BG1773" s="14">
        <v>0</v>
      </c>
      <c r="BH1773" s="14">
        <v>0</v>
      </c>
      <c r="BI1773" s="14">
        <v>0</v>
      </c>
      <c r="BJ1773" s="14">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67000283</v>
      </c>
      <c r="D1774" s="15" t="s">
        <v>2187</v>
      </c>
      <c r="E1774" s="12">
        <v>1</v>
      </c>
      <c r="F1774" s="20">
        <v>80000001</v>
      </c>
      <c r="G1774" s="14">
        <v>0</v>
      </c>
      <c r="H1774" s="14">
        <v>0</v>
      </c>
      <c r="I1774" s="14">
        <v>1</v>
      </c>
      <c r="J1774" s="14">
        <v>0</v>
      </c>
      <c r="K1774" s="12">
        <v>0</v>
      </c>
      <c r="L1774" s="14">
        <v>0</v>
      </c>
      <c r="M1774" s="14">
        <v>0</v>
      </c>
      <c r="N1774" s="14">
        <v>1</v>
      </c>
      <c r="O1774" s="14">
        <v>0</v>
      </c>
      <c r="P1774" s="14">
        <v>1</v>
      </c>
      <c r="Q1774" s="14">
        <v>0</v>
      </c>
      <c r="R1774" s="20">
        <v>0</v>
      </c>
      <c r="S1774" s="23">
        <v>0</v>
      </c>
      <c r="T1774" s="12">
        <v>1</v>
      </c>
      <c r="U1774" s="14">
        <v>2</v>
      </c>
      <c r="V1774" s="14">
        <v>0</v>
      </c>
      <c r="W1774" s="14">
        <v>0</v>
      </c>
      <c r="X1774" s="14"/>
      <c r="Y1774" s="14">
        <v>0</v>
      </c>
      <c r="Z1774" s="14">
        <v>0</v>
      </c>
      <c r="AA1774" s="14">
        <v>0</v>
      </c>
      <c r="AB1774" s="14">
        <v>0</v>
      </c>
      <c r="AC1774" s="14">
        <v>1</v>
      </c>
      <c r="AD1774" s="14">
        <v>0</v>
      </c>
      <c r="AE1774" s="14">
        <v>60</v>
      </c>
      <c r="AF1774" s="14">
        <v>2</v>
      </c>
      <c r="AG1774" s="14" t="s">
        <v>2188</v>
      </c>
      <c r="AH1774" s="20">
        <v>0</v>
      </c>
      <c r="AI1774" s="20">
        <v>0</v>
      </c>
      <c r="AJ1774" s="20">
        <v>0</v>
      </c>
      <c r="AK1774" s="20">
        <v>0</v>
      </c>
      <c r="AL1774" s="14">
        <v>0</v>
      </c>
      <c r="AM1774" s="14">
        <v>0</v>
      </c>
      <c r="AN1774" s="14">
        <v>0</v>
      </c>
      <c r="AO1774" s="14">
        <v>1</v>
      </c>
      <c r="AP1774" s="14">
        <v>1800000</v>
      </c>
      <c r="AQ1774" s="14">
        <v>0</v>
      </c>
      <c r="AR1774" s="14">
        <v>0</v>
      </c>
      <c r="AS1774" s="20">
        <v>0</v>
      </c>
      <c r="AT1774" s="14">
        <v>99002002</v>
      </c>
      <c r="AU1774" s="14"/>
      <c r="AV1774" s="15" t="s">
        <v>153</v>
      </c>
      <c r="AW1774" s="14">
        <v>0</v>
      </c>
      <c r="AX1774" s="14">
        <v>0</v>
      </c>
      <c r="AY1774" s="14">
        <v>0</v>
      </c>
      <c r="AZ1774" s="15" t="s">
        <v>1176</v>
      </c>
      <c r="BA1774" s="15">
        <v>0</v>
      </c>
      <c r="BB1774" s="23">
        <v>0</v>
      </c>
      <c r="BC1774" s="23">
        <v>0</v>
      </c>
      <c r="BD1774" s="33" t="s">
        <v>2178</v>
      </c>
      <c r="BE1774" s="14">
        <v>0</v>
      </c>
      <c r="BF1774" s="12">
        <v>0</v>
      </c>
      <c r="BG1774" s="14">
        <v>0</v>
      </c>
      <c r="BH1774" s="14">
        <v>0</v>
      </c>
      <c r="BI1774" s="14">
        <v>0</v>
      </c>
      <c r="BJ1774" s="14">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67000284</v>
      </c>
      <c r="D1775" s="15" t="s">
        <v>2189</v>
      </c>
      <c r="E1775" s="12">
        <v>1</v>
      </c>
      <c r="F1775" s="20">
        <v>80000001</v>
      </c>
      <c r="G1775" s="14">
        <v>0</v>
      </c>
      <c r="H1775" s="14">
        <v>0</v>
      </c>
      <c r="I1775" s="14">
        <v>1</v>
      </c>
      <c r="J1775" s="14">
        <v>0</v>
      </c>
      <c r="K1775" s="12">
        <v>0</v>
      </c>
      <c r="L1775" s="14">
        <v>0</v>
      </c>
      <c r="M1775" s="14">
        <v>0</v>
      </c>
      <c r="N1775" s="14">
        <v>1</v>
      </c>
      <c r="O1775" s="14">
        <v>0</v>
      </c>
      <c r="P1775" s="14">
        <v>1</v>
      </c>
      <c r="Q1775" s="14">
        <v>0</v>
      </c>
      <c r="R1775" s="20">
        <v>0</v>
      </c>
      <c r="S1775" s="23">
        <v>0</v>
      </c>
      <c r="T1775" s="12">
        <v>1</v>
      </c>
      <c r="U1775" s="14">
        <v>2</v>
      </c>
      <c r="V1775" s="14">
        <v>0</v>
      </c>
      <c r="W1775" s="14">
        <v>0</v>
      </c>
      <c r="X1775" s="14"/>
      <c r="Y1775" s="14">
        <v>0</v>
      </c>
      <c r="Z1775" s="14">
        <v>0</v>
      </c>
      <c r="AA1775" s="14">
        <v>0</v>
      </c>
      <c r="AB1775" s="14">
        <v>0</v>
      </c>
      <c r="AC1775" s="14">
        <v>1</v>
      </c>
      <c r="AD1775" s="14">
        <v>0</v>
      </c>
      <c r="AE1775" s="14">
        <v>60</v>
      </c>
      <c r="AF1775" s="14">
        <v>2</v>
      </c>
      <c r="AG1775" s="14" t="s">
        <v>2190</v>
      </c>
      <c r="AH1775" s="20">
        <v>0</v>
      </c>
      <c r="AI1775" s="20">
        <v>0</v>
      </c>
      <c r="AJ1775" s="20">
        <v>0</v>
      </c>
      <c r="AK1775" s="20">
        <v>0</v>
      </c>
      <c r="AL1775" s="14">
        <v>0</v>
      </c>
      <c r="AM1775" s="14">
        <v>0</v>
      </c>
      <c r="AN1775" s="14">
        <v>0</v>
      </c>
      <c r="AO1775" s="14">
        <v>1</v>
      </c>
      <c r="AP1775" s="14">
        <v>1800000</v>
      </c>
      <c r="AQ1775" s="14">
        <v>0</v>
      </c>
      <c r="AR1775" s="14">
        <v>0</v>
      </c>
      <c r="AS1775" s="20">
        <v>0</v>
      </c>
      <c r="AT1775" s="14">
        <v>99002002</v>
      </c>
      <c r="AU1775" s="14"/>
      <c r="AV1775" s="15" t="s">
        <v>153</v>
      </c>
      <c r="AW1775" s="14">
        <v>0</v>
      </c>
      <c r="AX1775" s="14">
        <v>0</v>
      </c>
      <c r="AY1775" s="14">
        <v>0</v>
      </c>
      <c r="AZ1775" s="15" t="s">
        <v>1176</v>
      </c>
      <c r="BA1775" s="15">
        <v>0</v>
      </c>
      <c r="BB1775" s="23">
        <v>0</v>
      </c>
      <c r="BC1775" s="23">
        <v>0</v>
      </c>
      <c r="BD1775" s="33" t="s">
        <v>2178</v>
      </c>
      <c r="BE1775" s="14">
        <v>0</v>
      </c>
      <c r="BF1775" s="12">
        <v>0</v>
      </c>
      <c r="BG1775" s="14">
        <v>0</v>
      </c>
      <c r="BH1775" s="14">
        <v>0</v>
      </c>
      <c r="BI1775" s="14">
        <v>0</v>
      </c>
      <c r="BJ1775" s="14">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21.75" customHeight="1">
      <c r="C1776" s="14">
        <v>90010301</v>
      </c>
      <c r="D1776" s="13" t="s">
        <v>521</v>
      </c>
      <c r="E1776" s="14">
        <v>1</v>
      </c>
      <c r="F1776" s="20">
        <v>80000001</v>
      </c>
      <c r="G1776" s="14">
        <v>0</v>
      </c>
      <c r="H1776" s="14">
        <v>0</v>
      </c>
      <c r="I1776" s="14">
        <v>1</v>
      </c>
      <c r="J1776" s="14">
        <v>0</v>
      </c>
      <c r="K1776" s="14">
        <v>0</v>
      </c>
      <c r="L1776" s="12">
        <v>0</v>
      </c>
      <c r="M1776" s="12">
        <v>0</v>
      </c>
      <c r="N1776" s="12">
        <v>2</v>
      </c>
      <c r="O1776" s="12">
        <v>3</v>
      </c>
      <c r="P1776" s="12">
        <v>1</v>
      </c>
      <c r="Q1776" s="12">
        <v>0</v>
      </c>
      <c r="R1776" s="20">
        <v>0</v>
      </c>
      <c r="S1776" s="12">
        <v>0</v>
      </c>
      <c r="T1776" s="12">
        <v>1</v>
      </c>
      <c r="U1776" s="12">
        <v>2</v>
      </c>
      <c r="V1776" s="12">
        <v>0</v>
      </c>
      <c r="W1776" s="12">
        <v>3</v>
      </c>
      <c r="X1776" s="12"/>
      <c r="Y1776" s="12">
        <v>0</v>
      </c>
      <c r="Z1776" s="12">
        <v>1</v>
      </c>
      <c r="AA1776" s="12">
        <v>0</v>
      </c>
      <c r="AB1776" s="12">
        <v>0</v>
      </c>
      <c r="AC1776" s="12">
        <v>0</v>
      </c>
      <c r="AD1776" s="12">
        <v>0</v>
      </c>
      <c r="AE1776" s="12">
        <v>9</v>
      </c>
      <c r="AF1776" s="12">
        <v>1</v>
      </c>
      <c r="AG1776" s="12">
        <v>4</v>
      </c>
      <c r="AH1776" s="20">
        <v>0</v>
      </c>
      <c r="AI1776" s="20">
        <v>1</v>
      </c>
      <c r="AJ1776" s="20">
        <v>0</v>
      </c>
      <c r="AK1776" s="20">
        <v>2</v>
      </c>
      <c r="AL1776" s="12">
        <v>0</v>
      </c>
      <c r="AM1776" s="12">
        <v>0</v>
      </c>
      <c r="AN1776" s="12">
        <v>0</v>
      </c>
      <c r="AO1776" s="12">
        <v>3</v>
      </c>
      <c r="AP1776" s="12">
        <v>5000</v>
      </c>
      <c r="AQ1776" s="12">
        <v>1.1000000000000001</v>
      </c>
      <c r="AR1776" s="12">
        <v>0</v>
      </c>
      <c r="AS1776" s="20">
        <v>0</v>
      </c>
      <c r="AT1776" s="12">
        <v>90000002</v>
      </c>
      <c r="AU1776" s="12"/>
      <c r="AV1776" s="13" t="s">
        <v>154</v>
      </c>
      <c r="AW1776" s="12" t="s">
        <v>159</v>
      </c>
      <c r="AX1776" s="14">
        <v>10000007</v>
      </c>
      <c r="AY1776" s="14">
        <v>90010301</v>
      </c>
      <c r="AZ1776" s="13" t="s">
        <v>156</v>
      </c>
      <c r="BA1776" s="12" t="s">
        <v>522</v>
      </c>
      <c r="BB1776" s="23">
        <v>0</v>
      </c>
      <c r="BC1776" s="23">
        <v>0</v>
      </c>
      <c r="BD1776" s="34" t="s">
        <v>523</v>
      </c>
      <c r="BE1776" s="12">
        <v>0</v>
      </c>
      <c r="BF1776" s="12">
        <v>0</v>
      </c>
      <c r="BG1776" s="12">
        <v>0</v>
      </c>
      <c r="BH1776" s="12">
        <v>0</v>
      </c>
      <c r="BI1776" s="12">
        <v>0</v>
      </c>
      <c r="BJ1776" s="12">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90010302</v>
      </c>
      <c r="D1777" s="13" t="s">
        <v>519</v>
      </c>
      <c r="E1777" s="14">
        <v>1</v>
      </c>
      <c r="F1777" s="20">
        <v>80000001</v>
      </c>
      <c r="G1777" s="14">
        <v>0</v>
      </c>
      <c r="H1777" s="14">
        <v>0</v>
      </c>
      <c r="I1777" s="14">
        <v>1</v>
      </c>
      <c r="J1777" s="14">
        <v>0</v>
      </c>
      <c r="K1777" s="14">
        <v>0</v>
      </c>
      <c r="L1777" s="12">
        <v>0</v>
      </c>
      <c r="M1777" s="12">
        <v>0</v>
      </c>
      <c r="N1777" s="12">
        <v>2</v>
      </c>
      <c r="O1777" s="12">
        <v>1</v>
      </c>
      <c r="P1777" s="12">
        <v>0.5</v>
      </c>
      <c r="Q1777" s="12">
        <v>0</v>
      </c>
      <c r="R1777" s="20">
        <v>0</v>
      </c>
      <c r="S1777" s="12">
        <v>0</v>
      </c>
      <c r="T1777" s="12">
        <v>1</v>
      </c>
      <c r="U1777" s="12">
        <v>2</v>
      </c>
      <c r="V1777" s="12">
        <v>0</v>
      </c>
      <c r="W1777" s="12">
        <v>3</v>
      </c>
      <c r="X1777" s="12"/>
      <c r="Y1777" s="12">
        <v>0</v>
      </c>
      <c r="Z1777" s="12">
        <v>0</v>
      </c>
      <c r="AA1777" s="12">
        <v>0</v>
      </c>
      <c r="AB1777" s="12">
        <v>0</v>
      </c>
      <c r="AC1777" s="12">
        <v>0</v>
      </c>
      <c r="AD1777" s="12">
        <v>0</v>
      </c>
      <c r="AE1777" s="12">
        <v>12</v>
      </c>
      <c r="AF1777" s="12">
        <v>2</v>
      </c>
      <c r="AG1777" s="12" t="s">
        <v>152</v>
      </c>
      <c r="AH1777" s="20">
        <v>0</v>
      </c>
      <c r="AI1777" s="20">
        <v>2</v>
      </c>
      <c r="AJ1777" s="20">
        <v>0</v>
      </c>
      <c r="AK1777" s="20">
        <v>1.5</v>
      </c>
      <c r="AL1777" s="12">
        <v>0</v>
      </c>
      <c r="AM1777" s="12">
        <v>0</v>
      </c>
      <c r="AN1777" s="12">
        <v>0</v>
      </c>
      <c r="AO1777" s="12">
        <v>1.1000000000000001</v>
      </c>
      <c r="AP1777" s="12">
        <v>3000</v>
      </c>
      <c r="AQ1777" s="12">
        <v>1.1000000000000001</v>
      </c>
      <c r="AR1777" s="12">
        <v>0</v>
      </c>
      <c r="AS1777" s="20">
        <v>0</v>
      </c>
      <c r="AT1777" s="12" t="s">
        <v>153</v>
      </c>
      <c r="AU1777" s="12"/>
      <c r="AV1777" s="15" t="s">
        <v>154</v>
      </c>
      <c r="AW1777" s="12" t="s">
        <v>155</v>
      </c>
      <c r="AX1777" s="14">
        <v>10001007</v>
      </c>
      <c r="AY1777" s="14">
        <v>70103001</v>
      </c>
      <c r="AZ1777" s="13" t="s">
        <v>156</v>
      </c>
      <c r="BA1777" s="12">
        <v>0</v>
      </c>
      <c r="BB1777" s="23">
        <v>0</v>
      </c>
      <c r="BC1777" s="23">
        <v>0</v>
      </c>
      <c r="BD1777" s="34" t="s">
        <v>520</v>
      </c>
      <c r="BE1777" s="12">
        <v>0</v>
      </c>
      <c r="BF1777" s="12">
        <v>0</v>
      </c>
      <c r="BG1777" s="12">
        <v>0</v>
      </c>
      <c r="BH1777" s="12">
        <v>0</v>
      </c>
      <c r="BI1777" s="12">
        <v>0</v>
      </c>
      <c r="BJ1777" s="12">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90010303</v>
      </c>
      <c r="D1778" s="15" t="s">
        <v>246</v>
      </c>
      <c r="E1778" s="14">
        <v>1</v>
      </c>
      <c r="F1778" s="20">
        <v>80000001</v>
      </c>
      <c r="G1778" s="14">
        <v>0</v>
      </c>
      <c r="H1778" s="14">
        <v>0</v>
      </c>
      <c r="I1778" s="14">
        <v>1</v>
      </c>
      <c r="J1778" s="14">
        <v>0</v>
      </c>
      <c r="K1778" s="14">
        <v>0</v>
      </c>
      <c r="L1778" s="14">
        <v>0</v>
      </c>
      <c r="M1778" s="14">
        <v>0</v>
      </c>
      <c r="N1778" s="12">
        <v>2</v>
      </c>
      <c r="O1778" s="14">
        <v>2</v>
      </c>
      <c r="P1778" s="14">
        <v>0.6</v>
      </c>
      <c r="Q1778" s="14">
        <v>0</v>
      </c>
      <c r="R1778" s="20">
        <v>0</v>
      </c>
      <c r="S1778" s="23">
        <v>0</v>
      </c>
      <c r="T1778" s="12">
        <v>1</v>
      </c>
      <c r="U1778" s="14">
        <v>2</v>
      </c>
      <c r="V1778" s="14">
        <v>0</v>
      </c>
      <c r="W1778" s="14">
        <v>0</v>
      </c>
      <c r="X1778" s="14"/>
      <c r="Y1778" s="14">
        <v>0</v>
      </c>
      <c r="Z1778" s="14">
        <v>0</v>
      </c>
      <c r="AA1778" s="14">
        <v>0</v>
      </c>
      <c r="AB1778" s="14">
        <v>0</v>
      </c>
      <c r="AC1778" s="14">
        <v>0</v>
      </c>
      <c r="AD1778" s="14">
        <v>0</v>
      </c>
      <c r="AE1778" s="14">
        <v>20</v>
      </c>
      <c r="AF1778" s="14">
        <v>0</v>
      </c>
      <c r="AG1778" s="14">
        <v>0</v>
      </c>
      <c r="AH1778" s="20">
        <v>0</v>
      </c>
      <c r="AI1778" s="20">
        <v>0</v>
      </c>
      <c r="AJ1778" s="20">
        <v>0</v>
      </c>
      <c r="AK1778" s="20">
        <v>0</v>
      </c>
      <c r="AL1778" s="14">
        <v>0</v>
      </c>
      <c r="AM1778" s="14">
        <v>0</v>
      </c>
      <c r="AN1778" s="14">
        <v>0</v>
      </c>
      <c r="AO1778" s="14">
        <v>0</v>
      </c>
      <c r="AP1778" s="14">
        <v>1000</v>
      </c>
      <c r="AQ1778" s="14">
        <v>0</v>
      </c>
      <c r="AR1778" s="14">
        <v>0</v>
      </c>
      <c r="AS1778" s="20">
        <v>90103001</v>
      </c>
      <c r="AT1778" s="14" t="s">
        <v>153</v>
      </c>
      <c r="AU1778" s="14"/>
      <c r="AV1778" s="15" t="s">
        <v>153</v>
      </c>
      <c r="AW1778" s="14" t="s">
        <v>433</v>
      </c>
      <c r="AX1778" s="14">
        <v>0</v>
      </c>
      <c r="AY1778" s="14">
        <v>40000003</v>
      </c>
      <c r="AZ1778" s="15" t="s">
        <v>156</v>
      </c>
      <c r="BA1778" s="15" t="s">
        <v>153</v>
      </c>
      <c r="BB1778" s="23">
        <v>0</v>
      </c>
      <c r="BC1778" s="23">
        <v>0</v>
      </c>
      <c r="BD1778" s="35" t="s">
        <v>525</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90010401</v>
      </c>
      <c r="D1779" s="26" t="s">
        <v>2191</v>
      </c>
      <c r="E1779" s="26">
        <v>1</v>
      </c>
      <c r="F1779" s="20">
        <v>80000001</v>
      </c>
      <c r="G1779" s="26">
        <v>0</v>
      </c>
      <c r="H1779" s="26">
        <v>0</v>
      </c>
      <c r="I1779" s="26">
        <v>1</v>
      </c>
      <c r="J1779" s="26">
        <v>0</v>
      </c>
      <c r="K1779" s="65">
        <v>0</v>
      </c>
      <c r="L1779" s="65">
        <v>0</v>
      </c>
      <c r="M1779" s="26">
        <v>0</v>
      </c>
      <c r="N1779" s="26">
        <v>2</v>
      </c>
      <c r="O1779" s="26">
        <v>1</v>
      </c>
      <c r="P1779" s="26">
        <v>0.1</v>
      </c>
      <c r="Q1779" s="26">
        <v>0</v>
      </c>
      <c r="R1779" s="20">
        <v>0</v>
      </c>
      <c r="S1779" s="26">
        <v>0</v>
      </c>
      <c r="T1779" s="12">
        <v>1</v>
      </c>
      <c r="U1779" s="26">
        <v>1</v>
      </c>
      <c r="V1779" s="65">
        <v>0</v>
      </c>
      <c r="W1779" s="26">
        <v>2.5</v>
      </c>
      <c r="X1779" s="26"/>
      <c r="Y1779" s="26">
        <v>0</v>
      </c>
      <c r="Z1779" s="26">
        <v>1</v>
      </c>
      <c r="AA1779" s="26">
        <v>0</v>
      </c>
      <c r="AB1779" s="65">
        <v>0</v>
      </c>
      <c r="AC1779" s="26">
        <v>0</v>
      </c>
      <c r="AD1779" s="26">
        <v>0</v>
      </c>
      <c r="AE1779" s="26">
        <v>1</v>
      </c>
      <c r="AF1779" s="26">
        <v>0</v>
      </c>
      <c r="AG1779" s="26">
        <v>0</v>
      </c>
      <c r="AH1779" s="20">
        <v>0</v>
      </c>
      <c r="AI1779" s="20">
        <v>0</v>
      </c>
      <c r="AJ1779" s="20">
        <v>0</v>
      </c>
      <c r="AK1779" s="26">
        <v>0</v>
      </c>
      <c r="AL1779" s="61">
        <v>0</v>
      </c>
      <c r="AM1779" s="26">
        <v>0</v>
      </c>
      <c r="AN1779" s="26">
        <v>0</v>
      </c>
      <c r="AO1779" s="26">
        <v>0</v>
      </c>
      <c r="AP1779" s="26">
        <v>3000</v>
      </c>
      <c r="AQ1779" s="26">
        <v>0</v>
      </c>
      <c r="AR1779" s="26">
        <v>0</v>
      </c>
      <c r="AS1779" s="20">
        <v>0</v>
      </c>
      <c r="AT1779" s="26">
        <v>0</v>
      </c>
      <c r="AU1779" s="26"/>
      <c r="AV1779" s="26">
        <v>0</v>
      </c>
      <c r="AW1779" s="65">
        <v>0</v>
      </c>
      <c r="AX1779" s="65">
        <v>0</v>
      </c>
      <c r="AY1779" s="65">
        <v>0</v>
      </c>
      <c r="AZ1779" s="15" t="s">
        <v>156</v>
      </c>
      <c r="BA1779" s="7">
        <v>0</v>
      </c>
      <c r="BB1779" s="188">
        <v>0</v>
      </c>
      <c r="BC1779" s="188">
        <v>0</v>
      </c>
      <c r="BD1779" s="66" t="s">
        <v>2192</v>
      </c>
      <c r="BE1779" s="26">
        <v>0</v>
      </c>
      <c r="BF1779" s="26">
        <v>0</v>
      </c>
      <c r="BG1779" s="14">
        <v>0</v>
      </c>
      <c r="BH1779" s="26">
        <v>0</v>
      </c>
      <c r="BI1779" s="26">
        <v>0</v>
      </c>
      <c r="BJ1779" s="61">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1.75" customHeight="1">
      <c r="C1780" s="14">
        <v>90010402</v>
      </c>
      <c r="D1780" s="13" t="s">
        <v>521</v>
      </c>
      <c r="E1780" s="14">
        <v>1</v>
      </c>
      <c r="F1780" s="20">
        <v>80000001</v>
      </c>
      <c r="G1780" s="14">
        <v>0</v>
      </c>
      <c r="H1780" s="14">
        <v>0</v>
      </c>
      <c r="I1780" s="14">
        <v>1</v>
      </c>
      <c r="J1780" s="14">
        <v>0</v>
      </c>
      <c r="K1780" s="14">
        <v>0</v>
      </c>
      <c r="L1780" s="12">
        <v>0</v>
      </c>
      <c r="M1780" s="12">
        <v>0</v>
      </c>
      <c r="N1780" s="12">
        <v>2</v>
      </c>
      <c r="O1780" s="12">
        <v>3</v>
      </c>
      <c r="P1780" s="12">
        <v>1</v>
      </c>
      <c r="Q1780" s="12">
        <v>0</v>
      </c>
      <c r="R1780" s="20">
        <v>0</v>
      </c>
      <c r="S1780" s="12">
        <v>0</v>
      </c>
      <c r="T1780" s="12">
        <v>1</v>
      </c>
      <c r="U1780" s="12">
        <v>2</v>
      </c>
      <c r="V1780" s="12">
        <v>0</v>
      </c>
      <c r="W1780" s="12">
        <v>3</v>
      </c>
      <c r="X1780" s="12"/>
      <c r="Y1780" s="12">
        <v>0</v>
      </c>
      <c r="Z1780" s="12">
        <v>1</v>
      </c>
      <c r="AA1780" s="12">
        <v>0</v>
      </c>
      <c r="AB1780" s="12">
        <v>0</v>
      </c>
      <c r="AC1780" s="12">
        <v>0</v>
      </c>
      <c r="AD1780" s="12">
        <v>0</v>
      </c>
      <c r="AE1780" s="12">
        <v>9</v>
      </c>
      <c r="AF1780" s="12">
        <v>1</v>
      </c>
      <c r="AG1780" s="12">
        <v>5</v>
      </c>
      <c r="AH1780" s="20">
        <v>0</v>
      </c>
      <c r="AI1780" s="20">
        <v>1</v>
      </c>
      <c r="AJ1780" s="20">
        <v>0</v>
      </c>
      <c r="AK1780" s="20">
        <v>2.5</v>
      </c>
      <c r="AL1780" s="12">
        <v>0</v>
      </c>
      <c r="AM1780" s="12">
        <v>0</v>
      </c>
      <c r="AN1780" s="12">
        <v>0</v>
      </c>
      <c r="AO1780" s="12">
        <v>2.5</v>
      </c>
      <c r="AP1780" s="12">
        <v>5000</v>
      </c>
      <c r="AQ1780" s="12">
        <v>2</v>
      </c>
      <c r="AR1780" s="12">
        <v>0</v>
      </c>
      <c r="AS1780" s="20">
        <v>0</v>
      </c>
      <c r="AT1780" s="26">
        <v>91000005</v>
      </c>
      <c r="AU1780" s="26"/>
      <c r="AV1780" s="26" t="s">
        <v>202</v>
      </c>
      <c r="AW1780" s="12">
        <v>0</v>
      </c>
      <c r="AX1780" s="14">
        <v>10000007</v>
      </c>
      <c r="AY1780" s="14">
        <v>90010402</v>
      </c>
      <c r="AZ1780" s="13" t="s">
        <v>156</v>
      </c>
      <c r="BA1780" s="12" t="s">
        <v>2193</v>
      </c>
      <c r="BB1780" s="23">
        <v>0</v>
      </c>
      <c r="BC1780" s="23">
        <v>0</v>
      </c>
      <c r="BD1780" s="34" t="s">
        <v>523</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90010403</v>
      </c>
      <c r="D1781" s="26" t="s">
        <v>2194</v>
      </c>
      <c r="E1781" s="26">
        <v>1</v>
      </c>
      <c r="F1781" s="20">
        <v>80000001</v>
      </c>
      <c r="G1781" s="26">
        <v>0</v>
      </c>
      <c r="H1781" s="26">
        <v>0</v>
      </c>
      <c r="I1781" s="26">
        <v>1</v>
      </c>
      <c r="J1781" s="26">
        <v>0</v>
      </c>
      <c r="K1781" s="65">
        <v>0</v>
      </c>
      <c r="L1781" s="65">
        <v>0</v>
      </c>
      <c r="M1781" s="26">
        <v>0</v>
      </c>
      <c r="N1781" s="26">
        <v>2</v>
      </c>
      <c r="O1781" s="26">
        <v>2</v>
      </c>
      <c r="P1781" s="26">
        <v>0.95</v>
      </c>
      <c r="Q1781" s="26">
        <v>0</v>
      </c>
      <c r="R1781" s="20">
        <v>0</v>
      </c>
      <c r="S1781" s="26">
        <v>0</v>
      </c>
      <c r="T1781" s="12">
        <v>1</v>
      </c>
      <c r="U1781" s="26">
        <v>1</v>
      </c>
      <c r="V1781" s="65">
        <v>0</v>
      </c>
      <c r="W1781" s="26">
        <v>2.5</v>
      </c>
      <c r="X1781" s="26"/>
      <c r="Y1781" s="26">
        <v>0</v>
      </c>
      <c r="Z1781" s="26">
        <v>1</v>
      </c>
      <c r="AA1781" s="26">
        <v>0</v>
      </c>
      <c r="AB1781" s="65">
        <v>0</v>
      </c>
      <c r="AC1781" s="26">
        <v>0</v>
      </c>
      <c r="AD1781" s="26">
        <v>0</v>
      </c>
      <c r="AE1781" s="26">
        <v>6</v>
      </c>
      <c r="AF1781" s="26">
        <v>1</v>
      </c>
      <c r="AG1781" s="26">
        <v>3</v>
      </c>
      <c r="AH1781" s="20">
        <v>1</v>
      </c>
      <c r="AI1781" s="20">
        <v>1</v>
      </c>
      <c r="AJ1781" s="20">
        <v>0</v>
      </c>
      <c r="AK1781" s="26">
        <v>1.5</v>
      </c>
      <c r="AL1781" s="61">
        <v>0</v>
      </c>
      <c r="AM1781" s="26">
        <v>0</v>
      </c>
      <c r="AN1781" s="26">
        <v>0</v>
      </c>
      <c r="AO1781" s="26">
        <v>2</v>
      </c>
      <c r="AP1781" s="26">
        <v>4000</v>
      </c>
      <c r="AQ1781" s="26">
        <v>2</v>
      </c>
      <c r="AR1781" s="26">
        <v>0</v>
      </c>
      <c r="AS1781" s="20">
        <v>0</v>
      </c>
      <c r="AT1781" s="184" t="s">
        <v>2195</v>
      </c>
      <c r="AU1781" s="184"/>
      <c r="AV1781" s="26" t="s">
        <v>173</v>
      </c>
      <c r="AW1781" s="65">
        <v>0</v>
      </c>
      <c r="AX1781" s="65">
        <v>0</v>
      </c>
      <c r="AY1781" s="65">
        <v>90010403</v>
      </c>
      <c r="AZ1781" s="15" t="s">
        <v>156</v>
      </c>
      <c r="BA1781" s="7">
        <v>0</v>
      </c>
      <c r="BB1781" s="188">
        <v>0</v>
      </c>
      <c r="BC1781" s="188">
        <v>0</v>
      </c>
      <c r="BD1781" s="66" t="s">
        <v>2196</v>
      </c>
      <c r="BE1781" s="26">
        <v>2</v>
      </c>
      <c r="BF1781" s="26">
        <v>0</v>
      </c>
      <c r="BG1781" s="14">
        <v>0</v>
      </c>
      <c r="BH1781" s="26">
        <v>0</v>
      </c>
      <c r="BI1781" s="26">
        <v>3</v>
      </c>
      <c r="BJ1781" s="61">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90010404</v>
      </c>
      <c r="D1782" s="26" t="s">
        <v>2197</v>
      </c>
      <c r="E1782" s="26">
        <v>1</v>
      </c>
      <c r="F1782" s="20">
        <v>80000001</v>
      </c>
      <c r="G1782" s="26">
        <v>0</v>
      </c>
      <c r="H1782" s="26">
        <v>0</v>
      </c>
      <c r="I1782" s="26">
        <v>0</v>
      </c>
      <c r="J1782" s="26">
        <v>0</v>
      </c>
      <c r="K1782" s="65">
        <v>0</v>
      </c>
      <c r="L1782" s="65">
        <v>0</v>
      </c>
      <c r="M1782" s="26">
        <v>0</v>
      </c>
      <c r="N1782" s="26">
        <v>2</v>
      </c>
      <c r="O1782" s="26">
        <v>2</v>
      </c>
      <c r="P1782" s="26">
        <v>0.9</v>
      </c>
      <c r="Q1782" s="26">
        <v>0</v>
      </c>
      <c r="R1782" s="20">
        <v>0</v>
      </c>
      <c r="S1782" s="26">
        <v>0</v>
      </c>
      <c r="T1782" s="12">
        <v>1</v>
      </c>
      <c r="U1782" s="26">
        <v>1</v>
      </c>
      <c r="V1782" s="65">
        <v>0</v>
      </c>
      <c r="W1782" s="26">
        <v>1.5</v>
      </c>
      <c r="X1782" s="26"/>
      <c r="Y1782" s="26">
        <v>0</v>
      </c>
      <c r="Z1782" s="26">
        <v>1</v>
      </c>
      <c r="AA1782" s="26">
        <v>0</v>
      </c>
      <c r="AB1782" s="65">
        <v>0</v>
      </c>
      <c r="AC1782" s="26">
        <v>0</v>
      </c>
      <c r="AD1782" s="26">
        <v>0</v>
      </c>
      <c r="AE1782" s="26">
        <v>8</v>
      </c>
      <c r="AF1782" s="26">
        <v>2</v>
      </c>
      <c r="AG1782" s="26" t="s">
        <v>2198</v>
      </c>
      <c r="AH1782" s="20">
        <v>0</v>
      </c>
      <c r="AI1782" s="20">
        <v>0</v>
      </c>
      <c r="AJ1782" s="20">
        <v>0</v>
      </c>
      <c r="AK1782" s="26">
        <v>0</v>
      </c>
      <c r="AL1782" s="61">
        <v>0</v>
      </c>
      <c r="AM1782" s="26">
        <v>0</v>
      </c>
      <c r="AN1782" s="26">
        <v>0</v>
      </c>
      <c r="AO1782" s="26">
        <v>0.5</v>
      </c>
      <c r="AP1782" s="26">
        <v>999000</v>
      </c>
      <c r="AQ1782" s="26">
        <v>0</v>
      </c>
      <c r="AR1782" s="26">
        <v>0</v>
      </c>
      <c r="AS1782" s="20">
        <v>0</v>
      </c>
      <c r="AT1782" s="62" t="s">
        <v>153</v>
      </c>
      <c r="AU1782" s="62"/>
      <c r="AV1782" s="26" t="s">
        <v>154</v>
      </c>
      <c r="AW1782" s="65">
        <v>0</v>
      </c>
      <c r="AX1782" s="65">
        <v>0</v>
      </c>
      <c r="AY1782" s="65">
        <v>20000021</v>
      </c>
      <c r="AZ1782" s="15" t="s">
        <v>156</v>
      </c>
      <c r="BA1782" s="7">
        <v>0</v>
      </c>
      <c r="BB1782" s="188">
        <v>0</v>
      </c>
      <c r="BC1782" s="188">
        <v>0</v>
      </c>
      <c r="BD1782" s="66" t="s">
        <v>2199</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90010405</v>
      </c>
      <c r="D1783" s="15" t="s">
        <v>532</v>
      </c>
      <c r="E1783" s="14">
        <v>1</v>
      </c>
      <c r="F1783" s="20">
        <v>80000001</v>
      </c>
      <c r="G1783" s="14">
        <v>0</v>
      </c>
      <c r="H1783" s="14">
        <v>0</v>
      </c>
      <c r="I1783" s="14">
        <v>1</v>
      </c>
      <c r="J1783" s="14">
        <v>0</v>
      </c>
      <c r="K1783" s="14">
        <v>0</v>
      </c>
      <c r="L1783" s="14">
        <v>0</v>
      </c>
      <c r="M1783" s="14">
        <v>0</v>
      </c>
      <c r="N1783" s="26">
        <v>2</v>
      </c>
      <c r="O1783" s="14">
        <v>2</v>
      </c>
      <c r="P1783" s="14">
        <v>0.6</v>
      </c>
      <c r="Q1783" s="14">
        <v>0</v>
      </c>
      <c r="R1783" s="20">
        <v>0</v>
      </c>
      <c r="S1783" s="23">
        <v>0</v>
      </c>
      <c r="T1783" s="12">
        <v>1</v>
      </c>
      <c r="U1783" s="14">
        <v>2</v>
      </c>
      <c r="V1783" s="14">
        <v>0</v>
      </c>
      <c r="W1783" s="14">
        <v>0</v>
      </c>
      <c r="X1783" s="14"/>
      <c r="Y1783" s="14">
        <v>0</v>
      </c>
      <c r="Z1783" s="14">
        <v>0</v>
      </c>
      <c r="AA1783" s="14">
        <v>0</v>
      </c>
      <c r="AB1783" s="14">
        <v>0</v>
      </c>
      <c r="AC1783" s="14">
        <v>0</v>
      </c>
      <c r="AD1783" s="14">
        <v>0</v>
      </c>
      <c r="AE1783" s="12">
        <v>99999</v>
      </c>
      <c r="AF1783" s="14">
        <v>0</v>
      </c>
      <c r="AG1783" s="14">
        <v>0</v>
      </c>
      <c r="AH1783" s="20">
        <v>2</v>
      </c>
      <c r="AI1783" s="20">
        <v>0</v>
      </c>
      <c r="AJ1783" s="20">
        <v>0</v>
      </c>
      <c r="AK1783" s="20">
        <v>0</v>
      </c>
      <c r="AL1783" s="14">
        <v>0</v>
      </c>
      <c r="AM1783" s="14">
        <v>0</v>
      </c>
      <c r="AN1783" s="14">
        <v>0</v>
      </c>
      <c r="AO1783" s="14">
        <v>0</v>
      </c>
      <c r="AP1783" s="14">
        <v>1000</v>
      </c>
      <c r="AQ1783" s="14">
        <v>0</v>
      </c>
      <c r="AR1783" s="14">
        <v>0</v>
      </c>
      <c r="AS1783" s="20">
        <v>90104002</v>
      </c>
      <c r="AT1783" s="14" t="s">
        <v>153</v>
      </c>
      <c r="AU1783" s="185"/>
      <c r="AV1783" s="26" t="s">
        <v>154</v>
      </c>
      <c r="AW1783" s="14" t="s">
        <v>433</v>
      </c>
      <c r="AX1783" s="14">
        <v>0</v>
      </c>
      <c r="AY1783" s="14">
        <v>0</v>
      </c>
      <c r="AZ1783" s="15" t="s">
        <v>156</v>
      </c>
      <c r="BA1783" s="15" t="s">
        <v>153</v>
      </c>
      <c r="BB1783" s="23">
        <v>0</v>
      </c>
      <c r="BC1783" s="23">
        <v>0</v>
      </c>
      <c r="BD1783" s="35" t="s">
        <v>533</v>
      </c>
      <c r="BE1783" s="14">
        <v>0</v>
      </c>
      <c r="BF1783" s="12">
        <v>0</v>
      </c>
      <c r="BG1783" s="14">
        <v>0</v>
      </c>
      <c r="BH1783" s="14">
        <v>0</v>
      </c>
      <c r="BI1783" s="14">
        <v>0</v>
      </c>
      <c r="BJ1783" s="14">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90010406</v>
      </c>
      <c r="D1784" s="15" t="s">
        <v>2200</v>
      </c>
      <c r="E1784" s="14">
        <v>1</v>
      </c>
      <c r="F1784" s="20">
        <v>80000001</v>
      </c>
      <c r="G1784" s="14">
        <v>0</v>
      </c>
      <c r="H1784" s="14">
        <v>0</v>
      </c>
      <c r="I1784" s="14">
        <v>1</v>
      </c>
      <c r="J1784" s="14">
        <v>0</v>
      </c>
      <c r="K1784" s="14">
        <v>0</v>
      </c>
      <c r="L1784" s="14">
        <v>0</v>
      </c>
      <c r="M1784" s="14">
        <v>0</v>
      </c>
      <c r="N1784" s="26">
        <v>2</v>
      </c>
      <c r="O1784" s="14">
        <v>2</v>
      </c>
      <c r="P1784" s="14">
        <v>0.6</v>
      </c>
      <c r="Q1784" s="14">
        <v>0</v>
      </c>
      <c r="R1784" s="20">
        <v>0</v>
      </c>
      <c r="S1784" s="23">
        <v>0</v>
      </c>
      <c r="T1784" s="12">
        <v>1</v>
      </c>
      <c r="U1784" s="14">
        <v>2</v>
      </c>
      <c r="V1784" s="14">
        <v>0</v>
      </c>
      <c r="W1784" s="14">
        <v>0</v>
      </c>
      <c r="X1784" s="14"/>
      <c r="Y1784" s="14">
        <v>0</v>
      </c>
      <c r="Z1784" s="14">
        <v>0</v>
      </c>
      <c r="AA1784" s="14">
        <v>0</v>
      </c>
      <c r="AB1784" s="14">
        <v>0</v>
      </c>
      <c r="AC1784" s="14">
        <v>0</v>
      </c>
      <c r="AD1784" s="14">
        <v>0</v>
      </c>
      <c r="AE1784" s="14">
        <v>20</v>
      </c>
      <c r="AF1784" s="14">
        <v>0</v>
      </c>
      <c r="AG1784" s="14">
        <v>0</v>
      </c>
      <c r="AH1784" s="20">
        <v>2</v>
      </c>
      <c r="AI1784" s="20">
        <v>0</v>
      </c>
      <c r="AJ1784" s="20">
        <v>0</v>
      </c>
      <c r="AK1784" s="20">
        <v>0</v>
      </c>
      <c r="AL1784" s="14">
        <v>0</v>
      </c>
      <c r="AM1784" s="14">
        <v>0</v>
      </c>
      <c r="AN1784" s="14">
        <v>0</v>
      </c>
      <c r="AO1784" s="14">
        <v>0</v>
      </c>
      <c r="AP1784" s="14">
        <v>1000</v>
      </c>
      <c r="AQ1784" s="14">
        <v>0</v>
      </c>
      <c r="AR1784" s="14">
        <v>0</v>
      </c>
      <c r="AS1784" s="20">
        <v>90103001</v>
      </c>
      <c r="AT1784" s="14" t="s">
        <v>153</v>
      </c>
      <c r="AU1784" s="185"/>
      <c r="AV1784" s="26" t="s">
        <v>154</v>
      </c>
      <c r="AW1784" s="14" t="s">
        <v>433</v>
      </c>
      <c r="AX1784" s="14">
        <v>0</v>
      </c>
      <c r="AY1784" s="14">
        <v>40000003</v>
      </c>
      <c r="AZ1784" s="15" t="s">
        <v>156</v>
      </c>
      <c r="BA1784" s="15" t="s">
        <v>153</v>
      </c>
      <c r="BB1784" s="23">
        <v>0</v>
      </c>
      <c r="BC1784" s="23">
        <v>0</v>
      </c>
      <c r="BD1784" s="35" t="s">
        <v>2201</v>
      </c>
      <c r="BE1784" s="14">
        <v>0</v>
      </c>
      <c r="BF1784" s="12">
        <v>0</v>
      </c>
      <c r="BG1784" s="14">
        <v>0</v>
      </c>
      <c r="BH1784" s="14">
        <v>0</v>
      </c>
      <c r="BI1784" s="14">
        <v>0</v>
      </c>
      <c r="BJ1784" s="14">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90010501</v>
      </c>
      <c r="D1785" s="15" t="s">
        <v>543</v>
      </c>
      <c r="E1785" s="14">
        <v>1</v>
      </c>
      <c r="F1785" s="20">
        <v>80000001</v>
      </c>
      <c r="G1785" s="14">
        <v>0</v>
      </c>
      <c r="H1785" s="14">
        <v>0</v>
      </c>
      <c r="I1785" s="14">
        <v>1</v>
      </c>
      <c r="J1785" s="14">
        <v>0</v>
      </c>
      <c r="K1785" s="14">
        <v>0</v>
      </c>
      <c r="L1785" s="14">
        <v>0</v>
      </c>
      <c r="M1785" s="14">
        <v>0</v>
      </c>
      <c r="N1785" s="12">
        <v>2</v>
      </c>
      <c r="O1785" s="14">
        <v>1</v>
      </c>
      <c r="P1785" s="14">
        <v>0.5</v>
      </c>
      <c r="Q1785" s="14">
        <v>0</v>
      </c>
      <c r="R1785" s="20">
        <v>0</v>
      </c>
      <c r="S1785" s="23">
        <v>0</v>
      </c>
      <c r="T1785" s="12">
        <v>1</v>
      </c>
      <c r="U1785" s="14">
        <v>2</v>
      </c>
      <c r="V1785" s="14">
        <v>0</v>
      </c>
      <c r="W1785" s="14">
        <v>0.5</v>
      </c>
      <c r="X1785" s="14"/>
      <c r="Y1785" s="14">
        <v>0</v>
      </c>
      <c r="Z1785" s="14">
        <v>0</v>
      </c>
      <c r="AA1785" s="14">
        <v>0</v>
      </c>
      <c r="AB1785" s="14">
        <v>0</v>
      </c>
      <c r="AC1785" s="14">
        <v>0</v>
      </c>
      <c r="AD1785" s="14">
        <v>0</v>
      </c>
      <c r="AE1785" s="14">
        <v>15</v>
      </c>
      <c r="AF1785" s="14">
        <v>1</v>
      </c>
      <c r="AG1785" s="14">
        <v>3</v>
      </c>
      <c r="AH1785" s="20">
        <v>1</v>
      </c>
      <c r="AI1785" s="20">
        <v>0</v>
      </c>
      <c r="AJ1785" s="20">
        <v>0</v>
      </c>
      <c r="AK1785" s="20">
        <v>1.5</v>
      </c>
      <c r="AL1785" s="14">
        <v>0</v>
      </c>
      <c r="AM1785" s="14">
        <v>0</v>
      </c>
      <c r="AN1785" s="14">
        <v>0</v>
      </c>
      <c r="AO1785" s="14">
        <v>1</v>
      </c>
      <c r="AP1785" s="14">
        <v>360000</v>
      </c>
      <c r="AQ1785" s="14">
        <v>0.5</v>
      </c>
      <c r="AR1785" s="14">
        <v>0</v>
      </c>
      <c r="AS1785" s="20">
        <v>0</v>
      </c>
      <c r="AT1785" s="14" t="s">
        <v>929</v>
      </c>
      <c r="AU1785" s="14"/>
      <c r="AV1785" s="15" t="s">
        <v>173</v>
      </c>
      <c r="AW1785" s="14" t="s">
        <v>155</v>
      </c>
      <c r="AX1785" s="14">
        <v>10002001</v>
      </c>
      <c r="AY1785" s="14">
        <v>70106001</v>
      </c>
      <c r="AZ1785" s="15" t="s">
        <v>183</v>
      </c>
      <c r="BA1785" s="15" t="s">
        <v>544</v>
      </c>
      <c r="BB1785" s="23">
        <v>0</v>
      </c>
      <c r="BC1785" s="23">
        <v>0</v>
      </c>
      <c r="BD1785" s="35" t="s">
        <v>545</v>
      </c>
      <c r="BE1785" s="14">
        <v>0</v>
      </c>
      <c r="BF1785" s="12">
        <v>0</v>
      </c>
      <c r="BG1785" s="14">
        <v>0</v>
      </c>
      <c r="BH1785" s="14">
        <v>0</v>
      </c>
      <c r="BI1785" s="14">
        <v>0</v>
      </c>
      <c r="BJ1785" s="14">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90010502</v>
      </c>
      <c r="D1786" s="13" t="s">
        <v>546</v>
      </c>
      <c r="E1786" s="14">
        <v>1</v>
      </c>
      <c r="F1786" s="20">
        <v>80000001</v>
      </c>
      <c r="G1786" s="14">
        <v>0</v>
      </c>
      <c r="H1786" s="14">
        <v>0</v>
      </c>
      <c r="I1786" s="14">
        <v>1</v>
      </c>
      <c r="J1786" s="14">
        <v>0</v>
      </c>
      <c r="K1786" s="14">
        <v>0</v>
      </c>
      <c r="L1786" s="12">
        <v>0</v>
      </c>
      <c r="M1786" s="12">
        <v>0</v>
      </c>
      <c r="N1786" s="12">
        <v>2</v>
      </c>
      <c r="O1786" s="12">
        <v>1</v>
      </c>
      <c r="P1786" s="12">
        <v>0.3</v>
      </c>
      <c r="Q1786" s="12">
        <v>0</v>
      </c>
      <c r="R1786" s="20">
        <v>0</v>
      </c>
      <c r="S1786" s="12">
        <v>0</v>
      </c>
      <c r="T1786" s="12">
        <v>1</v>
      </c>
      <c r="U1786" s="12">
        <v>2</v>
      </c>
      <c r="V1786" s="12">
        <v>0</v>
      </c>
      <c r="W1786" s="12">
        <v>3</v>
      </c>
      <c r="X1786" s="12"/>
      <c r="Y1786" s="12">
        <v>0</v>
      </c>
      <c r="Z1786" s="12">
        <v>0</v>
      </c>
      <c r="AA1786" s="12">
        <v>0</v>
      </c>
      <c r="AB1786" s="12">
        <v>0</v>
      </c>
      <c r="AC1786" s="12">
        <v>0</v>
      </c>
      <c r="AD1786" s="12">
        <v>0</v>
      </c>
      <c r="AE1786" s="12">
        <v>12</v>
      </c>
      <c r="AF1786" s="12">
        <v>1</v>
      </c>
      <c r="AG1786" s="12">
        <v>3</v>
      </c>
      <c r="AH1786" s="20">
        <v>6</v>
      </c>
      <c r="AI1786" s="20">
        <v>1</v>
      </c>
      <c r="AJ1786" s="20">
        <v>0</v>
      </c>
      <c r="AK1786" s="20">
        <v>1.5</v>
      </c>
      <c r="AL1786" s="12">
        <v>0</v>
      </c>
      <c r="AM1786" s="12">
        <v>0</v>
      </c>
      <c r="AN1786" s="12">
        <v>0</v>
      </c>
      <c r="AO1786" s="12">
        <v>3</v>
      </c>
      <c r="AP1786" s="12">
        <v>5000</v>
      </c>
      <c r="AQ1786" s="12">
        <v>2</v>
      </c>
      <c r="AR1786" s="12">
        <v>0</v>
      </c>
      <c r="AS1786" s="20">
        <v>0</v>
      </c>
      <c r="AT1786" s="12" t="s">
        <v>153</v>
      </c>
      <c r="AU1786" s="12"/>
      <c r="AV1786" s="15" t="s">
        <v>173</v>
      </c>
      <c r="AW1786" s="12" t="s">
        <v>159</v>
      </c>
      <c r="AX1786" s="14">
        <v>10000007</v>
      </c>
      <c r="AY1786" s="14">
        <v>90010502</v>
      </c>
      <c r="AZ1786" s="13" t="s">
        <v>156</v>
      </c>
      <c r="BA1786" s="12" t="s">
        <v>2202</v>
      </c>
      <c r="BB1786" s="23">
        <v>0</v>
      </c>
      <c r="BC1786" s="23">
        <v>0</v>
      </c>
      <c r="BD1786" s="34" t="s">
        <v>548</v>
      </c>
      <c r="BE1786" s="12">
        <v>0</v>
      </c>
      <c r="BF1786" s="12">
        <v>0</v>
      </c>
      <c r="BG1786" s="12">
        <v>0</v>
      </c>
      <c r="BH1786" s="12">
        <v>0</v>
      </c>
      <c r="BI1786" s="12">
        <v>0</v>
      </c>
      <c r="BJ1786" s="12">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19.5" customHeight="1">
      <c r="C1787" s="14">
        <v>90010503</v>
      </c>
      <c r="D1787" s="15" t="s">
        <v>549</v>
      </c>
      <c r="E1787" s="14">
        <v>1</v>
      </c>
      <c r="F1787" s="20">
        <v>80000001</v>
      </c>
      <c r="G1787" s="14">
        <v>0</v>
      </c>
      <c r="H1787" s="14">
        <v>0</v>
      </c>
      <c r="I1787" s="14">
        <v>1</v>
      </c>
      <c r="J1787" s="14">
        <v>0</v>
      </c>
      <c r="K1787" s="14">
        <v>0</v>
      </c>
      <c r="L1787" s="14">
        <v>0</v>
      </c>
      <c r="M1787" s="14">
        <v>0</v>
      </c>
      <c r="N1787" s="12">
        <v>2</v>
      </c>
      <c r="O1787" s="14">
        <v>1</v>
      </c>
      <c r="P1787" s="14">
        <v>0.5</v>
      </c>
      <c r="Q1787" s="14">
        <v>0</v>
      </c>
      <c r="R1787" s="20">
        <v>0</v>
      </c>
      <c r="S1787" s="23">
        <v>0</v>
      </c>
      <c r="T1787" s="12">
        <v>1</v>
      </c>
      <c r="U1787" s="14">
        <v>2</v>
      </c>
      <c r="V1787" s="14">
        <v>0</v>
      </c>
      <c r="W1787" s="14">
        <v>3</v>
      </c>
      <c r="X1787" s="14"/>
      <c r="Y1787" s="14">
        <v>0</v>
      </c>
      <c r="Z1787" s="14">
        <v>0</v>
      </c>
      <c r="AA1787" s="14">
        <v>0</v>
      </c>
      <c r="AB1787" s="14">
        <v>0</v>
      </c>
      <c r="AC1787" s="14">
        <v>0</v>
      </c>
      <c r="AD1787" s="14">
        <v>0</v>
      </c>
      <c r="AE1787" s="14">
        <v>9</v>
      </c>
      <c r="AF1787" s="14">
        <v>1</v>
      </c>
      <c r="AG1787" s="14">
        <v>2</v>
      </c>
      <c r="AH1787" s="20">
        <v>2</v>
      </c>
      <c r="AI1787" s="20">
        <v>2</v>
      </c>
      <c r="AJ1787" s="20">
        <v>0</v>
      </c>
      <c r="AK1787" s="20">
        <v>3</v>
      </c>
      <c r="AL1787" s="14">
        <v>0</v>
      </c>
      <c r="AM1787" s="14">
        <v>0</v>
      </c>
      <c r="AN1787" s="14">
        <v>0</v>
      </c>
      <c r="AO1787" s="14">
        <v>2</v>
      </c>
      <c r="AP1787" s="14">
        <v>30000</v>
      </c>
      <c r="AQ1787" s="14">
        <v>2</v>
      </c>
      <c r="AR1787" s="14">
        <v>4</v>
      </c>
      <c r="AS1787" s="20">
        <v>0</v>
      </c>
      <c r="AT1787" s="14" t="s">
        <v>153</v>
      </c>
      <c r="AU1787" s="14"/>
      <c r="AV1787" s="15" t="s">
        <v>173</v>
      </c>
      <c r="AW1787" s="14" t="s">
        <v>155</v>
      </c>
      <c r="AX1787" s="14">
        <v>10003002</v>
      </c>
      <c r="AY1787" s="14">
        <v>70106005</v>
      </c>
      <c r="AZ1787" s="15" t="s">
        <v>181</v>
      </c>
      <c r="BA1787" s="15">
        <v>0</v>
      </c>
      <c r="BB1787" s="23">
        <v>0</v>
      </c>
      <c r="BC1787" s="23">
        <v>0</v>
      </c>
      <c r="BD1787" s="35" t="s">
        <v>545</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90010504</v>
      </c>
      <c r="D1788" s="15" t="s">
        <v>532</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2">
        <v>30</v>
      </c>
      <c r="AF1788" s="14">
        <v>0</v>
      </c>
      <c r="AG1788" s="14">
        <v>0</v>
      </c>
      <c r="AH1788" s="20">
        <v>2</v>
      </c>
      <c r="AI1788" s="20">
        <v>0</v>
      </c>
      <c r="AJ1788" s="20">
        <v>0</v>
      </c>
      <c r="AK1788" s="20">
        <v>0</v>
      </c>
      <c r="AL1788" s="14">
        <v>0</v>
      </c>
      <c r="AM1788" s="14">
        <v>0</v>
      </c>
      <c r="AN1788" s="14">
        <v>0</v>
      </c>
      <c r="AO1788" s="14">
        <v>0</v>
      </c>
      <c r="AP1788" s="14">
        <v>1000</v>
      </c>
      <c r="AQ1788" s="14">
        <v>0</v>
      </c>
      <c r="AR1788" s="14">
        <v>0</v>
      </c>
      <c r="AS1788" s="20">
        <v>90104002</v>
      </c>
      <c r="AT1788" s="14" t="s">
        <v>153</v>
      </c>
      <c r="AU1788" s="14"/>
      <c r="AV1788" s="15" t="s">
        <v>173</v>
      </c>
      <c r="AW1788" s="14" t="s">
        <v>433</v>
      </c>
      <c r="AX1788" s="14">
        <v>0</v>
      </c>
      <c r="AY1788" s="14">
        <v>0</v>
      </c>
      <c r="AZ1788" s="15" t="s">
        <v>156</v>
      </c>
      <c r="BA1788" s="15" t="s">
        <v>153</v>
      </c>
      <c r="BB1788" s="23">
        <v>0</v>
      </c>
      <c r="BC1788" s="23">
        <v>0</v>
      </c>
      <c r="BD1788" s="35" t="s">
        <v>1908</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90010505</v>
      </c>
      <c r="D1789" s="13" t="s">
        <v>551</v>
      </c>
      <c r="E1789" s="14">
        <v>1</v>
      </c>
      <c r="F1789" s="20">
        <v>80000001</v>
      </c>
      <c r="G1789" s="14">
        <v>0</v>
      </c>
      <c r="H1789" s="14">
        <v>0</v>
      </c>
      <c r="I1789" s="14">
        <v>1</v>
      </c>
      <c r="J1789" s="14">
        <v>0</v>
      </c>
      <c r="K1789" s="14">
        <v>0</v>
      </c>
      <c r="L1789" s="12">
        <v>0</v>
      </c>
      <c r="M1789" s="12">
        <v>0</v>
      </c>
      <c r="N1789" s="12">
        <v>2</v>
      </c>
      <c r="O1789" s="12">
        <v>1</v>
      </c>
      <c r="P1789" s="12">
        <v>0.6</v>
      </c>
      <c r="Q1789" s="12">
        <v>0</v>
      </c>
      <c r="R1789" s="20">
        <v>0</v>
      </c>
      <c r="S1789" s="12">
        <v>0</v>
      </c>
      <c r="T1789" s="12">
        <v>1</v>
      </c>
      <c r="U1789" s="12">
        <v>2</v>
      </c>
      <c r="V1789" s="12">
        <v>0</v>
      </c>
      <c r="W1789" s="12">
        <v>0</v>
      </c>
      <c r="X1789" s="12"/>
      <c r="Y1789" s="12">
        <v>0</v>
      </c>
      <c r="Z1789" s="12">
        <v>0</v>
      </c>
      <c r="AA1789" s="12">
        <v>0</v>
      </c>
      <c r="AB1789" s="12">
        <v>0</v>
      </c>
      <c r="AC1789" s="12">
        <v>0</v>
      </c>
      <c r="AD1789" s="12">
        <v>0</v>
      </c>
      <c r="AE1789" s="12">
        <v>20</v>
      </c>
      <c r="AF1789" s="12">
        <v>0</v>
      </c>
      <c r="AG1789" s="12">
        <v>0</v>
      </c>
      <c r="AH1789" s="20">
        <v>2</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5" t="s">
        <v>173</v>
      </c>
      <c r="AW1789" s="12" t="s">
        <v>155</v>
      </c>
      <c r="AX1789" s="14">
        <v>0</v>
      </c>
      <c r="AY1789" s="14">
        <v>0</v>
      </c>
      <c r="AZ1789" s="13" t="s">
        <v>540</v>
      </c>
      <c r="BA1789" s="12" t="s">
        <v>1909</v>
      </c>
      <c r="BB1789" s="23">
        <v>0</v>
      </c>
      <c r="BC1789" s="23">
        <v>0</v>
      </c>
      <c r="BD1789" s="34" t="s">
        <v>553</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90010901</v>
      </c>
      <c r="D1790" s="152" t="s">
        <v>2203</v>
      </c>
      <c r="E1790" s="12">
        <v>1</v>
      </c>
      <c r="F1790" s="20">
        <v>80000001</v>
      </c>
      <c r="G1790" s="14">
        <f>C1791</f>
        <v>90010902</v>
      </c>
      <c r="H1790" s="14">
        <v>0</v>
      </c>
      <c r="I1790" s="12">
        <v>27</v>
      </c>
      <c r="J1790" s="12">
        <v>2</v>
      </c>
      <c r="K1790" s="12">
        <v>0</v>
      </c>
      <c r="L1790" s="14">
        <v>0</v>
      </c>
      <c r="M1790" s="14">
        <v>0</v>
      </c>
      <c r="N1790" s="14">
        <v>2</v>
      </c>
      <c r="O1790" s="14">
        <v>2</v>
      </c>
      <c r="P1790" s="14">
        <v>0.95</v>
      </c>
      <c r="Q1790" s="14">
        <v>0</v>
      </c>
      <c r="R1790" s="20">
        <v>0</v>
      </c>
      <c r="S1790" s="23">
        <v>0</v>
      </c>
      <c r="T1790" s="12">
        <v>1</v>
      </c>
      <c r="U1790" s="14">
        <v>2</v>
      </c>
      <c r="V1790" s="14">
        <v>0</v>
      </c>
      <c r="W1790" s="14">
        <v>1.2</v>
      </c>
      <c r="X1790" s="14"/>
      <c r="Y1790" s="14">
        <v>500</v>
      </c>
      <c r="Z1790" s="14">
        <v>0</v>
      </c>
      <c r="AA1790" s="14">
        <v>0</v>
      </c>
      <c r="AB1790" s="14">
        <v>0</v>
      </c>
      <c r="AC1790" s="14">
        <v>0</v>
      </c>
      <c r="AD1790" s="14">
        <v>0</v>
      </c>
      <c r="AE1790" s="14">
        <v>6</v>
      </c>
      <c r="AF1790" s="14">
        <v>1</v>
      </c>
      <c r="AG1790" s="14">
        <v>3</v>
      </c>
      <c r="AH1790" s="20">
        <v>2</v>
      </c>
      <c r="AI1790" s="20">
        <v>1</v>
      </c>
      <c r="AJ1790" s="20">
        <v>0</v>
      </c>
      <c r="AK1790" s="20">
        <v>7</v>
      </c>
      <c r="AL1790" s="14">
        <v>0</v>
      </c>
      <c r="AM1790" s="14">
        <v>0</v>
      </c>
      <c r="AN1790" s="14">
        <v>6</v>
      </c>
      <c r="AO1790" s="14">
        <v>0.25</v>
      </c>
      <c r="AP1790" s="14">
        <v>6000</v>
      </c>
      <c r="AQ1790" s="14">
        <v>0</v>
      </c>
      <c r="AR1790" s="14">
        <v>0</v>
      </c>
      <c r="AS1790" s="20">
        <v>0</v>
      </c>
      <c r="AT1790" s="14">
        <v>92014001</v>
      </c>
      <c r="AU1790" s="14"/>
      <c r="AV1790" s="15" t="s">
        <v>840</v>
      </c>
      <c r="AW1790" s="14" t="s">
        <v>231</v>
      </c>
      <c r="AX1790" s="14">
        <v>10002001</v>
      </c>
      <c r="AY1790" s="14">
        <v>21101040</v>
      </c>
      <c r="AZ1790" s="15" t="s">
        <v>183</v>
      </c>
      <c r="BA1790" s="15" t="s">
        <v>240</v>
      </c>
      <c r="BB1790" s="23">
        <v>0</v>
      </c>
      <c r="BC1790" s="23">
        <v>0</v>
      </c>
      <c r="BD1790" s="33" t="str">
        <f t="shared" ref="BD1790" si="137">"对目标区域持续造成伤害,在此范围内的敌方目标每秒造成2次"&amp;W1790*100&amp;"%攻击伤害+"&amp;Y1790&amp;"点固定伤害,目标移动速度降低75%,持续6秒,当在施法过程中进行移动会中断此技能施放"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19.5" customHeight="1">
      <c r="C1791" s="12">
        <v>90010902</v>
      </c>
      <c r="D1791" s="152" t="s">
        <v>2204</v>
      </c>
      <c r="E1791" s="12">
        <v>1</v>
      </c>
      <c r="F1791" s="20">
        <v>80000001</v>
      </c>
      <c r="G1791" s="12">
        <v>62021203</v>
      </c>
      <c r="H1791" s="12">
        <v>0</v>
      </c>
      <c r="I1791" s="12">
        <v>32</v>
      </c>
      <c r="J1791" s="12">
        <v>2</v>
      </c>
      <c r="K1791" s="12">
        <v>0</v>
      </c>
      <c r="L1791" s="14">
        <v>0</v>
      </c>
      <c r="M1791" s="14">
        <v>0</v>
      </c>
      <c r="N1791" s="14">
        <v>2</v>
      </c>
      <c r="O1791" s="14">
        <v>2</v>
      </c>
      <c r="P1791" s="14">
        <v>0.95</v>
      </c>
      <c r="Q1791" s="14">
        <v>0</v>
      </c>
      <c r="R1791" s="20">
        <v>0</v>
      </c>
      <c r="S1791" s="23">
        <v>0</v>
      </c>
      <c r="T1791" s="12">
        <v>1</v>
      </c>
      <c r="U1791" s="14">
        <v>2</v>
      </c>
      <c r="V1791" s="14">
        <v>0</v>
      </c>
      <c r="W1791" s="14">
        <v>2.5</v>
      </c>
      <c r="X1791" s="14"/>
      <c r="Y1791" s="14">
        <v>1500</v>
      </c>
      <c r="Z1791" s="14">
        <v>0</v>
      </c>
      <c r="AA1791" s="14">
        <v>0</v>
      </c>
      <c r="AB1791" s="14">
        <v>0</v>
      </c>
      <c r="AC1791" s="14">
        <v>0</v>
      </c>
      <c r="AD1791" s="14">
        <v>0</v>
      </c>
      <c r="AE1791" s="14">
        <v>12</v>
      </c>
      <c r="AF1791" s="14">
        <v>1</v>
      </c>
      <c r="AG1791" s="14">
        <v>3</v>
      </c>
      <c r="AH1791" s="20">
        <v>2</v>
      </c>
      <c r="AI1791" s="20">
        <v>2</v>
      </c>
      <c r="AJ1791" s="20">
        <v>0</v>
      </c>
      <c r="AK1791" s="20">
        <v>4</v>
      </c>
      <c r="AL1791" s="14">
        <v>0</v>
      </c>
      <c r="AM1791" s="14">
        <v>3</v>
      </c>
      <c r="AN1791" s="14">
        <v>0</v>
      </c>
      <c r="AO1791" s="14">
        <v>0.25</v>
      </c>
      <c r="AP1791" s="14">
        <v>2000</v>
      </c>
      <c r="AQ1791" s="14">
        <v>0</v>
      </c>
      <c r="AR1791" s="14">
        <v>10</v>
      </c>
      <c r="AS1791" s="20">
        <v>0</v>
      </c>
      <c r="AT1791" s="14">
        <v>92002001</v>
      </c>
      <c r="AU1791" s="14"/>
      <c r="AV1791" s="15" t="s">
        <v>173</v>
      </c>
      <c r="AW1791" s="14" t="s">
        <v>155</v>
      </c>
      <c r="AX1791" s="14">
        <v>10003002</v>
      </c>
      <c r="AY1791" s="14">
        <v>21101030</v>
      </c>
      <c r="AZ1791" s="15" t="s">
        <v>181</v>
      </c>
      <c r="BA1791" s="15">
        <v>0</v>
      </c>
      <c r="BB1791" s="23">
        <v>0</v>
      </c>
      <c r="BC1791" s="23">
        <v>0</v>
      </c>
      <c r="BD1791" s="33" t="str">
        <f t="shared" ref="BD1791" si="138">"立即对指定前方区域释放冲击波,冲击波对触碰的怪物造成"&amp;W1791*100&amp;"%攻击伤害+"&amp;Y1791&amp;"点固定伤害"</f>
        <v>立即对指定前方区域释放冲击波,冲击波对触碰的怪物造成250%攻击伤害+1500点固定伤害</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90010903</v>
      </c>
      <c r="D1792" s="152" t="s">
        <v>2205</v>
      </c>
      <c r="E1792" s="12">
        <v>1</v>
      </c>
      <c r="F1792" s="20">
        <v>80000001</v>
      </c>
      <c r="G1792" s="12">
        <v>62021203</v>
      </c>
      <c r="H1792" s="12">
        <v>0</v>
      </c>
      <c r="I1792" s="12">
        <v>32</v>
      </c>
      <c r="J1792" s="12">
        <v>2</v>
      </c>
      <c r="K1792" s="12">
        <v>0</v>
      </c>
      <c r="L1792" s="14">
        <v>0</v>
      </c>
      <c r="M1792" s="14">
        <v>0</v>
      </c>
      <c r="N1792" s="14">
        <v>2</v>
      </c>
      <c r="O1792" s="14">
        <v>2</v>
      </c>
      <c r="P1792" s="14">
        <v>0.95</v>
      </c>
      <c r="Q1792" s="14">
        <v>0</v>
      </c>
      <c r="R1792" s="20">
        <v>0</v>
      </c>
      <c r="S1792" s="23">
        <v>0</v>
      </c>
      <c r="T1792" s="12">
        <v>1</v>
      </c>
      <c r="U1792" s="14">
        <v>2</v>
      </c>
      <c r="V1792" s="14">
        <v>0</v>
      </c>
      <c r="W1792" s="14">
        <v>2.5</v>
      </c>
      <c r="X1792" s="14"/>
      <c r="Y1792" s="14">
        <v>1500</v>
      </c>
      <c r="Z1792" s="14">
        <v>0</v>
      </c>
      <c r="AA1792" s="14">
        <v>0</v>
      </c>
      <c r="AB1792" s="14">
        <v>0</v>
      </c>
      <c r="AC1792" s="14">
        <v>0</v>
      </c>
      <c r="AD1792" s="14">
        <v>0</v>
      </c>
      <c r="AE1792" s="14">
        <v>12</v>
      </c>
      <c r="AF1792" s="14">
        <v>1</v>
      </c>
      <c r="AG1792" s="14">
        <v>3</v>
      </c>
      <c r="AH1792" s="20">
        <v>2</v>
      </c>
      <c r="AI1792" s="20">
        <v>2</v>
      </c>
      <c r="AJ1792" s="20">
        <v>0</v>
      </c>
      <c r="AK1792" s="20">
        <v>4</v>
      </c>
      <c r="AL1792" s="14">
        <v>0</v>
      </c>
      <c r="AM1792" s="14">
        <v>3</v>
      </c>
      <c r="AN1792" s="14">
        <v>0</v>
      </c>
      <c r="AO1792" s="14">
        <v>0.25</v>
      </c>
      <c r="AP1792" s="14">
        <v>2000</v>
      </c>
      <c r="AQ1792" s="14">
        <v>0</v>
      </c>
      <c r="AR1792" s="14">
        <v>10</v>
      </c>
      <c r="AS1792" s="20">
        <v>0</v>
      </c>
      <c r="AT1792" s="14">
        <v>92002001</v>
      </c>
      <c r="AU1792" s="14"/>
      <c r="AV1792" s="15" t="s">
        <v>173</v>
      </c>
      <c r="AW1792" s="14" t="s">
        <v>155</v>
      </c>
      <c r="AX1792" s="14">
        <v>10003002</v>
      </c>
      <c r="AY1792" s="14">
        <v>21101030</v>
      </c>
      <c r="AZ1792" s="15" t="s">
        <v>181</v>
      </c>
      <c r="BA1792" s="15">
        <v>0</v>
      </c>
      <c r="BB1792" s="23">
        <v>0</v>
      </c>
      <c r="BC1792" s="23">
        <v>0</v>
      </c>
      <c r="BD1792" s="33" t="str">
        <f t="shared" ref="BD1792" si="139">"立即对指定前方区域释放冲击波,冲击波对触碰的怪物造成"&amp;W1792*100&amp;"%攻击伤害+"&amp;Y1792&amp;"点固定伤害"</f>
        <v>立即对指定前方区域释放冲击波,冲击波对触碰的怪物造成250%攻击伤害+1500点固定伤害</v>
      </c>
      <c r="BE1792" s="14">
        <v>0</v>
      </c>
      <c r="BF1792" s="12">
        <v>0</v>
      </c>
      <c r="BG1792" s="14">
        <v>0</v>
      </c>
      <c r="BH1792" s="14">
        <v>0</v>
      </c>
      <c r="BI1792" s="14">
        <v>0</v>
      </c>
      <c r="BJ1792" s="14">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2">
        <v>90010904</v>
      </c>
      <c r="D1793" s="15" t="s">
        <v>2206</v>
      </c>
      <c r="E1793" s="14">
        <v>1</v>
      </c>
      <c r="F1793" s="20">
        <v>80000001</v>
      </c>
      <c r="G1793" s="14">
        <v>0</v>
      </c>
      <c r="H1793" s="14">
        <v>0</v>
      </c>
      <c r="I1793" s="14">
        <v>1</v>
      </c>
      <c r="J1793" s="14">
        <v>0</v>
      </c>
      <c r="K1793" s="14">
        <v>0</v>
      </c>
      <c r="L1793" s="14">
        <v>0</v>
      </c>
      <c r="M1793" s="14">
        <v>0</v>
      </c>
      <c r="N1793" s="12">
        <v>1</v>
      </c>
      <c r="O1793" s="14">
        <v>0</v>
      </c>
      <c r="P1793" s="14">
        <v>0</v>
      </c>
      <c r="Q1793" s="14">
        <v>0</v>
      </c>
      <c r="R1793" s="20">
        <v>0</v>
      </c>
      <c r="S1793" s="23">
        <v>0</v>
      </c>
      <c r="T1793" s="12">
        <v>1</v>
      </c>
      <c r="U1793" s="14">
        <v>2</v>
      </c>
      <c r="V1793" s="14">
        <v>0</v>
      </c>
      <c r="W1793" s="14">
        <v>3</v>
      </c>
      <c r="X1793" s="14"/>
      <c r="Y1793" s="14">
        <v>0</v>
      </c>
      <c r="Z1793" s="14">
        <v>0</v>
      </c>
      <c r="AA1793" s="14">
        <v>0</v>
      </c>
      <c r="AB1793" s="14">
        <v>0</v>
      </c>
      <c r="AC1793" s="14">
        <v>0</v>
      </c>
      <c r="AD1793" s="14">
        <v>0</v>
      </c>
      <c r="AE1793" s="14">
        <v>9</v>
      </c>
      <c r="AF1793" s="14">
        <v>1</v>
      </c>
      <c r="AG1793" s="14">
        <v>2</v>
      </c>
      <c r="AH1793" s="20">
        <v>2</v>
      </c>
      <c r="AI1793" s="20">
        <v>2</v>
      </c>
      <c r="AJ1793" s="20">
        <v>0</v>
      </c>
      <c r="AK1793" s="20">
        <v>3</v>
      </c>
      <c r="AL1793" s="14">
        <v>0</v>
      </c>
      <c r="AM1793" s="14">
        <v>0</v>
      </c>
      <c r="AN1793" s="14">
        <v>0</v>
      </c>
      <c r="AO1793" s="14">
        <v>0.5</v>
      </c>
      <c r="AP1793" s="14">
        <v>2000</v>
      </c>
      <c r="AQ1793" s="14">
        <v>0</v>
      </c>
      <c r="AR1793" s="14">
        <v>20</v>
      </c>
      <c r="AS1793" s="20">
        <v>0</v>
      </c>
      <c r="AT1793" s="14" t="s">
        <v>153</v>
      </c>
      <c r="AU1793" s="14"/>
      <c r="AV1793" s="15" t="s">
        <v>173</v>
      </c>
      <c r="AW1793" s="14" t="s">
        <v>155</v>
      </c>
      <c r="AX1793" s="14">
        <v>10003002</v>
      </c>
      <c r="AY1793" s="14">
        <v>70106005</v>
      </c>
      <c r="AZ1793" s="15" t="s">
        <v>894</v>
      </c>
      <c r="BA1793" s="15">
        <v>0</v>
      </c>
      <c r="BB1793" s="23">
        <v>0</v>
      </c>
      <c r="BC1793" s="23">
        <v>0</v>
      </c>
      <c r="BD1793" s="35" t="s">
        <v>2207</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4">
        <v>90010905</v>
      </c>
      <c r="D1794" s="15" t="s">
        <v>2208</v>
      </c>
      <c r="E1794" s="14">
        <v>1</v>
      </c>
      <c r="F1794" s="20">
        <v>80000001</v>
      </c>
      <c r="G1794" s="14">
        <v>0</v>
      </c>
      <c r="H1794" s="14">
        <v>0</v>
      </c>
      <c r="I1794" s="14">
        <v>1</v>
      </c>
      <c r="J1794" s="14">
        <v>0</v>
      </c>
      <c r="K1794" s="14">
        <v>0</v>
      </c>
      <c r="L1794" s="14">
        <v>0</v>
      </c>
      <c r="M1794" s="14">
        <v>0</v>
      </c>
      <c r="N1794" s="12">
        <v>1</v>
      </c>
      <c r="O1794" s="14">
        <v>0</v>
      </c>
      <c r="P1794" s="14">
        <v>0</v>
      </c>
      <c r="Q1794" s="14">
        <v>0</v>
      </c>
      <c r="R1794" s="20">
        <v>0</v>
      </c>
      <c r="S1794" s="23">
        <v>0</v>
      </c>
      <c r="T1794" s="12">
        <v>1</v>
      </c>
      <c r="U1794" s="14">
        <v>2</v>
      </c>
      <c r="V1794" s="14">
        <v>0</v>
      </c>
      <c r="W1794" s="14">
        <v>3</v>
      </c>
      <c r="X1794" s="14"/>
      <c r="Y1794" s="14">
        <v>0</v>
      </c>
      <c r="Z1794" s="14">
        <v>0</v>
      </c>
      <c r="AA1794" s="14">
        <v>0</v>
      </c>
      <c r="AB1794" s="14">
        <v>0</v>
      </c>
      <c r="AC1794" s="14">
        <v>0</v>
      </c>
      <c r="AD1794" s="14">
        <v>0</v>
      </c>
      <c r="AE1794" s="14">
        <v>9</v>
      </c>
      <c r="AF1794" s="14">
        <v>1</v>
      </c>
      <c r="AG1794" s="14">
        <v>2</v>
      </c>
      <c r="AH1794" s="20">
        <v>2</v>
      </c>
      <c r="AI1794" s="20">
        <v>1</v>
      </c>
      <c r="AJ1794" s="20">
        <v>0</v>
      </c>
      <c r="AK1794" s="20">
        <v>5</v>
      </c>
      <c r="AL1794" s="14">
        <v>0</v>
      </c>
      <c r="AM1794" s="14">
        <v>0</v>
      </c>
      <c r="AN1794" s="14">
        <v>0</v>
      </c>
      <c r="AO1794" s="14">
        <v>0.5</v>
      </c>
      <c r="AP1794" s="14">
        <v>2000</v>
      </c>
      <c r="AQ1794" s="14">
        <v>0</v>
      </c>
      <c r="AR1794" s="14">
        <v>20</v>
      </c>
      <c r="AS1794" s="20">
        <v>0</v>
      </c>
      <c r="AT1794" s="14" t="s">
        <v>153</v>
      </c>
      <c r="AU1794" s="14"/>
      <c r="AV1794" s="15" t="s">
        <v>173</v>
      </c>
      <c r="AW1794" s="14" t="s">
        <v>155</v>
      </c>
      <c r="AX1794" s="14">
        <v>0</v>
      </c>
      <c r="AY1794" s="14">
        <v>70106005</v>
      </c>
      <c r="AZ1794" s="15" t="s">
        <v>943</v>
      </c>
      <c r="BA1794" s="248" t="s">
        <v>2209</v>
      </c>
      <c r="BB1794" s="23">
        <v>0</v>
      </c>
      <c r="BC1794" s="23">
        <v>0</v>
      </c>
      <c r="BD1794" s="35" t="s">
        <v>2210</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2">
        <v>90010906</v>
      </c>
      <c r="D1795" s="13" t="s">
        <v>2211</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2</v>
      </c>
      <c r="AH1795" s="20">
        <v>7</v>
      </c>
      <c r="AI1795" s="20">
        <v>0</v>
      </c>
      <c r="AJ1795" s="20">
        <v>0</v>
      </c>
      <c r="AK1795" s="20">
        <v>7</v>
      </c>
      <c r="AL1795" s="12">
        <v>0</v>
      </c>
      <c r="AM1795" s="12">
        <v>0</v>
      </c>
      <c r="AN1795" s="12">
        <v>0</v>
      </c>
      <c r="AO1795" s="12">
        <v>0.5</v>
      </c>
      <c r="AP1795" s="12">
        <v>3000</v>
      </c>
      <c r="AQ1795" s="12">
        <v>0</v>
      </c>
      <c r="AR1795" s="12">
        <v>0</v>
      </c>
      <c r="AS1795" s="20">
        <v>0</v>
      </c>
      <c r="AT1795" s="12" t="s">
        <v>153</v>
      </c>
      <c r="AU1795" s="12"/>
      <c r="AV1795" s="13" t="s">
        <v>158</v>
      </c>
      <c r="AW1795" s="12" t="s">
        <v>159</v>
      </c>
      <c r="AX1795" s="14">
        <v>10000007</v>
      </c>
      <c r="AY1795" s="14">
        <v>21000020</v>
      </c>
      <c r="AZ1795" s="13" t="s">
        <v>2120</v>
      </c>
      <c r="BA1795" s="12">
        <v>0</v>
      </c>
      <c r="BB1795" s="23">
        <v>0</v>
      </c>
      <c r="BC1795" s="23">
        <v>0</v>
      </c>
      <c r="BD1795" s="33" t="s">
        <v>2180</v>
      </c>
      <c r="BE1795" s="12">
        <v>0</v>
      </c>
      <c r="BF1795" s="12">
        <v>0</v>
      </c>
      <c r="BG1795" s="12">
        <v>0</v>
      </c>
      <c r="BH1795" s="12">
        <v>0</v>
      </c>
      <c r="BI1795" s="12">
        <v>0</v>
      </c>
      <c r="BJ1795" s="12">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90010907</v>
      </c>
      <c r="D1796" s="13" t="s">
        <v>2212</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12">
        <v>3</v>
      </c>
      <c r="AH1796" s="20">
        <v>2</v>
      </c>
      <c r="AI1796" s="20">
        <v>1</v>
      </c>
      <c r="AJ1796" s="20">
        <v>0</v>
      </c>
      <c r="AK1796" s="20">
        <v>7</v>
      </c>
      <c r="AL1796" s="12">
        <v>0</v>
      </c>
      <c r="AM1796" s="12">
        <v>0</v>
      </c>
      <c r="AN1796" s="12">
        <v>0</v>
      </c>
      <c r="AO1796" s="12">
        <v>0.5</v>
      </c>
      <c r="AP1796" s="12">
        <v>3000</v>
      </c>
      <c r="AQ1796" s="12">
        <v>0</v>
      </c>
      <c r="AR1796" s="12">
        <v>0</v>
      </c>
      <c r="AS1796" s="20">
        <v>0</v>
      </c>
      <c r="AT1796" s="12" t="s">
        <v>153</v>
      </c>
      <c r="AU1796" s="12"/>
      <c r="AV1796" s="13" t="s">
        <v>158</v>
      </c>
      <c r="AW1796" s="12" t="s">
        <v>159</v>
      </c>
      <c r="AX1796" s="14">
        <v>10000007</v>
      </c>
      <c r="AY1796" s="14">
        <v>21000020</v>
      </c>
      <c r="AZ1796" s="13" t="s">
        <v>2134</v>
      </c>
      <c r="BA1796" s="12">
        <v>0</v>
      </c>
      <c r="BB1796" s="23">
        <v>0</v>
      </c>
      <c r="BC1796" s="23">
        <v>0</v>
      </c>
      <c r="BD1796" s="33" t="s">
        <v>2180</v>
      </c>
      <c r="BE1796" s="12">
        <v>0</v>
      </c>
      <c r="BF1796" s="12">
        <v>0</v>
      </c>
      <c r="BG1796" s="12">
        <v>0</v>
      </c>
      <c r="BH1796" s="12">
        <v>0</v>
      </c>
      <c r="BI1796" s="12">
        <v>0</v>
      </c>
      <c r="BJ1796" s="12">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46">
        <v>90010908</v>
      </c>
      <c r="D1797" s="53" t="s">
        <v>2213</v>
      </c>
      <c r="E1797" s="48">
        <v>1</v>
      </c>
      <c r="F1797" s="20">
        <v>80000001</v>
      </c>
      <c r="G1797" s="48">
        <v>0</v>
      </c>
      <c r="H1797" s="48">
        <v>0</v>
      </c>
      <c r="I1797" s="48">
        <v>1</v>
      </c>
      <c r="J1797" s="48">
        <v>0</v>
      </c>
      <c r="K1797" s="48">
        <v>0</v>
      </c>
      <c r="L1797" s="48">
        <v>0</v>
      </c>
      <c r="M1797" s="48">
        <v>0</v>
      </c>
      <c r="N1797" s="48">
        <v>1</v>
      </c>
      <c r="O1797" s="48">
        <v>0</v>
      </c>
      <c r="P1797" s="48">
        <v>0</v>
      </c>
      <c r="Q1797" s="48">
        <v>0</v>
      </c>
      <c r="R1797" s="52">
        <v>0</v>
      </c>
      <c r="S1797" s="83">
        <v>0</v>
      </c>
      <c r="T1797" s="46">
        <v>1</v>
      </c>
      <c r="U1797" s="48">
        <v>1</v>
      </c>
      <c r="V1797" s="48">
        <v>0</v>
      </c>
      <c r="W1797" s="48">
        <v>1.5</v>
      </c>
      <c r="X1797" s="48"/>
      <c r="Y1797" s="48">
        <v>0</v>
      </c>
      <c r="Z1797" s="48">
        <v>0</v>
      </c>
      <c r="AA1797" s="48">
        <v>0</v>
      </c>
      <c r="AB1797" s="48">
        <v>0</v>
      </c>
      <c r="AC1797" s="48">
        <v>1</v>
      </c>
      <c r="AD1797" s="48">
        <v>0</v>
      </c>
      <c r="AE1797" s="48">
        <v>5</v>
      </c>
      <c r="AF1797" s="48">
        <v>1</v>
      </c>
      <c r="AG1797" s="48">
        <v>3</v>
      </c>
      <c r="AH1797" s="52">
        <v>2</v>
      </c>
      <c r="AI1797" s="52">
        <v>1</v>
      </c>
      <c r="AJ1797" s="52">
        <v>0</v>
      </c>
      <c r="AK1797" s="52">
        <v>6</v>
      </c>
      <c r="AL1797" s="48">
        <v>0</v>
      </c>
      <c r="AM1797" s="48">
        <v>0</v>
      </c>
      <c r="AN1797" s="48">
        <v>0</v>
      </c>
      <c r="AO1797" s="48">
        <v>0</v>
      </c>
      <c r="AP1797" s="48">
        <v>5000</v>
      </c>
      <c r="AQ1797" s="48">
        <v>0.2</v>
      </c>
      <c r="AR1797" s="48">
        <v>0</v>
      </c>
      <c r="AS1797" s="52">
        <v>0</v>
      </c>
      <c r="AT1797" s="48" t="s">
        <v>153</v>
      </c>
      <c r="AU1797" s="48"/>
      <c r="AV1797" s="53" t="s">
        <v>153</v>
      </c>
      <c r="AW1797" s="48" t="s">
        <v>798</v>
      </c>
      <c r="AX1797" s="48">
        <v>10000006</v>
      </c>
      <c r="AY1797" s="130">
        <v>60000004</v>
      </c>
      <c r="AZ1797" s="53" t="s">
        <v>799</v>
      </c>
      <c r="BA1797" s="53" t="s">
        <v>153</v>
      </c>
      <c r="BB1797" s="83">
        <v>0</v>
      </c>
      <c r="BC1797" s="83">
        <v>0</v>
      </c>
      <c r="BD1797" s="117"/>
      <c r="BE1797" s="48">
        <v>0</v>
      </c>
      <c r="BF1797" s="46">
        <v>0</v>
      </c>
      <c r="BG1797" s="48">
        <v>0</v>
      </c>
      <c r="BH1797" s="48">
        <v>0</v>
      </c>
      <c r="BI1797" s="48">
        <v>0</v>
      </c>
      <c r="BJ1797" s="48">
        <v>0</v>
      </c>
      <c r="BK1797" s="91">
        <v>0</v>
      </c>
      <c r="BL1797" s="52">
        <v>1</v>
      </c>
      <c r="BM1797" s="52">
        <v>0</v>
      </c>
      <c r="BN1797" s="52">
        <v>0</v>
      </c>
      <c r="BO1797" s="52">
        <v>0</v>
      </c>
      <c r="BP1797" s="52">
        <v>0</v>
      </c>
      <c r="BQ1797" s="52">
        <v>0</v>
      </c>
      <c r="BR1797" s="20">
        <v>0</v>
      </c>
      <c r="BS1797" s="20"/>
      <c r="BT1797" s="20"/>
      <c r="BU1797" s="20"/>
      <c r="BV1797" s="52">
        <v>0</v>
      </c>
      <c r="BW1797" s="52">
        <v>0</v>
      </c>
      <c r="BX1797" s="52">
        <v>0</v>
      </c>
    </row>
    <row r="1798" spans="3:76" ht="20.100000000000001" customHeight="1">
      <c r="C1798" s="12">
        <v>90010909</v>
      </c>
      <c r="D1798" s="13" t="s">
        <v>2214</v>
      </c>
      <c r="E1798" s="12">
        <v>0</v>
      </c>
      <c r="F1798" s="20">
        <v>80000001</v>
      </c>
      <c r="G1798" s="12">
        <v>0</v>
      </c>
      <c r="H1798" s="12">
        <v>0</v>
      </c>
      <c r="I1798" s="12">
        <v>10</v>
      </c>
      <c r="J1798" s="12">
        <v>3</v>
      </c>
      <c r="K1798" s="12">
        <v>0</v>
      </c>
      <c r="L1798" s="12">
        <v>0</v>
      </c>
      <c r="M1798" s="12">
        <v>0</v>
      </c>
      <c r="N1798" s="12">
        <v>2</v>
      </c>
      <c r="O1798" s="12">
        <v>1</v>
      </c>
      <c r="P1798" s="12">
        <v>0.1</v>
      </c>
      <c r="Q1798" s="12">
        <v>0</v>
      </c>
      <c r="R1798" s="20">
        <v>3</v>
      </c>
      <c r="S1798" s="12">
        <v>0</v>
      </c>
      <c r="T1798" s="12">
        <v>1</v>
      </c>
      <c r="U1798" s="12">
        <v>2</v>
      </c>
      <c r="V1798" s="12">
        <v>0</v>
      </c>
      <c r="W1798" s="12">
        <v>3</v>
      </c>
      <c r="X1798" s="12"/>
      <c r="Y1798" s="12">
        <v>350</v>
      </c>
      <c r="Z1798" s="12">
        <v>1</v>
      </c>
      <c r="AA1798" s="12">
        <v>0</v>
      </c>
      <c r="AB1798" s="12">
        <v>0</v>
      </c>
      <c r="AC1798" s="12">
        <v>0</v>
      </c>
      <c r="AD1798" s="12">
        <v>0</v>
      </c>
      <c r="AE1798" s="12">
        <v>9</v>
      </c>
      <c r="AF1798" s="12">
        <v>1</v>
      </c>
      <c r="AG1798" s="12">
        <v>3</v>
      </c>
      <c r="AH1798" s="20">
        <v>2</v>
      </c>
      <c r="AI1798" s="20">
        <v>1</v>
      </c>
      <c r="AJ1798" s="20">
        <v>0</v>
      </c>
      <c r="AK1798" s="20">
        <v>6</v>
      </c>
      <c r="AL1798" s="12">
        <v>0</v>
      </c>
      <c r="AM1798" s="12">
        <v>0</v>
      </c>
      <c r="AN1798" s="12">
        <v>0</v>
      </c>
      <c r="AO1798" s="12">
        <v>1</v>
      </c>
      <c r="AP1798" s="12">
        <v>3000</v>
      </c>
      <c r="AQ1798" s="12">
        <v>4</v>
      </c>
      <c r="AR1798" s="12">
        <v>0</v>
      </c>
      <c r="AS1798" s="20">
        <v>0</v>
      </c>
      <c r="AT1798" s="12" t="s">
        <v>153</v>
      </c>
      <c r="AU1798" s="12"/>
      <c r="AV1798" s="13" t="s">
        <v>160</v>
      </c>
      <c r="AW1798" s="12" t="s">
        <v>161</v>
      </c>
      <c r="AX1798" s="14">
        <v>10000015</v>
      </c>
      <c r="AY1798" s="14">
        <v>21000030</v>
      </c>
      <c r="AZ1798" s="13" t="s">
        <v>1976</v>
      </c>
      <c r="BA1798" s="12">
        <v>0</v>
      </c>
      <c r="BB1798" s="23">
        <v>0</v>
      </c>
      <c r="BC1798" s="23">
        <v>0</v>
      </c>
      <c r="BD1798" s="24" t="str">
        <f>"&lt;color=#D3FD3A&gt;冲锋击(剑类武器技能):\n&lt;/color&gt;"&amp;BD1821&amp;"\n\n&lt;color=#D3FD3A&gt;跳跃击(刀类武器技能):\n&lt;/color&gt;"&amp;BD1803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55">
        <v>90010911</v>
      </c>
      <c r="D1799" s="156" t="s">
        <v>2215</v>
      </c>
      <c r="E1799" s="155">
        <v>1</v>
      </c>
      <c r="F1799" s="20">
        <v>80000001</v>
      </c>
      <c r="G1799" s="155">
        <v>0</v>
      </c>
      <c r="H1799" s="155">
        <v>0</v>
      </c>
      <c r="I1799" s="155">
        <v>1</v>
      </c>
      <c r="J1799" s="155">
        <v>0</v>
      </c>
      <c r="K1799" s="155">
        <v>0</v>
      </c>
      <c r="L1799" s="157">
        <v>0</v>
      </c>
      <c r="M1799" s="157">
        <v>0</v>
      </c>
      <c r="N1799" s="157">
        <v>2</v>
      </c>
      <c r="O1799" s="157">
        <v>10</v>
      </c>
      <c r="P1799" s="157">
        <v>0.5</v>
      </c>
      <c r="Q1799" s="157">
        <v>0</v>
      </c>
      <c r="R1799" s="163">
        <v>1</v>
      </c>
      <c r="S1799" s="157">
        <v>0</v>
      </c>
      <c r="T1799" s="157">
        <v>1</v>
      </c>
      <c r="U1799" s="157">
        <v>1</v>
      </c>
      <c r="V1799" s="157">
        <v>0</v>
      </c>
      <c r="W1799" s="157">
        <v>0</v>
      </c>
      <c r="X1799" s="157"/>
      <c r="Y1799" s="157">
        <v>0</v>
      </c>
      <c r="Z1799" s="157">
        <v>0</v>
      </c>
      <c r="AA1799" s="157">
        <v>0</v>
      </c>
      <c r="AB1799" s="157">
        <v>0</v>
      </c>
      <c r="AC1799" s="157">
        <v>0</v>
      </c>
      <c r="AD1799" s="157">
        <v>1</v>
      </c>
      <c r="AE1799" s="157">
        <v>15</v>
      </c>
      <c r="AF1799" s="157">
        <v>1</v>
      </c>
      <c r="AG1799" s="157">
        <v>2</v>
      </c>
      <c r="AH1799" s="163">
        <v>1</v>
      </c>
      <c r="AI1799" s="163">
        <v>0</v>
      </c>
      <c r="AJ1799" s="163">
        <v>0</v>
      </c>
      <c r="AK1799" s="163">
        <v>0</v>
      </c>
      <c r="AL1799" s="157">
        <v>0</v>
      </c>
      <c r="AM1799" s="157">
        <v>0</v>
      </c>
      <c r="AN1799" s="157">
        <v>0</v>
      </c>
      <c r="AO1799" s="157">
        <v>0</v>
      </c>
      <c r="AP1799" s="157">
        <v>2000</v>
      </c>
      <c r="AQ1799" s="157">
        <v>0</v>
      </c>
      <c r="AR1799" s="157">
        <v>0</v>
      </c>
      <c r="AS1799" s="163">
        <v>90104051</v>
      </c>
      <c r="AT1799" s="168">
        <v>0</v>
      </c>
      <c r="AU1799" s="168"/>
      <c r="AV1799" s="161" t="s">
        <v>154</v>
      </c>
      <c r="AW1799" s="157">
        <v>0</v>
      </c>
      <c r="AX1799" s="155">
        <v>0</v>
      </c>
      <c r="AY1799" s="155">
        <v>0</v>
      </c>
      <c r="AZ1799" s="156" t="s">
        <v>540</v>
      </c>
      <c r="BA1799" s="157" t="s">
        <v>2216</v>
      </c>
      <c r="BB1799" s="164">
        <v>0</v>
      </c>
      <c r="BC1799" s="164">
        <v>0</v>
      </c>
      <c r="BD1799" s="172" t="s">
        <v>2217</v>
      </c>
      <c r="BE1799" s="157">
        <v>0</v>
      </c>
      <c r="BF1799" s="157">
        <v>0</v>
      </c>
      <c r="BG1799" s="157">
        <v>0</v>
      </c>
      <c r="BH1799" s="157">
        <v>0</v>
      </c>
      <c r="BI1799" s="157">
        <v>0</v>
      </c>
      <c r="BJ1799" s="157">
        <v>0</v>
      </c>
      <c r="BK1799" s="159">
        <v>0</v>
      </c>
      <c r="BL1799" s="163">
        <v>0</v>
      </c>
      <c r="BM1799" s="163">
        <v>0</v>
      </c>
      <c r="BN1799" s="163">
        <v>0</v>
      </c>
      <c r="BO1799" s="163">
        <v>0</v>
      </c>
      <c r="BP1799" s="163">
        <v>0</v>
      </c>
      <c r="BQ1799" s="163">
        <v>0</v>
      </c>
      <c r="BR1799" s="20">
        <v>0</v>
      </c>
      <c r="BS1799" s="20"/>
      <c r="BT1799" s="20"/>
      <c r="BU1799" s="20"/>
      <c r="BV1799" s="163">
        <v>0</v>
      </c>
      <c r="BW1799" s="163">
        <v>0</v>
      </c>
      <c r="BX1799" s="163">
        <v>0</v>
      </c>
    </row>
    <row r="1800" spans="3:76" ht="20.100000000000001" customHeight="1">
      <c r="C1800" s="155">
        <v>90010912</v>
      </c>
      <c r="D1800" s="156" t="s">
        <v>2218</v>
      </c>
      <c r="E1800" s="157">
        <v>1</v>
      </c>
      <c r="F1800" s="20">
        <v>80000001</v>
      </c>
      <c r="G1800" s="157">
        <v>0</v>
      </c>
      <c r="H1800" s="157">
        <v>0</v>
      </c>
      <c r="I1800" s="157">
        <v>3</v>
      </c>
      <c r="J1800" s="157">
        <v>0</v>
      </c>
      <c r="K1800" s="157">
        <v>0</v>
      </c>
      <c r="L1800" s="157">
        <v>0</v>
      </c>
      <c r="M1800" s="157">
        <v>0</v>
      </c>
      <c r="N1800" s="157">
        <v>2</v>
      </c>
      <c r="O1800" s="157">
        <v>2</v>
      </c>
      <c r="P1800" s="157">
        <v>1</v>
      </c>
      <c r="Q1800" s="157">
        <v>0</v>
      </c>
      <c r="R1800" s="163">
        <v>0</v>
      </c>
      <c r="S1800" s="157">
        <v>0</v>
      </c>
      <c r="T1800" s="157">
        <v>1</v>
      </c>
      <c r="U1800" s="157">
        <v>2</v>
      </c>
      <c r="V1800" s="157">
        <v>0</v>
      </c>
      <c r="W1800" s="157">
        <v>1.5</v>
      </c>
      <c r="X1800" s="157"/>
      <c r="Y1800" s="157">
        <v>300</v>
      </c>
      <c r="Z1800" s="157">
        <v>1</v>
      </c>
      <c r="AA1800" s="157">
        <v>0</v>
      </c>
      <c r="AB1800" s="157">
        <v>0</v>
      </c>
      <c r="AC1800" s="157">
        <v>0</v>
      </c>
      <c r="AD1800" s="157">
        <v>0</v>
      </c>
      <c r="AE1800" s="157">
        <v>15</v>
      </c>
      <c r="AF1800" s="157">
        <v>1</v>
      </c>
      <c r="AG1800" s="157">
        <v>4</v>
      </c>
      <c r="AH1800" s="163">
        <v>2</v>
      </c>
      <c r="AI1800" s="163">
        <v>0</v>
      </c>
      <c r="AJ1800" s="163">
        <v>0</v>
      </c>
      <c r="AK1800" s="163">
        <v>0</v>
      </c>
      <c r="AL1800" s="157">
        <v>0</v>
      </c>
      <c r="AM1800" s="157">
        <v>0</v>
      </c>
      <c r="AN1800" s="157">
        <v>0</v>
      </c>
      <c r="AO1800" s="157">
        <v>0</v>
      </c>
      <c r="AP1800" s="157">
        <v>60000</v>
      </c>
      <c r="AQ1800" s="157">
        <v>0.1</v>
      </c>
      <c r="AR1800" s="157">
        <v>0</v>
      </c>
      <c r="AS1800" s="163">
        <v>0</v>
      </c>
      <c r="AT1800" s="242" t="s">
        <v>2219</v>
      </c>
      <c r="AU1800" s="157"/>
      <c r="AV1800" s="156" t="s">
        <v>160</v>
      </c>
      <c r="AW1800" s="157" t="s">
        <v>159</v>
      </c>
      <c r="AX1800" s="155">
        <v>10000001</v>
      </c>
      <c r="AY1800" s="155">
        <v>62001701</v>
      </c>
      <c r="AZ1800" s="156" t="s">
        <v>172</v>
      </c>
      <c r="BA1800" s="157">
        <v>0</v>
      </c>
      <c r="BB1800" s="164">
        <v>0</v>
      </c>
      <c r="BC1800" s="164">
        <v>0</v>
      </c>
      <c r="BD1800" s="170" t="str">
        <f t="shared" ref="BD1800" si="140">"每秒对周围的怪物造成"&amp;W1800*100&amp;"%攻击伤害+"&amp;Y1800&amp;"点固定伤害.持续4秒并使自身免疫怪物攻击"</f>
        <v>每秒对周围的怪物造成150%攻击伤害+300点固定伤害.持续4秒并使自身免疫怪物攻击</v>
      </c>
      <c r="BE1800" s="157">
        <v>0</v>
      </c>
      <c r="BF1800" s="157">
        <v>0</v>
      </c>
      <c r="BG1800" s="157">
        <v>0</v>
      </c>
      <c r="BH1800" s="157">
        <v>0</v>
      </c>
      <c r="BI1800" s="157">
        <v>0</v>
      </c>
      <c r="BJ1800" s="157">
        <v>0</v>
      </c>
      <c r="BK1800" s="159">
        <v>0</v>
      </c>
      <c r="BL1800" s="163">
        <v>0</v>
      </c>
      <c r="BM1800" s="163">
        <v>0</v>
      </c>
      <c r="BN1800" s="163">
        <v>0</v>
      </c>
      <c r="BO1800" s="163">
        <v>0</v>
      </c>
      <c r="BP1800" s="163">
        <v>0</v>
      </c>
      <c r="BQ1800" s="163">
        <v>1</v>
      </c>
      <c r="BR1800" s="20">
        <v>0</v>
      </c>
      <c r="BS1800" s="20"/>
      <c r="BT1800" s="20"/>
      <c r="BU1800" s="20"/>
      <c r="BV1800" s="163">
        <v>0</v>
      </c>
      <c r="BW1800" s="163">
        <v>0</v>
      </c>
      <c r="BX1800" s="163">
        <v>0</v>
      </c>
    </row>
    <row r="1801" spans="3:76" ht="20.100000000000001" customHeight="1">
      <c r="C1801" s="190">
        <v>90020002</v>
      </c>
      <c r="D1801" s="191" t="s">
        <v>2220</v>
      </c>
      <c r="E1801" s="190">
        <v>1</v>
      </c>
      <c r="F1801" s="20">
        <v>80000001</v>
      </c>
      <c r="G1801" s="190">
        <v>0</v>
      </c>
      <c r="H1801" s="190">
        <v>0</v>
      </c>
      <c r="I1801" s="190">
        <v>1</v>
      </c>
      <c r="J1801" s="190">
        <v>0</v>
      </c>
      <c r="K1801" s="190">
        <v>0</v>
      </c>
      <c r="L1801" s="190">
        <v>0</v>
      </c>
      <c r="M1801" s="190">
        <v>0</v>
      </c>
      <c r="N1801" s="190">
        <v>1</v>
      </c>
      <c r="O1801" s="190">
        <v>0</v>
      </c>
      <c r="P1801" s="190">
        <v>0</v>
      </c>
      <c r="Q1801" s="190">
        <v>0</v>
      </c>
      <c r="R1801" s="198">
        <v>0</v>
      </c>
      <c r="S1801" s="199">
        <v>0</v>
      </c>
      <c r="T1801" s="200">
        <v>1</v>
      </c>
      <c r="U1801" s="190">
        <v>1</v>
      </c>
      <c r="V1801" s="190">
        <v>0</v>
      </c>
      <c r="W1801" s="190">
        <v>1.5</v>
      </c>
      <c r="X1801" s="190"/>
      <c r="Y1801" s="190">
        <v>0</v>
      </c>
      <c r="Z1801" s="190">
        <v>0</v>
      </c>
      <c r="AA1801" s="190">
        <v>0</v>
      </c>
      <c r="AB1801" s="190">
        <v>0</v>
      </c>
      <c r="AC1801" s="190">
        <v>1</v>
      </c>
      <c r="AD1801" s="190">
        <v>1</v>
      </c>
      <c r="AE1801" s="190">
        <v>5</v>
      </c>
      <c r="AF1801" s="190">
        <v>1</v>
      </c>
      <c r="AG1801" s="190">
        <v>3</v>
      </c>
      <c r="AH1801" s="198">
        <v>2</v>
      </c>
      <c r="AI1801" s="198">
        <v>1</v>
      </c>
      <c r="AJ1801" s="198">
        <v>0</v>
      </c>
      <c r="AK1801" s="198">
        <v>6</v>
      </c>
      <c r="AL1801" s="190">
        <v>0</v>
      </c>
      <c r="AM1801" s="190">
        <v>0</v>
      </c>
      <c r="AN1801" s="190">
        <v>0</v>
      </c>
      <c r="AO1801" s="190">
        <v>0</v>
      </c>
      <c r="AP1801" s="190">
        <v>5000</v>
      </c>
      <c r="AQ1801" s="190">
        <v>0.2</v>
      </c>
      <c r="AR1801" s="190">
        <v>0</v>
      </c>
      <c r="AS1801" s="198">
        <v>0</v>
      </c>
      <c r="AT1801" s="190">
        <v>0</v>
      </c>
      <c r="AU1801" s="190"/>
      <c r="AV1801" s="191" t="s">
        <v>153</v>
      </c>
      <c r="AW1801" s="190" t="s">
        <v>798</v>
      </c>
      <c r="AX1801" s="190">
        <v>10000006</v>
      </c>
      <c r="AY1801" s="207">
        <v>91000307</v>
      </c>
      <c r="AZ1801" s="191" t="s">
        <v>2221</v>
      </c>
      <c r="BA1801" s="191" t="s">
        <v>2222</v>
      </c>
      <c r="BB1801" s="199">
        <v>0</v>
      </c>
      <c r="BC1801" s="199">
        <v>0</v>
      </c>
      <c r="BD1801" s="208" t="s">
        <v>2223</v>
      </c>
      <c r="BE1801" s="190">
        <v>0</v>
      </c>
      <c r="BF1801" s="200">
        <v>0</v>
      </c>
      <c r="BG1801" s="190">
        <v>0</v>
      </c>
      <c r="BH1801" s="190">
        <v>0</v>
      </c>
      <c r="BI1801" s="190">
        <v>0</v>
      </c>
      <c r="BJ1801" s="190">
        <v>0</v>
      </c>
      <c r="BK1801" s="216">
        <v>0</v>
      </c>
      <c r="BL1801" s="198">
        <v>1</v>
      </c>
      <c r="BM1801" s="198">
        <v>0</v>
      </c>
      <c r="BN1801" s="198">
        <v>0</v>
      </c>
      <c r="BO1801" s="198">
        <v>0</v>
      </c>
      <c r="BP1801" s="198">
        <v>0</v>
      </c>
      <c r="BQ1801" s="198">
        <v>1</v>
      </c>
      <c r="BR1801" s="20">
        <v>0</v>
      </c>
      <c r="BS1801" s="20"/>
      <c r="BT1801" s="20"/>
      <c r="BU1801" s="20"/>
      <c r="BV1801" s="198">
        <v>0</v>
      </c>
      <c r="BW1801" s="198">
        <v>0</v>
      </c>
      <c r="BX1801" s="198">
        <v>0</v>
      </c>
    </row>
    <row r="1802" spans="3:76" ht="20.100000000000001" customHeight="1">
      <c r="C1802" s="190">
        <v>90020003</v>
      </c>
      <c r="D1802" s="191" t="s">
        <v>2224</v>
      </c>
      <c r="E1802" s="190">
        <v>1</v>
      </c>
      <c r="F1802" s="20">
        <v>80000001</v>
      </c>
      <c r="G1802" s="190">
        <v>0</v>
      </c>
      <c r="H1802" s="190">
        <v>0</v>
      </c>
      <c r="I1802" s="190">
        <v>1</v>
      </c>
      <c r="J1802" s="190">
        <v>0</v>
      </c>
      <c r="K1802" s="190">
        <v>0</v>
      </c>
      <c r="L1802" s="190">
        <v>0</v>
      </c>
      <c r="M1802" s="190">
        <v>0</v>
      </c>
      <c r="N1802" s="190">
        <v>1</v>
      </c>
      <c r="O1802" s="190">
        <v>0</v>
      </c>
      <c r="P1802" s="190">
        <v>0</v>
      </c>
      <c r="Q1802" s="190">
        <v>0</v>
      </c>
      <c r="R1802" s="198">
        <v>0</v>
      </c>
      <c r="S1802" s="199">
        <v>0</v>
      </c>
      <c r="T1802" s="200">
        <v>1</v>
      </c>
      <c r="U1802" s="190">
        <v>1</v>
      </c>
      <c r="V1802" s="190">
        <v>0</v>
      </c>
      <c r="W1802" s="190">
        <v>1.5</v>
      </c>
      <c r="X1802" s="190"/>
      <c r="Y1802" s="190">
        <v>0</v>
      </c>
      <c r="Z1802" s="190">
        <v>0</v>
      </c>
      <c r="AA1802" s="190">
        <v>0</v>
      </c>
      <c r="AB1802" s="190">
        <v>0</v>
      </c>
      <c r="AC1802" s="190">
        <v>1</v>
      </c>
      <c r="AD1802" s="190">
        <v>1</v>
      </c>
      <c r="AE1802" s="190">
        <v>5</v>
      </c>
      <c r="AF1802" s="190">
        <v>1</v>
      </c>
      <c r="AG1802" s="190">
        <v>10</v>
      </c>
      <c r="AH1802" s="198">
        <v>2</v>
      </c>
      <c r="AI1802" s="198">
        <v>1</v>
      </c>
      <c r="AJ1802" s="198">
        <v>0</v>
      </c>
      <c r="AK1802" s="198">
        <v>6</v>
      </c>
      <c r="AL1802" s="190">
        <v>0</v>
      </c>
      <c r="AM1802" s="190">
        <v>0</v>
      </c>
      <c r="AN1802" s="190">
        <v>0</v>
      </c>
      <c r="AO1802" s="190">
        <v>0</v>
      </c>
      <c r="AP1802" s="190">
        <v>5000</v>
      </c>
      <c r="AQ1802" s="190">
        <v>1</v>
      </c>
      <c r="AR1802" s="190">
        <v>0</v>
      </c>
      <c r="AS1802" s="198">
        <v>0</v>
      </c>
      <c r="AT1802" s="190">
        <v>0</v>
      </c>
      <c r="AU1802" s="190"/>
      <c r="AV1802" s="191" t="s">
        <v>153</v>
      </c>
      <c r="AW1802" s="190" t="s">
        <v>798</v>
      </c>
      <c r="AX1802" s="190">
        <v>10000006</v>
      </c>
      <c r="AY1802" s="207">
        <v>91000315</v>
      </c>
      <c r="AZ1802" s="191" t="s">
        <v>2225</v>
      </c>
      <c r="BA1802" s="191" t="s">
        <v>153</v>
      </c>
      <c r="BB1802" s="199">
        <v>0</v>
      </c>
      <c r="BC1802" s="199">
        <v>0</v>
      </c>
      <c r="BD1802" s="208" t="s">
        <v>2226</v>
      </c>
      <c r="BE1802" s="190">
        <v>0</v>
      </c>
      <c r="BF1802" s="200">
        <v>0</v>
      </c>
      <c r="BG1802" s="190">
        <v>0</v>
      </c>
      <c r="BH1802" s="190">
        <v>0</v>
      </c>
      <c r="BI1802" s="190">
        <v>0</v>
      </c>
      <c r="BJ1802" s="190">
        <v>0</v>
      </c>
      <c r="BK1802" s="216">
        <v>0</v>
      </c>
      <c r="BL1802" s="198">
        <v>1</v>
      </c>
      <c r="BM1802" s="198">
        <v>0</v>
      </c>
      <c r="BN1802" s="198">
        <v>0</v>
      </c>
      <c r="BO1802" s="198">
        <v>0</v>
      </c>
      <c r="BP1802" s="198">
        <v>0</v>
      </c>
      <c r="BQ1802" s="198">
        <v>1</v>
      </c>
      <c r="BR1802" s="20">
        <v>0</v>
      </c>
      <c r="BS1802" s="20"/>
      <c r="BT1802" s="20"/>
      <c r="BU1802" s="20"/>
      <c r="BV1802" s="198">
        <v>0</v>
      </c>
      <c r="BW1802" s="198">
        <v>0</v>
      </c>
      <c r="BX1802" s="198">
        <v>0</v>
      </c>
    </row>
    <row r="1803" spans="3:76" ht="20.100000000000001" customHeight="1">
      <c r="C1803" s="190">
        <v>90020004</v>
      </c>
      <c r="D1803" s="15" t="s">
        <v>2227</v>
      </c>
      <c r="E1803" s="12">
        <v>1</v>
      </c>
      <c r="F1803" s="20">
        <v>80000001</v>
      </c>
      <c r="G1803" s="12">
        <v>0</v>
      </c>
      <c r="H1803" s="12">
        <v>0</v>
      </c>
      <c r="I1803" s="12">
        <v>1</v>
      </c>
      <c r="J1803" s="12">
        <v>0</v>
      </c>
      <c r="K1803" s="12">
        <v>0</v>
      </c>
      <c r="L1803" s="12">
        <v>0</v>
      </c>
      <c r="M1803" s="12">
        <v>0</v>
      </c>
      <c r="N1803" s="12">
        <v>2</v>
      </c>
      <c r="O1803" s="12">
        <v>1</v>
      </c>
      <c r="P1803" s="12">
        <v>1</v>
      </c>
      <c r="Q1803" s="12">
        <v>0</v>
      </c>
      <c r="R1803" s="20">
        <v>0</v>
      </c>
      <c r="S1803" s="12">
        <v>0</v>
      </c>
      <c r="T1803" s="12">
        <v>0</v>
      </c>
      <c r="U1803" s="12">
        <v>1</v>
      </c>
      <c r="V1803" s="12">
        <v>0</v>
      </c>
      <c r="W1803" s="12">
        <v>1</v>
      </c>
      <c r="X1803" s="14"/>
      <c r="Y1803" s="14">
        <v>0</v>
      </c>
      <c r="Z1803" s="12">
        <v>0</v>
      </c>
      <c r="AA1803" s="12">
        <v>0</v>
      </c>
      <c r="AB1803" s="12">
        <v>0</v>
      </c>
      <c r="AC1803" s="12">
        <v>1</v>
      </c>
      <c r="AD1803" s="12">
        <v>0</v>
      </c>
      <c r="AE1803" s="12">
        <v>5</v>
      </c>
      <c r="AF1803" s="12">
        <v>2</v>
      </c>
      <c r="AG1803" s="12" t="s">
        <v>185</v>
      </c>
      <c r="AH1803" s="20">
        <v>2</v>
      </c>
      <c r="AI1803" s="20">
        <v>0</v>
      </c>
      <c r="AJ1803" s="20">
        <v>0</v>
      </c>
      <c r="AK1803" s="20">
        <v>3</v>
      </c>
      <c r="AL1803" s="12">
        <v>0</v>
      </c>
      <c r="AM1803" s="12">
        <v>0</v>
      </c>
      <c r="AN1803" s="32">
        <v>0</v>
      </c>
      <c r="AO1803" s="12">
        <v>1.25</v>
      </c>
      <c r="AP1803" s="12">
        <v>3000</v>
      </c>
      <c r="AQ1803" s="12">
        <v>0.4</v>
      </c>
      <c r="AR1803" s="12">
        <v>0</v>
      </c>
      <c r="AS1803" s="20">
        <v>0</v>
      </c>
      <c r="AT1803" s="12" t="s">
        <v>153</v>
      </c>
      <c r="AU1803" s="12"/>
      <c r="AV1803" s="13" t="s">
        <v>186</v>
      </c>
      <c r="AW1803" s="12" t="s">
        <v>187</v>
      </c>
      <c r="AX1803" s="14">
        <v>12000001</v>
      </c>
      <c r="AY1803" s="65">
        <v>20100010</v>
      </c>
      <c r="AZ1803" s="13" t="s">
        <v>2228</v>
      </c>
      <c r="BA1803" s="12" t="s">
        <v>2229</v>
      </c>
      <c r="BB1803" s="23">
        <v>0</v>
      </c>
      <c r="BC1803" s="23">
        <v>0</v>
      </c>
      <c r="BD1803" s="34"/>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90">
        <v>90020005</v>
      </c>
      <c r="D1804" s="15" t="s">
        <v>2230</v>
      </c>
      <c r="E1804" s="12">
        <v>1</v>
      </c>
      <c r="F1804" s="20">
        <v>80000001</v>
      </c>
      <c r="G1804" s="12">
        <v>0</v>
      </c>
      <c r="H1804" s="12">
        <v>0</v>
      </c>
      <c r="I1804" s="12">
        <v>1</v>
      </c>
      <c r="J1804" s="12">
        <v>0</v>
      </c>
      <c r="K1804" s="12">
        <v>0</v>
      </c>
      <c r="L1804" s="12">
        <v>0</v>
      </c>
      <c r="M1804" s="12">
        <v>0</v>
      </c>
      <c r="N1804" s="12">
        <v>1</v>
      </c>
      <c r="O1804" s="12">
        <v>0</v>
      </c>
      <c r="P1804" s="12">
        <v>0</v>
      </c>
      <c r="Q1804" s="12">
        <v>0</v>
      </c>
      <c r="R1804" s="20">
        <v>0</v>
      </c>
      <c r="S1804" s="12">
        <v>0</v>
      </c>
      <c r="T1804" s="12">
        <v>0</v>
      </c>
      <c r="U1804" s="12">
        <v>1</v>
      </c>
      <c r="V1804" s="12">
        <v>0</v>
      </c>
      <c r="W1804" s="12">
        <v>1</v>
      </c>
      <c r="X1804" s="14"/>
      <c r="Y1804" s="14">
        <v>0</v>
      </c>
      <c r="Z1804" s="12">
        <v>0</v>
      </c>
      <c r="AA1804" s="12">
        <v>0</v>
      </c>
      <c r="AB1804" s="12">
        <v>0</v>
      </c>
      <c r="AC1804" s="12">
        <v>1</v>
      </c>
      <c r="AD1804" s="12">
        <v>0</v>
      </c>
      <c r="AE1804" s="12">
        <v>5</v>
      </c>
      <c r="AF1804" s="12">
        <v>2</v>
      </c>
      <c r="AG1804" s="12" t="s">
        <v>185</v>
      </c>
      <c r="AH1804" s="20">
        <v>2</v>
      </c>
      <c r="AI1804" s="20">
        <v>0</v>
      </c>
      <c r="AJ1804" s="20">
        <v>0</v>
      </c>
      <c r="AK1804" s="20">
        <v>3</v>
      </c>
      <c r="AL1804" s="12">
        <v>0</v>
      </c>
      <c r="AM1804" s="12">
        <v>0</v>
      </c>
      <c r="AN1804" s="32">
        <v>0</v>
      </c>
      <c r="AO1804" s="12">
        <v>1.25</v>
      </c>
      <c r="AP1804" s="12">
        <v>3000</v>
      </c>
      <c r="AQ1804" s="12">
        <v>0.4</v>
      </c>
      <c r="AR1804" s="12">
        <v>0</v>
      </c>
      <c r="AS1804" s="20">
        <v>99004003</v>
      </c>
      <c r="AT1804" s="12" t="s">
        <v>153</v>
      </c>
      <c r="AU1804" s="12"/>
      <c r="AV1804" s="13" t="s">
        <v>186</v>
      </c>
      <c r="AW1804" s="12" t="s">
        <v>187</v>
      </c>
      <c r="AX1804" s="14">
        <v>0</v>
      </c>
      <c r="AY1804" s="65">
        <v>0</v>
      </c>
      <c r="AZ1804" s="13" t="s">
        <v>156</v>
      </c>
      <c r="BA1804" s="12">
        <v>0</v>
      </c>
      <c r="BB1804" s="23">
        <v>0</v>
      </c>
      <c r="BC1804" s="23">
        <v>0</v>
      </c>
      <c r="BD1804" s="34"/>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92">
        <v>77001101</v>
      </c>
      <c r="D1805" s="193" t="s">
        <v>1978</v>
      </c>
      <c r="E1805" s="91">
        <v>1</v>
      </c>
      <c r="F1805" s="20">
        <v>80000001</v>
      </c>
      <c r="G1805" s="91">
        <v>0</v>
      </c>
      <c r="H1805" s="91">
        <v>0</v>
      </c>
      <c r="I1805" s="91">
        <v>1</v>
      </c>
      <c r="J1805" s="91">
        <v>0</v>
      </c>
      <c r="K1805" s="130">
        <v>0</v>
      </c>
      <c r="L1805" s="130">
        <v>0</v>
      </c>
      <c r="M1805" s="91">
        <v>0</v>
      </c>
      <c r="N1805" s="91">
        <v>2</v>
      </c>
      <c r="O1805" s="91">
        <v>2</v>
      </c>
      <c r="P1805" s="91">
        <v>0.6</v>
      </c>
      <c r="Q1805" s="91">
        <v>0</v>
      </c>
      <c r="R1805" s="52">
        <v>0</v>
      </c>
      <c r="S1805" s="91">
        <v>0</v>
      </c>
      <c r="T1805" s="46">
        <v>1</v>
      </c>
      <c r="U1805" s="91">
        <v>1</v>
      </c>
      <c r="V1805" s="130">
        <v>0</v>
      </c>
      <c r="W1805" s="91">
        <v>3</v>
      </c>
      <c r="X1805" s="91"/>
      <c r="Y1805" s="91">
        <v>0</v>
      </c>
      <c r="Z1805" s="91">
        <v>0</v>
      </c>
      <c r="AA1805" s="91">
        <v>0</v>
      </c>
      <c r="AB1805" s="130">
        <v>0</v>
      </c>
      <c r="AC1805" s="91">
        <v>0</v>
      </c>
      <c r="AD1805" s="91">
        <v>0</v>
      </c>
      <c r="AE1805" s="91">
        <v>20</v>
      </c>
      <c r="AF1805" s="91">
        <v>1</v>
      </c>
      <c r="AG1805" s="91">
        <v>5</v>
      </c>
      <c r="AH1805" s="132">
        <v>0</v>
      </c>
      <c r="AI1805" s="132">
        <v>1</v>
      </c>
      <c r="AJ1805" s="52">
        <v>0</v>
      </c>
      <c r="AK1805" s="91">
        <v>2.5</v>
      </c>
      <c r="AL1805" s="133">
        <v>0</v>
      </c>
      <c r="AM1805" s="91">
        <v>1</v>
      </c>
      <c r="AN1805" s="91">
        <v>0</v>
      </c>
      <c r="AO1805" s="91">
        <v>1</v>
      </c>
      <c r="AP1805" s="91">
        <v>3000</v>
      </c>
      <c r="AQ1805" s="91">
        <v>1</v>
      </c>
      <c r="AR1805" s="91">
        <v>0</v>
      </c>
      <c r="AS1805" s="231" t="s">
        <v>2231</v>
      </c>
      <c r="AT1805" s="246" t="s">
        <v>2232</v>
      </c>
      <c r="AU1805" s="180"/>
      <c r="AV1805" s="47" t="s">
        <v>154</v>
      </c>
      <c r="AW1805" s="130">
        <v>0</v>
      </c>
      <c r="AX1805" s="130">
        <v>0</v>
      </c>
      <c r="AY1805" s="130">
        <v>77001101</v>
      </c>
      <c r="AZ1805" s="53" t="s">
        <v>156</v>
      </c>
      <c r="BA1805" s="46">
        <v>0</v>
      </c>
      <c r="BB1805" s="83">
        <v>0</v>
      </c>
      <c r="BC1805" s="83">
        <v>0</v>
      </c>
      <c r="BD1805" s="209" t="s">
        <v>2233</v>
      </c>
      <c r="BE1805" s="91">
        <v>0</v>
      </c>
      <c r="BF1805" s="91">
        <v>0</v>
      </c>
      <c r="BG1805" s="48">
        <v>0</v>
      </c>
      <c r="BH1805" s="91">
        <v>0</v>
      </c>
      <c r="BI1805" s="91">
        <v>0</v>
      </c>
      <c r="BJ1805" s="133">
        <v>0</v>
      </c>
      <c r="BK1805" s="91">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192">
        <v>77001102</v>
      </c>
      <c r="D1806" s="47" t="s">
        <v>752</v>
      </c>
      <c r="E1806" s="91">
        <v>1</v>
      </c>
      <c r="F1806" s="20">
        <v>80000001</v>
      </c>
      <c r="G1806" s="48">
        <v>0</v>
      </c>
      <c r="H1806" s="48">
        <v>0</v>
      </c>
      <c r="I1806" s="48">
        <v>1</v>
      </c>
      <c r="J1806" s="48">
        <v>0</v>
      </c>
      <c r="K1806" s="48">
        <v>0</v>
      </c>
      <c r="L1806" s="46">
        <v>0</v>
      </c>
      <c r="M1806" s="46">
        <v>0</v>
      </c>
      <c r="N1806" s="46">
        <v>2</v>
      </c>
      <c r="O1806" s="46">
        <v>16</v>
      </c>
      <c r="P1806" s="46">
        <v>5</v>
      </c>
      <c r="Q1806" s="46">
        <v>0</v>
      </c>
      <c r="R1806" s="52">
        <v>0</v>
      </c>
      <c r="S1806" s="46">
        <v>0</v>
      </c>
      <c r="T1806" s="46">
        <v>1</v>
      </c>
      <c r="U1806" s="46">
        <v>2</v>
      </c>
      <c r="V1806" s="46">
        <v>0</v>
      </c>
      <c r="W1806" s="46">
        <v>1.5</v>
      </c>
      <c r="X1806" s="46"/>
      <c r="Y1806" s="46">
        <v>0</v>
      </c>
      <c r="Z1806" s="46">
        <v>0</v>
      </c>
      <c r="AA1806" s="46">
        <v>0</v>
      </c>
      <c r="AB1806" s="46">
        <v>0</v>
      </c>
      <c r="AC1806" s="46">
        <v>0</v>
      </c>
      <c r="AD1806" s="46">
        <v>0</v>
      </c>
      <c r="AE1806" s="46">
        <v>0</v>
      </c>
      <c r="AF1806" s="46">
        <v>2</v>
      </c>
      <c r="AG1806" s="46" t="s">
        <v>152</v>
      </c>
      <c r="AH1806" s="52">
        <v>0</v>
      </c>
      <c r="AI1806" s="52">
        <v>2</v>
      </c>
      <c r="AJ1806" s="52">
        <v>0</v>
      </c>
      <c r="AK1806" s="52">
        <v>1.5</v>
      </c>
      <c r="AL1806" s="46">
        <v>0</v>
      </c>
      <c r="AM1806" s="46">
        <v>0</v>
      </c>
      <c r="AN1806" s="46">
        <v>0</v>
      </c>
      <c r="AO1806" s="46">
        <v>1</v>
      </c>
      <c r="AP1806" s="46">
        <v>2000</v>
      </c>
      <c r="AQ1806" s="46">
        <v>1</v>
      </c>
      <c r="AR1806" s="46">
        <v>0</v>
      </c>
      <c r="AS1806" s="52">
        <v>0</v>
      </c>
      <c r="AT1806" s="246" t="s">
        <v>2232</v>
      </c>
      <c r="AU1806" s="180"/>
      <c r="AV1806" s="53" t="s">
        <v>173</v>
      </c>
      <c r="AW1806" s="46" t="s">
        <v>155</v>
      </c>
      <c r="AX1806" s="48">
        <v>10001007</v>
      </c>
      <c r="AY1806" s="48">
        <v>77001104</v>
      </c>
      <c r="AZ1806" s="47" t="s">
        <v>156</v>
      </c>
      <c r="BA1806" s="46">
        <v>0</v>
      </c>
      <c r="BB1806" s="83">
        <v>0</v>
      </c>
      <c r="BC1806" s="83">
        <v>0</v>
      </c>
      <c r="BD1806" s="54" t="s">
        <v>2234</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192">
        <v>77001103</v>
      </c>
      <c r="D1807" s="47" t="s">
        <v>2235</v>
      </c>
      <c r="E1807" s="91">
        <v>1</v>
      </c>
      <c r="F1807" s="20">
        <v>80000001</v>
      </c>
      <c r="G1807" s="48">
        <v>0</v>
      </c>
      <c r="H1807" s="48">
        <v>0</v>
      </c>
      <c r="I1807" s="48">
        <v>1</v>
      </c>
      <c r="J1807" s="48">
        <v>0</v>
      </c>
      <c r="K1807" s="48">
        <v>0</v>
      </c>
      <c r="L1807" s="46">
        <v>0</v>
      </c>
      <c r="M1807" s="46">
        <v>0</v>
      </c>
      <c r="N1807" s="46">
        <v>2</v>
      </c>
      <c r="O1807" s="46">
        <v>1</v>
      </c>
      <c r="P1807" s="46">
        <v>0.2</v>
      </c>
      <c r="Q1807" s="46">
        <v>0</v>
      </c>
      <c r="R1807" s="52">
        <v>0</v>
      </c>
      <c r="S1807" s="46">
        <v>0</v>
      </c>
      <c r="T1807" s="46">
        <v>1</v>
      </c>
      <c r="U1807" s="46">
        <v>2</v>
      </c>
      <c r="V1807" s="46">
        <v>0</v>
      </c>
      <c r="W1807" s="46">
        <v>0.8</v>
      </c>
      <c r="X1807" s="46"/>
      <c r="Y1807" s="46">
        <v>0</v>
      </c>
      <c r="Z1807" s="46">
        <v>0</v>
      </c>
      <c r="AA1807" s="46">
        <v>0</v>
      </c>
      <c r="AB1807" s="46">
        <v>0</v>
      </c>
      <c r="AC1807" s="46">
        <v>0</v>
      </c>
      <c r="AD1807" s="46">
        <v>0</v>
      </c>
      <c r="AE1807" s="46">
        <v>0</v>
      </c>
      <c r="AF1807" s="46">
        <v>1</v>
      </c>
      <c r="AG1807" s="46">
        <v>3</v>
      </c>
      <c r="AH1807" s="52">
        <v>0</v>
      </c>
      <c r="AI1807" s="52">
        <v>1</v>
      </c>
      <c r="AJ1807" s="52">
        <v>0</v>
      </c>
      <c r="AK1807" s="52">
        <v>1.5</v>
      </c>
      <c r="AL1807" s="46">
        <v>0</v>
      </c>
      <c r="AM1807" s="46">
        <v>0</v>
      </c>
      <c r="AN1807" s="46">
        <v>0</v>
      </c>
      <c r="AO1807" s="46">
        <v>0.3</v>
      </c>
      <c r="AP1807" s="46">
        <v>2000</v>
      </c>
      <c r="AQ1807" s="46">
        <v>0.3</v>
      </c>
      <c r="AR1807" s="46">
        <v>0</v>
      </c>
      <c r="AS1807" s="52">
        <v>0</v>
      </c>
      <c r="AT1807" s="246" t="s">
        <v>2236</v>
      </c>
      <c r="AU1807" s="180"/>
      <c r="AV1807" s="53" t="s">
        <v>173</v>
      </c>
      <c r="AW1807" s="46" t="s">
        <v>155</v>
      </c>
      <c r="AX1807" s="48">
        <v>10001007</v>
      </c>
      <c r="AY1807" s="48">
        <v>77001103</v>
      </c>
      <c r="AZ1807" s="47" t="s">
        <v>156</v>
      </c>
      <c r="BA1807" s="46">
        <v>0</v>
      </c>
      <c r="BB1807" s="83">
        <v>0</v>
      </c>
      <c r="BC1807" s="83">
        <v>0</v>
      </c>
      <c r="BD1807" s="54" t="s">
        <v>2237</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77001104</v>
      </c>
      <c r="BS1807" s="52"/>
      <c r="BT1807" s="52"/>
      <c r="BU1807" s="52"/>
      <c r="BV1807" s="52">
        <v>0</v>
      </c>
      <c r="BW1807" s="52">
        <v>0</v>
      </c>
      <c r="BX1807" s="52">
        <v>0</v>
      </c>
    </row>
    <row r="1808" spans="3:76" ht="20.100000000000001" customHeight="1">
      <c r="C1808" s="192">
        <v>77001104</v>
      </c>
      <c r="D1808" s="47" t="s">
        <v>2235</v>
      </c>
      <c r="E1808" s="91">
        <v>1</v>
      </c>
      <c r="F1808" s="20">
        <v>80000001</v>
      </c>
      <c r="G1808" s="48">
        <v>0</v>
      </c>
      <c r="H1808" s="48">
        <v>0</v>
      </c>
      <c r="I1808" s="48">
        <v>1</v>
      </c>
      <c r="J1808" s="48">
        <v>0</v>
      </c>
      <c r="K1808" s="48">
        <v>0</v>
      </c>
      <c r="L1808" s="46">
        <v>0</v>
      </c>
      <c r="M1808" s="46">
        <v>0</v>
      </c>
      <c r="N1808" s="46">
        <v>2</v>
      </c>
      <c r="O1808" s="46">
        <v>1</v>
      </c>
      <c r="P1808" s="46">
        <v>0.2</v>
      </c>
      <c r="Q1808" s="46">
        <v>0</v>
      </c>
      <c r="R1808" s="52">
        <v>0</v>
      </c>
      <c r="S1808" s="46">
        <v>0</v>
      </c>
      <c r="T1808" s="46">
        <v>1</v>
      </c>
      <c r="U1808" s="46">
        <v>2</v>
      </c>
      <c r="V1808" s="46">
        <v>0</v>
      </c>
      <c r="W1808" s="46">
        <v>0.8</v>
      </c>
      <c r="X1808" s="46"/>
      <c r="Y1808" s="46">
        <v>0</v>
      </c>
      <c r="Z1808" s="46">
        <v>0</v>
      </c>
      <c r="AA1808" s="46">
        <v>0</v>
      </c>
      <c r="AB1808" s="46">
        <v>0</v>
      </c>
      <c r="AC1808" s="46">
        <v>0</v>
      </c>
      <c r="AD1808" s="46">
        <v>0</v>
      </c>
      <c r="AE1808" s="46">
        <v>0</v>
      </c>
      <c r="AF1808" s="46">
        <v>1</v>
      </c>
      <c r="AG1808" s="46">
        <v>3</v>
      </c>
      <c r="AH1808" s="52">
        <v>0</v>
      </c>
      <c r="AI1808" s="52">
        <v>1</v>
      </c>
      <c r="AJ1808" s="52">
        <v>0</v>
      </c>
      <c r="AK1808" s="52">
        <v>1.5</v>
      </c>
      <c r="AL1808" s="46">
        <v>0</v>
      </c>
      <c r="AM1808" s="46">
        <v>0</v>
      </c>
      <c r="AN1808" s="46">
        <v>0</v>
      </c>
      <c r="AO1808" s="46">
        <v>0</v>
      </c>
      <c r="AP1808" s="46">
        <v>2000</v>
      </c>
      <c r="AQ1808" s="46">
        <v>0.3</v>
      </c>
      <c r="AR1808" s="46">
        <v>0</v>
      </c>
      <c r="AS1808" s="52">
        <v>0</v>
      </c>
      <c r="AT1808" s="246" t="s">
        <v>2236</v>
      </c>
      <c r="AU1808" s="180"/>
      <c r="AV1808" s="53" t="s">
        <v>153</v>
      </c>
      <c r="AW1808" s="46" t="s">
        <v>155</v>
      </c>
      <c r="AX1808" s="48">
        <v>10001007</v>
      </c>
      <c r="AY1808" s="48">
        <v>77001103</v>
      </c>
      <c r="AZ1808" s="47" t="s">
        <v>156</v>
      </c>
      <c r="BA1808" s="46">
        <v>0</v>
      </c>
      <c r="BB1808" s="83">
        <v>0</v>
      </c>
      <c r="BC1808" s="83">
        <v>0</v>
      </c>
      <c r="BD1808" s="54" t="s">
        <v>2238</v>
      </c>
      <c r="BE1808" s="46">
        <v>0</v>
      </c>
      <c r="BF1808" s="46">
        <v>0</v>
      </c>
      <c r="BG1808" s="46">
        <v>0</v>
      </c>
      <c r="BH1808" s="46">
        <v>0</v>
      </c>
      <c r="BI1808" s="46">
        <v>0</v>
      </c>
      <c r="BJ1808" s="46">
        <v>0</v>
      </c>
      <c r="BK1808" s="91">
        <v>0</v>
      </c>
      <c r="BL1808" s="52">
        <v>0</v>
      </c>
      <c r="BM1808" s="52">
        <v>0</v>
      </c>
      <c r="BN1808" s="52">
        <v>0</v>
      </c>
      <c r="BO1808" s="52">
        <v>0</v>
      </c>
      <c r="BP1808" s="52">
        <v>0</v>
      </c>
      <c r="BQ1808" s="52">
        <v>0</v>
      </c>
      <c r="BR1808" s="52">
        <v>77001105</v>
      </c>
      <c r="BS1808" s="52"/>
      <c r="BT1808" s="52"/>
      <c r="BU1808" s="52"/>
      <c r="BV1808" s="52">
        <v>0</v>
      </c>
      <c r="BW1808" s="52">
        <v>0</v>
      </c>
      <c r="BX1808" s="52">
        <v>0</v>
      </c>
    </row>
    <row r="1809" spans="3:76" ht="20.100000000000001" customHeight="1">
      <c r="C1809" s="192">
        <v>77001105</v>
      </c>
      <c r="D1809" s="47" t="s">
        <v>2235</v>
      </c>
      <c r="E1809" s="91">
        <v>1</v>
      </c>
      <c r="F1809" s="20">
        <v>80000001</v>
      </c>
      <c r="G1809" s="48">
        <v>0</v>
      </c>
      <c r="H1809" s="48">
        <v>0</v>
      </c>
      <c r="I1809" s="48">
        <v>1</v>
      </c>
      <c r="J1809" s="48">
        <v>0</v>
      </c>
      <c r="K1809" s="48">
        <v>0</v>
      </c>
      <c r="L1809" s="46">
        <v>0</v>
      </c>
      <c r="M1809" s="46">
        <v>0</v>
      </c>
      <c r="N1809" s="46">
        <v>2</v>
      </c>
      <c r="O1809" s="46">
        <v>1</v>
      </c>
      <c r="P1809" s="46">
        <v>0.2</v>
      </c>
      <c r="Q1809" s="46">
        <v>0</v>
      </c>
      <c r="R1809" s="52">
        <v>0</v>
      </c>
      <c r="S1809" s="46">
        <v>0</v>
      </c>
      <c r="T1809" s="46">
        <v>1</v>
      </c>
      <c r="U1809" s="46">
        <v>2</v>
      </c>
      <c r="V1809" s="46">
        <v>0</v>
      </c>
      <c r="W1809" s="46">
        <v>0.8</v>
      </c>
      <c r="X1809" s="46"/>
      <c r="Y1809" s="46">
        <v>0</v>
      </c>
      <c r="Z1809" s="46">
        <v>0</v>
      </c>
      <c r="AA1809" s="46">
        <v>0</v>
      </c>
      <c r="AB1809" s="46">
        <v>0</v>
      </c>
      <c r="AC1809" s="46">
        <v>0</v>
      </c>
      <c r="AD1809" s="46">
        <v>0</v>
      </c>
      <c r="AE1809" s="46">
        <v>0</v>
      </c>
      <c r="AF1809" s="46">
        <v>1</v>
      </c>
      <c r="AG1809" s="46">
        <v>3</v>
      </c>
      <c r="AH1809" s="52">
        <v>0</v>
      </c>
      <c r="AI1809" s="52">
        <v>1</v>
      </c>
      <c r="AJ1809" s="52">
        <v>0</v>
      </c>
      <c r="AK1809" s="52">
        <v>1.5</v>
      </c>
      <c r="AL1809" s="46">
        <v>0</v>
      </c>
      <c r="AM1809" s="46">
        <v>0</v>
      </c>
      <c r="AN1809" s="46">
        <v>0</v>
      </c>
      <c r="AO1809" s="46">
        <v>0.3</v>
      </c>
      <c r="AP1809" s="46">
        <v>2000</v>
      </c>
      <c r="AQ1809" s="46">
        <v>0.3</v>
      </c>
      <c r="AR1809" s="46">
        <v>0</v>
      </c>
      <c r="AS1809" s="52">
        <v>0</v>
      </c>
      <c r="AT1809" s="246" t="s">
        <v>2236</v>
      </c>
      <c r="AU1809" s="180"/>
      <c r="AV1809" s="53" t="s">
        <v>153</v>
      </c>
      <c r="AW1809" s="46" t="s">
        <v>155</v>
      </c>
      <c r="AX1809" s="48">
        <v>10001007</v>
      </c>
      <c r="AY1809" s="48">
        <v>77001103</v>
      </c>
      <c r="AZ1809" s="47" t="s">
        <v>156</v>
      </c>
      <c r="BA1809" s="46">
        <v>0</v>
      </c>
      <c r="BB1809" s="83">
        <v>0</v>
      </c>
      <c r="BC1809" s="83">
        <v>0</v>
      </c>
      <c r="BD1809" s="54" t="s">
        <v>2238</v>
      </c>
      <c r="BE1809" s="46">
        <v>0</v>
      </c>
      <c r="BF1809" s="46">
        <v>0</v>
      </c>
      <c r="BG1809" s="46">
        <v>0</v>
      </c>
      <c r="BH1809" s="46">
        <v>0</v>
      </c>
      <c r="BI1809" s="46">
        <v>0</v>
      </c>
      <c r="BJ1809" s="46">
        <v>0</v>
      </c>
      <c r="BK1809" s="91">
        <v>0</v>
      </c>
      <c r="BL1809" s="52">
        <v>0</v>
      </c>
      <c r="BM1809" s="52">
        <v>0</v>
      </c>
      <c r="BN1809" s="52">
        <v>0</v>
      </c>
      <c r="BO1809" s="52">
        <v>0</v>
      </c>
      <c r="BP1809" s="52">
        <v>0</v>
      </c>
      <c r="BQ1809" s="52">
        <v>0</v>
      </c>
      <c r="BR1809" s="52">
        <v>77001106</v>
      </c>
      <c r="BS1809" s="52"/>
      <c r="BT1809" s="52"/>
      <c r="BU1809" s="52"/>
      <c r="BV1809" s="52">
        <v>0</v>
      </c>
      <c r="BW1809" s="52">
        <v>0</v>
      </c>
      <c r="BX1809" s="52">
        <v>0</v>
      </c>
    </row>
    <row r="1810" spans="3:76" ht="19.5" customHeight="1">
      <c r="C1810" s="192">
        <v>77001106</v>
      </c>
      <c r="D1810" s="47" t="s">
        <v>752</v>
      </c>
      <c r="E1810" s="91">
        <v>1</v>
      </c>
      <c r="F1810" s="20">
        <v>80000001</v>
      </c>
      <c r="G1810" s="48">
        <v>0</v>
      </c>
      <c r="H1810" s="48">
        <v>0</v>
      </c>
      <c r="I1810" s="48">
        <v>1</v>
      </c>
      <c r="J1810" s="48">
        <v>0</v>
      </c>
      <c r="K1810" s="48">
        <v>0</v>
      </c>
      <c r="L1810" s="46">
        <v>0</v>
      </c>
      <c r="M1810" s="46">
        <v>0</v>
      </c>
      <c r="N1810" s="46">
        <v>2</v>
      </c>
      <c r="O1810" s="46">
        <v>16</v>
      </c>
      <c r="P1810" s="46">
        <v>5</v>
      </c>
      <c r="Q1810" s="46">
        <v>0</v>
      </c>
      <c r="R1810" s="52">
        <v>0</v>
      </c>
      <c r="S1810" s="46">
        <v>0</v>
      </c>
      <c r="T1810" s="46">
        <v>1</v>
      </c>
      <c r="U1810" s="46">
        <v>2</v>
      </c>
      <c r="V1810" s="46">
        <v>0</v>
      </c>
      <c r="W1810" s="46">
        <v>2</v>
      </c>
      <c r="X1810" s="46"/>
      <c r="Y1810" s="46">
        <v>0</v>
      </c>
      <c r="Z1810" s="46">
        <v>0</v>
      </c>
      <c r="AA1810" s="46">
        <v>0</v>
      </c>
      <c r="AB1810" s="46">
        <v>0</v>
      </c>
      <c r="AC1810" s="46">
        <v>0</v>
      </c>
      <c r="AD1810" s="46">
        <v>0</v>
      </c>
      <c r="AE1810" s="46">
        <v>0</v>
      </c>
      <c r="AF1810" s="46">
        <v>2</v>
      </c>
      <c r="AG1810" s="46" t="s">
        <v>152</v>
      </c>
      <c r="AH1810" s="52">
        <v>0</v>
      </c>
      <c r="AI1810" s="52">
        <v>2</v>
      </c>
      <c r="AJ1810" s="52">
        <v>0</v>
      </c>
      <c r="AK1810" s="52">
        <v>1.5</v>
      </c>
      <c r="AL1810" s="46">
        <v>0</v>
      </c>
      <c r="AM1810" s="46">
        <v>0</v>
      </c>
      <c r="AN1810" s="46">
        <v>0</v>
      </c>
      <c r="AO1810" s="46">
        <v>0.5</v>
      </c>
      <c r="AP1810" s="46">
        <v>2000</v>
      </c>
      <c r="AQ1810" s="46">
        <v>0.5</v>
      </c>
      <c r="AR1810" s="46">
        <v>0</v>
      </c>
      <c r="AS1810" s="52">
        <v>0</v>
      </c>
      <c r="AT1810" s="246" t="s">
        <v>2232</v>
      </c>
      <c r="AU1810" s="180"/>
      <c r="AV1810" s="53" t="s">
        <v>153</v>
      </c>
      <c r="AW1810" s="46" t="s">
        <v>155</v>
      </c>
      <c r="AX1810" s="48">
        <v>10001007</v>
      </c>
      <c r="AY1810" s="48">
        <v>77001105</v>
      </c>
      <c r="AZ1810" s="47" t="s">
        <v>156</v>
      </c>
      <c r="BA1810" s="46">
        <v>0</v>
      </c>
      <c r="BB1810" s="83">
        <v>0</v>
      </c>
      <c r="BC1810" s="83">
        <v>0</v>
      </c>
      <c r="BD1810" s="54" t="s">
        <v>2238</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194">
        <v>77001201</v>
      </c>
      <c r="D1811" s="195" t="s">
        <v>2239</v>
      </c>
      <c r="E1811" s="194">
        <v>1</v>
      </c>
      <c r="F1811" s="20">
        <v>80000001</v>
      </c>
      <c r="G1811" s="194">
        <v>0</v>
      </c>
      <c r="H1811" s="194">
        <v>0</v>
      </c>
      <c r="I1811" s="194">
        <v>1</v>
      </c>
      <c r="J1811" s="194">
        <v>0</v>
      </c>
      <c r="K1811" s="194">
        <v>0</v>
      </c>
      <c r="L1811" s="196">
        <v>0</v>
      </c>
      <c r="M1811" s="196">
        <v>0</v>
      </c>
      <c r="N1811" s="196">
        <v>2</v>
      </c>
      <c r="O1811" s="196">
        <v>3</v>
      </c>
      <c r="P1811" s="196">
        <v>0.15</v>
      </c>
      <c r="Q1811" s="196">
        <v>0</v>
      </c>
      <c r="R1811" s="201">
        <v>0</v>
      </c>
      <c r="S1811" s="196">
        <v>0</v>
      </c>
      <c r="T1811" s="196">
        <v>1</v>
      </c>
      <c r="U1811" s="196">
        <v>1</v>
      </c>
      <c r="V1811" s="196">
        <v>0</v>
      </c>
      <c r="W1811" s="196">
        <v>2</v>
      </c>
      <c r="X1811" s="196"/>
      <c r="Y1811" s="196">
        <v>0</v>
      </c>
      <c r="Z1811" s="196">
        <v>1</v>
      </c>
      <c r="AA1811" s="196">
        <v>0</v>
      </c>
      <c r="AB1811" s="196">
        <v>0</v>
      </c>
      <c r="AC1811" s="196">
        <v>0</v>
      </c>
      <c r="AD1811" s="196">
        <v>1</v>
      </c>
      <c r="AE1811" s="196">
        <v>15</v>
      </c>
      <c r="AF1811" s="196">
        <v>1</v>
      </c>
      <c r="AG1811" s="196">
        <v>4</v>
      </c>
      <c r="AH1811" s="201">
        <v>0</v>
      </c>
      <c r="AI1811" s="201">
        <v>1</v>
      </c>
      <c r="AJ1811" s="201">
        <v>0</v>
      </c>
      <c r="AK1811" s="201">
        <v>3</v>
      </c>
      <c r="AL1811" s="196">
        <v>0</v>
      </c>
      <c r="AM1811" s="196">
        <v>0</v>
      </c>
      <c r="AN1811" s="196">
        <v>0</v>
      </c>
      <c r="AO1811" s="196">
        <v>1.2</v>
      </c>
      <c r="AP1811" s="196">
        <v>2000</v>
      </c>
      <c r="AQ1811" s="196">
        <v>1.2</v>
      </c>
      <c r="AR1811" s="196">
        <v>0</v>
      </c>
      <c r="AS1811" s="201">
        <v>97002003</v>
      </c>
      <c r="AT1811" s="196">
        <v>0</v>
      </c>
      <c r="AU1811" s="196"/>
      <c r="AV1811" s="203" t="s">
        <v>173</v>
      </c>
      <c r="AW1811" s="196" t="s">
        <v>159</v>
      </c>
      <c r="AX1811" s="194">
        <v>0</v>
      </c>
      <c r="AY1811" s="194">
        <v>77001201</v>
      </c>
      <c r="AZ1811" s="195" t="s">
        <v>156</v>
      </c>
      <c r="BA1811" s="196">
        <v>0</v>
      </c>
      <c r="BB1811" s="210">
        <v>0</v>
      </c>
      <c r="BC1811" s="210">
        <v>0</v>
      </c>
      <c r="BD1811" s="211" t="s">
        <v>2240</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77001202</v>
      </c>
      <c r="D1812" s="195" t="s">
        <v>2241</v>
      </c>
      <c r="E1812" s="194">
        <v>1</v>
      </c>
      <c r="F1812" s="20">
        <v>80000001</v>
      </c>
      <c r="G1812" s="194">
        <v>0</v>
      </c>
      <c r="H1812" s="194">
        <v>0</v>
      </c>
      <c r="I1812" s="194">
        <v>1</v>
      </c>
      <c r="J1812" s="194">
        <v>0</v>
      </c>
      <c r="K1812" s="194">
        <v>0</v>
      </c>
      <c r="L1812" s="196">
        <v>0</v>
      </c>
      <c r="M1812" s="196">
        <v>0</v>
      </c>
      <c r="N1812" s="196">
        <v>2</v>
      </c>
      <c r="O1812" s="196">
        <v>3</v>
      </c>
      <c r="P1812" s="196">
        <v>0.15</v>
      </c>
      <c r="Q1812" s="196">
        <v>0</v>
      </c>
      <c r="R1812" s="201">
        <v>0</v>
      </c>
      <c r="S1812" s="196">
        <v>0</v>
      </c>
      <c r="T1812" s="196">
        <v>1</v>
      </c>
      <c r="U1812" s="196">
        <v>1</v>
      </c>
      <c r="V1812" s="196">
        <v>0</v>
      </c>
      <c r="W1812" s="196">
        <v>0.5</v>
      </c>
      <c r="X1812" s="196"/>
      <c r="Y1812" s="196">
        <v>0</v>
      </c>
      <c r="Z1812" s="196">
        <v>1</v>
      </c>
      <c r="AA1812" s="196">
        <v>0</v>
      </c>
      <c r="AB1812" s="196">
        <v>0</v>
      </c>
      <c r="AC1812" s="196">
        <v>0</v>
      </c>
      <c r="AD1812" s="196">
        <v>1</v>
      </c>
      <c r="AE1812" s="196">
        <v>0</v>
      </c>
      <c r="AF1812" s="196">
        <v>1</v>
      </c>
      <c r="AG1812" s="196">
        <v>5</v>
      </c>
      <c r="AH1812" s="201">
        <v>0</v>
      </c>
      <c r="AI1812" s="201">
        <v>1</v>
      </c>
      <c r="AJ1812" s="201">
        <v>0</v>
      </c>
      <c r="AK1812" s="201">
        <v>3</v>
      </c>
      <c r="AL1812" s="196">
        <v>0</v>
      </c>
      <c r="AM1812" s="196">
        <v>0</v>
      </c>
      <c r="AN1812" s="196">
        <v>0</v>
      </c>
      <c r="AO1812" s="196">
        <v>0</v>
      </c>
      <c r="AP1812" s="196">
        <v>1000</v>
      </c>
      <c r="AQ1812" s="196">
        <v>0.2</v>
      </c>
      <c r="AR1812" s="196">
        <v>0</v>
      </c>
      <c r="AS1812" s="201">
        <v>0</v>
      </c>
      <c r="AT1812" s="249" t="s">
        <v>2242</v>
      </c>
      <c r="AU1812" s="204"/>
      <c r="AV1812" s="203" t="s">
        <v>153</v>
      </c>
      <c r="AW1812" s="196" t="s">
        <v>159</v>
      </c>
      <c r="AX1812" s="194">
        <v>0</v>
      </c>
      <c r="AY1812" s="194">
        <v>77001202</v>
      </c>
      <c r="AZ1812" s="195" t="s">
        <v>156</v>
      </c>
      <c r="BA1812" s="196">
        <v>0</v>
      </c>
      <c r="BB1812" s="210">
        <v>0</v>
      </c>
      <c r="BC1812" s="210">
        <v>0</v>
      </c>
      <c r="BD1812" s="211" t="s">
        <v>2243</v>
      </c>
      <c r="BE1812" s="196">
        <v>0</v>
      </c>
      <c r="BF1812" s="196">
        <v>0</v>
      </c>
      <c r="BG1812" s="196">
        <v>0</v>
      </c>
      <c r="BH1812" s="196">
        <v>0</v>
      </c>
      <c r="BI1812" s="196">
        <v>0</v>
      </c>
      <c r="BJ1812" s="196">
        <v>0</v>
      </c>
      <c r="BK1812" s="197">
        <v>0</v>
      </c>
      <c r="BL1812" s="201">
        <v>0</v>
      </c>
      <c r="BM1812" s="201">
        <v>0</v>
      </c>
      <c r="BN1812" s="201">
        <v>0</v>
      </c>
      <c r="BO1812" s="201">
        <v>0</v>
      </c>
      <c r="BP1812" s="201">
        <v>0</v>
      </c>
      <c r="BQ1812" s="201">
        <v>1</v>
      </c>
      <c r="BR1812" s="201">
        <v>0</v>
      </c>
      <c r="BS1812" s="201"/>
      <c r="BT1812" s="201"/>
      <c r="BU1812" s="201"/>
      <c r="BV1812" s="201">
        <v>0</v>
      </c>
      <c r="BW1812" s="201">
        <v>0</v>
      </c>
      <c r="BX1812" s="201">
        <v>0</v>
      </c>
    </row>
    <row r="1813" spans="3:76" ht="19.5" customHeight="1">
      <c r="C1813" s="194">
        <v>77001203</v>
      </c>
      <c r="D1813" s="195" t="s">
        <v>2244</v>
      </c>
      <c r="E1813" s="194">
        <v>1</v>
      </c>
      <c r="F1813" s="20">
        <v>80000001</v>
      </c>
      <c r="G1813" s="194">
        <v>0</v>
      </c>
      <c r="H1813" s="194">
        <v>0</v>
      </c>
      <c r="I1813" s="194">
        <v>1</v>
      </c>
      <c r="J1813" s="194">
        <v>0</v>
      </c>
      <c r="K1813" s="194">
        <v>0</v>
      </c>
      <c r="L1813" s="196">
        <v>0</v>
      </c>
      <c r="M1813" s="196">
        <v>0</v>
      </c>
      <c r="N1813" s="196">
        <v>2</v>
      </c>
      <c r="O1813" s="196">
        <v>3</v>
      </c>
      <c r="P1813" s="196">
        <v>0.1</v>
      </c>
      <c r="Q1813" s="196">
        <v>0</v>
      </c>
      <c r="R1813" s="201">
        <v>0</v>
      </c>
      <c r="S1813" s="196">
        <v>0</v>
      </c>
      <c r="T1813" s="196">
        <v>1</v>
      </c>
      <c r="U1813" s="196">
        <v>1</v>
      </c>
      <c r="V1813" s="196">
        <v>0</v>
      </c>
      <c r="W1813" s="196">
        <v>3</v>
      </c>
      <c r="X1813" s="196"/>
      <c r="Y1813" s="196">
        <v>0</v>
      </c>
      <c r="Z1813" s="196">
        <v>1</v>
      </c>
      <c r="AA1813" s="196">
        <v>0</v>
      </c>
      <c r="AB1813" s="196">
        <v>0</v>
      </c>
      <c r="AC1813" s="196">
        <v>0</v>
      </c>
      <c r="AD1813" s="196">
        <v>1</v>
      </c>
      <c r="AE1813" s="196">
        <v>5</v>
      </c>
      <c r="AF1813" s="196">
        <v>1</v>
      </c>
      <c r="AG1813" s="196">
        <v>6</v>
      </c>
      <c r="AH1813" s="201">
        <v>1</v>
      </c>
      <c r="AI1813" s="201">
        <v>1</v>
      </c>
      <c r="AJ1813" s="201">
        <v>0</v>
      </c>
      <c r="AK1813" s="201">
        <v>3</v>
      </c>
      <c r="AL1813" s="196">
        <v>0</v>
      </c>
      <c r="AM1813" s="196">
        <v>0</v>
      </c>
      <c r="AN1813" s="196">
        <v>0</v>
      </c>
      <c r="AO1813" s="196">
        <v>1.8</v>
      </c>
      <c r="AP1813" s="196">
        <v>2000</v>
      </c>
      <c r="AQ1813" s="196">
        <v>2</v>
      </c>
      <c r="AR1813" s="196">
        <v>0</v>
      </c>
      <c r="AS1813" s="201">
        <v>0</v>
      </c>
      <c r="AT1813" s="196">
        <v>97002001</v>
      </c>
      <c r="AU1813" s="196"/>
      <c r="AV1813" s="203" t="s">
        <v>173</v>
      </c>
      <c r="AW1813" s="196" t="s">
        <v>159</v>
      </c>
      <c r="AX1813" s="194">
        <v>0</v>
      </c>
      <c r="AY1813" s="194">
        <v>77001203</v>
      </c>
      <c r="AZ1813" s="195" t="s">
        <v>1976</v>
      </c>
      <c r="BA1813" s="196">
        <v>0</v>
      </c>
      <c r="BB1813" s="210">
        <v>0</v>
      </c>
      <c r="BC1813" s="210">
        <v>0</v>
      </c>
      <c r="BD1813" s="211" t="s">
        <v>2245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77001208</v>
      </c>
      <c r="BS1813" s="201"/>
      <c r="BT1813" s="201"/>
      <c r="BU1813" s="201"/>
      <c r="BV1813" s="201">
        <v>0</v>
      </c>
      <c r="BW1813" s="201">
        <v>0</v>
      </c>
      <c r="BX1813" s="201">
        <v>0</v>
      </c>
    </row>
    <row r="1814" spans="3:76" ht="20.100000000000001" customHeight="1">
      <c r="C1814" s="194">
        <v>77001204</v>
      </c>
      <c r="D1814" s="195" t="s">
        <v>2246</v>
      </c>
      <c r="E1814" s="196">
        <v>1</v>
      </c>
      <c r="F1814" s="20">
        <v>80000001</v>
      </c>
      <c r="G1814" s="194">
        <v>0</v>
      </c>
      <c r="H1814" s="194">
        <v>0</v>
      </c>
      <c r="I1814" s="194">
        <v>1</v>
      </c>
      <c r="J1814" s="194">
        <v>0</v>
      </c>
      <c r="K1814" s="194">
        <v>0</v>
      </c>
      <c r="L1814" s="196">
        <v>0</v>
      </c>
      <c r="M1814" s="196">
        <v>0</v>
      </c>
      <c r="N1814" s="196">
        <v>2</v>
      </c>
      <c r="O1814" s="196">
        <v>1</v>
      </c>
      <c r="P1814" s="196">
        <v>0.3</v>
      </c>
      <c r="Q1814" s="196">
        <v>0</v>
      </c>
      <c r="R1814" s="201">
        <v>3</v>
      </c>
      <c r="S1814" s="196">
        <v>0</v>
      </c>
      <c r="T1814" s="196">
        <v>1</v>
      </c>
      <c r="U1814" s="196">
        <v>2</v>
      </c>
      <c r="V1814" s="196">
        <v>0</v>
      </c>
      <c r="W1814" s="196">
        <v>1</v>
      </c>
      <c r="X1814" s="196"/>
      <c r="Y1814" s="196">
        <v>0</v>
      </c>
      <c r="Z1814" s="196">
        <v>0</v>
      </c>
      <c r="AA1814" s="196">
        <v>0</v>
      </c>
      <c r="AB1814" s="196">
        <v>0</v>
      </c>
      <c r="AC1814" s="196">
        <v>0</v>
      </c>
      <c r="AD1814" s="196">
        <v>0</v>
      </c>
      <c r="AE1814" s="196">
        <v>12</v>
      </c>
      <c r="AF1814" s="196">
        <v>1</v>
      </c>
      <c r="AG1814" s="196">
        <v>3</v>
      </c>
      <c r="AH1814" s="201">
        <v>6</v>
      </c>
      <c r="AI1814" s="201">
        <v>1</v>
      </c>
      <c r="AJ1814" s="201">
        <v>0</v>
      </c>
      <c r="AK1814" s="201">
        <v>1.5</v>
      </c>
      <c r="AL1814" s="196">
        <v>0</v>
      </c>
      <c r="AM1814" s="196">
        <v>0</v>
      </c>
      <c r="AN1814" s="196">
        <v>0</v>
      </c>
      <c r="AO1814" s="196">
        <v>0.5</v>
      </c>
      <c r="AP1814" s="196">
        <v>5000</v>
      </c>
      <c r="AQ1814" s="196">
        <v>1</v>
      </c>
      <c r="AR1814" s="196">
        <v>0</v>
      </c>
      <c r="AS1814" s="201">
        <v>0</v>
      </c>
      <c r="AT1814" s="196">
        <v>97002002</v>
      </c>
      <c r="AU1814" s="196"/>
      <c r="AV1814" s="203" t="s">
        <v>173</v>
      </c>
      <c r="AW1814" s="196" t="s">
        <v>159</v>
      </c>
      <c r="AX1814" s="194">
        <v>10000007</v>
      </c>
      <c r="AY1814" s="250" t="s">
        <v>2247</v>
      </c>
      <c r="AZ1814" s="195" t="s">
        <v>156</v>
      </c>
      <c r="BA1814" s="196" t="s">
        <v>2248</v>
      </c>
      <c r="BB1814" s="210">
        <v>0</v>
      </c>
      <c r="BC1814" s="210">
        <v>0</v>
      </c>
      <c r="BD1814" s="211" t="s">
        <v>2249</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77001205</v>
      </c>
      <c r="D1815" s="195" t="s">
        <v>2250</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v>
      </c>
      <c r="AR1815" s="196">
        <v>0</v>
      </c>
      <c r="AS1815" s="201">
        <v>97002005</v>
      </c>
      <c r="AT1815" s="204">
        <v>0</v>
      </c>
      <c r="AU1815" s="204"/>
      <c r="AV1815" s="203" t="s">
        <v>153</v>
      </c>
      <c r="AW1815" s="196" t="s">
        <v>159</v>
      </c>
      <c r="AX1815" s="194">
        <v>0</v>
      </c>
      <c r="AY1815" s="194">
        <v>0</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77001206</v>
      </c>
      <c r="D1816" s="195" t="s">
        <v>2251</v>
      </c>
      <c r="E1816" s="194">
        <v>1</v>
      </c>
      <c r="F1816" s="20">
        <v>80000001</v>
      </c>
      <c r="G1816" s="194">
        <v>0</v>
      </c>
      <c r="H1816" s="194">
        <v>0</v>
      </c>
      <c r="I1816" s="194">
        <v>1</v>
      </c>
      <c r="J1816" s="194">
        <v>0</v>
      </c>
      <c r="K1816" s="194">
        <v>0</v>
      </c>
      <c r="L1816" s="196">
        <v>0</v>
      </c>
      <c r="M1816" s="196">
        <v>0</v>
      </c>
      <c r="N1816" s="196">
        <v>2</v>
      </c>
      <c r="O1816" s="196" t="s">
        <v>2252</v>
      </c>
      <c r="P1816" s="196" t="s">
        <v>2253</v>
      </c>
      <c r="Q1816" s="196">
        <v>0</v>
      </c>
      <c r="R1816" s="201">
        <v>0</v>
      </c>
      <c r="S1816" s="196">
        <v>0</v>
      </c>
      <c r="T1816" s="196">
        <v>1</v>
      </c>
      <c r="U1816" s="196">
        <v>2</v>
      </c>
      <c r="V1816" s="196">
        <v>0</v>
      </c>
      <c r="W1816" s="196">
        <v>1.5</v>
      </c>
      <c r="X1816" s="196"/>
      <c r="Y1816" s="196">
        <v>0</v>
      </c>
      <c r="Z1816" s="196">
        <v>0</v>
      </c>
      <c r="AA1816" s="196">
        <v>0</v>
      </c>
      <c r="AB1816" s="196">
        <v>0</v>
      </c>
      <c r="AC1816" s="196">
        <v>0</v>
      </c>
      <c r="AD1816" s="196">
        <v>1</v>
      </c>
      <c r="AE1816" s="196">
        <v>18</v>
      </c>
      <c r="AF1816" s="196">
        <v>1</v>
      </c>
      <c r="AG1816" s="196">
        <v>2</v>
      </c>
      <c r="AH1816" s="201">
        <v>0</v>
      </c>
      <c r="AI1816" s="201">
        <v>2</v>
      </c>
      <c r="AJ1816" s="201">
        <v>0</v>
      </c>
      <c r="AK1816" s="201">
        <v>2</v>
      </c>
      <c r="AL1816" s="196">
        <v>0</v>
      </c>
      <c r="AM1816" s="196">
        <v>0</v>
      </c>
      <c r="AN1816" s="196">
        <v>0</v>
      </c>
      <c r="AO1816" s="196">
        <v>1</v>
      </c>
      <c r="AP1816" s="196">
        <v>12000</v>
      </c>
      <c r="AQ1816" s="196">
        <v>1</v>
      </c>
      <c r="AR1816" s="196">
        <v>10</v>
      </c>
      <c r="AS1816" s="205">
        <v>0</v>
      </c>
      <c r="AT1816" s="249" t="s">
        <v>2254</v>
      </c>
      <c r="AU1816" s="204"/>
      <c r="AV1816" s="195" t="s">
        <v>173</v>
      </c>
      <c r="AW1816" s="196" t="s">
        <v>159</v>
      </c>
      <c r="AX1816" s="194">
        <v>10000007</v>
      </c>
      <c r="AY1816" s="250" t="s">
        <v>2255</v>
      </c>
      <c r="AZ1816" s="195" t="s">
        <v>181</v>
      </c>
      <c r="BA1816" s="196" t="s">
        <v>2256</v>
      </c>
      <c r="BB1816" s="210">
        <v>0</v>
      </c>
      <c r="BC1816" s="210">
        <v>0</v>
      </c>
      <c r="BD1816" s="211" t="s">
        <v>2257</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55">
        <v>77001301</v>
      </c>
      <c r="D1817" s="158" t="s">
        <v>2258</v>
      </c>
      <c r="E1817" s="159">
        <v>1</v>
      </c>
      <c r="F1817" s="20">
        <v>80000001</v>
      </c>
      <c r="G1817" s="159">
        <v>0</v>
      </c>
      <c r="H1817" s="159">
        <v>0</v>
      </c>
      <c r="I1817" s="159">
        <v>1</v>
      </c>
      <c r="J1817" s="159">
        <v>0</v>
      </c>
      <c r="K1817" s="162">
        <v>0</v>
      </c>
      <c r="L1817" s="162">
        <v>0</v>
      </c>
      <c r="M1817" s="159">
        <v>0</v>
      </c>
      <c r="N1817" s="159">
        <v>2</v>
      </c>
      <c r="O1817" s="159">
        <v>2</v>
      </c>
      <c r="P1817" s="159">
        <v>0.5</v>
      </c>
      <c r="Q1817" s="159">
        <v>1</v>
      </c>
      <c r="R1817" s="163">
        <v>0</v>
      </c>
      <c r="S1817" s="159">
        <v>0</v>
      </c>
      <c r="T1817" s="157">
        <v>1</v>
      </c>
      <c r="U1817" s="159">
        <v>1</v>
      </c>
      <c r="V1817" s="162">
        <v>0</v>
      </c>
      <c r="W1817" s="159">
        <v>5</v>
      </c>
      <c r="X1817" s="159"/>
      <c r="Y1817" s="159">
        <v>0</v>
      </c>
      <c r="Z1817" s="159">
        <v>0</v>
      </c>
      <c r="AA1817" s="159">
        <v>0</v>
      </c>
      <c r="AB1817" s="162">
        <v>0</v>
      </c>
      <c r="AC1817" s="159">
        <v>0</v>
      </c>
      <c r="AD1817" s="159">
        <v>0</v>
      </c>
      <c r="AE1817" s="159">
        <v>99999</v>
      </c>
      <c r="AF1817" s="159">
        <v>1</v>
      </c>
      <c r="AG1817" s="159">
        <v>5</v>
      </c>
      <c r="AH1817" s="165">
        <v>0</v>
      </c>
      <c r="AI1817" s="165">
        <v>0</v>
      </c>
      <c r="AJ1817" s="163">
        <v>0</v>
      </c>
      <c r="AK1817" s="159">
        <v>0</v>
      </c>
      <c r="AL1817" s="166">
        <v>0</v>
      </c>
      <c r="AM1817" s="159">
        <v>1.5</v>
      </c>
      <c r="AN1817" s="159">
        <v>0</v>
      </c>
      <c r="AO1817" s="159">
        <v>1</v>
      </c>
      <c r="AP1817" s="159">
        <v>2000</v>
      </c>
      <c r="AQ1817" s="159">
        <v>1</v>
      </c>
      <c r="AR1817" s="159">
        <v>0</v>
      </c>
      <c r="AS1817" s="239" t="s">
        <v>2259</v>
      </c>
      <c r="AT1817" s="159">
        <v>0</v>
      </c>
      <c r="AU1817" s="206"/>
      <c r="AV1817" s="161" t="s">
        <v>173</v>
      </c>
      <c r="AW1817" s="162">
        <v>0</v>
      </c>
      <c r="AX1817" s="162">
        <v>0</v>
      </c>
      <c r="AY1817" s="162">
        <v>77001305</v>
      </c>
      <c r="AZ1817" s="156" t="s">
        <v>540</v>
      </c>
      <c r="BA1817" s="159" t="s">
        <v>2260</v>
      </c>
      <c r="BB1817" s="212">
        <v>0</v>
      </c>
      <c r="BC1817" s="164">
        <v>0</v>
      </c>
      <c r="BD1817" s="171" t="s">
        <v>2261</v>
      </c>
      <c r="BE1817" s="159">
        <v>0</v>
      </c>
      <c r="BF1817" s="159">
        <v>0</v>
      </c>
      <c r="BG1817" s="155">
        <v>0</v>
      </c>
      <c r="BH1817" s="159">
        <v>0</v>
      </c>
      <c r="BI1817" s="159">
        <v>0</v>
      </c>
      <c r="BJ1817" s="166">
        <v>0</v>
      </c>
      <c r="BK1817" s="159">
        <v>0</v>
      </c>
      <c r="BL1817" s="163">
        <v>0</v>
      </c>
      <c r="BM1817" s="163">
        <v>0</v>
      </c>
      <c r="BN1817" s="163">
        <v>0</v>
      </c>
      <c r="BO1817" s="163">
        <v>0</v>
      </c>
      <c r="BP1817" s="163">
        <v>0</v>
      </c>
      <c r="BQ1817" s="163">
        <v>0</v>
      </c>
      <c r="BR1817" s="163">
        <v>0</v>
      </c>
      <c r="BS1817" s="163"/>
      <c r="BT1817" s="163"/>
      <c r="BU1817" s="163"/>
      <c r="BV1817" s="163">
        <v>0</v>
      </c>
      <c r="BW1817" s="163">
        <v>0</v>
      </c>
      <c r="BX1817" s="163">
        <v>0</v>
      </c>
    </row>
    <row r="1818" spans="3:76" ht="19.5" hidden="1" customHeight="1">
      <c r="C1818" s="155">
        <v>77001302</v>
      </c>
      <c r="D1818" s="156" t="s">
        <v>1992</v>
      </c>
      <c r="E1818" s="159">
        <v>1</v>
      </c>
      <c r="F1818" s="20">
        <v>80000001</v>
      </c>
      <c r="G1818" s="157">
        <v>0</v>
      </c>
      <c r="H1818" s="157">
        <v>0</v>
      </c>
      <c r="I1818" s="155">
        <v>1</v>
      </c>
      <c r="J1818" s="155">
        <v>0</v>
      </c>
      <c r="K1818" s="155">
        <v>0</v>
      </c>
      <c r="L1818" s="157">
        <v>0</v>
      </c>
      <c r="M1818" s="157">
        <v>0</v>
      </c>
      <c r="N1818" s="157">
        <v>2</v>
      </c>
      <c r="O1818" s="157">
        <v>1</v>
      </c>
      <c r="P1818" s="157">
        <v>0.2</v>
      </c>
      <c r="Q1818" s="157">
        <v>0</v>
      </c>
      <c r="R1818" s="163">
        <v>0</v>
      </c>
      <c r="S1818" s="157">
        <v>0</v>
      </c>
      <c r="T1818" s="157">
        <v>1</v>
      </c>
      <c r="U1818" s="159">
        <v>1</v>
      </c>
      <c r="V1818" s="157">
        <v>0</v>
      </c>
      <c r="W1818" s="157">
        <v>1</v>
      </c>
      <c r="X1818" s="157"/>
      <c r="Y1818" s="157">
        <v>150</v>
      </c>
      <c r="Z1818" s="157">
        <v>1</v>
      </c>
      <c r="AA1818" s="157">
        <v>0</v>
      </c>
      <c r="AB1818" s="157">
        <v>0</v>
      </c>
      <c r="AC1818" s="157">
        <v>0</v>
      </c>
      <c r="AD1818" s="157">
        <v>1</v>
      </c>
      <c r="AE1818" s="157">
        <v>8</v>
      </c>
      <c r="AF1818" s="157">
        <v>2</v>
      </c>
      <c r="AG1818" s="157" t="s">
        <v>152</v>
      </c>
      <c r="AH1818" s="163">
        <v>0</v>
      </c>
      <c r="AI1818" s="163">
        <v>2</v>
      </c>
      <c r="AJ1818" s="163">
        <v>0</v>
      </c>
      <c r="AK1818" s="163">
        <v>1.5</v>
      </c>
      <c r="AL1818" s="157">
        <v>0</v>
      </c>
      <c r="AM1818" s="157">
        <v>0</v>
      </c>
      <c r="AN1818" s="157">
        <v>0</v>
      </c>
      <c r="AO1818" s="157">
        <v>1.5</v>
      </c>
      <c r="AP1818" s="157">
        <v>1600</v>
      </c>
      <c r="AQ1818" s="157">
        <v>1</v>
      </c>
      <c r="AR1818" s="157">
        <v>15</v>
      </c>
      <c r="AS1818" s="244" t="s">
        <v>2262</v>
      </c>
      <c r="AT1818" s="241" t="s">
        <v>2263</v>
      </c>
      <c r="AU1818" s="168"/>
      <c r="AV1818" s="156" t="s">
        <v>202</v>
      </c>
      <c r="AW1818" s="157" t="s">
        <v>161</v>
      </c>
      <c r="AX1818" s="155">
        <v>10000011</v>
      </c>
      <c r="AY1818" s="155">
        <v>77001301</v>
      </c>
      <c r="AZ1818" s="156" t="s">
        <v>431</v>
      </c>
      <c r="BA1818" s="157">
        <v>0</v>
      </c>
      <c r="BB1818" s="164">
        <v>0</v>
      </c>
      <c r="BC1818" s="164">
        <v>0</v>
      </c>
      <c r="BD1818" s="172" t="s">
        <v>2264</v>
      </c>
      <c r="BE1818" s="157">
        <v>0</v>
      </c>
      <c r="BF1818" s="157">
        <v>0</v>
      </c>
      <c r="BG1818" s="157">
        <v>0</v>
      </c>
      <c r="BH1818" s="157">
        <v>0</v>
      </c>
      <c r="BI1818" s="157">
        <v>0</v>
      </c>
      <c r="BJ1818" s="157">
        <v>0</v>
      </c>
      <c r="BK1818" s="159">
        <v>0</v>
      </c>
      <c r="BL1818" s="163">
        <v>0</v>
      </c>
      <c r="BM1818" s="163">
        <v>0</v>
      </c>
      <c r="BN1818" s="163">
        <v>0</v>
      </c>
      <c r="BO1818" s="163">
        <v>0</v>
      </c>
      <c r="BP1818" s="163">
        <v>0</v>
      </c>
      <c r="BQ1818" s="163">
        <v>0</v>
      </c>
      <c r="BR1818" s="163">
        <v>77001305</v>
      </c>
      <c r="BS1818" s="163"/>
      <c r="BT1818" s="163"/>
      <c r="BU1818" s="163"/>
      <c r="BV1818" s="163">
        <v>0</v>
      </c>
      <c r="BW1818" s="163">
        <v>0</v>
      </c>
      <c r="BX1818" s="163">
        <v>0</v>
      </c>
    </row>
    <row r="1819" spans="3:76" ht="20.100000000000001" customHeight="1">
      <c r="C1819" s="155">
        <v>77001303</v>
      </c>
      <c r="D1819" s="156" t="s">
        <v>1982</v>
      </c>
      <c r="E1819" s="159">
        <v>1</v>
      </c>
      <c r="F1819" s="20">
        <v>80000001</v>
      </c>
      <c r="G1819" s="157">
        <v>0</v>
      </c>
      <c r="H1819" s="157">
        <v>0</v>
      </c>
      <c r="I1819" s="155">
        <v>1</v>
      </c>
      <c r="J1819" s="155">
        <v>0</v>
      </c>
      <c r="K1819" s="155">
        <v>0</v>
      </c>
      <c r="L1819" s="157">
        <v>0</v>
      </c>
      <c r="M1819" s="157">
        <v>0</v>
      </c>
      <c r="N1819" s="157">
        <v>2</v>
      </c>
      <c r="O1819" s="157">
        <v>3</v>
      </c>
      <c r="P1819" s="157">
        <v>0.2</v>
      </c>
      <c r="Q1819" s="157">
        <v>0</v>
      </c>
      <c r="R1819" s="163">
        <v>0</v>
      </c>
      <c r="S1819" s="157">
        <v>0</v>
      </c>
      <c r="T1819" s="157">
        <v>1</v>
      </c>
      <c r="U1819" s="159">
        <v>1</v>
      </c>
      <c r="V1819" s="157">
        <v>0</v>
      </c>
      <c r="W1819" s="157">
        <v>3</v>
      </c>
      <c r="X1819" s="157"/>
      <c r="Y1819" s="157">
        <v>0</v>
      </c>
      <c r="Z1819" s="157">
        <v>1</v>
      </c>
      <c r="AA1819" s="157">
        <v>0</v>
      </c>
      <c r="AB1819" s="157">
        <v>0</v>
      </c>
      <c r="AC1819" s="157">
        <v>0</v>
      </c>
      <c r="AD1819" s="157">
        <v>1</v>
      </c>
      <c r="AE1819" s="157">
        <v>5</v>
      </c>
      <c r="AF1819" s="157">
        <v>1</v>
      </c>
      <c r="AG1819" s="157">
        <v>6</v>
      </c>
      <c r="AH1819" s="163">
        <v>0</v>
      </c>
      <c r="AI1819" s="163">
        <v>1</v>
      </c>
      <c r="AJ1819" s="163">
        <v>0</v>
      </c>
      <c r="AK1819" s="163">
        <v>3</v>
      </c>
      <c r="AL1819" s="157">
        <v>0</v>
      </c>
      <c r="AM1819" s="157">
        <v>1</v>
      </c>
      <c r="AN1819" s="157">
        <v>0</v>
      </c>
      <c r="AO1819" s="157">
        <v>1</v>
      </c>
      <c r="AP1819" s="157">
        <v>3000</v>
      </c>
      <c r="AQ1819" s="157">
        <v>1</v>
      </c>
      <c r="AR1819" s="157">
        <v>0</v>
      </c>
      <c r="AS1819" s="163">
        <v>0</v>
      </c>
      <c r="AT1819" s="241" t="s">
        <v>2263</v>
      </c>
      <c r="AU1819" s="168"/>
      <c r="AV1819" s="156" t="s">
        <v>158</v>
      </c>
      <c r="AW1819" s="157" t="s">
        <v>161</v>
      </c>
      <c r="AX1819" s="155">
        <v>10000011</v>
      </c>
      <c r="AY1819" s="155">
        <v>77001302</v>
      </c>
      <c r="AZ1819" s="161" t="s">
        <v>156</v>
      </c>
      <c r="BA1819" s="157">
        <v>0</v>
      </c>
      <c r="BB1819" s="164">
        <v>0</v>
      </c>
      <c r="BC1819" s="164">
        <v>0</v>
      </c>
      <c r="BD1819" s="172" t="s">
        <v>1984</v>
      </c>
      <c r="BE1819" s="157">
        <v>0</v>
      </c>
      <c r="BF1819" s="157">
        <v>0</v>
      </c>
      <c r="BG1819" s="157">
        <v>0</v>
      </c>
      <c r="BH1819" s="157">
        <v>0</v>
      </c>
      <c r="BI1819" s="157">
        <v>0</v>
      </c>
      <c r="BJ1819" s="157">
        <v>0</v>
      </c>
      <c r="BK1819" s="159">
        <v>0</v>
      </c>
      <c r="BL1819" s="163">
        <v>0</v>
      </c>
      <c r="BM1819" s="163">
        <v>0</v>
      </c>
      <c r="BN1819" s="163">
        <v>0</v>
      </c>
      <c r="BO1819" s="163">
        <v>0</v>
      </c>
      <c r="BP1819" s="163">
        <v>0</v>
      </c>
      <c r="BQ1819" s="163">
        <v>0</v>
      </c>
      <c r="BR1819" s="163">
        <v>0</v>
      </c>
      <c r="BS1819" s="163"/>
      <c r="BT1819" s="163"/>
      <c r="BU1819" s="163"/>
      <c r="BV1819" s="163">
        <v>0</v>
      </c>
      <c r="BW1819" s="163">
        <v>0</v>
      </c>
      <c r="BX1819" s="163">
        <v>0</v>
      </c>
    </row>
    <row r="1820" spans="3:76" ht="20.100000000000001" customHeight="1">
      <c r="C1820" s="155">
        <v>77001304</v>
      </c>
      <c r="D1820" s="160" t="s">
        <v>1985</v>
      </c>
      <c r="E1820" s="159">
        <v>1</v>
      </c>
      <c r="F1820" s="20">
        <v>80000001</v>
      </c>
      <c r="G1820" s="159">
        <v>0</v>
      </c>
      <c r="H1820" s="159">
        <v>0</v>
      </c>
      <c r="I1820" s="159">
        <v>0</v>
      </c>
      <c r="J1820" s="159">
        <v>0</v>
      </c>
      <c r="K1820" s="162">
        <v>0</v>
      </c>
      <c r="L1820" s="162">
        <v>0</v>
      </c>
      <c r="M1820" s="159">
        <v>0</v>
      </c>
      <c r="N1820" s="157">
        <v>2</v>
      </c>
      <c r="O1820" s="157">
        <v>2</v>
      </c>
      <c r="P1820" s="159">
        <v>0.8</v>
      </c>
      <c r="Q1820" s="159">
        <v>0</v>
      </c>
      <c r="R1820" s="163">
        <v>0</v>
      </c>
      <c r="S1820" s="159">
        <v>0</v>
      </c>
      <c r="T1820" s="157">
        <v>1</v>
      </c>
      <c r="U1820" s="159">
        <v>1</v>
      </c>
      <c r="V1820" s="162">
        <v>0</v>
      </c>
      <c r="W1820" s="159">
        <v>3</v>
      </c>
      <c r="X1820" s="159"/>
      <c r="Y1820" s="159">
        <v>0</v>
      </c>
      <c r="Z1820" s="159">
        <v>0</v>
      </c>
      <c r="AA1820" s="159">
        <v>0</v>
      </c>
      <c r="AB1820" s="162">
        <v>0</v>
      </c>
      <c r="AC1820" s="159">
        <v>0</v>
      </c>
      <c r="AD1820" s="159">
        <v>0</v>
      </c>
      <c r="AE1820" s="159">
        <v>12</v>
      </c>
      <c r="AF1820" s="159">
        <v>1</v>
      </c>
      <c r="AG1820" s="157">
        <v>2</v>
      </c>
      <c r="AH1820" s="165">
        <v>0</v>
      </c>
      <c r="AI1820" s="165">
        <v>2</v>
      </c>
      <c r="AJ1820" s="163">
        <v>0</v>
      </c>
      <c r="AK1820" s="159">
        <v>1.5</v>
      </c>
      <c r="AL1820" s="166">
        <v>0</v>
      </c>
      <c r="AM1820" s="159">
        <v>0</v>
      </c>
      <c r="AN1820" s="159">
        <v>0</v>
      </c>
      <c r="AO1820" s="159">
        <v>2.5</v>
      </c>
      <c r="AP1820" s="157">
        <v>8000</v>
      </c>
      <c r="AQ1820" s="159">
        <v>1.5</v>
      </c>
      <c r="AR1820" s="159">
        <v>10</v>
      </c>
      <c r="AS1820" s="163">
        <v>0</v>
      </c>
      <c r="AT1820" s="241" t="s">
        <v>2265</v>
      </c>
      <c r="AU1820" s="168"/>
      <c r="AV1820" s="161" t="s">
        <v>154</v>
      </c>
      <c r="AW1820" s="162">
        <v>0</v>
      </c>
      <c r="AX1820" s="162">
        <v>0</v>
      </c>
      <c r="AY1820" s="155">
        <v>77001303</v>
      </c>
      <c r="AZ1820" s="161" t="s">
        <v>181</v>
      </c>
      <c r="BA1820" s="157" t="s">
        <v>1986</v>
      </c>
      <c r="BB1820" s="164">
        <v>0</v>
      </c>
      <c r="BC1820" s="164">
        <v>0</v>
      </c>
      <c r="BD1820" s="172" t="s">
        <v>2266</v>
      </c>
      <c r="BE1820" s="159">
        <v>2</v>
      </c>
      <c r="BF1820" s="159">
        <v>0</v>
      </c>
      <c r="BG1820" s="155">
        <v>0</v>
      </c>
      <c r="BH1820" s="159">
        <v>1</v>
      </c>
      <c r="BI1820" s="159">
        <v>2</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20.100000000000001" customHeight="1">
      <c r="C1821" s="155">
        <v>77001305</v>
      </c>
      <c r="D1821" s="156" t="s">
        <v>638</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12</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39" t="s">
        <v>2262</v>
      </c>
      <c r="AT1821" s="241" t="s">
        <v>2263</v>
      </c>
      <c r="AU1821" s="168"/>
      <c r="AV1821" s="156" t="s">
        <v>202</v>
      </c>
      <c r="AW1821" s="157" t="s">
        <v>161</v>
      </c>
      <c r="AX1821" s="155">
        <v>10000011</v>
      </c>
      <c r="AY1821" s="155">
        <v>77001301</v>
      </c>
      <c r="AZ1821" s="156" t="s">
        <v>431</v>
      </c>
      <c r="BA1821" s="157">
        <v>0</v>
      </c>
      <c r="BB1821" s="164">
        <v>0</v>
      </c>
      <c r="BC1821" s="164">
        <v>0</v>
      </c>
      <c r="BD1821" s="172" t="s">
        <v>2267</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77001306</v>
      </c>
      <c r="BS1821" s="163"/>
      <c r="BT1821" s="163"/>
      <c r="BU1821" s="163"/>
      <c r="BV1821" s="163">
        <v>0</v>
      </c>
      <c r="BW1821" s="163">
        <v>0</v>
      </c>
      <c r="BX1821" s="163">
        <v>0</v>
      </c>
    </row>
    <row r="1822" spans="3:76" ht="20.100000000000001" customHeight="1">
      <c r="C1822" s="155">
        <v>77001306</v>
      </c>
      <c r="D1822" s="156" t="s">
        <v>638</v>
      </c>
      <c r="E1822" s="159">
        <v>1</v>
      </c>
      <c r="F1822" s="20">
        <v>80000001</v>
      </c>
      <c r="G1822" s="157">
        <v>0</v>
      </c>
      <c r="H1822" s="157">
        <v>0</v>
      </c>
      <c r="I1822" s="155">
        <v>1</v>
      </c>
      <c r="J1822" s="155">
        <v>0</v>
      </c>
      <c r="K1822" s="155">
        <v>0</v>
      </c>
      <c r="L1822" s="157">
        <v>0</v>
      </c>
      <c r="M1822" s="157">
        <v>0</v>
      </c>
      <c r="N1822" s="157">
        <v>2</v>
      </c>
      <c r="O1822" s="157">
        <v>1</v>
      </c>
      <c r="P1822" s="157">
        <v>0.2</v>
      </c>
      <c r="Q1822" s="157">
        <v>0</v>
      </c>
      <c r="R1822" s="163">
        <v>0</v>
      </c>
      <c r="S1822" s="157">
        <v>0</v>
      </c>
      <c r="T1822" s="157">
        <v>1</v>
      </c>
      <c r="U1822" s="159">
        <v>1</v>
      </c>
      <c r="V1822" s="157">
        <v>0</v>
      </c>
      <c r="W1822" s="157">
        <v>1</v>
      </c>
      <c r="X1822" s="157"/>
      <c r="Y1822" s="157">
        <v>150</v>
      </c>
      <c r="Z1822" s="157">
        <v>1</v>
      </c>
      <c r="AA1822" s="157">
        <v>0</v>
      </c>
      <c r="AB1822" s="157">
        <v>0</v>
      </c>
      <c r="AC1822" s="157">
        <v>0</v>
      </c>
      <c r="AD1822" s="157">
        <v>1</v>
      </c>
      <c r="AE1822" s="157">
        <v>12</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239" t="s">
        <v>2262</v>
      </c>
      <c r="AT1822" s="241" t="s">
        <v>2263</v>
      </c>
      <c r="AU1822" s="168"/>
      <c r="AV1822" s="156" t="s">
        <v>202</v>
      </c>
      <c r="AW1822" s="157" t="s">
        <v>161</v>
      </c>
      <c r="AX1822" s="155">
        <v>10000011</v>
      </c>
      <c r="AY1822" s="155">
        <v>77001301</v>
      </c>
      <c r="AZ1822" s="156" t="s">
        <v>431</v>
      </c>
      <c r="BA1822" s="157">
        <v>0</v>
      </c>
      <c r="BB1822" s="164">
        <v>0</v>
      </c>
      <c r="BC1822" s="164">
        <v>0</v>
      </c>
      <c r="BD1822" s="172" t="s">
        <v>2267</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77001304</v>
      </c>
      <c r="BS1822" s="163"/>
      <c r="BT1822" s="163"/>
      <c r="BU1822" s="163"/>
      <c r="BV1822" s="163">
        <v>0</v>
      </c>
      <c r="BW1822" s="163">
        <v>0</v>
      </c>
      <c r="BX1822" s="163">
        <v>0</v>
      </c>
    </row>
    <row r="1823" spans="3:76" ht="20.100000000000001" customHeight="1">
      <c r="C1823" s="155">
        <v>77001307</v>
      </c>
      <c r="D1823" s="156" t="s">
        <v>2268</v>
      </c>
      <c r="E1823" s="159">
        <v>1</v>
      </c>
      <c r="F1823" s="20">
        <v>80000001</v>
      </c>
      <c r="G1823" s="155">
        <v>0</v>
      </c>
      <c r="H1823" s="155">
        <v>0</v>
      </c>
      <c r="I1823" s="155">
        <v>1</v>
      </c>
      <c r="J1823" s="155">
        <v>0</v>
      </c>
      <c r="K1823" s="155">
        <v>0</v>
      </c>
      <c r="L1823" s="157">
        <v>0</v>
      </c>
      <c r="M1823" s="157">
        <v>0</v>
      </c>
      <c r="N1823" s="157">
        <v>2</v>
      </c>
      <c r="O1823" s="157">
        <v>16</v>
      </c>
      <c r="P1823" s="157">
        <v>5</v>
      </c>
      <c r="Q1823" s="157">
        <v>0</v>
      </c>
      <c r="R1823" s="163">
        <v>0</v>
      </c>
      <c r="S1823" s="157">
        <v>0</v>
      </c>
      <c r="T1823" s="157">
        <v>1</v>
      </c>
      <c r="U1823" s="159">
        <v>1</v>
      </c>
      <c r="V1823" s="157">
        <v>0</v>
      </c>
      <c r="W1823" s="157">
        <v>2</v>
      </c>
      <c r="X1823" s="157"/>
      <c r="Y1823" s="157">
        <v>0</v>
      </c>
      <c r="Z1823" s="157">
        <v>0</v>
      </c>
      <c r="AA1823" s="157">
        <v>0</v>
      </c>
      <c r="AB1823" s="157">
        <v>0</v>
      </c>
      <c r="AC1823" s="157">
        <v>0</v>
      </c>
      <c r="AD1823" s="157">
        <v>0</v>
      </c>
      <c r="AE1823" s="157">
        <v>0</v>
      </c>
      <c r="AF1823" s="157">
        <v>2</v>
      </c>
      <c r="AG1823" s="157" t="s">
        <v>152</v>
      </c>
      <c r="AH1823" s="163">
        <v>0</v>
      </c>
      <c r="AI1823" s="163">
        <v>2</v>
      </c>
      <c r="AJ1823" s="163">
        <v>0</v>
      </c>
      <c r="AK1823" s="163">
        <v>1.5</v>
      </c>
      <c r="AL1823" s="157">
        <v>0</v>
      </c>
      <c r="AM1823" s="157">
        <v>0</v>
      </c>
      <c r="AN1823" s="157">
        <v>0</v>
      </c>
      <c r="AO1823" s="157">
        <v>1</v>
      </c>
      <c r="AP1823" s="157">
        <v>2000</v>
      </c>
      <c r="AQ1823" s="157">
        <v>1</v>
      </c>
      <c r="AR1823" s="157">
        <v>0</v>
      </c>
      <c r="AS1823" s="163">
        <v>0</v>
      </c>
      <c r="AT1823" s="241" t="s">
        <v>2263</v>
      </c>
      <c r="AU1823" s="168"/>
      <c r="AV1823" s="161" t="s">
        <v>153</v>
      </c>
      <c r="AW1823" s="157" t="s">
        <v>155</v>
      </c>
      <c r="AX1823" s="155">
        <v>10001007</v>
      </c>
      <c r="AY1823" s="155">
        <v>77001304</v>
      </c>
      <c r="AZ1823" s="156" t="s">
        <v>156</v>
      </c>
      <c r="BA1823" s="157">
        <v>0</v>
      </c>
      <c r="BB1823" s="164">
        <v>0</v>
      </c>
      <c r="BC1823" s="164">
        <v>0</v>
      </c>
      <c r="BD1823" s="172" t="s">
        <v>2269</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19.5" customHeight="1">
      <c r="C1824" s="48">
        <v>77001401</v>
      </c>
      <c r="D1824" s="47" t="s">
        <v>2270</v>
      </c>
      <c r="E1824" s="48">
        <v>1</v>
      </c>
      <c r="F1824" s="20">
        <v>80000001</v>
      </c>
      <c r="G1824" s="48">
        <v>0</v>
      </c>
      <c r="H1824" s="48">
        <v>0</v>
      </c>
      <c r="I1824" s="48">
        <v>1</v>
      </c>
      <c r="J1824" s="48">
        <v>0</v>
      </c>
      <c r="K1824" s="48">
        <v>0</v>
      </c>
      <c r="L1824" s="46">
        <v>0</v>
      </c>
      <c r="M1824" s="46">
        <v>0</v>
      </c>
      <c r="N1824" s="46">
        <v>2</v>
      </c>
      <c r="O1824" s="46">
        <v>16</v>
      </c>
      <c r="P1824" s="46">
        <v>5</v>
      </c>
      <c r="Q1824" s="46">
        <v>0</v>
      </c>
      <c r="R1824" s="52">
        <v>0</v>
      </c>
      <c r="S1824" s="46">
        <v>0</v>
      </c>
      <c r="T1824" s="46">
        <v>1</v>
      </c>
      <c r="U1824" s="46">
        <v>2</v>
      </c>
      <c r="V1824" s="46">
        <v>0</v>
      </c>
      <c r="W1824" s="46">
        <v>1</v>
      </c>
      <c r="X1824" s="46"/>
      <c r="Y1824" s="46">
        <v>0</v>
      </c>
      <c r="Z1824" s="46">
        <v>1</v>
      </c>
      <c r="AA1824" s="46">
        <v>0</v>
      </c>
      <c r="AB1824" s="46">
        <v>0</v>
      </c>
      <c r="AC1824" s="46">
        <v>0</v>
      </c>
      <c r="AD1824" s="46">
        <v>1</v>
      </c>
      <c r="AE1824" s="46">
        <v>0</v>
      </c>
      <c r="AF1824" s="46">
        <v>1</v>
      </c>
      <c r="AG1824" s="46">
        <v>2</v>
      </c>
      <c r="AH1824" s="52">
        <v>0</v>
      </c>
      <c r="AI1824" s="52">
        <v>2</v>
      </c>
      <c r="AJ1824" s="52">
        <v>0</v>
      </c>
      <c r="AK1824" s="52">
        <v>4</v>
      </c>
      <c r="AL1824" s="46">
        <v>0</v>
      </c>
      <c r="AM1824" s="46">
        <v>1</v>
      </c>
      <c r="AN1824" s="46">
        <v>0</v>
      </c>
      <c r="AO1824" s="46">
        <v>0</v>
      </c>
      <c r="AP1824" s="46">
        <v>9000</v>
      </c>
      <c r="AQ1824" s="46">
        <v>0</v>
      </c>
      <c r="AR1824" s="46">
        <v>10</v>
      </c>
      <c r="AS1824" s="181">
        <v>0</v>
      </c>
      <c r="AT1824" s="246" t="s">
        <v>2271</v>
      </c>
      <c r="AU1824" s="180"/>
      <c r="AV1824" s="47" t="s">
        <v>154</v>
      </c>
      <c r="AW1824" s="46" t="s">
        <v>159</v>
      </c>
      <c r="AX1824" s="48">
        <v>10000007</v>
      </c>
      <c r="AY1824" s="48">
        <v>77001401</v>
      </c>
      <c r="AZ1824" s="47" t="s">
        <v>181</v>
      </c>
      <c r="BA1824" s="46" t="s">
        <v>2272</v>
      </c>
      <c r="BB1824" s="83">
        <v>0</v>
      </c>
      <c r="BC1824" s="83">
        <v>1</v>
      </c>
      <c r="BD1824" s="54" t="s">
        <v>2273</v>
      </c>
      <c r="BE1824" s="46">
        <v>0</v>
      </c>
      <c r="BF1824" s="46">
        <v>0</v>
      </c>
      <c r="BG1824" s="46">
        <v>0</v>
      </c>
      <c r="BH1824" s="46">
        <v>0</v>
      </c>
      <c r="BI1824" s="46">
        <v>0</v>
      </c>
      <c r="BJ1824" s="46">
        <v>0</v>
      </c>
      <c r="BK1824" s="91">
        <v>0</v>
      </c>
      <c r="BL1824" s="52">
        <v>0</v>
      </c>
      <c r="BM1824" s="52">
        <v>0</v>
      </c>
      <c r="BN1824" s="52">
        <v>0</v>
      </c>
      <c r="BO1824" s="52">
        <v>0</v>
      </c>
      <c r="BP1824" s="52">
        <v>0</v>
      </c>
      <c r="BQ1824" s="52">
        <v>0</v>
      </c>
      <c r="BR1824" s="52">
        <v>0</v>
      </c>
      <c r="BS1824" s="52"/>
      <c r="BT1824" s="52"/>
      <c r="BU1824" s="52"/>
      <c r="BV1824" s="52">
        <v>0</v>
      </c>
      <c r="BW1824" s="52">
        <v>0</v>
      </c>
      <c r="BX1824" s="52">
        <v>0</v>
      </c>
    </row>
    <row r="1825" spans="3:76" ht="19.5" customHeight="1">
      <c r="C1825" s="48">
        <v>77001402</v>
      </c>
      <c r="D1825" s="47" t="s">
        <v>2274</v>
      </c>
      <c r="E1825" s="48">
        <v>1</v>
      </c>
      <c r="F1825" s="20">
        <v>80000001</v>
      </c>
      <c r="G1825" s="48">
        <v>0</v>
      </c>
      <c r="H1825" s="48">
        <v>0</v>
      </c>
      <c r="I1825" s="48">
        <v>1</v>
      </c>
      <c r="J1825" s="48">
        <v>0</v>
      </c>
      <c r="K1825" s="48">
        <v>0</v>
      </c>
      <c r="L1825" s="46">
        <v>0</v>
      </c>
      <c r="M1825" s="46">
        <v>0</v>
      </c>
      <c r="N1825" s="46">
        <v>2</v>
      </c>
      <c r="O1825" s="46">
        <v>3</v>
      </c>
      <c r="P1825" s="46">
        <v>0.2</v>
      </c>
      <c r="Q1825" s="46">
        <v>0</v>
      </c>
      <c r="R1825" s="52">
        <v>1</v>
      </c>
      <c r="S1825" s="46">
        <v>0</v>
      </c>
      <c r="T1825" s="46">
        <v>1</v>
      </c>
      <c r="U1825" s="46">
        <v>2</v>
      </c>
      <c r="V1825" s="46">
        <v>0</v>
      </c>
      <c r="W1825" s="46">
        <v>2</v>
      </c>
      <c r="X1825" s="46"/>
      <c r="Y1825" s="46">
        <v>0</v>
      </c>
      <c r="Z1825" s="46">
        <v>1</v>
      </c>
      <c r="AA1825" s="46">
        <v>0</v>
      </c>
      <c r="AB1825" s="46">
        <v>0</v>
      </c>
      <c r="AC1825" s="46">
        <v>1</v>
      </c>
      <c r="AD1825" s="46">
        <v>1</v>
      </c>
      <c r="AE1825" s="46">
        <v>0</v>
      </c>
      <c r="AF1825" s="46">
        <v>1</v>
      </c>
      <c r="AG1825" s="46">
        <v>3</v>
      </c>
      <c r="AH1825" s="52">
        <v>1</v>
      </c>
      <c r="AI1825" s="52">
        <v>1</v>
      </c>
      <c r="AJ1825" s="52">
        <v>0</v>
      </c>
      <c r="AK1825" s="52">
        <v>3</v>
      </c>
      <c r="AL1825" s="46">
        <v>0</v>
      </c>
      <c r="AM1825" s="46">
        <v>0</v>
      </c>
      <c r="AN1825" s="46">
        <v>0</v>
      </c>
      <c r="AO1825" s="46">
        <v>0</v>
      </c>
      <c r="AP1825" s="46">
        <v>500</v>
      </c>
      <c r="AQ1825" s="46">
        <v>0.3</v>
      </c>
      <c r="AR1825" s="46">
        <v>0</v>
      </c>
      <c r="AS1825" s="231" t="s">
        <v>2275</v>
      </c>
      <c r="AT1825" s="246" t="s">
        <v>2276</v>
      </c>
      <c r="AU1825" s="180"/>
      <c r="AV1825" s="53" t="s">
        <v>153</v>
      </c>
      <c r="AW1825" s="46" t="s">
        <v>159</v>
      </c>
      <c r="AX1825" s="48">
        <v>0</v>
      </c>
      <c r="AY1825" s="48">
        <v>77001403</v>
      </c>
      <c r="AZ1825" s="47" t="s">
        <v>156</v>
      </c>
      <c r="BA1825" s="46">
        <v>0</v>
      </c>
      <c r="BB1825" s="83">
        <v>0</v>
      </c>
      <c r="BC1825" s="83">
        <v>0</v>
      </c>
      <c r="BD1825" s="54" t="s">
        <v>2277</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77001403</v>
      </c>
      <c r="D1826" s="47" t="s">
        <v>2274</v>
      </c>
      <c r="E1826" s="48">
        <v>1</v>
      </c>
      <c r="F1826" s="20">
        <v>80000001</v>
      </c>
      <c r="G1826" s="48">
        <v>0</v>
      </c>
      <c r="H1826" s="48">
        <v>0</v>
      </c>
      <c r="I1826" s="48">
        <v>1</v>
      </c>
      <c r="J1826" s="48">
        <v>0</v>
      </c>
      <c r="K1826" s="48">
        <v>0</v>
      </c>
      <c r="L1826" s="46">
        <v>0</v>
      </c>
      <c r="M1826" s="46">
        <v>0</v>
      </c>
      <c r="N1826" s="46">
        <v>2</v>
      </c>
      <c r="O1826" s="46">
        <v>3</v>
      </c>
      <c r="P1826" s="46">
        <v>0.2</v>
      </c>
      <c r="Q1826" s="46">
        <v>0</v>
      </c>
      <c r="R1826" s="52">
        <v>1</v>
      </c>
      <c r="S1826" s="46">
        <v>0</v>
      </c>
      <c r="T1826" s="46">
        <v>1</v>
      </c>
      <c r="U1826" s="46">
        <v>2</v>
      </c>
      <c r="V1826" s="46">
        <v>0</v>
      </c>
      <c r="W1826" s="46">
        <v>2</v>
      </c>
      <c r="X1826" s="46"/>
      <c r="Y1826" s="46">
        <v>0</v>
      </c>
      <c r="Z1826" s="46">
        <v>1</v>
      </c>
      <c r="AA1826" s="46">
        <v>0</v>
      </c>
      <c r="AB1826" s="46">
        <v>0</v>
      </c>
      <c r="AC1826" s="46">
        <v>1</v>
      </c>
      <c r="AD1826" s="46">
        <v>1</v>
      </c>
      <c r="AE1826" s="46">
        <v>0</v>
      </c>
      <c r="AF1826" s="46">
        <v>1</v>
      </c>
      <c r="AG1826" s="46">
        <v>3</v>
      </c>
      <c r="AH1826" s="52">
        <v>1</v>
      </c>
      <c r="AI1826" s="52">
        <v>1</v>
      </c>
      <c r="AJ1826" s="52">
        <v>0</v>
      </c>
      <c r="AK1826" s="52">
        <v>3</v>
      </c>
      <c r="AL1826" s="46">
        <v>0</v>
      </c>
      <c r="AM1826" s="46">
        <v>0</v>
      </c>
      <c r="AN1826" s="46">
        <v>0</v>
      </c>
      <c r="AO1826" s="46">
        <v>0</v>
      </c>
      <c r="AP1826" s="46">
        <v>500</v>
      </c>
      <c r="AQ1826" s="46">
        <v>0.3</v>
      </c>
      <c r="AR1826" s="46">
        <v>0</v>
      </c>
      <c r="AS1826" s="52">
        <v>0</v>
      </c>
      <c r="AT1826" s="246" t="s">
        <v>2276</v>
      </c>
      <c r="AU1826" s="180"/>
      <c r="AV1826" s="53" t="s">
        <v>153</v>
      </c>
      <c r="AW1826" s="46" t="s">
        <v>159</v>
      </c>
      <c r="AX1826" s="48">
        <v>0</v>
      </c>
      <c r="AY1826" s="48">
        <v>77001403</v>
      </c>
      <c r="AZ1826" s="47" t="s">
        <v>156</v>
      </c>
      <c r="BA1826" s="46">
        <v>0</v>
      </c>
      <c r="BB1826" s="83">
        <v>0</v>
      </c>
      <c r="BC1826" s="83">
        <v>0</v>
      </c>
      <c r="BD1826" s="54" t="s">
        <v>2277</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77001404</v>
      </c>
      <c r="D1827" s="47" t="s">
        <v>2278</v>
      </c>
      <c r="E1827" s="48">
        <v>1</v>
      </c>
      <c r="F1827" s="20">
        <v>80000001</v>
      </c>
      <c r="G1827" s="48">
        <v>0</v>
      </c>
      <c r="H1827" s="48">
        <v>0</v>
      </c>
      <c r="I1827" s="48">
        <v>1</v>
      </c>
      <c r="J1827" s="48">
        <v>0</v>
      </c>
      <c r="K1827" s="48">
        <v>0</v>
      </c>
      <c r="L1827" s="46">
        <v>0</v>
      </c>
      <c r="M1827" s="46">
        <v>0</v>
      </c>
      <c r="N1827" s="46">
        <v>2</v>
      </c>
      <c r="O1827" s="46">
        <v>10</v>
      </c>
      <c r="P1827" s="46">
        <v>0.3</v>
      </c>
      <c r="Q1827" s="46">
        <v>0</v>
      </c>
      <c r="R1827" s="52">
        <v>3</v>
      </c>
      <c r="S1827" s="46">
        <v>0</v>
      </c>
      <c r="T1827" s="46">
        <v>1</v>
      </c>
      <c r="U1827" s="46">
        <v>2</v>
      </c>
      <c r="V1827" s="46">
        <v>0</v>
      </c>
      <c r="W1827" s="46">
        <v>1</v>
      </c>
      <c r="X1827" s="46"/>
      <c r="Y1827" s="46">
        <v>0</v>
      </c>
      <c r="Z1827" s="46">
        <v>1</v>
      </c>
      <c r="AA1827" s="46">
        <v>0</v>
      </c>
      <c r="AB1827" s="46">
        <v>0</v>
      </c>
      <c r="AC1827" s="46">
        <v>0</v>
      </c>
      <c r="AD1827" s="46">
        <v>1</v>
      </c>
      <c r="AE1827" s="46">
        <v>2</v>
      </c>
      <c r="AF1827" s="46">
        <v>1</v>
      </c>
      <c r="AG1827" s="46">
        <v>2</v>
      </c>
      <c r="AH1827" s="52">
        <v>0</v>
      </c>
      <c r="AI1827" s="52">
        <v>2</v>
      </c>
      <c r="AJ1827" s="52">
        <v>0</v>
      </c>
      <c r="AK1827" s="52">
        <v>1</v>
      </c>
      <c r="AL1827" s="46">
        <v>0</v>
      </c>
      <c r="AM1827" s="46">
        <v>1</v>
      </c>
      <c r="AN1827" s="46">
        <v>0</v>
      </c>
      <c r="AO1827" s="46">
        <v>0</v>
      </c>
      <c r="AP1827" s="46">
        <v>5000</v>
      </c>
      <c r="AQ1827" s="46">
        <v>0</v>
      </c>
      <c r="AR1827" s="46">
        <v>20</v>
      </c>
      <c r="AS1827" s="181">
        <v>0</v>
      </c>
      <c r="AT1827" s="246" t="s">
        <v>2279</v>
      </c>
      <c r="AU1827" s="180"/>
      <c r="AV1827" s="47" t="s">
        <v>202</v>
      </c>
      <c r="AW1827" s="46" t="s">
        <v>159</v>
      </c>
      <c r="AX1827" s="48">
        <v>10000007</v>
      </c>
      <c r="AY1827" s="48">
        <v>77001402</v>
      </c>
      <c r="AZ1827" s="47" t="s">
        <v>181</v>
      </c>
      <c r="BA1827" s="46" t="s">
        <v>2280</v>
      </c>
      <c r="BB1827" s="83">
        <v>0</v>
      </c>
      <c r="BC1827" s="83">
        <v>1</v>
      </c>
      <c r="BD1827" s="54" t="s">
        <v>2281</v>
      </c>
      <c r="BE1827" s="46">
        <v>0</v>
      </c>
      <c r="BF1827" s="46">
        <v>0</v>
      </c>
      <c r="BG1827" s="46">
        <v>0</v>
      </c>
      <c r="BH1827" s="46">
        <v>0</v>
      </c>
      <c r="BI1827" s="46">
        <v>0</v>
      </c>
      <c r="BJ1827" s="46">
        <v>0</v>
      </c>
      <c r="BK1827" s="91">
        <v>0</v>
      </c>
      <c r="BL1827" s="52">
        <v>0</v>
      </c>
      <c r="BM1827" s="52">
        <v>0</v>
      </c>
      <c r="BN1827" s="52">
        <v>0</v>
      </c>
      <c r="BO1827" s="52">
        <v>0</v>
      </c>
      <c r="BP1827" s="52">
        <v>0</v>
      </c>
      <c r="BQ1827" s="52">
        <v>1</v>
      </c>
      <c r="BR1827" s="52">
        <v>0</v>
      </c>
      <c r="BS1827" s="52"/>
      <c r="BT1827" s="52"/>
      <c r="BU1827" s="52"/>
      <c r="BV1827" s="52">
        <v>0</v>
      </c>
      <c r="BW1827" s="52">
        <v>0</v>
      </c>
      <c r="BX1827" s="52">
        <v>0</v>
      </c>
    </row>
    <row r="1828" spans="3:76" ht="19.5" customHeight="1">
      <c r="C1828" s="48">
        <v>77001405</v>
      </c>
      <c r="D1828" s="47" t="s">
        <v>2282</v>
      </c>
      <c r="E1828" s="48">
        <v>1</v>
      </c>
      <c r="F1828" s="20">
        <v>80000001</v>
      </c>
      <c r="G1828" s="48">
        <v>0</v>
      </c>
      <c r="H1828" s="48">
        <v>0</v>
      </c>
      <c r="I1828" s="48">
        <v>1</v>
      </c>
      <c r="J1828" s="48">
        <v>0</v>
      </c>
      <c r="K1828" s="48">
        <v>0</v>
      </c>
      <c r="L1828" s="46">
        <v>0</v>
      </c>
      <c r="M1828" s="46">
        <v>0</v>
      </c>
      <c r="N1828" s="46">
        <v>2</v>
      </c>
      <c r="O1828" s="46">
        <v>3</v>
      </c>
      <c r="P1828" s="46">
        <v>0.1</v>
      </c>
      <c r="Q1828" s="46">
        <v>0</v>
      </c>
      <c r="R1828" s="52">
        <v>0</v>
      </c>
      <c r="S1828" s="46">
        <v>0</v>
      </c>
      <c r="T1828" s="46">
        <v>1</v>
      </c>
      <c r="U1828" s="46">
        <v>2</v>
      </c>
      <c r="V1828" s="46">
        <v>0</v>
      </c>
      <c r="W1828" s="46">
        <v>1</v>
      </c>
      <c r="X1828" s="46"/>
      <c r="Y1828" s="46">
        <v>0</v>
      </c>
      <c r="Z1828" s="46">
        <v>1</v>
      </c>
      <c r="AA1828" s="46">
        <v>0</v>
      </c>
      <c r="AB1828" s="46">
        <v>0</v>
      </c>
      <c r="AC1828" s="46">
        <v>1</v>
      </c>
      <c r="AD1828" s="46">
        <v>0</v>
      </c>
      <c r="AE1828" s="46">
        <v>0</v>
      </c>
      <c r="AF1828" s="46">
        <v>1</v>
      </c>
      <c r="AG1828" s="46">
        <v>3</v>
      </c>
      <c r="AH1828" s="52">
        <v>4</v>
      </c>
      <c r="AI1828" s="52">
        <v>1</v>
      </c>
      <c r="AJ1828" s="52">
        <v>0</v>
      </c>
      <c r="AK1828" s="52">
        <v>1.5</v>
      </c>
      <c r="AL1828" s="46">
        <v>0</v>
      </c>
      <c r="AM1828" s="46">
        <v>0</v>
      </c>
      <c r="AN1828" s="46">
        <v>0</v>
      </c>
      <c r="AO1828" s="46">
        <v>0</v>
      </c>
      <c r="AP1828" s="46">
        <v>6000</v>
      </c>
      <c r="AQ1828" s="46">
        <v>0.8</v>
      </c>
      <c r="AR1828" s="46">
        <v>0</v>
      </c>
      <c r="AS1828" s="52">
        <v>0</v>
      </c>
      <c r="AT1828" s="246" t="s">
        <v>2276</v>
      </c>
      <c r="AU1828" s="180"/>
      <c r="AV1828" s="53" t="s">
        <v>173</v>
      </c>
      <c r="AW1828" s="46" t="s">
        <v>159</v>
      </c>
      <c r="AX1828" s="48">
        <v>0</v>
      </c>
      <c r="AY1828" s="48">
        <v>77001404</v>
      </c>
      <c r="AZ1828" s="47" t="s">
        <v>156</v>
      </c>
      <c r="BA1828" s="46" t="s">
        <v>2283</v>
      </c>
      <c r="BB1828" s="83">
        <v>0</v>
      </c>
      <c r="BC1828" s="83">
        <v>0</v>
      </c>
      <c r="BD1828" s="54" t="s">
        <v>2284</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77001406</v>
      </c>
      <c r="D1829" s="57" t="s">
        <v>2285</v>
      </c>
      <c r="E1829" s="52">
        <v>1</v>
      </c>
      <c r="F1829" s="20">
        <v>80000001</v>
      </c>
      <c r="G1829" s="52">
        <v>0</v>
      </c>
      <c r="H1829" s="52">
        <v>0</v>
      </c>
      <c r="I1829" s="52">
        <v>1</v>
      </c>
      <c r="J1829" s="52">
        <v>0</v>
      </c>
      <c r="K1829" s="52">
        <v>0</v>
      </c>
      <c r="L1829" s="52">
        <v>0</v>
      </c>
      <c r="M1829" s="52">
        <v>0</v>
      </c>
      <c r="N1829" s="52">
        <v>2</v>
      </c>
      <c r="O1829" s="52">
        <v>2</v>
      </c>
      <c r="P1829" s="52">
        <v>0.8</v>
      </c>
      <c r="Q1829" s="52">
        <v>0</v>
      </c>
      <c r="R1829" s="52">
        <v>0</v>
      </c>
      <c r="S1829" s="52">
        <v>0</v>
      </c>
      <c r="T1829" s="52">
        <v>1</v>
      </c>
      <c r="U1829" s="52">
        <v>2</v>
      </c>
      <c r="V1829" s="52">
        <v>0</v>
      </c>
      <c r="W1829" s="52">
        <v>0</v>
      </c>
      <c r="X1829" s="52"/>
      <c r="Y1829" s="52">
        <v>0</v>
      </c>
      <c r="Z1829" s="52">
        <v>1</v>
      </c>
      <c r="AA1829" s="52">
        <v>0</v>
      </c>
      <c r="AB1829" s="52">
        <v>0</v>
      </c>
      <c r="AC1829" s="52">
        <v>0</v>
      </c>
      <c r="AD1829" s="52">
        <v>0</v>
      </c>
      <c r="AE1829" s="52">
        <v>12</v>
      </c>
      <c r="AF1829" s="52">
        <v>1</v>
      </c>
      <c r="AG1829" s="52">
        <v>8</v>
      </c>
      <c r="AH1829" s="52">
        <v>0</v>
      </c>
      <c r="AI1829" s="52">
        <v>1</v>
      </c>
      <c r="AJ1829" s="52">
        <v>0</v>
      </c>
      <c r="AK1829" s="52">
        <v>4</v>
      </c>
      <c r="AL1829" s="52">
        <v>0</v>
      </c>
      <c r="AM1829" s="52">
        <v>0</v>
      </c>
      <c r="AN1829" s="52">
        <v>0</v>
      </c>
      <c r="AO1829" s="52">
        <v>0</v>
      </c>
      <c r="AP1829" s="52">
        <v>2000</v>
      </c>
      <c r="AQ1829" s="52">
        <v>1.5</v>
      </c>
      <c r="AR1829" s="52">
        <v>0</v>
      </c>
      <c r="AS1829" s="52">
        <v>0</v>
      </c>
      <c r="AT1829" s="52">
        <v>0</v>
      </c>
      <c r="AU1829" s="52"/>
      <c r="AV1829" s="57" t="s">
        <v>158</v>
      </c>
      <c r="AW1829" s="52" t="s">
        <v>180</v>
      </c>
      <c r="AX1829" s="52">
        <v>0</v>
      </c>
      <c r="AY1829" s="52">
        <v>77001405</v>
      </c>
      <c r="AZ1829" s="57" t="s">
        <v>2134</v>
      </c>
      <c r="BA1829" s="52">
        <v>0</v>
      </c>
      <c r="BB1829" s="52">
        <v>0</v>
      </c>
      <c r="BC1829" s="52">
        <v>0</v>
      </c>
      <c r="BD1829" s="213" t="s">
        <v>2286</v>
      </c>
      <c r="BE1829" s="52">
        <v>0</v>
      </c>
      <c r="BF1829" s="52">
        <v>0</v>
      </c>
      <c r="BG1829" s="52">
        <v>0</v>
      </c>
      <c r="BH1829" s="52">
        <v>0</v>
      </c>
      <c r="BI1829" s="52">
        <v>0</v>
      </c>
      <c r="BJ1829" s="52">
        <v>0</v>
      </c>
      <c r="BK1829" s="108">
        <v>0</v>
      </c>
      <c r="BL1829" s="52">
        <v>0</v>
      </c>
      <c r="BM1829" s="52">
        <v>0</v>
      </c>
      <c r="BN1829" s="52">
        <v>1000</v>
      </c>
      <c r="BO1829" s="52">
        <v>0</v>
      </c>
      <c r="BP1829" s="52">
        <v>0</v>
      </c>
      <c r="BQ1829" s="52">
        <v>0</v>
      </c>
      <c r="BR1829" s="52">
        <v>0</v>
      </c>
      <c r="BS1829" s="52"/>
      <c r="BT1829" s="52"/>
      <c r="BU1829" s="52"/>
      <c r="BV1829" s="52">
        <v>1000</v>
      </c>
      <c r="BW1829" s="52">
        <v>0</v>
      </c>
      <c r="BX1829" s="52">
        <v>0</v>
      </c>
    </row>
    <row r="1830" spans="3:76" ht="19.5" customHeight="1">
      <c r="C1830" s="48">
        <v>77001407</v>
      </c>
      <c r="D1830" s="47" t="s">
        <v>2287</v>
      </c>
      <c r="E1830" s="48">
        <v>1</v>
      </c>
      <c r="F1830" s="20">
        <v>80000001</v>
      </c>
      <c r="G1830" s="48">
        <v>0</v>
      </c>
      <c r="H1830" s="48">
        <v>0</v>
      </c>
      <c r="I1830" s="48">
        <v>1</v>
      </c>
      <c r="J1830" s="48">
        <v>0</v>
      </c>
      <c r="K1830" s="48">
        <v>0</v>
      </c>
      <c r="L1830" s="46">
        <v>0</v>
      </c>
      <c r="M1830" s="46">
        <v>0</v>
      </c>
      <c r="N1830" s="46">
        <v>2</v>
      </c>
      <c r="O1830" s="46">
        <v>10</v>
      </c>
      <c r="P1830" s="46">
        <v>0.15</v>
      </c>
      <c r="Q1830" s="46">
        <v>0</v>
      </c>
      <c r="R1830" s="52">
        <v>0</v>
      </c>
      <c r="S1830" s="46">
        <v>0</v>
      </c>
      <c r="T1830" s="46">
        <v>1</v>
      </c>
      <c r="U1830" s="46">
        <v>2</v>
      </c>
      <c r="V1830" s="46">
        <v>0</v>
      </c>
      <c r="W1830" s="46">
        <v>2</v>
      </c>
      <c r="X1830" s="46"/>
      <c r="Y1830" s="46">
        <v>0</v>
      </c>
      <c r="Z1830" s="46">
        <v>1</v>
      </c>
      <c r="AA1830" s="46">
        <v>0</v>
      </c>
      <c r="AB1830" s="46">
        <v>0</v>
      </c>
      <c r="AC1830" s="46">
        <v>0</v>
      </c>
      <c r="AD1830" s="46">
        <v>1</v>
      </c>
      <c r="AE1830" s="46">
        <v>3</v>
      </c>
      <c r="AF1830" s="46">
        <v>1</v>
      </c>
      <c r="AG1830" s="46">
        <v>4</v>
      </c>
      <c r="AH1830" s="52">
        <v>1</v>
      </c>
      <c r="AI1830" s="52">
        <v>1</v>
      </c>
      <c r="AJ1830" s="52">
        <v>0</v>
      </c>
      <c r="AK1830" s="52">
        <v>3</v>
      </c>
      <c r="AL1830" s="46">
        <v>0</v>
      </c>
      <c r="AM1830" s="46">
        <v>1</v>
      </c>
      <c r="AN1830" s="46">
        <v>0</v>
      </c>
      <c r="AO1830" s="46">
        <v>1</v>
      </c>
      <c r="AP1830" s="46">
        <v>3000</v>
      </c>
      <c r="AQ1830" s="46">
        <v>1</v>
      </c>
      <c r="AR1830" s="46">
        <v>0</v>
      </c>
      <c r="AS1830" s="52">
        <v>0</v>
      </c>
      <c r="AT1830" s="246" t="s">
        <v>2279</v>
      </c>
      <c r="AU1830" s="180"/>
      <c r="AV1830" s="53" t="s">
        <v>154</v>
      </c>
      <c r="AW1830" s="46" t="s">
        <v>159</v>
      </c>
      <c r="AX1830" s="48">
        <v>0</v>
      </c>
      <c r="AY1830" s="48">
        <v>77001407</v>
      </c>
      <c r="AZ1830" s="47" t="s">
        <v>156</v>
      </c>
      <c r="BA1830" s="46">
        <v>0</v>
      </c>
      <c r="BB1830" s="83">
        <v>0</v>
      </c>
      <c r="BC1830" s="83">
        <v>0</v>
      </c>
      <c r="BD1830" s="54" t="s">
        <v>2288</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194">
        <v>77001501</v>
      </c>
      <c r="D1831" s="195" t="s">
        <v>2289</v>
      </c>
      <c r="E1831" s="194">
        <v>1</v>
      </c>
      <c r="F1831" s="20">
        <v>80000001</v>
      </c>
      <c r="G1831" s="194">
        <v>0</v>
      </c>
      <c r="H1831" s="194">
        <v>0</v>
      </c>
      <c r="I1831" s="194">
        <v>1</v>
      </c>
      <c r="J1831" s="194">
        <v>0</v>
      </c>
      <c r="K1831" s="194">
        <v>0</v>
      </c>
      <c r="L1831" s="196">
        <v>0</v>
      </c>
      <c r="M1831" s="196">
        <v>0</v>
      </c>
      <c r="N1831" s="196">
        <v>2</v>
      </c>
      <c r="O1831" s="196">
        <v>2</v>
      </c>
      <c r="P1831" s="196">
        <v>0.5</v>
      </c>
      <c r="Q1831" s="196">
        <v>0</v>
      </c>
      <c r="R1831" s="201">
        <v>0</v>
      </c>
      <c r="S1831" s="196">
        <v>0</v>
      </c>
      <c r="T1831" s="196">
        <v>1</v>
      </c>
      <c r="U1831" s="196">
        <v>2</v>
      </c>
      <c r="V1831" s="196">
        <v>0</v>
      </c>
      <c r="W1831" s="196">
        <v>2</v>
      </c>
      <c r="X1831" s="196"/>
      <c r="Y1831" s="196">
        <v>0</v>
      </c>
      <c r="Z1831" s="196">
        <v>1</v>
      </c>
      <c r="AA1831" s="196">
        <v>0</v>
      </c>
      <c r="AB1831" s="196">
        <v>0</v>
      </c>
      <c r="AC1831" s="196">
        <v>0</v>
      </c>
      <c r="AD1831" s="196">
        <v>1</v>
      </c>
      <c r="AE1831" s="196">
        <v>30</v>
      </c>
      <c r="AF1831" s="196">
        <v>1</v>
      </c>
      <c r="AG1831" s="196">
        <v>4</v>
      </c>
      <c r="AH1831" s="201">
        <v>0</v>
      </c>
      <c r="AI1831" s="201">
        <v>1</v>
      </c>
      <c r="AJ1831" s="201">
        <v>0</v>
      </c>
      <c r="AK1831" s="201">
        <v>3</v>
      </c>
      <c r="AL1831" s="196">
        <v>0</v>
      </c>
      <c r="AM1831" s="196">
        <v>1</v>
      </c>
      <c r="AN1831" s="196">
        <v>0</v>
      </c>
      <c r="AO1831" s="196">
        <v>1</v>
      </c>
      <c r="AP1831" s="196">
        <v>3000</v>
      </c>
      <c r="AQ1831" s="196">
        <v>1</v>
      </c>
      <c r="AR1831" s="196">
        <v>0</v>
      </c>
      <c r="AS1831" s="201">
        <v>97005001</v>
      </c>
      <c r="AT1831" s="249" t="s">
        <v>2290</v>
      </c>
      <c r="AU1831" s="204"/>
      <c r="AV1831" s="203" t="s">
        <v>154</v>
      </c>
      <c r="AW1831" s="196" t="s">
        <v>159</v>
      </c>
      <c r="AX1831" s="194">
        <v>0</v>
      </c>
      <c r="AY1831" s="194">
        <v>77001501</v>
      </c>
      <c r="AZ1831" s="195" t="s">
        <v>156</v>
      </c>
      <c r="BA1831" s="196">
        <v>0</v>
      </c>
      <c r="BB1831" s="210">
        <v>0</v>
      </c>
      <c r="BC1831" s="210">
        <v>0</v>
      </c>
      <c r="BD1831" s="211" t="s">
        <v>2291</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20.100000000000001" customHeight="1">
      <c r="C1832" s="194">
        <v>77001502</v>
      </c>
      <c r="D1832" s="195" t="s">
        <v>2292</v>
      </c>
      <c r="E1832" s="196">
        <v>1</v>
      </c>
      <c r="F1832" s="20">
        <v>80000001</v>
      </c>
      <c r="G1832" s="196">
        <v>0</v>
      </c>
      <c r="H1832" s="196">
        <v>0</v>
      </c>
      <c r="I1832" s="194">
        <v>1</v>
      </c>
      <c r="J1832" s="196">
        <v>0</v>
      </c>
      <c r="K1832" s="196">
        <v>0</v>
      </c>
      <c r="L1832" s="196">
        <v>0</v>
      </c>
      <c r="M1832" s="196">
        <v>0</v>
      </c>
      <c r="N1832" s="196">
        <v>2</v>
      </c>
      <c r="O1832" s="196">
        <v>3</v>
      </c>
      <c r="P1832" s="196">
        <v>0.2</v>
      </c>
      <c r="Q1832" s="196">
        <v>0</v>
      </c>
      <c r="R1832" s="201">
        <v>0</v>
      </c>
      <c r="S1832" s="196">
        <v>0</v>
      </c>
      <c r="T1832" s="196">
        <v>1</v>
      </c>
      <c r="U1832" s="196">
        <v>1</v>
      </c>
      <c r="V1832" s="196">
        <v>0</v>
      </c>
      <c r="W1832" s="196">
        <v>1</v>
      </c>
      <c r="X1832" s="196"/>
      <c r="Y1832" s="196">
        <v>0</v>
      </c>
      <c r="Z1832" s="196">
        <v>1</v>
      </c>
      <c r="AA1832" s="196">
        <v>0</v>
      </c>
      <c r="AB1832" s="196">
        <v>0</v>
      </c>
      <c r="AC1832" s="196">
        <v>0</v>
      </c>
      <c r="AD1832" s="196">
        <v>1</v>
      </c>
      <c r="AE1832" s="196">
        <v>6</v>
      </c>
      <c r="AF1832" s="196">
        <v>1</v>
      </c>
      <c r="AG1832" s="196">
        <v>3</v>
      </c>
      <c r="AH1832" s="201">
        <v>0</v>
      </c>
      <c r="AI1832" s="201">
        <v>1</v>
      </c>
      <c r="AJ1832" s="201">
        <v>0</v>
      </c>
      <c r="AK1832" s="201">
        <v>2</v>
      </c>
      <c r="AL1832" s="196">
        <v>0</v>
      </c>
      <c r="AM1832" s="196">
        <v>0</v>
      </c>
      <c r="AN1832" s="196">
        <v>0</v>
      </c>
      <c r="AO1832" s="196">
        <v>1</v>
      </c>
      <c r="AP1832" s="196">
        <v>1100</v>
      </c>
      <c r="AQ1832" s="196">
        <v>1</v>
      </c>
      <c r="AR1832" s="196">
        <v>0</v>
      </c>
      <c r="AS1832" s="201">
        <v>0</v>
      </c>
      <c r="AT1832" s="196">
        <v>97005003</v>
      </c>
      <c r="AU1832" s="196"/>
      <c r="AV1832" s="195" t="s">
        <v>153</v>
      </c>
      <c r="AW1832" s="196" t="s">
        <v>159</v>
      </c>
      <c r="AX1832" s="194">
        <v>10000001</v>
      </c>
      <c r="AY1832" s="194">
        <v>77001505</v>
      </c>
      <c r="AZ1832" s="195" t="s">
        <v>1976</v>
      </c>
      <c r="BA1832" s="196">
        <v>0</v>
      </c>
      <c r="BB1832" s="210">
        <v>0</v>
      </c>
      <c r="BC1832" s="210">
        <v>0</v>
      </c>
      <c r="BD1832" s="214" t="s">
        <v>2293</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77001508</v>
      </c>
      <c r="BS1832" s="201"/>
      <c r="BT1832" s="201"/>
      <c r="BU1832" s="201"/>
      <c r="BV1832" s="201">
        <v>0</v>
      </c>
      <c r="BW1832" s="201">
        <v>0</v>
      </c>
      <c r="BX1832" s="201">
        <v>0</v>
      </c>
    </row>
    <row r="1833" spans="3:76" ht="19.5" customHeight="1">
      <c r="C1833" s="194">
        <v>77001503</v>
      </c>
      <c r="D1833" s="195" t="s">
        <v>2294</v>
      </c>
      <c r="E1833" s="194">
        <v>1</v>
      </c>
      <c r="F1833" s="20">
        <v>80000001</v>
      </c>
      <c r="G1833" s="194">
        <v>0</v>
      </c>
      <c r="H1833" s="194">
        <v>0</v>
      </c>
      <c r="I1833" s="194">
        <v>1</v>
      </c>
      <c r="J1833" s="194">
        <v>0</v>
      </c>
      <c r="K1833" s="194">
        <v>0</v>
      </c>
      <c r="L1833" s="196">
        <v>0</v>
      </c>
      <c r="M1833" s="196">
        <v>0</v>
      </c>
      <c r="N1833" s="196">
        <v>2</v>
      </c>
      <c r="O1833" s="196">
        <v>1</v>
      </c>
      <c r="P1833" s="196">
        <v>0.2</v>
      </c>
      <c r="Q1833" s="196">
        <v>0</v>
      </c>
      <c r="R1833" s="201">
        <v>0</v>
      </c>
      <c r="S1833" s="196">
        <v>0</v>
      </c>
      <c r="T1833" s="196">
        <v>1</v>
      </c>
      <c r="U1833" s="196">
        <v>2</v>
      </c>
      <c r="V1833" s="196">
        <v>0</v>
      </c>
      <c r="W1833" s="196">
        <v>0.8</v>
      </c>
      <c r="X1833" s="196"/>
      <c r="Y1833" s="196">
        <v>0</v>
      </c>
      <c r="Z1833" s="196">
        <v>1</v>
      </c>
      <c r="AA1833" s="196">
        <v>0</v>
      </c>
      <c r="AB1833" s="196">
        <v>0</v>
      </c>
      <c r="AC1833" s="196">
        <v>0</v>
      </c>
      <c r="AD1833" s="196">
        <v>0</v>
      </c>
      <c r="AE1833" s="196">
        <v>16</v>
      </c>
      <c r="AF1833" s="196">
        <v>1</v>
      </c>
      <c r="AG1833" s="196">
        <v>3</v>
      </c>
      <c r="AH1833" s="201">
        <v>1</v>
      </c>
      <c r="AI1833" s="201">
        <v>0</v>
      </c>
      <c r="AJ1833" s="201">
        <v>0</v>
      </c>
      <c r="AK1833" s="201">
        <v>0</v>
      </c>
      <c r="AL1833" s="196">
        <v>0</v>
      </c>
      <c r="AM1833" s="196">
        <v>0</v>
      </c>
      <c r="AN1833" s="196">
        <v>0</v>
      </c>
      <c r="AO1833" s="196">
        <v>0</v>
      </c>
      <c r="AP1833" s="196">
        <v>999999</v>
      </c>
      <c r="AQ1833" s="196">
        <v>0</v>
      </c>
      <c r="AR1833" s="196">
        <v>0</v>
      </c>
      <c r="AS1833" s="201">
        <v>97005004</v>
      </c>
      <c r="AT1833" s="196">
        <v>97005002</v>
      </c>
      <c r="AU1833" s="196"/>
      <c r="AV1833" s="203" t="s">
        <v>154</v>
      </c>
      <c r="AW1833" s="196" t="s">
        <v>159</v>
      </c>
      <c r="AX1833" s="194">
        <v>10000007</v>
      </c>
      <c r="AY1833" s="194">
        <v>77001503</v>
      </c>
      <c r="AZ1833" s="203" t="s">
        <v>183</v>
      </c>
      <c r="BA1833" s="203" t="s">
        <v>226</v>
      </c>
      <c r="BB1833" s="210">
        <v>0</v>
      </c>
      <c r="BC1833" s="210">
        <v>0</v>
      </c>
      <c r="BD1833" s="211" t="s">
        <v>2295</v>
      </c>
      <c r="BE1833" s="196">
        <v>0</v>
      </c>
      <c r="BF1833" s="196">
        <v>0</v>
      </c>
      <c r="BG1833" s="196">
        <v>0</v>
      </c>
      <c r="BH1833" s="196">
        <v>0</v>
      </c>
      <c r="BI1833" s="196">
        <v>0</v>
      </c>
      <c r="BJ1833" s="196">
        <v>0</v>
      </c>
      <c r="BK1833" s="197">
        <v>0</v>
      </c>
      <c r="BL1833" s="201">
        <v>0</v>
      </c>
      <c r="BM1833" s="201">
        <v>0</v>
      </c>
      <c r="BN1833" s="201">
        <v>0</v>
      </c>
      <c r="BO1833" s="201">
        <v>0</v>
      </c>
      <c r="BP1833" s="201">
        <v>0</v>
      </c>
      <c r="BQ1833" s="201">
        <v>0</v>
      </c>
      <c r="BR1833" s="201">
        <v>0</v>
      </c>
      <c r="BS1833" s="201"/>
      <c r="BT1833" s="201"/>
      <c r="BU1833" s="201"/>
      <c r="BV1833" s="201">
        <v>0</v>
      </c>
      <c r="BW1833" s="201">
        <v>0</v>
      </c>
      <c r="BX1833" s="201">
        <v>0</v>
      </c>
    </row>
    <row r="1834" spans="3:76" ht="20.100000000000001" customHeight="1">
      <c r="C1834" s="194">
        <v>77001504</v>
      </c>
      <c r="D1834" s="195" t="s">
        <v>2296</v>
      </c>
      <c r="E1834" s="197">
        <v>1</v>
      </c>
      <c r="F1834" s="20">
        <v>80000001</v>
      </c>
      <c r="G1834" s="196">
        <v>0</v>
      </c>
      <c r="H1834" s="196">
        <v>0</v>
      </c>
      <c r="I1834" s="194">
        <v>1</v>
      </c>
      <c r="J1834" s="194">
        <v>0</v>
      </c>
      <c r="K1834" s="194">
        <v>0</v>
      </c>
      <c r="L1834" s="196">
        <v>0</v>
      </c>
      <c r="M1834" s="196">
        <v>0</v>
      </c>
      <c r="N1834" s="196">
        <v>2</v>
      </c>
      <c r="O1834" s="196">
        <v>1</v>
      </c>
      <c r="P1834" s="196">
        <v>0.2</v>
      </c>
      <c r="Q1834" s="196">
        <v>0</v>
      </c>
      <c r="R1834" s="201">
        <v>0</v>
      </c>
      <c r="S1834" s="196">
        <v>0</v>
      </c>
      <c r="T1834" s="196">
        <v>1</v>
      </c>
      <c r="U1834" s="197">
        <v>1</v>
      </c>
      <c r="V1834" s="196">
        <v>0</v>
      </c>
      <c r="W1834" s="196">
        <v>0</v>
      </c>
      <c r="X1834" s="196"/>
      <c r="Y1834" s="196">
        <v>0</v>
      </c>
      <c r="Z1834" s="196">
        <v>1</v>
      </c>
      <c r="AA1834" s="196">
        <v>0</v>
      </c>
      <c r="AB1834" s="196">
        <v>0</v>
      </c>
      <c r="AC1834" s="196">
        <v>0</v>
      </c>
      <c r="AD1834" s="196">
        <v>1</v>
      </c>
      <c r="AE1834" s="196">
        <v>12</v>
      </c>
      <c r="AF1834" s="196">
        <v>2</v>
      </c>
      <c r="AG1834" s="196" t="s">
        <v>152</v>
      </c>
      <c r="AH1834" s="201">
        <v>0</v>
      </c>
      <c r="AI1834" s="201">
        <v>2</v>
      </c>
      <c r="AJ1834" s="201">
        <v>0</v>
      </c>
      <c r="AK1834" s="201">
        <v>1.5</v>
      </c>
      <c r="AL1834" s="196">
        <v>0</v>
      </c>
      <c r="AM1834" s="196">
        <v>0</v>
      </c>
      <c r="AN1834" s="196">
        <v>0</v>
      </c>
      <c r="AO1834" s="196">
        <v>0.5</v>
      </c>
      <c r="AP1834" s="196">
        <v>500</v>
      </c>
      <c r="AQ1834" s="196">
        <v>0</v>
      </c>
      <c r="AR1834" s="196">
        <v>18</v>
      </c>
      <c r="AS1834" s="201">
        <v>0</v>
      </c>
      <c r="AT1834" s="204">
        <v>0</v>
      </c>
      <c r="AU1834" s="204"/>
      <c r="AV1834" s="195" t="s">
        <v>154</v>
      </c>
      <c r="AW1834" s="196" t="s">
        <v>161</v>
      </c>
      <c r="AX1834" s="194">
        <v>0</v>
      </c>
      <c r="AY1834" s="194">
        <v>0</v>
      </c>
      <c r="AZ1834" s="195" t="s">
        <v>431</v>
      </c>
      <c r="BA1834" s="196">
        <v>0</v>
      </c>
      <c r="BB1834" s="210">
        <v>0</v>
      </c>
      <c r="BC1834" s="210">
        <v>0</v>
      </c>
      <c r="BD1834" s="211" t="s">
        <v>2297</v>
      </c>
      <c r="BE1834" s="196">
        <v>0</v>
      </c>
      <c r="BF1834" s="196">
        <v>0</v>
      </c>
      <c r="BG1834" s="196">
        <v>0</v>
      </c>
      <c r="BH1834" s="196">
        <v>0</v>
      </c>
      <c r="BI1834" s="196">
        <v>0</v>
      </c>
      <c r="BJ1834" s="196">
        <v>0</v>
      </c>
      <c r="BK1834" s="197">
        <v>0</v>
      </c>
      <c r="BL1834" s="201">
        <v>0</v>
      </c>
      <c r="BM1834" s="201">
        <v>0</v>
      </c>
      <c r="BN1834" s="201">
        <v>0</v>
      </c>
      <c r="BO1834" s="201">
        <v>0</v>
      </c>
      <c r="BP1834" s="201">
        <v>0</v>
      </c>
      <c r="BQ1834" s="201">
        <v>1</v>
      </c>
      <c r="BR1834" s="201">
        <v>77001505</v>
      </c>
      <c r="BS1834" s="201"/>
      <c r="BT1834" s="201"/>
      <c r="BU1834" s="201"/>
      <c r="BV1834" s="201">
        <v>0</v>
      </c>
      <c r="BW1834" s="201">
        <v>0</v>
      </c>
      <c r="BX1834" s="201">
        <v>0</v>
      </c>
    </row>
    <row r="1835" spans="3:76" ht="19.5" customHeight="1">
      <c r="C1835" s="194">
        <v>77001505</v>
      </c>
      <c r="D1835" s="195" t="s">
        <v>2298</v>
      </c>
      <c r="E1835" s="194">
        <v>1</v>
      </c>
      <c r="F1835" s="20">
        <v>80000001</v>
      </c>
      <c r="G1835" s="194">
        <v>0</v>
      </c>
      <c r="H1835" s="194">
        <v>0</v>
      </c>
      <c r="I1835" s="194">
        <v>1</v>
      </c>
      <c r="J1835" s="194">
        <v>0</v>
      </c>
      <c r="K1835" s="194">
        <v>0</v>
      </c>
      <c r="L1835" s="196">
        <v>0</v>
      </c>
      <c r="M1835" s="196">
        <v>0</v>
      </c>
      <c r="N1835" s="196">
        <v>2</v>
      </c>
      <c r="O1835" s="196">
        <v>16</v>
      </c>
      <c r="P1835" s="196">
        <v>5</v>
      </c>
      <c r="Q1835" s="196">
        <v>0</v>
      </c>
      <c r="R1835" s="201">
        <v>0</v>
      </c>
      <c r="S1835" s="196">
        <v>0</v>
      </c>
      <c r="T1835" s="196">
        <v>1</v>
      </c>
      <c r="U1835" s="196">
        <v>2</v>
      </c>
      <c r="V1835" s="196">
        <v>0</v>
      </c>
      <c r="W1835" s="196">
        <v>2</v>
      </c>
      <c r="X1835" s="196"/>
      <c r="Y1835" s="196">
        <v>0</v>
      </c>
      <c r="Z1835" s="196">
        <v>0</v>
      </c>
      <c r="AA1835" s="196">
        <v>0</v>
      </c>
      <c r="AB1835" s="196">
        <v>0</v>
      </c>
      <c r="AC1835" s="196">
        <v>0</v>
      </c>
      <c r="AD1835" s="196">
        <v>1</v>
      </c>
      <c r="AE1835" s="196">
        <v>0</v>
      </c>
      <c r="AF1835" s="196">
        <v>1</v>
      </c>
      <c r="AG1835" s="196" t="s">
        <v>2299</v>
      </c>
      <c r="AH1835" s="201">
        <v>0</v>
      </c>
      <c r="AI1835" s="201">
        <v>2</v>
      </c>
      <c r="AJ1835" s="201">
        <v>0</v>
      </c>
      <c r="AK1835" s="201">
        <v>2</v>
      </c>
      <c r="AL1835" s="196">
        <v>0</v>
      </c>
      <c r="AM1835" s="196">
        <v>0</v>
      </c>
      <c r="AN1835" s="196">
        <v>0</v>
      </c>
      <c r="AO1835" s="196">
        <v>0.5</v>
      </c>
      <c r="AP1835" s="196">
        <v>1000</v>
      </c>
      <c r="AQ1835" s="196">
        <v>0.5</v>
      </c>
      <c r="AR1835" s="196">
        <v>0</v>
      </c>
      <c r="AS1835" s="205">
        <v>0</v>
      </c>
      <c r="AT1835" s="249" t="s">
        <v>2300</v>
      </c>
      <c r="AU1835" s="204"/>
      <c r="AV1835" s="195" t="s">
        <v>173</v>
      </c>
      <c r="AW1835" s="196" t="s">
        <v>159</v>
      </c>
      <c r="AX1835" s="194">
        <v>10000007</v>
      </c>
      <c r="AY1835" s="250" t="s">
        <v>2301</v>
      </c>
      <c r="AZ1835" s="195" t="s">
        <v>156</v>
      </c>
      <c r="BA1835" s="196">
        <v>0</v>
      </c>
      <c r="BB1835" s="210">
        <v>0</v>
      </c>
      <c r="BC1835" s="210">
        <v>1</v>
      </c>
      <c r="BD1835" s="211" t="s">
        <v>1991</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77001506</v>
      </c>
      <c r="D1836" s="195" t="s">
        <v>2302</v>
      </c>
      <c r="E1836" s="194">
        <v>1</v>
      </c>
      <c r="F1836" s="20">
        <v>80000001</v>
      </c>
      <c r="G1836" s="194">
        <v>0</v>
      </c>
      <c r="H1836" s="194">
        <v>0</v>
      </c>
      <c r="I1836" s="194">
        <v>1</v>
      </c>
      <c r="J1836" s="194">
        <v>0</v>
      </c>
      <c r="K1836" s="194">
        <v>0</v>
      </c>
      <c r="L1836" s="196">
        <v>0</v>
      </c>
      <c r="M1836" s="196">
        <v>0</v>
      </c>
      <c r="N1836" s="196">
        <v>2</v>
      </c>
      <c r="O1836" s="196">
        <v>2</v>
      </c>
      <c r="P1836" s="196">
        <v>0.3</v>
      </c>
      <c r="Q1836" s="196">
        <v>1</v>
      </c>
      <c r="R1836" s="201">
        <v>0</v>
      </c>
      <c r="S1836" s="196">
        <v>0</v>
      </c>
      <c r="T1836" s="196">
        <v>1</v>
      </c>
      <c r="U1836" s="196">
        <v>2</v>
      </c>
      <c r="V1836" s="196">
        <v>0</v>
      </c>
      <c r="W1836" s="196">
        <v>2.5</v>
      </c>
      <c r="X1836" s="196"/>
      <c r="Y1836" s="196">
        <v>0</v>
      </c>
      <c r="Z1836" s="196">
        <v>1</v>
      </c>
      <c r="AA1836" s="196">
        <v>0</v>
      </c>
      <c r="AB1836" s="196">
        <v>0</v>
      </c>
      <c r="AC1836" s="196">
        <v>1</v>
      </c>
      <c r="AD1836" s="196">
        <v>0</v>
      </c>
      <c r="AE1836" s="196">
        <v>0</v>
      </c>
      <c r="AF1836" s="196">
        <v>1</v>
      </c>
      <c r="AG1836" s="196">
        <v>5</v>
      </c>
      <c r="AH1836" s="201">
        <v>0</v>
      </c>
      <c r="AI1836" s="201">
        <v>1</v>
      </c>
      <c r="AJ1836" s="201">
        <v>0</v>
      </c>
      <c r="AK1836" s="201">
        <v>1.5</v>
      </c>
      <c r="AL1836" s="196">
        <v>0</v>
      </c>
      <c r="AM1836" s="196">
        <v>0</v>
      </c>
      <c r="AN1836" s="196">
        <v>0</v>
      </c>
      <c r="AO1836" s="196">
        <v>1.5</v>
      </c>
      <c r="AP1836" s="196">
        <v>2000</v>
      </c>
      <c r="AQ1836" s="196">
        <v>1.5</v>
      </c>
      <c r="AR1836" s="196">
        <v>0</v>
      </c>
      <c r="AS1836" s="201">
        <v>97005007</v>
      </c>
      <c r="AT1836" s="249" t="s">
        <v>2300</v>
      </c>
      <c r="AU1836" s="204"/>
      <c r="AV1836" s="203" t="s">
        <v>158</v>
      </c>
      <c r="AW1836" s="196" t="s">
        <v>159</v>
      </c>
      <c r="AX1836" s="194">
        <v>0</v>
      </c>
      <c r="AY1836" s="194">
        <v>77001506</v>
      </c>
      <c r="AZ1836" s="195" t="s">
        <v>156</v>
      </c>
      <c r="BA1836" s="196">
        <v>0</v>
      </c>
      <c r="BB1836" s="210">
        <v>0</v>
      </c>
      <c r="BC1836" s="210">
        <v>0</v>
      </c>
      <c r="BD1836" s="211" t="s">
        <v>2303</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19.5" customHeight="1">
      <c r="C1837" s="194">
        <v>77001507</v>
      </c>
      <c r="D1837" s="195" t="s">
        <v>2304</v>
      </c>
      <c r="E1837" s="194">
        <v>1</v>
      </c>
      <c r="F1837" s="20">
        <v>80000001</v>
      </c>
      <c r="G1837" s="194">
        <v>0</v>
      </c>
      <c r="H1837" s="194">
        <v>0</v>
      </c>
      <c r="I1837" s="194">
        <v>1</v>
      </c>
      <c r="J1837" s="194">
        <v>0</v>
      </c>
      <c r="K1837" s="194">
        <v>0</v>
      </c>
      <c r="L1837" s="196">
        <v>0</v>
      </c>
      <c r="M1837" s="196">
        <v>0</v>
      </c>
      <c r="N1837" s="196">
        <v>2</v>
      </c>
      <c r="O1837" s="196">
        <v>3</v>
      </c>
      <c r="P1837" s="196">
        <v>0.2</v>
      </c>
      <c r="Q1837" s="196">
        <v>0</v>
      </c>
      <c r="R1837" s="201">
        <v>1</v>
      </c>
      <c r="S1837" s="196">
        <v>0</v>
      </c>
      <c r="T1837" s="196">
        <v>1</v>
      </c>
      <c r="U1837" s="196">
        <v>2</v>
      </c>
      <c r="V1837" s="196">
        <v>0</v>
      </c>
      <c r="W1837" s="196">
        <v>2</v>
      </c>
      <c r="X1837" s="196"/>
      <c r="Y1837" s="196">
        <v>0</v>
      </c>
      <c r="Z1837" s="196">
        <v>1</v>
      </c>
      <c r="AA1837" s="196">
        <v>0</v>
      </c>
      <c r="AB1837" s="196">
        <v>0</v>
      </c>
      <c r="AC1837" s="196">
        <v>1</v>
      </c>
      <c r="AD1837" s="196">
        <v>1</v>
      </c>
      <c r="AE1837" s="196">
        <v>0</v>
      </c>
      <c r="AF1837" s="196">
        <v>1</v>
      </c>
      <c r="AG1837" s="196">
        <v>3</v>
      </c>
      <c r="AH1837" s="201">
        <v>0</v>
      </c>
      <c r="AI1837" s="201">
        <v>1</v>
      </c>
      <c r="AJ1837" s="201">
        <v>0</v>
      </c>
      <c r="AK1837" s="201">
        <v>3</v>
      </c>
      <c r="AL1837" s="196">
        <v>0</v>
      </c>
      <c r="AM1837" s="196">
        <v>0</v>
      </c>
      <c r="AN1837" s="196">
        <v>0</v>
      </c>
      <c r="AO1837" s="196">
        <v>0</v>
      </c>
      <c r="AP1837" s="196">
        <v>500</v>
      </c>
      <c r="AQ1837" s="196">
        <v>0.3</v>
      </c>
      <c r="AR1837" s="196">
        <v>0</v>
      </c>
      <c r="AS1837" s="201">
        <v>0</v>
      </c>
      <c r="AT1837" s="204">
        <v>0</v>
      </c>
      <c r="AU1837" s="204"/>
      <c r="AV1837" s="203" t="s">
        <v>153</v>
      </c>
      <c r="AW1837" s="196" t="s">
        <v>159</v>
      </c>
      <c r="AX1837" s="194">
        <v>0</v>
      </c>
      <c r="AY1837" s="194">
        <v>77001507</v>
      </c>
      <c r="AZ1837" s="195" t="s">
        <v>156</v>
      </c>
      <c r="BA1837" s="196">
        <v>0</v>
      </c>
      <c r="BB1837" s="210">
        <v>0</v>
      </c>
      <c r="BC1837" s="210">
        <v>0</v>
      </c>
      <c r="BD1837" s="211" t="s">
        <v>2277</v>
      </c>
      <c r="BE1837" s="196">
        <v>0</v>
      </c>
      <c r="BF1837" s="196">
        <v>0</v>
      </c>
      <c r="BG1837" s="196">
        <v>0</v>
      </c>
      <c r="BH1837" s="196">
        <v>0</v>
      </c>
      <c r="BI1837" s="196">
        <v>0</v>
      </c>
      <c r="BJ1837" s="196">
        <v>0</v>
      </c>
      <c r="BK1837" s="197">
        <v>0</v>
      </c>
      <c r="BL1837" s="201">
        <v>0</v>
      </c>
      <c r="BM1837" s="201">
        <v>0</v>
      </c>
      <c r="BN1837" s="201">
        <v>0</v>
      </c>
      <c r="BO1837" s="201">
        <v>0</v>
      </c>
      <c r="BP1837" s="201">
        <v>0</v>
      </c>
      <c r="BQ1837" s="201">
        <v>0</v>
      </c>
      <c r="BR1837" s="201">
        <v>0</v>
      </c>
      <c r="BS1837" s="201"/>
      <c r="BT1837" s="201"/>
      <c r="BU1837" s="201"/>
      <c r="BV1837" s="201">
        <v>0</v>
      </c>
      <c r="BW1837" s="201">
        <v>0</v>
      </c>
      <c r="BX1837" s="201">
        <v>0</v>
      </c>
    </row>
    <row r="1838" spans="3:76" ht="19.5" customHeight="1">
      <c r="C1838" s="194">
        <v>77001508</v>
      </c>
      <c r="D1838" s="195" t="s">
        <v>2218</v>
      </c>
      <c r="E1838" s="194">
        <v>1</v>
      </c>
      <c r="F1838" s="20">
        <v>80000001</v>
      </c>
      <c r="G1838" s="194">
        <v>0</v>
      </c>
      <c r="H1838" s="194">
        <v>0</v>
      </c>
      <c r="I1838" s="194">
        <v>1</v>
      </c>
      <c r="J1838" s="194">
        <v>0</v>
      </c>
      <c r="K1838" s="194">
        <v>0</v>
      </c>
      <c r="L1838" s="196">
        <v>0</v>
      </c>
      <c r="M1838" s="196">
        <v>0</v>
      </c>
      <c r="N1838" s="196">
        <v>2</v>
      </c>
      <c r="O1838" s="196">
        <v>1</v>
      </c>
      <c r="P1838" s="196">
        <v>1</v>
      </c>
      <c r="Q1838" s="196">
        <v>0</v>
      </c>
      <c r="R1838" s="201">
        <v>0</v>
      </c>
      <c r="S1838" s="196">
        <v>0</v>
      </c>
      <c r="T1838" s="196">
        <v>1</v>
      </c>
      <c r="U1838" s="196">
        <v>2</v>
      </c>
      <c r="V1838" s="196">
        <v>0</v>
      </c>
      <c r="W1838" s="196">
        <v>0.5</v>
      </c>
      <c r="X1838" s="196"/>
      <c r="Y1838" s="196">
        <v>0</v>
      </c>
      <c r="Z1838" s="196">
        <v>1</v>
      </c>
      <c r="AA1838" s="196">
        <v>0</v>
      </c>
      <c r="AB1838" s="196">
        <v>0</v>
      </c>
      <c r="AC1838" s="196">
        <v>0</v>
      </c>
      <c r="AD1838" s="196">
        <v>0</v>
      </c>
      <c r="AE1838" s="196">
        <v>25</v>
      </c>
      <c r="AF1838" s="196">
        <v>1</v>
      </c>
      <c r="AG1838" s="196">
        <v>3</v>
      </c>
      <c r="AH1838" s="201">
        <v>0</v>
      </c>
      <c r="AI1838" s="201">
        <v>0</v>
      </c>
      <c r="AJ1838" s="201">
        <v>0</v>
      </c>
      <c r="AK1838" s="201">
        <v>0</v>
      </c>
      <c r="AL1838" s="196">
        <v>0</v>
      </c>
      <c r="AM1838" s="196">
        <v>0</v>
      </c>
      <c r="AN1838" s="196">
        <v>0</v>
      </c>
      <c r="AO1838" s="196">
        <v>0</v>
      </c>
      <c r="AP1838" s="196">
        <v>120000</v>
      </c>
      <c r="AQ1838" s="196">
        <v>0</v>
      </c>
      <c r="AR1838" s="196">
        <v>0</v>
      </c>
      <c r="AS1838" s="251" t="s">
        <v>2305</v>
      </c>
      <c r="AT1838" s="196">
        <v>97005002</v>
      </c>
      <c r="AU1838" s="196"/>
      <c r="AV1838" s="203" t="s">
        <v>153</v>
      </c>
      <c r="AW1838" s="196" t="s">
        <v>159</v>
      </c>
      <c r="AX1838" s="194">
        <v>10000007</v>
      </c>
      <c r="AY1838" s="194">
        <v>77001503</v>
      </c>
      <c r="AZ1838" s="203" t="s">
        <v>183</v>
      </c>
      <c r="BA1838" s="203" t="s">
        <v>226</v>
      </c>
      <c r="BB1838" s="210">
        <v>0</v>
      </c>
      <c r="BC1838" s="210">
        <v>0</v>
      </c>
      <c r="BD1838" s="211" t="s">
        <v>2306</v>
      </c>
      <c r="BE1838" s="196">
        <v>0</v>
      </c>
      <c r="BF1838" s="196">
        <v>0</v>
      </c>
      <c r="BG1838" s="196">
        <v>0</v>
      </c>
      <c r="BH1838" s="196">
        <v>0</v>
      </c>
      <c r="BI1838" s="196">
        <v>0</v>
      </c>
      <c r="BJ1838" s="196">
        <v>0</v>
      </c>
      <c r="BK1838" s="197">
        <v>0</v>
      </c>
      <c r="BL1838" s="201">
        <v>0</v>
      </c>
      <c r="BM1838" s="201">
        <v>0</v>
      </c>
      <c r="BN1838" s="201">
        <v>0</v>
      </c>
      <c r="BO1838" s="201">
        <v>0</v>
      </c>
      <c r="BP1838" s="201">
        <v>0</v>
      </c>
      <c r="BQ1838" s="201">
        <v>1</v>
      </c>
      <c r="BR1838" s="201">
        <v>0</v>
      </c>
      <c r="BS1838" s="201"/>
      <c r="BT1838" s="201"/>
      <c r="BU1838" s="201"/>
      <c r="BV1838" s="201">
        <v>0</v>
      </c>
      <c r="BW1838" s="201">
        <v>0</v>
      </c>
      <c r="BX1838" s="201">
        <v>0</v>
      </c>
    </row>
    <row r="1839" spans="3:76" ht="20.100000000000001" customHeight="1">
      <c r="C1839" s="155">
        <v>77001601</v>
      </c>
      <c r="D1839" s="156" t="s">
        <v>2307</v>
      </c>
      <c r="E1839" s="157">
        <v>1</v>
      </c>
      <c r="F1839" s="20">
        <v>80000001</v>
      </c>
      <c r="G1839" s="155">
        <v>0</v>
      </c>
      <c r="H1839" s="155">
        <v>0</v>
      </c>
      <c r="I1839" s="155">
        <v>1</v>
      </c>
      <c r="J1839" s="155">
        <v>0</v>
      </c>
      <c r="K1839" s="155">
        <v>0</v>
      </c>
      <c r="L1839" s="157">
        <v>0</v>
      </c>
      <c r="M1839" s="157">
        <v>0</v>
      </c>
      <c r="N1839" s="157">
        <v>2</v>
      </c>
      <c r="O1839" s="157">
        <v>16</v>
      </c>
      <c r="P1839" s="157">
        <v>8</v>
      </c>
      <c r="Q1839" s="157">
        <v>0</v>
      </c>
      <c r="R1839" s="163">
        <v>3</v>
      </c>
      <c r="S1839" s="157">
        <v>0</v>
      </c>
      <c r="T1839" s="157">
        <v>1</v>
      </c>
      <c r="U1839" s="157">
        <v>2</v>
      </c>
      <c r="V1839" s="157">
        <v>0</v>
      </c>
      <c r="W1839" s="157">
        <v>0.5</v>
      </c>
      <c r="X1839" s="157"/>
      <c r="Y1839" s="157">
        <v>0</v>
      </c>
      <c r="Z1839" s="157">
        <v>0</v>
      </c>
      <c r="AA1839" s="157">
        <v>0</v>
      </c>
      <c r="AB1839" s="157">
        <v>0</v>
      </c>
      <c r="AC1839" s="157">
        <v>0</v>
      </c>
      <c r="AD1839" s="157">
        <v>0</v>
      </c>
      <c r="AE1839" s="157">
        <v>0</v>
      </c>
      <c r="AF1839" s="157">
        <v>1</v>
      </c>
      <c r="AG1839" s="157">
        <v>3</v>
      </c>
      <c r="AH1839" s="163">
        <v>6</v>
      </c>
      <c r="AI1839" s="163">
        <v>1</v>
      </c>
      <c r="AJ1839" s="163">
        <v>0</v>
      </c>
      <c r="AK1839" s="163">
        <v>1.5</v>
      </c>
      <c r="AL1839" s="157">
        <v>0</v>
      </c>
      <c r="AM1839" s="157">
        <v>0</v>
      </c>
      <c r="AN1839" s="157">
        <v>0</v>
      </c>
      <c r="AO1839" s="157">
        <v>1</v>
      </c>
      <c r="AP1839" s="157">
        <v>5000</v>
      </c>
      <c r="AQ1839" s="157">
        <v>1</v>
      </c>
      <c r="AR1839" s="157">
        <v>0</v>
      </c>
      <c r="AS1839" s="163">
        <v>0</v>
      </c>
      <c r="AT1839" s="241" t="s">
        <v>2308</v>
      </c>
      <c r="AU1839" s="168"/>
      <c r="AV1839" s="161" t="s">
        <v>202</v>
      </c>
      <c r="AW1839" s="157" t="s">
        <v>159</v>
      </c>
      <c r="AX1839" s="155">
        <v>10000007</v>
      </c>
      <c r="AY1839" s="243" t="s">
        <v>2309</v>
      </c>
      <c r="AZ1839" s="156" t="s">
        <v>156</v>
      </c>
      <c r="BA1839" s="157" t="s">
        <v>2310</v>
      </c>
      <c r="BB1839" s="164">
        <v>0</v>
      </c>
      <c r="BC1839" s="164">
        <v>0</v>
      </c>
      <c r="BD1839" s="172" t="s">
        <v>2311</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20.100000000000001" customHeight="1">
      <c r="C1840" s="155">
        <v>77001602</v>
      </c>
      <c r="D1840" s="160" t="s">
        <v>1985</v>
      </c>
      <c r="E1840" s="159">
        <v>1</v>
      </c>
      <c r="F1840" s="20">
        <v>80000001</v>
      </c>
      <c r="G1840" s="159">
        <v>0</v>
      </c>
      <c r="H1840" s="159">
        <v>0</v>
      </c>
      <c r="I1840" s="155">
        <v>1</v>
      </c>
      <c r="J1840" s="159">
        <v>0</v>
      </c>
      <c r="K1840" s="162">
        <v>0</v>
      </c>
      <c r="L1840" s="162">
        <v>0</v>
      </c>
      <c r="M1840" s="159">
        <v>0</v>
      </c>
      <c r="N1840" s="157">
        <v>2</v>
      </c>
      <c r="O1840" s="157">
        <v>2</v>
      </c>
      <c r="P1840" s="159">
        <v>0.8</v>
      </c>
      <c r="Q1840" s="159">
        <v>0</v>
      </c>
      <c r="R1840" s="163">
        <v>0</v>
      </c>
      <c r="S1840" s="159">
        <v>0</v>
      </c>
      <c r="T1840" s="157">
        <v>1</v>
      </c>
      <c r="U1840" s="159">
        <v>1</v>
      </c>
      <c r="V1840" s="162">
        <v>0</v>
      </c>
      <c r="W1840" s="159">
        <v>2</v>
      </c>
      <c r="X1840" s="159"/>
      <c r="Y1840" s="159">
        <v>0</v>
      </c>
      <c r="Z1840" s="159">
        <v>0</v>
      </c>
      <c r="AA1840" s="159">
        <v>0</v>
      </c>
      <c r="AB1840" s="162">
        <v>0</v>
      </c>
      <c r="AC1840" s="159">
        <v>0</v>
      </c>
      <c r="AD1840" s="159">
        <v>0</v>
      </c>
      <c r="AE1840" s="159">
        <v>0</v>
      </c>
      <c r="AF1840" s="159">
        <v>1</v>
      </c>
      <c r="AG1840" s="157">
        <v>2</v>
      </c>
      <c r="AH1840" s="165">
        <v>0</v>
      </c>
      <c r="AI1840" s="165">
        <v>2</v>
      </c>
      <c r="AJ1840" s="163">
        <v>0</v>
      </c>
      <c r="AK1840" s="159">
        <v>1.5</v>
      </c>
      <c r="AL1840" s="166">
        <v>0</v>
      </c>
      <c r="AM1840" s="159">
        <v>0</v>
      </c>
      <c r="AN1840" s="159">
        <v>0</v>
      </c>
      <c r="AO1840" s="159">
        <v>0</v>
      </c>
      <c r="AP1840" s="157">
        <v>7000</v>
      </c>
      <c r="AQ1840" s="159">
        <v>0</v>
      </c>
      <c r="AR1840" s="159">
        <v>10</v>
      </c>
      <c r="AS1840" s="163">
        <v>0</v>
      </c>
      <c r="AT1840" s="157">
        <v>0</v>
      </c>
      <c r="AU1840" s="157"/>
      <c r="AV1840" s="161" t="s">
        <v>154</v>
      </c>
      <c r="AW1840" s="162">
        <v>0</v>
      </c>
      <c r="AX1840" s="162">
        <v>0</v>
      </c>
      <c r="AY1840" s="155">
        <v>77001602</v>
      </c>
      <c r="AZ1840" s="161" t="s">
        <v>181</v>
      </c>
      <c r="BA1840" s="157" t="s">
        <v>2312</v>
      </c>
      <c r="BB1840" s="164">
        <v>0</v>
      </c>
      <c r="BC1840" s="164">
        <v>0</v>
      </c>
      <c r="BD1840" s="172" t="s">
        <v>2313</v>
      </c>
      <c r="BE1840" s="159">
        <v>2</v>
      </c>
      <c r="BF1840" s="159">
        <v>0</v>
      </c>
      <c r="BG1840" s="155">
        <v>0</v>
      </c>
      <c r="BH1840" s="159">
        <v>1</v>
      </c>
      <c r="BI1840" s="159">
        <v>2</v>
      </c>
      <c r="BJ1840" s="166">
        <v>0</v>
      </c>
      <c r="BK1840" s="159">
        <v>0</v>
      </c>
      <c r="BL1840" s="163">
        <v>0</v>
      </c>
      <c r="BM1840" s="163">
        <v>0</v>
      </c>
      <c r="BN1840" s="163">
        <v>0</v>
      </c>
      <c r="BO1840" s="163">
        <v>0</v>
      </c>
      <c r="BP1840" s="163">
        <v>0</v>
      </c>
      <c r="BQ1840" s="163">
        <v>1</v>
      </c>
      <c r="BR1840" s="163">
        <v>0</v>
      </c>
      <c r="BS1840" s="163"/>
      <c r="BT1840" s="163"/>
      <c r="BU1840" s="163"/>
      <c r="BV1840" s="163">
        <v>0</v>
      </c>
      <c r="BW1840" s="163">
        <v>0</v>
      </c>
      <c r="BX1840" s="163">
        <v>0</v>
      </c>
    </row>
    <row r="1841" spans="3:76" ht="19.5" customHeight="1">
      <c r="C1841" s="155">
        <v>77001603</v>
      </c>
      <c r="D1841" s="156" t="s">
        <v>2314</v>
      </c>
      <c r="E1841" s="155">
        <v>1</v>
      </c>
      <c r="F1841" s="20">
        <v>80000001</v>
      </c>
      <c r="G1841" s="155">
        <v>0</v>
      </c>
      <c r="H1841" s="155">
        <v>0</v>
      </c>
      <c r="I1841" s="155">
        <v>1</v>
      </c>
      <c r="J1841" s="155">
        <v>0</v>
      </c>
      <c r="K1841" s="155">
        <v>0</v>
      </c>
      <c r="L1841" s="157">
        <v>0</v>
      </c>
      <c r="M1841" s="157">
        <v>0</v>
      </c>
      <c r="N1841" s="157">
        <v>2</v>
      </c>
      <c r="O1841" s="157">
        <v>2</v>
      </c>
      <c r="P1841" s="157">
        <v>0.6</v>
      </c>
      <c r="Q1841" s="157">
        <v>0</v>
      </c>
      <c r="R1841" s="163">
        <v>0</v>
      </c>
      <c r="S1841" s="157">
        <v>0</v>
      </c>
      <c r="T1841" s="157">
        <v>1</v>
      </c>
      <c r="U1841" s="157">
        <v>2</v>
      </c>
      <c r="V1841" s="157">
        <v>0</v>
      </c>
      <c r="W1841" s="157">
        <v>0.5</v>
      </c>
      <c r="X1841" s="157"/>
      <c r="Y1841" s="157">
        <v>0</v>
      </c>
      <c r="Z1841" s="157">
        <v>1</v>
      </c>
      <c r="AA1841" s="157">
        <v>0</v>
      </c>
      <c r="AB1841" s="157">
        <v>0</v>
      </c>
      <c r="AC1841" s="157">
        <v>0</v>
      </c>
      <c r="AD1841" s="157">
        <v>0</v>
      </c>
      <c r="AE1841" s="157">
        <v>16</v>
      </c>
      <c r="AF1841" s="157">
        <v>1</v>
      </c>
      <c r="AG1841" s="157">
        <v>5</v>
      </c>
      <c r="AH1841" s="163">
        <v>0</v>
      </c>
      <c r="AI1841" s="163">
        <v>0</v>
      </c>
      <c r="AJ1841" s="163">
        <v>0</v>
      </c>
      <c r="AK1841" s="163">
        <v>0</v>
      </c>
      <c r="AL1841" s="157">
        <v>0</v>
      </c>
      <c r="AM1841" s="157">
        <v>0</v>
      </c>
      <c r="AN1841" s="157">
        <v>0</v>
      </c>
      <c r="AO1841" s="157">
        <v>0.8</v>
      </c>
      <c r="AP1841" s="157">
        <v>15000</v>
      </c>
      <c r="AQ1841" s="157">
        <v>0.8</v>
      </c>
      <c r="AR1841" s="157">
        <v>0</v>
      </c>
      <c r="AS1841" s="169">
        <v>0</v>
      </c>
      <c r="AT1841" s="241" t="s">
        <v>2315</v>
      </c>
      <c r="AU1841" s="168"/>
      <c r="AV1841" s="161" t="s">
        <v>173</v>
      </c>
      <c r="AW1841" s="157" t="s">
        <v>159</v>
      </c>
      <c r="AX1841" s="155">
        <v>10000007</v>
      </c>
      <c r="AY1841" s="155">
        <v>77001603</v>
      </c>
      <c r="AZ1841" s="161" t="s">
        <v>183</v>
      </c>
      <c r="BA1841" s="161" t="s">
        <v>226</v>
      </c>
      <c r="BB1841" s="164">
        <v>0</v>
      </c>
      <c r="BC1841" s="164">
        <v>0</v>
      </c>
      <c r="BD1841" s="172" t="s">
        <v>2316</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20.100000000000001" customHeight="1">
      <c r="C1842" s="155">
        <v>77001604</v>
      </c>
      <c r="D1842" s="156" t="s">
        <v>2317</v>
      </c>
      <c r="E1842" s="157">
        <v>1</v>
      </c>
      <c r="F1842" s="20">
        <v>80000001</v>
      </c>
      <c r="G1842" s="157">
        <v>0</v>
      </c>
      <c r="H1842" s="157">
        <v>0</v>
      </c>
      <c r="I1842" s="155">
        <v>1</v>
      </c>
      <c r="J1842" s="157">
        <v>0</v>
      </c>
      <c r="K1842" s="157">
        <v>0</v>
      </c>
      <c r="L1842" s="157">
        <v>0</v>
      </c>
      <c r="M1842" s="157">
        <v>0</v>
      </c>
      <c r="N1842" s="157">
        <v>2</v>
      </c>
      <c r="O1842" s="157">
        <v>3</v>
      </c>
      <c r="P1842" s="157">
        <v>0.2</v>
      </c>
      <c r="Q1842" s="157">
        <v>0</v>
      </c>
      <c r="R1842" s="163">
        <v>0</v>
      </c>
      <c r="S1842" s="157">
        <v>0</v>
      </c>
      <c r="T1842" s="157">
        <v>1</v>
      </c>
      <c r="U1842" s="157">
        <v>1</v>
      </c>
      <c r="V1842" s="157">
        <v>0</v>
      </c>
      <c r="W1842" s="157">
        <v>1</v>
      </c>
      <c r="X1842" s="157"/>
      <c r="Y1842" s="157">
        <v>0</v>
      </c>
      <c r="Z1842" s="157">
        <v>1</v>
      </c>
      <c r="AA1842" s="157">
        <v>0</v>
      </c>
      <c r="AB1842" s="157">
        <v>0</v>
      </c>
      <c r="AC1842" s="157">
        <v>0</v>
      </c>
      <c r="AD1842" s="157">
        <v>1</v>
      </c>
      <c r="AE1842" s="157">
        <v>8</v>
      </c>
      <c r="AF1842" s="157">
        <v>1</v>
      </c>
      <c r="AG1842" s="157">
        <v>4</v>
      </c>
      <c r="AH1842" s="163">
        <v>0</v>
      </c>
      <c r="AI1842" s="163">
        <v>1</v>
      </c>
      <c r="AJ1842" s="163">
        <v>0</v>
      </c>
      <c r="AK1842" s="163">
        <v>2</v>
      </c>
      <c r="AL1842" s="157">
        <v>0</v>
      </c>
      <c r="AM1842" s="157">
        <v>0</v>
      </c>
      <c r="AN1842" s="157">
        <v>0</v>
      </c>
      <c r="AO1842" s="157">
        <v>0.5</v>
      </c>
      <c r="AP1842" s="157">
        <v>600</v>
      </c>
      <c r="AQ1842" s="157">
        <v>0.5</v>
      </c>
      <c r="AR1842" s="157">
        <v>0</v>
      </c>
      <c r="AS1842" s="163">
        <v>0</v>
      </c>
      <c r="AT1842" s="157">
        <v>97006001</v>
      </c>
      <c r="AU1842" s="157"/>
      <c r="AV1842" s="156" t="s">
        <v>153</v>
      </c>
      <c r="AW1842" s="157" t="s">
        <v>159</v>
      </c>
      <c r="AX1842" s="155">
        <v>10000001</v>
      </c>
      <c r="AY1842" s="155">
        <v>77001604</v>
      </c>
      <c r="AZ1842" s="156" t="s">
        <v>1976</v>
      </c>
      <c r="BA1842" s="157">
        <v>0</v>
      </c>
      <c r="BB1842" s="164">
        <v>0</v>
      </c>
      <c r="BC1842" s="164">
        <v>0</v>
      </c>
      <c r="BD1842" s="170" t="s">
        <v>2318</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77001603</v>
      </c>
      <c r="BS1842" s="163"/>
      <c r="BT1842" s="163"/>
      <c r="BU1842" s="163"/>
      <c r="BV1842" s="163">
        <v>0</v>
      </c>
      <c r="BW1842" s="163">
        <v>0</v>
      </c>
      <c r="BX1842" s="163">
        <v>0</v>
      </c>
    </row>
    <row r="1843" spans="3:76" ht="20.100000000000001" customHeight="1">
      <c r="C1843" s="155">
        <v>77001605</v>
      </c>
      <c r="D1843" s="156" t="s">
        <v>2319</v>
      </c>
      <c r="E1843" s="159">
        <v>1</v>
      </c>
      <c r="F1843" s="20">
        <v>80000001</v>
      </c>
      <c r="G1843" s="157">
        <v>0</v>
      </c>
      <c r="H1843" s="157">
        <v>0</v>
      </c>
      <c r="I1843" s="155">
        <v>1</v>
      </c>
      <c r="J1843" s="155">
        <v>0</v>
      </c>
      <c r="K1843" s="155">
        <v>0</v>
      </c>
      <c r="L1843" s="157">
        <v>0</v>
      </c>
      <c r="M1843" s="157">
        <v>0</v>
      </c>
      <c r="N1843" s="157">
        <v>2</v>
      </c>
      <c r="O1843" s="157">
        <v>16</v>
      </c>
      <c r="P1843" s="157">
        <v>30</v>
      </c>
      <c r="Q1843" s="157">
        <v>0</v>
      </c>
      <c r="R1843" s="163">
        <v>0</v>
      </c>
      <c r="S1843" s="157">
        <v>0</v>
      </c>
      <c r="T1843" s="157">
        <v>1</v>
      </c>
      <c r="U1843" s="159">
        <v>1</v>
      </c>
      <c r="V1843" s="157">
        <v>0</v>
      </c>
      <c r="W1843" s="157">
        <v>0</v>
      </c>
      <c r="X1843" s="157"/>
      <c r="Y1843" s="157">
        <v>0</v>
      </c>
      <c r="Z1843" s="157">
        <v>1</v>
      </c>
      <c r="AA1843" s="157">
        <v>0</v>
      </c>
      <c r="AB1843" s="157">
        <v>0</v>
      </c>
      <c r="AC1843" s="157">
        <v>0</v>
      </c>
      <c r="AD1843" s="157">
        <v>1</v>
      </c>
      <c r="AE1843" s="157">
        <v>0</v>
      </c>
      <c r="AF1843" s="157">
        <v>1</v>
      </c>
      <c r="AG1843" s="157">
        <v>15</v>
      </c>
      <c r="AH1843" s="163">
        <v>0</v>
      </c>
      <c r="AI1843" s="163">
        <v>1</v>
      </c>
      <c r="AJ1843" s="163">
        <v>0</v>
      </c>
      <c r="AK1843" s="163">
        <v>1.5</v>
      </c>
      <c r="AL1843" s="157">
        <v>0</v>
      </c>
      <c r="AM1843" s="157">
        <v>0</v>
      </c>
      <c r="AN1843" s="157">
        <v>0</v>
      </c>
      <c r="AO1843" s="157">
        <v>1</v>
      </c>
      <c r="AP1843" s="157">
        <v>3000</v>
      </c>
      <c r="AQ1843" s="157">
        <v>0.5</v>
      </c>
      <c r="AR1843" s="157">
        <v>0</v>
      </c>
      <c r="AS1843" s="239" t="s">
        <v>2320</v>
      </c>
      <c r="AT1843" s="168">
        <v>0</v>
      </c>
      <c r="AU1843" s="168"/>
      <c r="AV1843" s="156" t="s">
        <v>154</v>
      </c>
      <c r="AW1843" s="157" t="s">
        <v>161</v>
      </c>
      <c r="AX1843" s="155">
        <v>0</v>
      </c>
      <c r="AY1843" s="155">
        <v>0</v>
      </c>
      <c r="AZ1843" s="156" t="s">
        <v>156</v>
      </c>
      <c r="BA1843" s="157">
        <v>0</v>
      </c>
      <c r="BB1843" s="164">
        <v>0</v>
      </c>
      <c r="BC1843" s="164">
        <v>0</v>
      </c>
      <c r="BD1843" s="172" t="s">
        <v>2321</v>
      </c>
      <c r="BE1843" s="157">
        <v>0</v>
      </c>
      <c r="BF1843" s="157">
        <v>0</v>
      </c>
      <c r="BG1843" s="157">
        <v>0</v>
      </c>
      <c r="BH1843" s="157">
        <v>0</v>
      </c>
      <c r="BI1843" s="157">
        <v>0</v>
      </c>
      <c r="BJ1843" s="157">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20.100000000000001" customHeight="1">
      <c r="C1844" s="155">
        <v>77001606</v>
      </c>
      <c r="D1844" s="156" t="s">
        <v>2322</v>
      </c>
      <c r="E1844" s="159">
        <v>1</v>
      </c>
      <c r="F1844" s="20">
        <v>80000001</v>
      </c>
      <c r="G1844" s="157">
        <v>0</v>
      </c>
      <c r="H1844" s="157">
        <v>0</v>
      </c>
      <c r="I1844" s="155">
        <v>1</v>
      </c>
      <c r="J1844" s="155">
        <v>0</v>
      </c>
      <c r="K1844" s="155">
        <v>0</v>
      </c>
      <c r="L1844" s="157">
        <v>0</v>
      </c>
      <c r="M1844" s="157">
        <v>0</v>
      </c>
      <c r="N1844" s="157">
        <v>2</v>
      </c>
      <c r="O1844" s="157">
        <v>2</v>
      </c>
      <c r="P1844" s="157">
        <v>0.4</v>
      </c>
      <c r="Q1844" s="157">
        <v>0</v>
      </c>
      <c r="R1844" s="163">
        <v>0</v>
      </c>
      <c r="S1844" s="157">
        <v>0</v>
      </c>
      <c r="T1844" s="157">
        <v>1</v>
      </c>
      <c r="U1844" s="159">
        <v>1</v>
      </c>
      <c r="V1844" s="157">
        <v>0</v>
      </c>
      <c r="W1844" s="157">
        <v>1</v>
      </c>
      <c r="X1844" s="157"/>
      <c r="Y1844" s="157">
        <v>0</v>
      </c>
      <c r="Z1844" s="157">
        <v>1</v>
      </c>
      <c r="AA1844" s="157">
        <v>0</v>
      </c>
      <c r="AB1844" s="157">
        <v>0</v>
      </c>
      <c r="AC1844" s="157">
        <v>0</v>
      </c>
      <c r="AD1844" s="157">
        <v>1</v>
      </c>
      <c r="AE1844" s="157">
        <v>24</v>
      </c>
      <c r="AF1844" s="157">
        <v>2</v>
      </c>
      <c r="AG1844" s="157" t="s">
        <v>1974</v>
      </c>
      <c r="AH1844" s="163">
        <v>0</v>
      </c>
      <c r="AI1844" s="163">
        <v>2</v>
      </c>
      <c r="AJ1844" s="163">
        <v>0</v>
      </c>
      <c r="AK1844" s="163">
        <v>1.5</v>
      </c>
      <c r="AL1844" s="157">
        <v>0</v>
      </c>
      <c r="AM1844" s="157">
        <v>0</v>
      </c>
      <c r="AN1844" s="157">
        <v>0</v>
      </c>
      <c r="AO1844" s="157">
        <v>1.5</v>
      </c>
      <c r="AP1844" s="157">
        <v>1600</v>
      </c>
      <c r="AQ1844" s="157">
        <v>1</v>
      </c>
      <c r="AR1844" s="157">
        <v>15</v>
      </c>
      <c r="AS1844" s="163">
        <v>0</v>
      </c>
      <c r="AT1844" s="168">
        <v>0</v>
      </c>
      <c r="AU1844" s="168"/>
      <c r="AV1844" s="156" t="s">
        <v>154</v>
      </c>
      <c r="AW1844" s="157" t="s">
        <v>161</v>
      </c>
      <c r="AX1844" s="155">
        <v>0</v>
      </c>
      <c r="AY1844" s="155">
        <v>0</v>
      </c>
      <c r="AZ1844" s="156" t="s">
        <v>431</v>
      </c>
      <c r="BA1844" s="157">
        <v>0</v>
      </c>
      <c r="BB1844" s="164">
        <v>0</v>
      </c>
      <c r="BC1844" s="164">
        <v>0</v>
      </c>
      <c r="BD1844" s="172" t="s">
        <v>2323</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77001607</v>
      </c>
      <c r="BS1844" s="163"/>
      <c r="BT1844" s="163"/>
      <c r="BU1844" s="163"/>
      <c r="BV1844" s="163">
        <v>0</v>
      </c>
      <c r="BW1844" s="163">
        <v>0</v>
      </c>
      <c r="BX1844" s="163">
        <v>0</v>
      </c>
    </row>
    <row r="1845" spans="3:76" ht="20.100000000000001" customHeight="1">
      <c r="C1845" s="155">
        <v>77001607</v>
      </c>
      <c r="D1845" s="156" t="s">
        <v>2324</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1.5</v>
      </c>
      <c r="X1845" s="157"/>
      <c r="Y1845" s="157">
        <v>0</v>
      </c>
      <c r="Z1845" s="157">
        <v>1</v>
      </c>
      <c r="AA1845" s="157">
        <v>0</v>
      </c>
      <c r="AB1845" s="157">
        <v>0</v>
      </c>
      <c r="AC1845" s="157">
        <v>0</v>
      </c>
      <c r="AD1845" s="157">
        <v>1</v>
      </c>
      <c r="AE1845" s="157">
        <v>12</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2325</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77001608</v>
      </c>
      <c r="BS1845" s="163"/>
      <c r="BT1845" s="163"/>
      <c r="BU1845" s="163"/>
      <c r="BV1845" s="163">
        <v>0</v>
      </c>
      <c r="BW1845" s="163">
        <v>0</v>
      </c>
      <c r="BX1845" s="163">
        <v>0</v>
      </c>
    </row>
    <row r="1846" spans="3:76" ht="20.100000000000001" customHeight="1">
      <c r="C1846" s="155">
        <v>77001608</v>
      </c>
      <c r="D1846" s="156" t="s">
        <v>2326</v>
      </c>
      <c r="E1846" s="157">
        <v>1</v>
      </c>
      <c r="F1846" s="20">
        <v>80000001</v>
      </c>
      <c r="G1846" s="155">
        <v>0</v>
      </c>
      <c r="H1846" s="155">
        <v>0</v>
      </c>
      <c r="I1846" s="155">
        <v>1</v>
      </c>
      <c r="J1846" s="155">
        <v>0</v>
      </c>
      <c r="K1846" s="155">
        <v>0</v>
      </c>
      <c r="L1846" s="157">
        <v>0</v>
      </c>
      <c r="M1846" s="157">
        <v>0</v>
      </c>
      <c r="N1846" s="157">
        <v>2</v>
      </c>
      <c r="O1846" s="157">
        <v>16</v>
      </c>
      <c r="P1846" s="157">
        <v>8</v>
      </c>
      <c r="Q1846" s="157">
        <v>0</v>
      </c>
      <c r="R1846" s="163">
        <v>3</v>
      </c>
      <c r="S1846" s="157">
        <v>0</v>
      </c>
      <c r="T1846" s="157">
        <v>1</v>
      </c>
      <c r="U1846" s="157">
        <v>2</v>
      </c>
      <c r="V1846" s="157">
        <v>0</v>
      </c>
      <c r="W1846" s="157">
        <v>0.5</v>
      </c>
      <c r="X1846" s="157"/>
      <c r="Y1846" s="157">
        <v>0</v>
      </c>
      <c r="Z1846" s="157">
        <v>0</v>
      </c>
      <c r="AA1846" s="157">
        <v>0</v>
      </c>
      <c r="AB1846" s="157">
        <v>0</v>
      </c>
      <c r="AC1846" s="157">
        <v>0</v>
      </c>
      <c r="AD1846" s="157">
        <v>0</v>
      </c>
      <c r="AE1846" s="157">
        <v>0</v>
      </c>
      <c r="AF1846" s="157">
        <v>1</v>
      </c>
      <c r="AG1846" s="157">
        <v>3</v>
      </c>
      <c r="AH1846" s="163">
        <v>6</v>
      </c>
      <c r="AI1846" s="163">
        <v>1</v>
      </c>
      <c r="AJ1846" s="163">
        <v>0</v>
      </c>
      <c r="AK1846" s="163">
        <v>1.5</v>
      </c>
      <c r="AL1846" s="157">
        <v>0</v>
      </c>
      <c r="AM1846" s="157">
        <v>0</v>
      </c>
      <c r="AN1846" s="157">
        <v>0</v>
      </c>
      <c r="AO1846" s="157">
        <v>1</v>
      </c>
      <c r="AP1846" s="157">
        <v>5000</v>
      </c>
      <c r="AQ1846" s="157">
        <v>1</v>
      </c>
      <c r="AR1846" s="157">
        <v>0</v>
      </c>
      <c r="AS1846" s="163">
        <v>0</v>
      </c>
      <c r="AT1846" s="241" t="s">
        <v>2315</v>
      </c>
      <c r="AU1846" s="168"/>
      <c r="AV1846" s="161" t="s">
        <v>173</v>
      </c>
      <c r="AW1846" s="157" t="s">
        <v>159</v>
      </c>
      <c r="AX1846" s="155">
        <v>10000007</v>
      </c>
      <c r="AY1846" s="243" t="s">
        <v>2309</v>
      </c>
      <c r="AZ1846" s="156" t="s">
        <v>156</v>
      </c>
      <c r="BA1846" s="157" t="s">
        <v>2327</v>
      </c>
      <c r="BB1846" s="164">
        <v>0</v>
      </c>
      <c r="BC1846" s="164">
        <v>0</v>
      </c>
      <c r="BD1846" s="172" t="s">
        <v>2328</v>
      </c>
      <c r="BE1846" s="157">
        <v>0</v>
      </c>
      <c r="BF1846" s="157">
        <v>0</v>
      </c>
      <c r="BG1846" s="157">
        <v>0</v>
      </c>
      <c r="BH1846" s="157">
        <v>0</v>
      </c>
      <c r="BI1846" s="157">
        <v>0</v>
      </c>
      <c r="BJ1846" s="157">
        <v>0</v>
      </c>
      <c r="BK1846" s="159">
        <v>0</v>
      </c>
      <c r="BL1846" s="163">
        <v>0</v>
      </c>
      <c r="BM1846" s="163">
        <v>0</v>
      </c>
      <c r="BN1846" s="163">
        <v>0</v>
      </c>
      <c r="BO1846" s="163">
        <v>0</v>
      </c>
      <c r="BP1846" s="163">
        <v>0</v>
      </c>
      <c r="BQ1846" s="163">
        <v>0</v>
      </c>
      <c r="BR1846" s="163">
        <v>0</v>
      </c>
      <c r="BS1846" s="163"/>
      <c r="BT1846" s="163"/>
      <c r="BU1846" s="163"/>
      <c r="BV1846" s="163">
        <v>0</v>
      </c>
      <c r="BW1846" s="163">
        <v>0</v>
      </c>
      <c r="BX1846" s="163">
        <v>0</v>
      </c>
    </row>
    <row r="1847" spans="3:76" ht="20.100000000000001" customHeight="1">
      <c r="C1847" s="155">
        <v>77001609</v>
      </c>
      <c r="D1847" s="156" t="s">
        <v>2324</v>
      </c>
      <c r="E1847" s="157">
        <v>1</v>
      </c>
      <c r="F1847" s="20">
        <v>80000001</v>
      </c>
      <c r="G1847" s="157">
        <v>0</v>
      </c>
      <c r="H1847" s="157">
        <v>0</v>
      </c>
      <c r="I1847" s="155">
        <v>1</v>
      </c>
      <c r="J1847" s="157">
        <v>0</v>
      </c>
      <c r="K1847" s="157">
        <v>0</v>
      </c>
      <c r="L1847" s="157">
        <v>0</v>
      </c>
      <c r="M1847" s="157">
        <v>0</v>
      </c>
      <c r="N1847" s="157">
        <v>2</v>
      </c>
      <c r="O1847" s="157">
        <v>3</v>
      </c>
      <c r="P1847" s="157">
        <v>0.2</v>
      </c>
      <c r="Q1847" s="157">
        <v>0</v>
      </c>
      <c r="R1847" s="163">
        <v>0</v>
      </c>
      <c r="S1847" s="157">
        <v>0</v>
      </c>
      <c r="T1847" s="157">
        <v>1</v>
      </c>
      <c r="U1847" s="157">
        <v>1</v>
      </c>
      <c r="V1847" s="157">
        <v>0</v>
      </c>
      <c r="W1847" s="157">
        <v>1.5</v>
      </c>
      <c r="X1847" s="157"/>
      <c r="Y1847" s="157">
        <v>0</v>
      </c>
      <c r="Z1847" s="157">
        <v>1</v>
      </c>
      <c r="AA1847" s="157">
        <v>0</v>
      </c>
      <c r="AB1847" s="157">
        <v>0</v>
      </c>
      <c r="AC1847" s="157">
        <v>0</v>
      </c>
      <c r="AD1847" s="157">
        <v>1</v>
      </c>
      <c r="AE1847" s="157">
        <v>12</v>
      </c>
      <c r="AF1847" s="157">
        <v>1</v>
      </c>
      <c r="AG1847" s="157">
        <v>4</v>
      </c>
      <c r="AH1847" s="163">
        <v>0</v>
      </c>
      <c r="AI1847" s="163">
        <v>1</v>
      </c>
      <c r="AJ1847" s="163">
        <v>0</v>
      </c>
      <c r="AK1847" s="163">
        <v>2</v>
      </c>
      <c r="AL1847" s="157">
        <v>0</v>
      </c>
      <c r="AM1847" s="157">
        <v>0</v>
      </c>
      <c r="AN1847" s="157">
        <v>0</v>
      </c>
      <c r="AO1847" s="157">
        <v>0.5</v>
      </c>
      <c r="AP1847" s="157">
        <v>600</v>
      </c>
      <c r="AQ1847" s="157">
        <v>0.5</v>
      </c>
      <c r="AR1847" s="157">
        <v>0</v>
      </c>
      <c r="AS1847" s="163">
        <v>0</v>
      </c>
      <c r="AT1847" s="157">
        <v>97006001</v>
      </c>
      <c r="AU1847" s="157"/>
      <c r="AV1847" s="156" t="s">
        <v>153</v>
      </c>
      <c r="AW1847" s="157" t="s">
        <v>159</v>
      </c>
      <c r="AX1847" s="155">
        <v>10000001</v>
      </c>
      <c r="AY1847" s="155">
        <v>77001604</v>
      </c>
      <c r="AZ1847" s="156" t="s">
        <v>1976</v>
      </c>
      <c r="BA1847" s="157">
        <v>0</v>
      </c>
      <c r="BB1847" s="164">
        <v>0</v>
      </c>
      <c r="BC1847" s="164">
        <v>0</v>
      </c>
      <c r="BD1847" s="170" t="s">
        <v>2329</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20.100000000000001" customHeight="1">
      <c r="C1848" s="48">
        <v>77001701</v>
      </c>
      <c r="D1848" s="47" t="s">
        <v>2330</v>
      </c>
      <c r="E1848" s="91">
        <v>1</v>
      </c>
      <c r="F1848" s="20">
        <v>80000001</v>
      </c>
      <c r="G1848" s="46">
        <v>0</v>
      </c>
      <c r="H1848" s="46">
        <v>0</v>
      </c>
      <c r="I1848" s="48">
        <v>1</v>
      </c>
      <c r="J1848" s="48">
        <v>0</v>
      </c>
      <c r="K1848" s="48">
        <v>0</v>
      </c>
      <c r="L1848" s="46">
        <v>0</v>
      </c>
      <c r="M1848" s="46">
        <v>0</v>
      </c>
      <c r="N1848" s="46">
        <v>2</v>
      </c>
      <c r="O1848" s="46">
        <v>1</v>
      </c>
      <c r="P1848" s="46">
        <v>0.2</v>
      </c>
      <c r="Q1848" s="46">
        <v>0</v>
      </c>
      <c r="R1848" s="52">
        <v>0</v>
      </c>
      <c r="S1848" s="46">
        <v>0</v>
      </c>
      <c r="T1848" s="46">
        <v>1</v>
      </c>
      <c r="U1848" s="91">
        <v>1</v>
      </c>
      <c r="V1848" s="46">
        <v>0</v>
      </c>
      <c r="W1848" s="46">
        <v>0.8</v>
      </c>
      <c r="X1848" s="46"/>
      <c r="Y1848" s="46">
        <v>150</v>
      </c>
      <c r="Z1848" s="46">
        <v>1</v>
      </c>
      <c r="AA1848" s="46">
        <v>0</v>
      </c>
      <c r="AB1848" s="46">
        <v>0</v>
      </c>
      <c r="AC1848" s="46">
        <v>0</v>
      </c>
      <c r="AD1848" s="46">
        <v>1</v>
      </c>
      <c r="AE1848" s="46">
        <v>8</v>
      </c>
      <c r="AF1848" s="46">
        <v>2</v>
      </c>
      <c r="AG1848" s="46" t="s">
        <v>1974</v>
      </c>
      <c r="AH1848" s="52">
        <v>0</v>
      </c>
      <c r="AI1848" s="52">
        <v>2</v>
      </c>
      <c r="AJ1848" s="52">
        <v>0</v>
      </c>
      <c r="AK1848" s="52">
        <v>1.5</v>
      </c>
      <c r="AL1848" s="46">
        <v>0</v>
      </c>
      <c r="AM1848" s="46">
        <v>0</v>
      </c>
      <c r="AN1848" s="46">
        <v>0</v>
      </c>
      <c r="AO1848" s="46">
        <v>1.2</v>
      </c>
      <c r="AP1848" s="46">
        <v>1200</v>
      </c>
      <c r="AQ1848" s="46">
        <v>1</v>
      </c>
      <c r="AR1848" s="46">
        <v>15</v>
      </c>
      <c r="AS1848" s="231" t="s">
        <v>153</v>
      </c>
      <c r="AT1848" s="246" t="s">
        <v>2331</v>
      </c>
      <c r="AU1848" s="180"/>
      <c r="AV1848" s="47" t="s">
        <v>202</v>
      </c>
      <c r="AW1848" s="46" t="s">
        <v>161</v>
      </c>
      <c r="AX1848" s="48">
        <v>10000011</v>
      </c>
      <c r="AY1848" s="48">
        <v>77001706</v>
      </c>
      <c r="AZ1848" s="47" t="s">
        <v>431</v>
      </c>
      <c r="BA1848" s="46">
        <v>0</v>
      </c>
      <c r="BB1848" s="83">
        <v>0</v>
      </c>
      <c r="BC1848" s="83">
        <v>0</v>
      </c>
      <c r="BD1848" s="54" t="s">
        <v>2332</v>
      </c>
      <c r="BE1848" s="46">
        <v>0</v>
      </c>
      <c r="BF1848" s="46">
        <v>0</v>
      </c>
      <c r="BG1848" s="46">
        <v>0</v>
      </c>
      <c r="BH1848" s="46">
        <v>0</v>
      </c>
      <c r="BI1848" s="46">
        <v>0</v>
      </c>
      <c r="BJ1848" s="46">
        <v>0</v>
      </c>
      <c r="BK1848" s="91">
        <v>0</v>
      </c>
      <c r="BL1848" s="52">
        <v>0</v>
      </c>
      <c r="BM1848" s="52">
        <v>0</v>
      </c>
      <c r="BN1848" s="52">
        <v>0</v>
      </c>
      <c r="BO1848" s="52">
        <v>0</v>
      </c>
      <c r="BP1848" s="52">
        <v>0</v>
      </c>
      <c r="BQ1848" s="52">
        <v>0</v>
      </c>
      <c r="BR1848" s="52">
        <v>77001702</v>
      </c>
      <c r="BS1848" s="52"/>
      <c r="BT1848" s="52"/>
      <c r="BU1848" s="52"/>
      <c r="BV1848" s="52">
        <v>0</v>
      </c>
      <c r="BW1848" s="52">
        <v>0</v>
      </c>
      <c r="BX1848" s="52">
        <v>0</v>
      </c>
    </row>
    <row r="1849" spans="3:76" ht="20.100000000000001" customHeight="1">
      <c r="C1849" s="48">
        <v>77001702</v>
      </c>
      <c r="D1849" s="47" t="s">
        <v>2333</v>
      </c>
      <c r="E1849" s="46">
        <v>1</v>
      </c>
      <c r="F1849" s="20">
        <v>80000001</v>
      </c>
      <c r="G1849" s="46">
        <v>0</v>
      </c>
      <c r="H1849" s="46">
        <v>0</v>
      </c>
      <c r="I1849" s="48">
        <v>1</v>
      </c>
      <c r="J1849" s="46">
        <v>0</v>
      </c>
      <c r="K1849" s="46">
        <v>0</v>
      </c>
      <c r="L1849" s="46">
        <v>0</v>
      </c>
      <c r="M1849" s="46">
        <v>0</v>
      </c>
      <c r="N1849" s="46">
        <v>2</v>
      </c>
      <c r="O1849" s="46">
        <v>3</v>
      </c>
      <c r="P1849" s="46">
        <v>0.2</v>
      </c>
      <c r="Q1849" s="46">
        <v>0</v>
      </c>
      <c r="R1849" s="52">
        <v>0</v>
      </c>
      <c r="S1849" s="46">
        <v>0</v>
      </c>
      <c r="T1849" s="46">
        <v>1</v>
      </c>
      <c r="U1849" s="46">
        <v>1</v>
      </c>
      <c r="V1849" s="46">
        <v>0</v>
      </c>
      <c r="W1849" s="46">
        <v>1</v>
      </c>
      <c r="X1849" s="46"/>
      <c r="Y1849" s="46">
        <v>0</v>
      </c>
      <c r="Z1849" s="46">
        <v>1</v>
      </c>
      <c r="AA1849" s="46">
        <v>0</v>
      </c>
      <c r="AB1849" s="46">
        <v>0</v>
      </c>
      <c r="AC1849" s="46">
        <v>0</v>
      </c>
      <c r="AD1849" s="46">
        <v>1</v>
      </c>
      <c r="AE1849" s="46">
        <v>6</v>
      </c>
      <c r="AF1849" s="46">
        <v>1</v>
      </c>
      <c r="AG1849" s="46">
        <v>4</v>
      </c>
      <c r="AH1849" s="52">
        <v>0</v>
      </c>
      <c r="AI1849" s="52">
        <v>1</v>
      </c>
      <c r="AJ1849" s="52">
        <v>0</v>
      </c>
      <c r="AK1849" s="52">
        <v>2</v>
      </c>
      <c r="AL1849" s="46">
        <v>0</v>
      </c>
      <c r="AM1849" s="46">
        <v>0</v>
      </c>
      <c r="AN1849" s="46">
        <v>0</v>
      </c>
      <c r="AO1849" s="46">
        <v>0.6</v>
      </c>
      <c r="AP1849" s="46">
        <v>700</v>
      </c>
      <c r="AQ1849" s="46">
        <v>0.6</v>
      </c>
      <c r="AR1849" s="46">
        <v>0</v>
      </c>
      <c r="AS1849" s="52">
        <v>0</v>
      </c>
      <c r="AT1849" s="245" t="s">
        <v>2331</v>
      </c>
      <c r="AU1849" s="46"/>
      <c r="AV1849" s="47" t="s">
        <v>153</v>
      </c>
      <c r="AW1849" s="46" t="s">
        <v>159</v>
      </c>
      <c r="AX1849" s="48">
        <v>10000001</v>
      </c>
      <c r="AY1849" s="48">
        <v>77001701</v>
      </c>
      <c r="AZ1849" s="47" t="s">
        <v>1976</v>
      </c>
      <c r="BA1849" s="46">
        <v>0</v>
      </c>
      <c r="BB1849" s="83">
        <v>0</v>
      </c>
      <c r="BC1849" s="83">
        <v>0</v>
      </c>
      <c r="BD1849" s="116" t="s">
        <v>2334</v>
      </c>
      <c r="BE1849" s="46">
        <v>0</v>
      </c>
      <c r="BF1849" s="46">
        <v>0</v>
      </c>
      <c r="BG1849" s="46">
        <v>0</v>
      </c>
      <c r="BH1849" s="46">
        <v>0</v>
      </c>
      <c r="BI1849" s="46">
        <v>0</v>
      </c>
      <c r="BJ1849" s="46">
        <v>0</v>
      </c>
      <c r="BK1849" s="91">
        <v>0</v>
      </c>
      <c r="BL1849" s="52">
        <v>0</v>
      </c>
      <c r="BM1849" s="52">
        <v>0</v>
      </c>
      <c r="BN1849" s="52">
        <v>0</v>
      </c>
      <c r="BO1849" s="52">
        <v>0</v>
      </c>
      <c r="BP1849" s="52">
        <v>0</v>
      </c>
      <c r="BQ1849" s="52">
        <v>0</v>
      </c>
      <c r="BR1849" s="52">
        <v>77001706</v>
      </c>
      <c r="BS1849" s="52"/>
      <c r="BT1849" s="52"/>
      <c r="BU1849" s="52"/>
      <c r="BV1849" s="52">
        <v>0</v>
      </c>
      <c r="BW1849" s="52">
        <v>0</v>
      </c>
      <c r="BX1849" s="52">
        <v>0</v>
      </c>
    </row>
    <row r="1850" spans="3:76" ht="20.100000000000001" customHeight="1">
      <c r="C1850" s="48">
        <v>77001703</v>
      </c>
      <c r="D1850" s="47" t="s">
        <v>2335</v>
      </c>
      <c r="E1850" s="46">
        <v>1</v>
      </c>
      <c r="F1850" s="20">
        <v>80000001</v>
      </c>
      <c r="G1850" s="46">
        <v>0</v>
      </c>
      <c r="H1850" s="46">
        <v>0</v>
      </c>
      <c r="I1850" s="48">
        <v>1</v>
      </c>
      <c r="J1850" s="46">
        <v>0</v>
      </c>
      <c r="K1850" s="46">
        <v>0</v>
      </c>
      <c r="L1850" s="46">
        <v>0</v>
      </c>
      <c r="M1850" s="46">
        <v>0</v>
      </c>
      <c r="N1850" s="46">
        <v>2</v>
      </c>
      <c r="O1850" s="46">
        <v>3</v>
      </c>
      <c r="P1850" s="46">
        <v>0.3</v>
      </c>
      <c r="Q1850" s="46">
        <v>0</v>
      </c>
      <c r="R1850" s="52">
        <v>0</v>
      </c>
      <c r="S1850" s="46">
        <v>0</v>
      </c>
      <c r="T1850" s="46">
        <v>1</v>
      </c>
      <c r="U1850" s="46">
        <v>2</v>
      </c>
      <c r="V1850" s="46">
        <v>0</v>
      </c>
      <c r="W1850" s="46">
        <v>0</v>
      </c>
      <c r="X1850" s="46"/>
      <c r="Y1850" s="46">
        <v>0</v>
      </c>
      <c r="Z1850" s="46">
        <v>1</v>
      </c>
      <c r="AA1850" s="46">
        <v>0</v>
      </c>
      <c r="AB1850" s="46">
        <v>0</v>
      </c>
      <c r="AC1850" s="46">
        <v>0</v>
      </c>
      <c r="AD1850" s="46">
        <v>0</v>
      </c>
      <c r="AE1850" s="46">
        <v>21</v>
      </c>
      <c r="AF1850" s="46">
        <v>1</v>
      </c>
      <c r="AG1850" s="46">
        <v>1</v>
      </c>
      <c r="AH1850" s="52">
        <v>0</v>
      </c>
      <c r="AI1850" s="52">
        <v>1</v>
      </c>
      <c r="AJ1850" s="52">
        <v>0</v>
      </c>
      <c r="AK1850" s="52">
        <v>1.5</v>
      </c>
      <c r="AL1850" s="46">
        <v>0</v>
      </c>
      <c r="AM1850" s="46">
        <v>0</v>
      </c>
      <c r="AN1850" s="46">
        <v>0</v>
      </c>
      <c r="AO1850" s="46">
        <v>0</v>
      </c>
      <c r="AP1850" s="46">
        <v>300</v>
      </c>
      <c r="AQ1850" s="46">
        <v>0</v>
      </c>
      <c r="AR1850" s="46">
        <v>0</v>
      </c>
      <c r="AS1850" s="231" t="s">
        <v>2336</v>
      </c>
      <c r="AT1850" s="46">
        <v>0</v>
      </c>
      <c r="AU1850" s="46"/>
      <c r="AV1850" s="47" t="s">
        <v>173</v>
      </c>
      <c r="AW1850" s="46" t="s">
        <v>159</v>
      </c>
      <c r="AX1850" s="48">
        <v>0</v>
      </c>
      <c r="AY1850" s="48">
        <v>0</v>
      </c>
      <c r="AZ1850" s="47" t="s">
        <v>1976</v>
      </c>
      <c r="BA1850" s="46">
        <v>0</v>
      </c>
      <c r="BB1850" s="83">
        <v>0</v>
      </c>
      <c r="BC1850" s="83">
        <v>0</v>
      </c>
      <c r="BD1850" s="116" t="s">
        <v>2337</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77001704</v>
      </c>
      <c r="D1851" s="47" t="s">
        <v>2338</v>
      </c>
      <c r="E1851" s="46">
        <v>1</v>
      </c>
      <c r="F1851" s="20">
        <v>80000001</v>
      </c>
      <c r="G1851" s="46">
        <v>0</v>
      </c>
      <c r="H1851" s="46">
        <v>0</v>
      </c>
      <c r="I1851" s="48">
        <v>1</v>
      </c>
      <c r="J1851" s="48">
        <v>0</v>
      </c>
      <c r="K1851" s="48">
        <v>0</v>
      </c>
      <c r="L1851" s="46">
        <v>0</v>
      </c>
      <c r="M1851" s="46">
        <v>0</v>
      </c>
      <c r="N1851" s="46">
        <v>2</v>
      </c>
      <c r="O1851" s="46">
        <v>3</v>
      </c>
      <c r="P1851" s="46">
        <v>0.2</v>
      </c>
      <c r="Q1851" s="46">
        <v>0</v>
      </c>
      <c r="R1851" s="52">
        <v>0</v>
      </c>
      <c r="S1851" s="46">
        <v>0</v>
      </c>
      <c r="T1851" s="46">
        <v>1</v>
      </c>
      <c r="U1851" s="46">
        <v>1</v>
      </c>
      <c r="V1851" s="46">
        <v>0</v>
      </c>
      <c r="W1851" s="46">
        <v>0</v>
      </c>
      <c r="X1851" s="46"/>
      <c r="Y1851" s="46">
        <v>0</v>
      </c>
      <c r="Z1851" s="46">
        <v>1</v>
      </c>
      <c r="AA1851" s="46">
        <v>0</v>
      </c>
      <c r="AB1851" s="46">
        <v>0</v>
      </c>
      <c r="AC1851" s="46">
        <v>0</v>
      </c>
      <c r="AD1851" s="46">
        <v>1</v>
      </c>
      <c r="AE1851" s="46">
        <v>8</v>
      </c>
      <c r="AF1851" s="46">
        <v>2</v>
      </c>
      <c r="AG1851" s="46" t="s">
        <v>152</v>
      </c>
      <c r="AH1851" s="52">
        <v>0</v>
      </c>
      <c r="AI1851" s="52">
        <v>2</v>
      </c>
      <c r="AJ1851" s="52">
        <v>0</v>
      </c>
      <c r="AK1851" s="52">
        <v>1.5</v>
      </c>
      <c r="AL1851" s="46">
        <v>0</v>
      </c>
      <c r="AM1851" s="46">
        <v>0</v>
      </c>
      <c r="AN1851" s="46">
        <v>0</v>
      </c>
      <c r="AO1851" s="46">
        <v>0.3</v>
      </c>
      <c r="AP1851" s="46">
        <v>300</v>
      </c>
      <c r="AQ1851" s="46">
        <v>0</v>
      </c>
      <c r="AR1851" s="46">
        <v>15</v>
      </c>
      <c r="AS1851" s="52">
        <v>0</v>
      </c>
      <c r="AT1851" s="180">
        <v>0</v>
      </c>
      <c r="AU1851" s="180"/>
      <c r="AV1851" s="47" t="s">
        <v>153</v>
      </c>
      <c r="AW1851" s="46" t="s">
        <v>161</v>
      </c>
      <c r="AX1851" s="48">
        <v>0</v>
      </c>
      <c r="AY1851" s="48">
        <v>0</v>
      </c>
      <c r="AZ1851" s="215" t="s">
        <v>431</v>
      </c>
      <c r="BA1851" s="46">
        <v>1</v>
      </c>
      <c r="BB1851" s="83">
        <v>0</v>
      </c>
      <c r="BC1851" s="83">
        <v>0</v>
      </c>
      <c r="BD1851" s="54" t="s">
        <v>2339</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77001705</v>
      </c>
      <c r="BS1851" s="52"/>
      <c r="BT1851" s="52"/>
      <c r="BU1851" s="52"/>
      <c r="BV1851" s="52">
        <v>0</v>
      </c>
      <c r="BW1851" s="52">
        <v>0</v>
      </c>
      <c r="BX1851" s="52">
        <v>0</v>
      </c>
    </row>
    <row r="1852" spans="3:76" ht="19.5" customHeight="1">
      <c r="C1852" s="48">
        <v>77001705</v>
      </c>
      <c r="D1852" s="53" t="s">
        <v>2338</v>
      </c>
      <c r="E1852" s="46">
        <v>1</v>
      </c>
      <c r="F1852" s="20">
        <v>80000001</v>
      </c>
      <c r="G1852" s="48">
        <v>0</v>
      </c>
      <c r="H1852" s="48">
        <v>0</v>
      </c>
      <c r="I1852" s="46">
        <v>1</v>
      </c>
      <c r="J1852" s="46">
        <v>0</v>
      </c>
      <c r="K1852" s="46">
        <v>0</v>
      </c>
      <c r="L1852" s="48">
        <v>0</v>
      </c>
      <c r="M1852" s="48">
        <v>0</v>
      </c>
      <c r="N1852" s="48">
        <v>2</v>
      </c>
      <c r="O1852" s="48">
        <v>1</v>
      </c>
      <c r="P1852" s="48">
        <v>1</v>
      </c>
      <c r="Q1852" s="48">
        <v>0</v>
      </c>
      <c r="R1852" s="52">
        <v>0</v>
      </c>
      <c r="S1852" s="83">
        <v>0</v>
      </c>
      <c r="T1852" s="46">
        <v>1</v>
      </c>
      <c r="U1852" s="48">
        <v>1</v>
      </c>
      <c r="V1852" s="48">
        <v>0</v>
      </c>
      <c r="W1852" s="48">
        <v>1.5</v>
      </c>
      <c r="X1852" s="48"/>
      <c r="Y1852" s="48">
        <v>0</v>
      </c>
      <c r="Z1852" s="48">
        <v>1</v>
      </c>
      <c r="AA1852" s="48">
        <v>0</v>
      </c>
      <c r="AB1852" s="48">
        <v>0</v>
      </c>
      <c r="AC1852" s="48">
        <v>0</v>
      </c>
      <c r="AD1852" s="48">
        <v>0</v>
      </c>
      <c r="AE1852" s="48">
        <v>0</v>
      </c>
      <c r="AF1852" s="48">
        <v>1</v>
      </c>
      <c r="AG1852" s="202">
        <v>4</v>
      </c>
      <c r="AH1852" s="52">
        <v>0</v>
      </c>
      <c r="AI1852" s="52">
        <v>1</v>
      </c>
      <c r="AJ1852" s="52">
        <v>0</v>
      </c>
      <c r="AK1852" s="52">
        <v>5</v>
      </c>
      <c r="AL1852" s="48">
        <v>0</v>
      </c>
      <c r="AM1852" s="48">
        <v>1</v>
      </c>
      <c r="AN1852" s="48">
        <v>0</v>
      </c>
      <c r="AO1852" s="48">
        <v>0.6</v>
      </c>
      <c r="AP1852" s="48">
        <v>2000</v>
      </c>
      <c r="AQ1852" s="48">
        <v>0.6</v>
      </c>
      <c r="AR1852" s="48">
        <v>0</v>
      </c>
      <c r="AS1852" s="52">
        <v>0</v>
      </c>
      <c r="AT1852" s="252" t="s">
        <v>2331</v>
      </c>
      <c r="AU1852" s="48"/>
      <c r="AV1852" s="53" t="s">
        <v>154</v>
      </c>
      <c r="AW1852" s="48" t="s">
        <v>155</v>
      </c>
      <c r="AX1852" s="48">
        <v>10001005</v>
      </c>
      <c r="AY1852" s="48">
        <v>77001701</v>
      </c>
      <c r="AZ1852" s="53" t="s">
        <v>156</v>
      </c>
      <c r="BA1852" s="53">
        <v>0</v>
      </c>
      <c r="BB1852" s="83">
        <v>0</v>
      </c>
      <c r="BC1852" s="83">
        <v>0</v>
      </c>
      <c r="BD1852" s="87" t="s">
        <v>2340</v>
      </c>
      <c r="BE1852" s="48">
        <v>0</v>
      </c>
      <c r="BF1852" s="46">
        <v>0</v>
      </c>
      <c r="BG1852" s="48">
        <v>0</v>
      </c>
      <c r="BH1852" s="48">
        <v>0</v>
      </c>
      <c r="BI1852" s="48">
        <v>0</v>
      </c>
      <c r="BJ1852" s="48">
        <v>0</v>
      </c>
      <c r="BK1852" s="91">
        <v>0</v>
      </c>
      <c r="BL1852" s="52">
        <v>0</v>
      </c>
      <c r="BM1852" s="52">
        <v>0</v>
      </c>
      <c r="BN1852" s="52">
        <v>0</v>
      </c>
      <c r="BO1852" s="52">
        <v>0</v>
      </c>
      <c r="BP1852" s="52">
        <v>0</v>
      </c>
      <c r="BQ1852" s="52">
        <v>0</v>
      </c>
      <c r="BR1852" s="52">
        <v>0</v>
      </c>
      <c r="BS1852" s="52"/>
      <c r="BT1852" s="52"/>
      <c r="BU1852" s="52"/>
      <c r="BV1852" s="52">
        <v>0</v>
      </c>
      <c r="BW1852" s="52">
        <v>0</v>
      </c>
      <c r="BX1852" s="52">
        <v>0</v>
      </c>
    </row>
    <row r="1853" spans="3:76" ht="20.100000000000001" customHeight="1">
      <c r="C1853" s="48">
        <v>77001706</v>
      </c>
      <c r="D1853" s="53" t="s">
        <v>2338</v>
      </c>
      <c r="E1853" s="46">
        <v>1</v>
      </c>
      <c r="F1853" s="20">
        <v>80000001</v>
      </c>
      <c r="G1853" s="48">
        <v>0</v>
      </c>
      <c r="H1853" s="48">
        <v>0</v>
      </c>
      <c r="I1853" s="46">
        <v>1</v>
      </c>
      <c r="J1853" s="46">
        <v>0</v>
      </c>
      <c r="K1853" s="46">
        <v>0</v>
      </c>
      <c r="L1853" s="48">
        <v>0</v>
      </c>
      <c r="M1853" s="48">
        <v>0</v>
      </c>
      <c r="N1853" s="48">
        <v>2</v>
      </c>
      <c r="O1853" s="48">
        <v>16</v>
      </c>
      <c r="P1853" s="48">
        <v>10</v>
      </c>
      <c r="Q1853" s="48">
        <v>0</v>
      </c>
      <c r="R1853" s="52">
        <v>0</v>
      </c>
      <c r="S1853" s="83">
        <v>0</v>
      </c>
      <c r="T1853" s="46">
        <v>1</v>
      </c>
      <c r="U1853" s="48">
        <v>2</v>
      </c>
      <c r="V1853" s="48">
        <v>0</v>
      </c>
      <c r="W1853" s="48">
        <v>2.5</v>
      </c>
      <c r="X1853" s="48"/>
      <c r="Y1853" s="48">
        <v>0</v>
      </c>
      <c r="Z1853" s="48">
        <v>1</v>
      </c>
      <c r="AA1853" s="48">
        <v>0</v>
      </c>
      <c r="AB1853" s="48">
        <v>0</v>
      </c>
      <c r="AC1853" s="48">
        <v>0</v>
      </c>
      <c r="AD1853" s="48">
        <v>0</v>
      </c>
      <c r="AE1853" s="48">
        <v>0</v>
      </c>
      <c r="AF1853" s="48">
        <v>2</v>
      </c>
      <c r="AG1853" s="48" t="s">
        <v>152</v>
      </c>
      <c r="AH1853" s="52">
        <v>0</v>
      </c>
      <c r="AI1853" s="52">
        <v>2</v>
      </c>
      <c r="AJ1853" s="52">
        <v>0</v>
      </c>
      <c r="AK1853" s="52">
        <v>3</v>
      </c>
      <c r="AL1853" s="48">
        <v>0</v>
      </c>
      <c r="AM1853" s="48">
        <v>0</v>
      </c>
      <c r="AN1853" s="48">
        <v>0</v>
      </c>
      <c r="AO1853" s="48">
        <v>1</v>
      </c>
      <c r="AP1853" s="48">
        <v>2000</v>
      </c>
      <c r="AQ1853" s="48">
        <v>1</v>
      </c>
      <c r="AR1853" s="48">
        <v>0</v>
      </c>
      <c r="AS1853" s="52">
        <v>0</v>
      </c>
      <c r="AT1853" s="48">
        <v>97007001</v>
      </c>
      <c r="AU1853" s="48"/>
      <c r="AV1853" s="53" t="s">
        <v>154</v>
      </c>
      <c r="AW1853" s="48" t="s">
        <v>159</v>
      </c>
      <c r="AX1853" s="48">
        <v>10000015</v>
      </c>
      <c r="AY1853" s="48">
        <v>77001702</v>
      </c>
      <c r="AZ1853" s="47" t="s">
        <v>156</v>
      </c>
      <c r="BA1853" s="53">
        <v>0</v>
      </c>
      <c r="BB1853" s="83">
        <v>0</v>
      </c>
      <c r="BC1853" s="83">
        <v>0</v>
      </c>
      <c r="BD1853" s="87" t="s">
        <v>2341</v>
      </c>
      <c r="BE1853" s="48">
        <v>0</v>
      </c>
      <c r="BF1853" s="46">
        <v>0</v>
      </c>
      <c r="BG1853" s="48">
        <v>0</v>
      </c>
      <c r="BH1853" s="48">
        <v>0</v>
      </c>
      <c r="BI1853" s="48">
        <v>0</v>
      </c>
      <c r="BJ1853" s="48">
        <v>0</v>
      </c>
      <c r="BK1853" s="91">
        <v>0</v>
      </c>
      <c r="BL1853" s="52">
        <v>1</v>
      </c>
      <c r="BM1853" s="52">
        <v>0</v>
      </c>
      <c r="BN1853" s="52">
        <v>0</v>
      </c>
      <c r="BO1853" s="52">
        <v>0</v>
      </c>
      <c r="BP1853" s="52">
        <v>0</v>
      </c>
      <c r="BQ1853" s="52">
        <v>0</v>
      </c>
      <c r="BR1853" s="52">
        <v>0</v>
      </c>
      <c r="BS1853" s="52"/>
      <c r="BT1853" s="52"/>
      <c r="BU1853" s="52"/>
      <c r="BV1853" s="52">
        <v>0</v>
      </c>
      <c r="BW1853" s="52">
        <v>0</v>
      </c>
      <c r="BX1853" s="52">
        <v>0</v>
      </c>
    </row>
    <row r="1854" spans="3:76" ht="20.100000000000001" customHeight="1">
      <c r="C1854" s="48">
        <v>77001707</v>
      </c>
      <c r="D1854" s="47" t="s">
        <v>2342</v>
      </c>
      <c r="E1854" s="91">
        <v>1</v>
      </c>
      <c r="F1854" s="20">
        <v>80000001</v>
      </c>
      <c r="G1854" s="46">
        <v>0</v>
      </c>
      <c r="H1854" s="46">
        <v>0</v>
      </c>
      <c r="I1854" s="48">
        <v>1</v>
      </c>
      <c r="J1854" s="48">
        <v>0</v>
      </c>
      <c r="K1854" s="48">
        <v>0</v>
      </c>
      <c r="L1854" s="46">
        <v>0</v>
      </c>
      <c r="M1854" s="46">
        <v>0</v>
      </c>
      <c r="N1854" s="46">
        <v>2</v>
      </c>
      <c r="O1854" s="46">
        <v>2</v>
      </c>
      <c r="P1854" s="46">
        <v>0.5</v>
      </c>
      <c r="Q1854" s="46">
        <v>0</v>
      </c>
      <c r="R1854" s="52">
        <v>0</v>
      </c>
      <c r="S1854" s="46">
        <v>0</v>
      </c>
      <c r="T1854" s="46">
        <v>1</v>
      </c>
      <c r="U1854" s="91">
        <v>1</v>
      </c>
      <c r="V1854" s="46">
        <v>0</v>
      </c>
      <c r="W1854" s="46">
        <v>2</v>
      </c>
      <c r="X1854" s="46"/>
      <c r="Y1854" s="46">
        <v>0</v>
      </c>
      <c r="Z1854" s="46">
        <v>1</v>
      </c>
      <c r="AA1854" s="46">
        <v>0</v>
      </c>
      <c r="AB1854" s="46">
        <v>0</v>
      </c>
      <c r="AC1854" s="46">
        <v>0</v>
      </c>
      <c r="AD1854" s="46">
        <v>1</v>
      </c>
      <c r="AE1854" s="46">
        <v>30</v>
      </c>
      <c r="AF1854" s="46">
        <v>1</v>
      </c>
      <c r="AG1854" s="46">
        <v>6</v>
      </c>
      <c r="AH1854" s="52">
        <v>0</v>
      </c>
      <c r="AI1854" s="52">
        <v>1</v>
      </c>
      <c r="AJ1854" s="52">
        <v>0</v>
      </c>
      <c r="AK1854" s="52">
        <v>3</v>
      </c>
      <c r="AL1854" s="46">
        <v>0</v>
      </c>
      <c r="AM1854" s="46">
        <v>1</v>
      </c>
      <c r="AN1854" s="46">
        <v>0</v>
      </c>
      <c r="AO1854" s="46">
        <v>1</v>
      </c>
      <c r="AP1854" s="46">
        <v>3000</v>
      </c>
      <c r="AQ1854" s="46">
        <v>1</v>
      </c>
      <c r="AR1854" s="46">
        <v>0</v>
      </c>
      <c r="AS1854" s="231" t="s">
        <v>2343</v>
      </c>
      <c r="AT1854" s="246" t="s">
        <v>2331</v>
      </c>
      <c r="AU1854" s="180"/>
      <c r="AV1854" s="47" t="s">
        <v>158</v>
      </c>
      <c r="AW1854" s="46" t="s">
        <v>161</v>
      </c>
      <c r="AX1854" s="48">
        <v>10000011</v>
      </c>
      <c r="AY1854" s="48">
        <v>77001703</v>
      </c>
      <c r="AZ1854" s="53" t="s">
        <v>156</v>
      </c>
      <c r="BA1854" s="46">
        <v>0</v>
      </c>
      <c r="BB1854" s="83">
        <v>0</v>
      </c>
      <c r="BC1854" s="83">
        <v>0</v>
      </c>
      <c r="BD1854" s="54" t="s">
        <v>2344</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77001708</v>
      </c>
      <c r="D1855" s="47" t="s">
        <v>2345</v>
      </c>
      <c r="E1855" s="48">
        <v>1</v>
      </c>
      <c r="F1855" s="20">
        <v>80000001</v>
      </c>
      <c r="G1855" s="48">
        <v>0</v>
      </c>
      <c r="H1855" s="48">
        <v>0</v>
      </c>
      <c r="I1855" s="48">
        <v>1</v>
      </c>
      <c r="J1855" s="48">
        <v>0</v>
      </c>
      <c r="K1855" s="48">
        <v>0</v>
      </c>
      <c r="L1855" s="46">
        <v>0</v>
      </c>
      <c r="M1855" s="46">
        <v>0</v>
      </c>
      <c r="N1855" s="46">
        <v>2</v>
      </c>
      <c r="O1855" s="46">
        <v>3</v>
      </c>
      <c r="P1855" s="46">
        <v>0.2</v>
      </c>
      <c r="Q1855" s="46">
        <v>0</v>
      </c>
      <c r="R1855" s="52">
        <v>0</v>
      </c>
      <c r="S1855" s="46">
        <v>0</v>
      </c>
      <c r="T1855" s="46">
        <v>1</v>
      </c>
      <c r="U1855" s="46">
        <v>1</v>
      </c>
      <c r="V1855" s="46">
        <v>0</v>
      </c>
      <c r="W1855" s="46">
        <v>0</v>
      </c>
      <c r="X1855" s="46"/>
      <c r="Y1855" s="46">
        <v>0</v>
      </c>
      <c r="Z1855" s="46">
        <v>0</v>
      </c>
      <c r="AA1855" s="46">
        <v>0</v>
      </c>
      <c r="AB1855" s="46">
        <v>0</v>
      </c>
      <c r="AC1855" s="46">
        <v>0</v>
      </c>
      <c r="AD1855" s="46">
        <v>1</v>
      </c>
      <c r="AE1855" s="46">
        <v>0</v>
      </c>
      <c r="AF1855" s="46">
        <v>1</v>
      </c>
      <c r="AG1855" s="46">
        <v>2</v>
      </c>
      <c r="AH1855" s="52">
        <v>0</v>
      </c>
      <c r="AI1855" s="52">
        <v>1</v>
      </c>
      <c r="AJ1855" s="52">
        <v>0</v>
      </c>
      <c r="AK1855" s="52">
        <v>3</v>
      </c>
      <c r="AL1855" s="46">
        <v>0</v>
      </c>
      <c r="AM1855" s="46">
        <v>0</v>
      </c>
      <c r="AN1855" s="46">
        <v>0</v>
      </c>
      <c r="AO1855" s="46">
        <v>0.3</v>
      </c>
      <c r="AP1855" s="46">
        <v>300</v>
      </c>
      <c r="AQ1855" s="46">
        <v>0</v>
      </c>
      <c r="AR1855" s="46">
        <v>0</v>
      </c>
      <c r="AS1855" s="52">
        <v>0</v>
      </c>
      <c r="AT1855" s="180">
        <v>0</v>
      </c>
      <c r="AU1855" s="180"/>
      <c r="AV1855" s="47" t="s">
        <v>153</v>
      </c>
      <c r="AW1855" s="46">
        <v>0</v>
      </c>
      <c r="AX1855" s="48">
        <v>0</v>
      </c>
      <c r="AY1855" s="48">
        <v>0</v>
      </c>
      <c r="AZ1855" s="47" t="s">
        <v>540</v>
      </c>
      <c r="BA1855" s="245" t="s">
        <v>2346</v>
      </c>
      <c r="BB1855" s="83">
        <v>0</v>
      </c>
      <c r="BC1855" s="83">
        <v>0</v>
      </c>
      <c r="BD1855" s="54" t="s">
        <v>2347</v>
      </c>
      <c r="BE1855" s="46">
        <v>0</v>
      </c>
      <c r="BF1855" s="46">
        <v>0</v>
      </c>
      <c r="BG1855" s="46">
        <v>0</v>
      </c>
      <c r="BH1855" s="46">
        <v>0</v>
      </c>
      <c r="BI1855" s="46">
        <v>0</v>
      </c>
      <c r="BJ1855" s="46">
        <v>0</v>
      </c>
      <c r="BK1855" s="91">
        <v>0</v>
      </c>
      <c r="BL1855" s="52">
        <v>0</v>
      </c>
      <c r="BM1855" s="52">
        <v>0</v>
      </c>
      <c r="BN1855" s="52">
        <v>0</v>
      </c>
      <c r="BO1855" s="52">
        <v>0</v>
      </c>
      <c r="BP1855" s="52">
        <v>0</v>
      </c>
      <c r="BQ1855" s="52">
        <v>1</v>
      </c>
      <c r="BR1855" s="52">
        <v>0</v>
      </c>
      <c r="BS1855" s="52"/>
      <c r="BT1855" s="52"/>
      <c r="BU1855" s="52"/>
      <c r="BV1855" s="52">
        <v>0</v>
      </c>
      <c r="BW1855" s="52">
        <v>0</v>
      </c>
      <c r="BX1855" s="52">
        <v>0</v>
      </c>
    </row>
    <row r="1856" spans="3:76" ht="19.5" customHeight="1">
      <c r="C1856" s="48">
        <v>77001709</v>
      </c>
      <c r="D1856" s="47" t="s">
        <v>2348</v>
      </c>
      <c r="E1856" s="48">
        <v>1</v>
      </c>
      <c r="F1856" s="20">
        <v>80000001</v>
      </c>
      <c r="G1856" s="48">
        <v>0</v>
      </c>
      <c r="H1856" s="48">
        <v>0</v>
      </c>
      <c r="I1856" s="48">
        <v>1</v>
      </c>
      <c r="J1856" s="48">
        <v>0</v>
      </c>
      <c r="K1856" s="48">
        <v>0</v>
      </c>
      <c r="L1856" s="46">
        <v>0</v>
      </c>
      <c r="M1856" s="46">
        <v>0</v>
      </c>
      <c r="N1856" s="46">
        <v>2</v>
      </c>
      <c r="O1856" s="46">
        <v>2</v>
      </c>
      <c r="P1856" s="46">
        <v>0.7</v>
      </c>
      <c r="Q1856" s="46">
        <v>0</v>
      </c>
      <c r="R1856" s="52">
        <v>0</v>
      </c>
      <c r="S1856" s="46">
        <v>0</v>
      </c>
      <c r="T1856" s="46">
        <v>1</v>
      </c>
      <c r="U1856" s="46">
        <v>2</v>
      </c>
      <c r="V1856" s="46">
        <v>0</v>
      </c>
      <c r="W1856" s="46">
        <v>1.2</v>
      </c>
      <c r="X1856" s="46"/>
      <c r="Y1856" s="46">
        <v>0</v>
      </c>
      <c r="Z1856" s="46">
        <v>1</v>
      </c>
      <c r="AA1856" s="46">
        <v>0</v>
      </c>
      <c r="AB1856" s="46">
        <v>0</v>
      </c>
      <c r="AC1856" s="46">
        <v>1</v>
      </c>
      <c r="AD1856" s="46">
        <v>0</v>
      </c>
      <c r="AE1856" s="46">
        <v>9</v>
      </c>
      <c r="AF1856" s="46">
        <v>1</v>
      </c>
      <c r="AG1856" s="46">
        <v>3</v>
      </c>
      <c r="AH1856" s="52">
        <v>4</v>
      </c>
      <c r="AI1856" s="52">
        <v>1</v>
      </c>
      <c r="AJ1856" s="52">
        <v>0</v>
      </c>
      <c r="AK1856" s="52">
        <v>1.5</v>
      </c>
      <c r="AL1856" s="46">
        <v>0</v>
      </c>
      <c r="AM1856" s="46">
        <v>0</v>
      </c>
      <c r="AN1856" s="46">
        <v>0</v>
      </c>
      <c r="AO1856" s="46">
        <v>0</v>
      </c>
      <c r="AP1856" s="46">
        <v>6000</v>
      </c>
      <c r="AQ1856" s="46">
        <v>1</v>
      </c>
      <c r="AR1856" s="46">
        <v>0</v>
      </c>
      <c r="AS1856" s="52">
        <v>0</v>
      </c>
      <c r="AT1856" s="246" t="s">
        <v>2349</v>
      </c>
      <c r="AU1856" s="180"/>
      <c r="AV1856" s="53" t="s">
        <v>173</v>
      </c>
      <c r="AW1856" s="46" t="s">
        <v>159</v>
      </c>
      <c r="AX1856" s="48">
        <v>0</v>
      </c>
      <c r="AY1856" s="252" t="s">
        <v>2350</v>
      </c>
      <c r="AZ1856" s="47" t="s">
        <v>156</v>
      </c>
      <c r="BA1856" s="46" t="s">
        <v>2351</v>
      </c>
      <c r="BB1856" s="83">
        <v>0</v>
      </c>
      <c r="BC1856" s="83">
        <v>0</v>
      </c>
      <c r="BD1856" s="54" t="s">
        <v>2352</v>
      </c>
      <c r="BE1856" s="46">
        <v>0</v>
      </c>
      <c r="BF1856" s="46">
        <v>0</v>
      </c>
      <c r="BG1856" s="46">
        <v>0</v>
      </c>
      <c r="BH1856" s="46">
        <v>0</v>
      </c>
      <c r="BI1856" s="46">
        <v>0</v>
      </c>
      <c r="BJ1856" s="46">
        <v>0</v>
      </c>
      <c r="BK1856" s="91">
        <v>0</v>
      </c>
      <c r="BL1856" s="52">
        <v>0</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77001710</v>
      </c>
      <c r="D1857" s="47" t="s">
        <v>2333</v>
      </c>
      <c r="E1857" s="46">
        <v>1</v>
      </c>
      <c r="F1857" s="20">
        <v>80000001</v>
      </c>
      <c r="G1857" s="46">
        <v>0</v>
      </c>
      <c r="H1857" s="46">
        <v>0</v>
      </c>
      <c r="I1857" s="48">
        <v>1</v>
      </c>
      <c r="J1857" s="46">
        <v>0</v>
      </c>
      <c r="K1857" s="46">
        <v>0</v>
      </c>
      <c r="L1857" s="46">
        <v>0</v>
      </c>
      <c r="M1857" s="46">
        <v>0</v>
      </c>
      <c r="N1857" s="46">
        <v>2</v>
      </c>
      <c r="O1857" s="46">
        <v>3</v>
      </c>
      <c r="P1857" s="46">
        <v>0.2</v>
      </c>
      <c r="Q1857" s="46">
        <v>0</v>
      </c>
      <c r="R1857" s="52">
        <v>0</v>
      </c>
      <c r="S1857" s="46">
        <v>0</v>
      </c>
      <c r="T1857" s="46">
        <v>1</v>
      </c>
      <c r="U1857" s="46">
        <v>1</v>
      </c>
      <c r="V1857" s="46">
        <v>0</v>
      </c>
      <c r="W1857" s="46">
        <v>2</v>
      </c>
      <c r="X1857" s="46"/>
      <c r="Y1857" s="46">
        <v>0</v>
      </c>
      <c r="Z1857" s="46">
        <v>1</v>
      </c>
      <c r="AA1857" s="46">
        <v>0</v>
      </c>
      <c r="AB1857" s="46">
        <v>0</v>
      </c>
      <c r="AC1857" s="46">
        <v>0</v>
      </c>
      <c r="AD1857" s="46">
        <v>1</v>
      </c>
      <c r="AE1857" s="46">
        <v>6</v>
      </c>
      <c r="AF1857" s="46">
        <v>1</v>
      </c>
      <c r="AG1857" s="46">
        <v>4</v>
      </c>
      <c r="AH1857" s="52">
        <v>0</v>
      </c>
      <c r="AI1857" s="52">
        <v>1</v>
      </c>
      <c r="AJ1857" s="52">
        <v>0</v>
      </c>
      <c r="AK1857" s="52">
        <v>2</v>
      </c>
      <c r="AL1857" s="46">
        <v>0</v>
      </c>
      <c r="AM1857" s="46">
        <v>0</v>
      </c>
      <c r="AN1857" s="46">
        <v>0</v>
      </c>
      <c r="AO1857" s="46">
        <v>0.6</v>
      </c>
      <c r="AP1857" s="46">
        <v>600</v>
      </c>
      <c r="AQ1857" s="46">
        <v>0.6</v>
      </c>
      <c r="AR1857" s="46">
        <v>0</v>
      </c>
      <c r="AS1857" s="52">
        <v>0</v>
      </c>
      <c r="AT1857" s="46">
        <v>97007001</v>
      </c>
      <c r="AU1857" s="46"/>
      <c r="AV1857" s="47" t="s">
        <v>153</v>
      </c>
      <c r="AW1857" s="46" t="s">
        <v>159</v>
      </c>
      <c r="AX1857" s="48">
        <v>10000001</v>
      </c>
      <c r="AY1857" s="48">
        <v>77001701</v>
      </c>
      <c r="AZ1857" s="47" t="s">
        <v>1976</v>
      </c>
      <c r="BA1857" s="46">
        <v>0</v>
      </c>
      <c r="BB1857" s="83">
        <v>0</v>
      </c>
      <c r="BC1857" s="83">
        <v>0</v>
      </c>
      <c r="BD1857" s="116" t="s">
        <v>2353</v>
      </c>
      <c r="BE1857" s="46">
        <v>0</v>
      </c>
      <c r="BF1857" s="46">
        <v>0</v>
      </c>
      <c r="BG1857" s="46">
        <v>0</v>
      </c>
      <c r="BH1857" s="46">
        <v>0</v>
      </c>
      <c r="BI1857" s="46">
        <v>0</v>
      </c>
      <c r="BJ1857" s="46">
        <v>0</v>
      </c>
      <c r="BK1857" s="91">
        <v>0</v>
      </c>
      <c r="BL1857" s="52">
        <v>0</v>
      </c>
      <c r="BM1857" s="52">
        <v>0</v>
      </c>
      <c r="BN1857" s="52">
        <v>0</v>
      </c>
      <c r="BO1857" s="52">
        <v>0</v>
      </c>
      <c r="BP1857" s="52">
        <v>0</v>
      </c>
      <c r="BQ1857" s="52">
        <v>0</v>
      </c>
      <c r="BR1857" s="52">
        <v>77001709</v>
      </c>
      <c r="BS1857" s="52"/>
      <c r="BT1857" s="52"/>
      <c r="BU1857" s="52"/>
      <c r="BV1857" s="52">
        <v>0</v>
      </c>
      <c r="BW1857" s="52">
        <v>0</v>
      </c>
      <c r="BX1857" s="52">
        <v>0</v>
      </c>
    </row>
    <row r="1858" spans="3:76" ht="19.5" customHeight="1">
      <c r="C1858" s="48">
        <v>77001711</v>
      </c>
      <c r="D1858" s="47" t="s">
        <v>2348</v>
      </c>
      <c r="E1858" s="48">
        <v>1</v>
      </c>
      <c r="F1858" s="20">
        <v>80000001</v>
      </c>
      <c r="G1858" s="48">
        <v>0</v>
      </c>
      <c r="H1858" s="48">
        <v>0</v>
      </c>
      <c r="I1858" s="48">
        <v>1</v>
      </c>
      <c r="J1858" s="48">
        <v>0</v>
      </c>
      <c r="K1858" s="48">
        <v>0</v>
      </c>
      <c r="L1858" s="46">
        <v>0</v>
      </c>
      <c r="M1858" s="46">
        <v>0</v>
      </c>
      <c r="N1858" s="46">
        <v>2</v>
      </c>
      <c r="O1858" s="46">
        <v>2</v>
      </c>
      <c r="P1858" s="46">
        <v>0.7</v>
      </c>
      <c r="Q1858" s="46">
        <v>0</v>
      </c>
      <c r="R1858" s="52">
        <v>0</v>
      </c>
      <c r="S1858" s="46">
        <v>0</v>
      </c>
      <c r="T1858" s="46">
        <v>1</v>
      </c>
      <c r="U1858" s="46">
        <v>2</v>
      </c>
      <c r="V1858" s="46">
        <v>0</v>
      </c>
      <c r="W1858" s="46">
        <v>1</v>
      </c>
      <c r="X1858" s="46"/>
      <c r="Y1858" s="46">
        <v>0</v>
      </c>
      <c r="Z1858" s="46">
        <v>1</v>
      </c>
      <c r="AA1858" s="46">
        <v>0</v>
      </c>
      <c r="AB1858" s="46">
        <v>0</v>
      </c>
      <c r="AC1858" s="46">
        <v>1</v>
      </c>
      <c r="AD1858" s="46">
        <v>0</v>
      </c>
      <c r="AE1858" s="46">
        <v>9</v>
      </c>
      <c r="AF1858" s="46">
        <v>1</v>
      </c>
      <c r="AG1858" s="46">
        <v>3</v>
      </c>
      <c r="AH1858" s="52">
        <v>4</v>
      </c>
      <c r="AI1858" s="52">
        <v>1</v>
      </c>
      <c r="AJ1858" s="52">
        <v>0</v>
      </c>
      <c r="AK1858" s="52">
        <v>1.5</v>
      </c>
      <c r="AL1858" s="46">
        <v>0</v>
      </c>
      <c r="AM1858" s="46">
        <v>0</v>
      </c>
      <c r="AN1858" s="46">
        <v>0</v>
      </c>
      <c r="AO1858" s="46">
        <v>0</v>
      </c>
      <c r="AP1858" s="46">
        <v>6000</v>
      </c>
      <c r="AQ1858" s="46">
        <v>1</v>
      </c>
      <c r="AR1858" s="46">
        <v>0</v>
      </c>
      <c r="AS1858" s="52">
        <v>0</v>
      </c>
      <c r="AT1858" s="246" t="s">
        <v>2349</v>
      </c>
      <c r="AU1858" s="180"/>
      <c r="AV1858" s="53" t="s">
        <v>173</v>
      </c>
      <c r="AW1858" s="46" t="s">
        <v>159</v>
      </c>
      <c r="AX1858" s="48">
        <v>0</v>
      </c>
      <c r="AY1858" s="252" t="s">
        <v>2350</v>
      </c>
      <c r="AZ1858" s="47" t="s">
        <v>156</v>
      </c>
      <c r="BA1858" s="46" t="s">
        <v>2354</v>
      </c>
      <c r="BB1858" s="83">
        <v>0</v>
      </c>
      <c r="BC1858" s="83">
        <v>0</v>
      </c>
      <c r="BD1858" s="54" t="s">
        <v>2355</v>
      </c>
      <c r="BE1858" s="46">
        <v>0</v>
      </c>
      <c r="BF1858" s="46">
        <v>0</v>
      </c>
      <c r="BG1858" s="46">
        <v>0</v>
      </c>
      <c r="BH1858" s="46">
        <v>0</v>
      </c>
      <c r="BI1858" s="46">
        <v>0</v>
      </c>
      <c r="BJ1858" s="46">
        <v>0</v>
      </c>
      <c r="BK1858" s="91">
        <v>0</v>
      </c>
      <c r="BL1858" s="52">
        <v>0</v>
      </c>
      <c r="BM1858" s="52">
        <v>0</v>
      </c>
      <c r="BN1858" s="52">
        <v>0</v>
      </c>
      <c r="BO1858" s="52">
        <v>0</v>
      </c>
      <c r="BP1858" s="52">
        <v>0</v>
      </c>
      <c r="BQ1858" s="52">
        <v>0</v>
      </c>
      <c r="BR1858" s="52">
        <v>0</v>
      </c>
      <c r="BS1858" s="52"/>
      <c r="BT1858" s="52"/>
      <c r="BU1858" s="52"/>
      <c r="BV1858" s="52">
        <v>0</v>
      </c>
      <c r="BW1858" s="52">
        <v>0</v>
      </c>
      <c r="BX1858" s="52">
        <v>0</v>
      </c>
    </row>
    <row r="1859" spans="3:76" ht="18.75" customHeight="1">
      <c r="C1859" s="194">
        <v>77001801</v>
      </c>
      <c r="D1859" s="195" t="s">
        <v>2356</v>
      </c>
      <c r="E1859" s="194">
        <v>1</v>
      </c>
      <c r="F1859" s="20">
        <v>80000001</v>
      </c>
      <c r="G1859" s="194">
        <v>0</v>
      </c>
      <c r="H1859" s="194">
        <v>0</v>
      </c>
      <c r="I1859" s="194">
        <v>1</v>
      </c>
      <c r="J1859" s="194">
        <v>0</v>
      </c>
      <c r="K1859" s="194">
        <v>0</v>
      </c>
      <c r="L1859" s="196">
        <v>0</v>
      </c>
      <c r="M1859" s="196">
        <v>0</v>
      </c>
      <c r="N1859" s="196">
        <v>2</v>
      </c>
      <c r="O1859" s="196">
        <v>2</v>
      </c>
      <c r="P1859" s="196">
        <v>0.99</v>
      </c>
      <c r="Q1859" s="196">
        <v>0</v>
      </c>
      <c r="R1859" s="201">
        <v>0</v>
      </c>
      <c r="S1859" s="196">
        <v>0</v>
      </c>
      <c r="T1859" s="196">
        <v>1</v>
      </c>
      <c r="U1859" s="196">
        <v>2</v>
      </c>
      <c r="V1859" s="196">
        <v>0</v>
      </c>
      <c r="W1859" s="196">
        <v>1.5</v>
      </c>
      <c r="X1859" s="196"/>
      <c r="Y1859" s="196">
        <v>0</v>
      </c>
      <c r="Z1859" s="196">
        <v>1</v>
      </c>
      <c r="AA1859" s="196">
        <v>0</v>
      </c>
      <c r="AB1859" s="196">
        <v>0</v>
      </c>
      <c r="AC1859" s="196">
        <v>1</v>
      </c>
      <c r="AD1859" s="196">
        <v>0</v>
      </c>
      <c r="AE1859" s="196">
        <v>8</v>
      </c>
      <c r="AF1859" s="196">
        <v>1</v>
      </c>
      <c r="AG1859" s="196">
        <v>3</v>
      </c>
      <c r="AH1859" s="201">
        <v>3</v>
      </c>
      <c r="AI1859" s="201">
        <v>1</v>
      </c>
      <c r="AJ1859" s="201">
        <v>0</v>
      </c>
      <c r="AK1859" s="201">
        <v>1.5</v>
      </c>
      <c r="AL1859" s="196">
        <v>0</v>
      </c>
      <c r="AM1859" s="196">
        <v>0</v>
      </c>
      <c r="AN1859" s="196">
        <v>0</v>
      </c>
      <c r="AO1859" s="196">
        <v>0.8</v>
      </c>
      <c r="AP1859" s="196">
        <v>6000</v>
      </c>
      <c r="AQ1859" s="196">
        <v>0.8</v>
      </c>
      <c r="AR1859" s="196">
        <v>0</v>
      </c>
      <c r="AS1859" s="201">
        <v>0</v>
      </c>
      <c r="AT1859" s="249" t="s">
        <v>2357</v>
      </c>
      <c r="AU1859" s="204"/>
      <c r="AV1859" s="203" t="s">
        <v>173</v>
      </c>
      <c r="AW1859" s="196" t="s">
        <v>159</v>
      </c>
      <c r="AX1859" s="194">
        <v>0</v>
      </c>
      <c r="AY1859" s="194">
        <v>77001801</v>
      </c>
      <c r="AZ1859" s="195" t="s">
        <v>156</v>
      </c>
      <c r="BA1859" s="196" t="s">
        <v>2358</v>
      </c>
      <c r="BB1859" s="210">
        <v>0</v>
      </c>
      <c r="BC1859" s="210">
        <v>0</v>
      </c>
      <c r="BD1859" s="211" t="s">
        <v>2359</v>
      </c>
      <c r="BE1859" s="196">
        <v>0</v>
      </c>
      <c r="BF1859" s="196">
        <v>0</v>
      </c>
      <c r="BG1859" s="196">
        <v>0</v>
      </c>
      <c r="BH1859" s="196">
        <v>0</v>
      </c>
      <c r="BI1859" s="196">
        <v>0</v>
      </c>
      <c r="BJ1859" s="196">
        <v>0</v>
      </c>
      <c r="BK1859" s="197">
        <v>0</v>
      </c>
      <c r="BL1859" s="201">
        <v>0</v>
      </c>
      <c r="BM1859" s="201">
        <v>0</v>
      </c>
      <c r="BN1859" s="201">
        <v>0</v>
      </c>
      <c r="BO1859" s="201">
        <v>0</v>
      </c>
      <c r="BP1859" s="201">
        <v>0</v>
      </c>
      <c r="BQ1859" s="201">
        <v>0</v>
      </c>
      <c r="BR1859" s="201">
        <v>0</v>
      </c>
      <c r="BS1859" s="201"/>
      <c r="BT1859" s="201"/>
      <c r="BU1859" s="201"/>
      <c r="BV1859" s="201">
        <v>0</v>
      </c>
      <c r="BW1859" s="201">
        <v>0</v>
      </c>
      <c r="BX1859" s="201">
        <v>0</v>
      </c>
    </row>
    <row r="1860" spans="3:76" ht="19.5" customHeight="1">
      <c r="C1860" s="194">
        <v>77001802</v>
      </c>
      <c r="D1860" s="195" t="s">
        <v>2360</v>
      </c>
      <c r="E1860" s="194">
        <v>1</v>
      </c>
      <c r="F1860" s="20">
        <v>80000001</v>
      </c>
      <c r="G1860" s="194">
        <v>0</v>
      </c>
      <c r="H1860" s="194">
        <v>0</v>
      </c>
      <c r="I1860" s="194">
        <v>1</v>
      </c>
      <c r="J1860" s="194">
        <v>0</v>
      </c>
      <c r="K1860" s="194">
        <v>0</v>
      </c>
      <c r="L1860" s="196">
        <v>0</v>
      </c>
      <c r="M1860" s="196">
        <v>0</v>
      </c>
      <c r="N1860" s="197">
        <v>2</v>
      </c>
      <c r="O1860" s="196">
        <v>2</v>
      </c>
      <c r="P1860" s="196">
        <v>0.7</v>
      </c>
      <c r="Q1860" s="196">
        <v>0</v>
      </c>
      <c r="R1860" s="201">
        <v>0</v>
      </c>
      <c r="S1860" s="196">
        <v>0</v>
      </c>
      <c r="T1860" s="196">
        <v>1</v>
      </c>
      <c r="U1860" s="196">
        <v>1</v>
      </c>
      <c r="V1860" s="196">
        <v>0</v>
      </c>
      <c r="W1860" s="196">
        <v>0</v>
      </c>
      <c r="X1860" s="196"/>
      <c r="Y1860" s="196">
        <v>0</v>
      </c>
      <c r="Z1860" s="196">
        <v>0</v>
      </c>
      <c r="AA1860" s="196">
        <v>0</v>
      </c>
      <c r="AB1860" s="196">
        <v>0</v>
      </c>
      <c r="AC1860" s="197">
        <v>0</v>
      </c>
      <c r="AD1860" s="196">
        <v>1</v>
      </c>
      <c r="AE1860" s="196">
        <v>20</v>
      </c>
      <c r="AF1860" s="196">
        <v>1</v>
      </c>
      <c r="AG1860" s="196">
        <v>2</v>
      </c>
      <c r="AH1860" s="201">
        <v>0</v>
      </c>
      <c r="AI1860" s="201">
        <v>1</v>
      </c>
      <c r="AJ1860" s="201">
        <v>0</v>
      </c>
      <c r="AK1860" s="201">
        <v>0</v>
      </c>
      <c r="AL1860" s="196">
        <v>0</v>
      </c>
      <c r="AM1860" s="196">
        <v>0</v>
      </c>
      <c r="AN1860" s="196">
        <v>0</v>
      </c>
      <c r="AO1860" s="196">
        <v>0</v>
      </c>
      <c r="AP1860" s="196">
        <v>1000</v>
      </c>
      <c r="AQ1860" s="196">
        <v>0</v>
      </c>
      <c r="AR1860" s="196">
        <v>0</v>
      </c>
      <c r="AS1860" s="201">
        <v>0</v>
      </c>
      <c r="AT1860" s="196">
        <v>0</v>
      </c>
      <c r="AU1860" s="196"/>
      <c r="AV1860" s="203" t="s">
        <v>154</v>
      </c>
      <c r="AW1860" s="196" t="s">
        <v>155</v>
      </c>
      <c r="AX1860" s="194">
        <v>0</v>
      </c>
      <c r="AY1860" s="194">
        <v>0</v>
      </c>
      <c r="AZ1860" s="195" t="s">
        <v>540</v>
      </c>
      <c r="BA1860" s="196" t="s">
        <v>2361</v>
      </c>
      <c r="BB1860" s="210">
        <v>0</v>
      </c>
      <c r="BC1860" s="210">
        <v>0</v>
      </c>
      <c r="BD1860" s="211" t="s">
        <v>2362</v>
      </c>
      <c r="BE1860" s="196">
        <v>0</v>
      </c>
      <c r="BF1860" s="196">
        <v>0</v>
      </c>
      <c r="BG1860" s="196">
        <v>0</v>
      </c>
      <c r="BH1860" s="196">
        <v>0</v>
      </c>
      <c r="BI1860" s="196">
        <v>0</v>
      </c>
      <c r="BJ1860" s="196">
        <v>0</v>
      </c>
      <c r="BK1860" s="197">
        <v>0</v>
      </c>
      <c r="BL1860" s="201">
        <v>0</v>
      </c>
      <c r="BM1860" s="201">
        <v>0</v>
      </c>
      <c r="BN1860" s="201">
        <v>0</v>
      </c>
      <c r="BO1860" s="201">
        <v>0</v>
      </c>
      <c r="BP1860" s="201">
        <v>0</v>
      </c>
      <c r="BQ1860" s="201">
        <v>0</v>
      </c>
      <c r="BR1860" s="201">
        <v>0</v>
      </c>
      <c r="BS1860" s="201"/>
      <c r="BT1860" s="201"/>
      <c r="BU1860" s="201"/>
      <c r="BV1860" s="201">
        <v>0</v>
      </c>
      <c r="BW1860" s="201">
        <v>0</v>
      </c>
      <c r="BX1860" s="201">
        <v>0</v>
      </c>
    </row>
    <row r="1861" spans="3:76" ht="19.5" customHeight="1">
      <c r="C1861" s="194">
        <v>77001803</v>
      </c>
      <c r="D1861" s="195" t="s">
        <v>2363</v>
      </c>
      <c r="E1861" s="194">
        <v>1</v>
      </c>
      <c r="F1861" s="20">
        <v>80000001</v>
      </c>
      <c r="G1861" s="194">
        <v>0</v>
      </c>
      <c r="H1861" s="194">
        <v>0</v>
      </c>
      <c r="I1861" s="194">
        <v>1</v>
      </c>
      <c r="J1861" s="194">
        <v>0</v>
      </c>
      <c r="K1861" s="194">
        <v>0</v>
      </c>
      <c r="L1861" s="196">
        <v>0</v>
      </c>
      <c r="M1861" s="196">
        <v>0</v>
      </c>
      <c r="N1861" s="196">
        <v>2</v>
      </c>
      <c r="O1861" s="196" t="s">
        <v>2252</v>
      </c>
      <c r="P1861" s="196" t="s">
        <v>2253</v>
      </c>
      <c r="Q1861" s="196">
        <v>0</v>
      </c>
      <c r="R1861" s="201">
        <v>0</v>
      </c>
      <c r="S1861" s="196">
        <v>0</v>
      </c>
      <c r="T1861" s="196">
        <v>1</v>
      </c>
      <c r="U1861" s="196">
        <v>2</v>
      </c>
      <c r="V1861" s="196">
        <v>0</v>
      </c>
      <c r="W1861" s="196">
        <v>2</v>
      </c>
      <c r="X1861" s="196"/>
      <c r="Y1861" s="196">
        <v>0</v>
      </c>
      <c r="Z1861" s="196">
        <v>0</v>
      </c>
      <c r="AA1861" s="196">
        <v>0</v>
      </c>
      <c r="AB1861" s="196">
        <v>0</v>
      </c>
      <c r="AC1861" s="196">
        <v>0</v>
      </c>
      <c r="AD1861" s="196">
        <v>1</v>
      </c>
      <c r="AE1861" s="196">
        <v>24</v>
      </c>
      <c r="AF1861" s="196">
        <v>1</v>
      </c>
      <c r="AG1861" s="196">
        <v>2</v>
      </c>
      <c r="AH1861" s="201">
        <v>0</v>
      </c>
      <c r="AI1861" s="201">
        <v>2</v>
      </c>
      <c r="AJ1861" s="201">
        <v>0</v>
      </c>
      <c r="AK1861" s="201">
        <v>2</v>
      </c>
      <c r="AL1861" s="196">
        <v>0</v>
      </c>
      <c r="AM1861" s="196">
        <v>0</v>
      </c>
      <c r="AN1861" s="196">
        <v>0</v>
      </c>
      <c r="AO1861" s="196">
        <v>3</v>
      </c>
      <c r="AP1861" s="196">
        <v>12000</v>
      </c>
      <c r="AQ1861" s="196">
        <v>1</v>
      </c>
      <c r="AR1861" s="196">
        <v>2</v>
      </c>
      <c r="AS1861" s="251" t="s">
        <v>2364</v>
      </c>
      <c r="AT1861" s="249" t="s">
        <v>2365</v>
      </c>
      <c r="AU1861" s="204"/>
      <c r="AV1861" s="195" t="s">
        <v>173</v>
      </c>
      <c r="AW1861" s="196" t="s">
        <v>159</v>
      </c>
      <c r="AX1861" s="194">
        <v>10000007</v>
      </c>
      <c r="AY1861" s="250" t="s">
        <v>2366</v>
      </c>
      <c r="AZ1861" s="195" t="s">
        <v>181</v>
      </c>
      <c r="BA1861" s="196" t="s">
        <v>2367</v>
      </c>
      <c r="BB1861" s="210">
        <v>0</v>
      </c>
      <c r="BC1861" s="210">
        <v>0</v>
      </c>
      <c r="BD1861" s="211" t="s">
        <v>2368</v>
      </c>
      <c r="BE1861" s="196">
        <v>0</v>
      </c>
      <c r="BF1861" s="196">
        <v>0</v>
      </c>
      <c r="BG1861" s="196">
        <v>0</v>
      </c>
      <c r="BH1861" s="196">
        <v>0</v>
      </c>
      <c r="BI1861" s="196">
        <v>0</v>
      </c>
      <c r="BJ1861" s="196">
        <v>0</v>
      </c>
      <c r="BK1861" s="197">
        <v>0</v>
      </c>
      <c r="BL1861" s="201">
        <v>0</v>
      </c>
      <c r="BM1861" s="201">
        <v>0</v>
      </c>
      <c r="BN1861" s="201">
        <v>0</v>
      </c>
      <c r="BO1861" s="201">
        <v>0</v>
      </c>
      <c r="BP1861" s="201">
        <v>0</v>
      </c>
      <c r="BQ1861" s="201">
        <v>0</v>
      </c>
      <c r="BR1861" s="201">
        <v>0</v>
      </c>
      <c r="BS1861" s="201"/>
      <c r="BT1861" s="201"/>
      <c r="BU1861" s="201"/>
      <c r="BV1861" s="201">
        <v>0</v>
      </c>
      <c r="BW1861" s="201">
        <v>0</v>
      </c>
      <c r="BX1861" s="201">
        <v>0</v>
      </c>
    </row>
    <row r="1862" spans="3:76" ht="19.5" customHeight="1">
      <c r="C1862" s="194">
        <v>77001804</v>
      </c>
      <c r="D1862" s="195" t="s">
        <v>2369</v>
      </c>
      <c r="E1862" s="194">
        <v>1</v>
      </c>
      <c r="F1862" s="20">
        <v>80000001</v>
      </c>
      <c r="G1862" s="194">
        <v>0</v>
      </c>
      <c r="H1862" s="194">
        <v>0</v>
      </c>
      <c r="I1862" s="194">
        <v>1</v>
      </c>
      <c r="J1862" s="194">
        <v>0</v>
      </c>
      <c r="K1862" s="194">
        <v>0</v>
      </c>
      <c r="L1862" s="196">
        <v>0</v>
      </c>
      <c r="M1862" s="196">
        <v>0</v>
      </c>
      <c r="N1862" s="196">
        <v>2</v>
      </c>
      <c r="O1862" s="196">
        <v>2</v>
      </c>
      <c r="P1862" s="196">
        <v>0.5</v>
      </c>
      <c r="Q1862" s="196">
        <v>1</v>
      </c>
      <c r="R1862" s="201">
        <v>1</v>
      </c>
      <c r="S1862" s="196">
        <v>0</v>
      </c>
      <c r="T1862" s="196">
        <v>1</v>
      </c>
      <c r="U1862" s="196">
        <v>2</v>
      </c>
      <c r="V1862" s="196">
        <v>0</v>
      </c>
      <c r="W1862" s="196">
        <v>2.5</v>
      </c>
      <c r="X1862" s="196"/>
      <c r="Y1862" s="196">
        <v>0</v>
      </c>
      <c r="Z1862" s="196">
        <v>1</v>
      </c>
      <c r="AA1862" s="196">
        <v>0</v>
      </c>
      <c r="AB1862" s="196">
        <v>0</v>
      </c>
      <c r="AC1862" s="196">
        <v>0</v>
      </c>
      <c r="AD1862" s="196">
        <v>1</v>
      </c>
      <c r="AE1862" s="196">
        <v>0</v>
      </c>
      <c r="AF1862" s="196">
        <v>1</v>
      </c>
      <c r="AG1862" s="196">
        <v>4</v>
      </c>
      <c r="AH1862" s="201">
        <v>1</v>
      </c>
      <c r="AI1862" s="201">
        <v>1</v>
      </c>
      <c r="AJ1862" s="201">
        <v>0</v>
      </c>
      <c r="AK1862" s="201">
        <v>3</v>
      </c>
      <c r="AL1862" s="196">
        <v>0</v>
      </c>
      <c r="AM1862" s="196">
        <v>0</v>
      </c>
      <c r="AN1862" s="196">
        <v>0</v>
      </c>
      <c r="AO1862" s="196">
        <v>0</v>
      </c>
      <c r="AP1862" s="196">
        <v>3000</v>
      </c>
      <c r="AQ1862" s="196">
        <v>1</v>
      </c>
      <c r="AR1862" s="196">
        <v>0</v>
      </c>
      <c r="AS1862" s="201">
        <v>0</v>
      </c>
      <c r="AT1862" s="249" t="s">
        <v>2370</v>
      </c>
      <c r="AU1862" s="204"/>
      <c r="AV1862" s="203" t="s">
        <v>154</v>
      </c>
      <c r="AW1862" s="196" t="s">
        <v>159</v>
      </c>
      <c r="AX1862" s="194">
        <v>0</v>
      </c>
      <c r="AY1862" s="194">
        <v>77001803</v>
      </c>
      <c r="AZ1862" s="195" t="s">
        <v>156</v>
      </c>
      <c r="BA1862" s="196">
        <v>0</v>
      </c>
      <c r="BB1862" s="210">
        <v>0</v>
      </c>
      <c r="BC1862" s="210">
        <v>0</v>
      </c>
      <c r="BD1862" s="211" t="s">
        <v>2371</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77001806</v>
      </c>
      <c r="BS1862" s="201"/>
      <c r="BT1862" s="201"/>
      <c r="BU1862" s="201"/>
      <c r="BV1862" s="201">
        <v>0</v>
      </c>
      <c r="BW1862" s="201">
        <v>0</v>
      </c>
      <c r="BX1862" s="201">
        <v>0</v>
      </c>
    </row>
    <row r="1863" spans="3:76" ht="19.5" customHeight="1">
      <c r="C1863" s="194">
        <v>77001805</v>
      </c>
      <c r="D1863" s="195" t="s">
        <v>2363</v>
      </c>
      <c r="E1863" s="194">
        <v>1</v>
      </c>
      <c r="F1863" s="20">
        <v>80000001</v>
      </c>
      <c r="G1863" s="194">
        <v>0</v>
      </c>
      <c r="H1863" s="194">
        <v>0</v>
      </c>
      <c r="I1863" s="194">
        <v>1</v>
      </c>
      <c r="J1863" s="194">
        <v>0</v>
      </c>
      <c r="K1863" s="194">
        <v>0</v>
      </c>
      <c r="L1863" s="196">
        <v>0</v>
      </c>
      <c r="M1863" s="196">
        <v>0</v>
      </c>
      <c r="N1863" s="196">
        <v>2</v>
      </c>
      <c r="O1863" s="196">
        <v>1</v>
      </c>
      <c r="P1863" s="196">
        <v>1</v>
      </c>
      <c r="Q1863" s="196">
        <v>1</v>
      </c>
      <c r="R1863" s="201">
        <v>0</v>
      </c>
      <c r="S1863" s="196">
        <v>0</v>
      </c>
      <c r="T1863" s="196">
        <v>1</v>
      </c>
      <c r="U1863" s="196">
        <v>2</v>
      </c>
      <c r="V1863" s="196">
        <v>0</v>
      </c>
      <c r="W1863" s="196">
        <v>1.5</v>
      </c>
      <c r="X1863" s="196"/>
      <c r="Y1863" s="196">
        <v>0</v>
      </c>
      <c r="Z1863" s="196">
        <v>0</v>
      </c>
      <c r="AA1863" s="196">
        <v>0</v>
      </c>
      <c r="AB1863" s="196">
        <v>0</v>
      </c>
      <c r="AC1863" s="196">
        <v>0</v>
      </c>
      <c r="AD1863" s="196">
        <v>1</v>
      </c>
      <c r="AE1863" s="196">
        <v>35</v>
      </c>
      <c r="AF1863" s="196">
        <v>1</v>
      </c>
      <c r="AG1863" s="196">
        <v>2</v>
      </c>
      <c r="AH1863" s="201">
        <v>0</v>
      </c>
      <c r="AI1863" s="201">
        <v>2</v>
      </c>
      <c r="AJ1863" s="201">
        <v>0</v>
      </c>
      <c r="AK1863" s="201">
        <v>2</v>
      </c>
      <c r="AL1863" s="196">
        <v>0</v>
      </c>
      <c r="AM1863" s="196">
        <v>0</v>
      </c>
      <c r="AN1863" s="196">
        <v>0</v>
      </c>
      <c r="AO1863" s="196">
        <v>0</v>
      </c>
      <c r="AP1863" s="196">
        <v>12000</v>
      </c>
      <c r="AQ1863" s="196">
        <v>1</v>
      </c>
      <c r="AR1863" s="196">
        <v>2</v>
      </c>
      <c r="AS1863" s="205">
        <v>0</v>
      </c>
      <c r="AT1863" s="249" t="s">
        <v>2372</v>
      </c>
      <c r="AU1863" s="204"/>
      <c r="AV1863" s="195" t="s">
        <v>173</v>
      </c>
      <c r="AW1863" s="196" t="s">
        <v>159</v>
      </c>
      <c r="AX1863" s="194">
        <v>10000007</v>
      </c>
      <c r="AY1863" s="250" t="s">
        <v>2366</v>
      </c>
      <c r="AZ1863" s="195" t="s">
        <v>181</v>
      </c>
      <c r="BA1863" s="196" t="s">
        <v>2373</v>
      </c>
      <c r="BB1863" s="210">
        <v>0</v>
      </c>
      <c r="BC1863" s="210">
        <v>0</v>
      </c>
      <c r="BD1863" s="211" t="s">
        <v>2374</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77001806</v>
      </c>
      <c r="D1864" s="195" t="s">
        <v>2375</v>
      </c>
      <c r="E1864" s="194">
        <v>1</v>
      </c>
      <c r="F1864" s="20">
        <v>80000001</v>
      </c>
      <c r="G1864" s="194">
        <v>0</v>
      </c>
      <c r="H1864" s="194">
        <v>0</v>
      </c>
      <c r="I1864" s="194">
        <v>1</v>
      </c>
      <c r="J1864" s="194">
        <v>0</v>
      </c>
      <c r="K1864" s="194">
        <v>0</v>
      </c>
      <c r="L1864" s="196">
        <v>0</v>
      </c>
      <c r="M1864" s="196">
        <v>0</v>
      </c>
      <c r="N1864" s="197">
        <v>2</v>
      </c>
      <c r="O1864" s="196">
        <v>2</v>
      </c>
      <c r="P1864" s="196">
        <v>0.7</v>
      </c>
      <c r="Q1864" s="196">
        <v>0</v>
      </c>
      <c r="R1864" s="201">
        <v>0</v>
      </c>
      <c r="S1864" s="196">
        <v>0</v>
      </c>
      <c r="T1864" s="196">
        <v>1</v>
      </c>
      <c r="U1864" s="196">
        <v>1</v>
      </c>
      <c r="V1864" s="196">
        <v>0</v>
      </c>
      <c r="W1864" s="196">
        <v>0</v>
      </c>
      <c r="X1864" s="196"/>
      <c r="Y1864" s="196">
        <v>0</v>
      </c>
      <c r="Z1864" s="196">
        <v>0</v>
      </c>
      <c r="AA1864" s="196">
        <v>0</v>
      </c>
      <c r="AB1864" s="196">
        <v>0</v>
      </c>
      <c r="AC1864" s="197">
        <v>0</v>
      </c>
      <c r="AD1864" s="196">
        <v>1</v>
      </c>
      <c r="AE1864" s="196">
        <v>40</v>
      </c>
      <c r="AF1864" s="196">
        <v>1</v>
      </c>
      <c r="AG1864" s="196">
        <v>2</v>
      </c>
      <c r="AH1864" s="201">
        <v>0</v>
      </c>
      <c r="AI1864" s="201">
        <v>1</v>
      </c>
      <c r="AJ1864" s="201">
        <v>0</v>
      </c>
      <c r="AK1864" s="201">
        <v>0</v>
      </c>
      <c r="AL1864" s="196">
        <v>0</v>
      </c>
      <c r="AM1864" s="196">
        <v>0</v>
      </c>
      <c r="AN1864" s="196">
        <v>0</v>
      </c>
      <c r="AO1864" s="196">
        <v>0</v>
      </c>
      <c r="AP1864" s="196">
        <v>1000</v>
      </c>
      <c r="AQ1864" s="196">
        <v>0</v>
      </c>
      <c r="AR1864" s="196">
        <v>0</v>
      </c>
      <c r="AS1864" s="201">
        <v>0</v>
      </c>
      <c r="AT1864" s="196" t="s">
        <v>153</v>
      </c>
      <c r="AU1864" s="196"/>
      <c r="AV1864" s="203" t="s">
        <v>154</v>
      </c>
      <c r="AW1864" s="196" t="s">
        <v>155</v>
      </c>
      <c r="AX1864" s="194">
        <v>0</v>
      </c>
      <c r="AY1864" s="194">
        <v>0</v>
      </c>
      <c r="AZ1864" s="195" t="s">
        <v>540</v>
      </c>
      <c r="BA1864" s="196" t="s">
        <v>2376</v>
      </c>
      <c r="BB1864" s="210">
        <v>0</v>
      </c>
      <c r="BC1864" s="210">
        <v>0</v>
      </c>
      <c r="BD1864" s="211" t="s">
        <v>2377</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77001807</v>
      </c>
      <c r="D1865" s="195" t="s">
        <v>2378</v>
      </c>
      <c r="E1865" s="196">
        <v>1</v>
      </c>
      <c r="F1865" s="20">
        <v>80000001</v>
      </c>
      <c r="G1865" s="196">
        <v>0</v>
      </c>
      <c r="H1865" s="196">
        <v>0</v>
      </c>
      <c r="I1865" s="194">
        <v>1</v>
      </c>
      <c r="J1865" s="194">
        <v>0</v>
      </c>
      <c r="K1865" s="194">
        <v>0</v>
      </c>
      <c r="L1865" s="196">
        <v>0</v>
      </c>
      <c r="M1865" s="196">
        <v>0</v>
      </c>
      <c r="N1865" s="196">
        <v>2</v>
      </c>
      <c r="O1865" s="196" t="s">
        <v>2379</v>
      </c>
      <c r="P1865" s="196" t="s">
        <v>2380</v>
      </c>
      <c r="Q1865" s="196">
        <v>0</v>
      </c>
      <c r="R1865" s="201">
        <v>0</v>
      </c>
      <c r="S1865" s="196">
        <v>0</v>
      </c>
      <c r="T1865" s="196">
        <v>1</v>
      </c>
      <c r="U1865" s="196">
        <v>1</v>
      </c>
      <c r="V1865" s="196">
        <v>0</v>
      </c>
      <c r="W1865" s="196">
        <v>0</v>
      </c>
      <c r="X1865" s="196"/>
      <c r="Y1865" s="196">
        <v>0</v>
      </c>
      <c r="Z1865" s="196">
        <v>0</v>
      </c>
      <c r="AA1865" s="196">
        <v>0</v>
      </c>
      <c r="AB1865" s="196">
        <v>0</v>
      </c>
      <c r="AC1865" s="196">
        <v>0</v>
      </c>
      <c r="AD1865" s="196">
        <v>1</v>
      </c>
      <c r="AE1865" s="196">
        <v>0</v>
      </c>
      <c r="AF1865" s="196">
        <v>2</v>
      </c>
      <c r="AG1865" s="196" t="s">
        <v>152</v>
      </c>
      <c r="AH1865" s="201">
        <v>0</v>
      </c>
      <c r="AI1865" s="201">
        <v>2</v>
      </c>
      <c r="AJ1865" s="201">
        <v>0</v>
      </c>
      <c r="AK1865" s="201">
        <v>1.5</v>
      </c>
      <c r="AL1865" s="196">
        <v>0</v>
      </c>
      <c r="AM1865" s="196">
        <v>0</v>
      </c>
      <c r="AN1865" s="196">
        <v>0</v>
      </c>
      <c r="AO1865" s="196">
        <v>0.3</v>
      </c>
      <c r="AP1865" s="196">
        <v>300</v>
      </c>
      <c r="AQ1865" s="196">
        <v>0</v>
      </c>
      <c r="AR1865" s="196">
        <v>15</v>
      </c>
      <c r="AS1865" s="201">
        <v>0</v>
      </c>
      <c r="AT1865" s="204">
        <v>0</v>
      </c>
      <c r="AU1865" s="204"/>
      <c r="AV1865" s="195" t="s">
        <v>173</v>
      </c>
      <c r="AW1865" s="196" t="s">
        <v>161</v>
      </c>
      <c r="AX1865" s="194">
        <v>0</v>
      </c>
      <c r="AY1865" s="194">
        <v>0</v>
      </c>
      <c r="AZ1865" s="219" t="s">
        <v>431</v>
      </c>
      <c r="BA1865" s="196">
        <v>1</v>
      </c>
      <c r="BB1865" s="210">
        <v>0</v>
      </c>
      <c r="BC1865" s="210">
        <v>0</v>
      </c>
      <c r="BD1865" s="211" t="s">
        <v>2381</v>
      </c>
      <c r="BE1865" s="196">
        <v>0</v>
      </c>
      <c r="BF1865" s="196">
        <v>0</v>
      </c>
      <c r="BG1865" s="196">
        <v>0</v>
      </c>
      <c r="BH1865" s="196">
        <v>0</v>
      </c>
      <c r="BI1865" s="196">
        <v>0</v>
      </c>
      <c r="BJ1865" s="196">
        <v>0</v>
      </c>
      <c r="BK1865" s="197">
        <v>0</v>
      </c>
      <c r="BL1865" s="201">
        <v>0</v>
      </c>
      <c r="BM1865" s="201">
        <v>0</v>
      </c>
      <c r="BN1865" s="201">
        <v>0</v>
      </c>
      <c r="BO1865" s="201">
        <v>0</v>
      </c>
      <c r="BP1865" s="201">
        <v>0</v>
      </c>
      <c r="BQ1865" s="201">
        <v>1</v>
      </c>
      <c r="BR1865" s="201">
        <v>77001808</v>
      </c>
      <c r="BS1865" s="201"/>
      <c r="BT1865" s="201"/>
      <c r="BU1865" s="201"/>
      <c r="BV1865" s="201">
        <v>0</v>
      </c>
      <c r="BW1865" s="201">
        <v>0</v>
      </c>
      <c r="BX1865" s="201">
        <v>0</v>
      </c>
    </row>
    <row r="1866" spans="3:76" ht="20.100000000000001" customHeight="1">
      <c r="C1866" s="194">
        <v>77001808</v>
      </c>
      <c r="D1866" s="195" t="s">
        <v>2378</v>
      </c>
      <c r="E1866" s="196">
        <v>1</v>
      </c>
      <c r="F1866" s="20">
        <v>80000001</v>
      </c>
      <c r="G1866" s="196">
        <v>0</v>
      </c>
      <c r="H1866" s="196">
        <v>0</v>
      </c>
      <c r="I1866" s="194">
        <v>1</v>
      </c>
      <c r="J1866" s="194">
        <v>0</v>
      </c>
      <c r="K1866" s="194">
        <v>0</v>
      </c>
      <c r="L1866" s="196">
        <v>0</v>
      </c>
      <c r="M1866" s="196">
        <v>0</v>
      </c>
      <c r="N1866" s="196">
        <v>2</v>
      </c>
      <c r="O1866" s="196">
        <v>3</v>
      </c>
      <c r="P1866" s="196">
        <v>0.2</v>
      </c>
      <c r="Q1866" s="196">
        <v>0</v>
      </c>
      <c r="R1866" s="201">
        <v>0</v>
      </c>
      <c r="S1866" s="196">
        <v>0</v>
      </c>
      <c r="T1866" s="196">
        <v>1</v>
      </c>
      <c r="U1866" s="196">
        <v>2</v>
      </c>
      <c r="V1866" s="196">
        <v>0</v>
      </c>
      <c r="W1866" s="196">
        <v>1</v>
      </c>
      <c r="X1866" s="196"/>
      <c r="Y1866" s="196">
        <v>0</v>
      </c>
      <c r="Z1866" s="196">
        <v>1</v>
      </c>
      <c r="AA1866" s="196">
        <v>0</v>
      </c>
      <c r="AB1866" s="196">
        <v>0</v>
      </c>
      <c r="AC1866" s="196">
        <v>0</v>
      </c>
      <c r="AD1866" s="196">
        <v>1</v>
      </c>
      <c r="AE1866" s="196">
        <v>0</v>
      </c>
      <c r="AF1866" s="196">
        <v>1</v>
      </c>
      <c r="AG1866" s="196">
        <v>3</v>
      </c>
      <c r="AH1866" s="201">
        <v>0</v>
      </c>
      <c r="AI1866" s="201">
        <v>1</v>
      </c>
      <c r="AJ1866" s="201">
        <v>0</v>
      </c>
      <c r="AK1866" s="201">
        <v>3</v>
      </c>
      <c r="AL1866" s="196">
        <v>0</v>
      </c>
      <c r="AM1866" s="196">
        <v>0</v>
      </c>
      <c r="AN1866" s="196">
        <v>0</v>
      </c>
      <c r="AO1866" s="196">
        <v>0.8</v>
      </c>
      <c r="AP1866" s="196">
        <v>2000</v>
      </c>
      <c r="AQ1866" s="196">
        <v>0.8</v>
      </c>
      <c r="AR1866" s="196">
        <v>0</v>
      </c>
      <c r="AS1866" s="201">
        <v>0</v>
      </c>
      <c r="AT1866" s="249" t="s">
        <v>2382</v>
      </c>
      <c r="AU1866" s="204"/>
      <c r="AV1866" s="195" t="s">
        <v>153</v>
      </c>
      <c r="AW1866" s="196" t="s">
        <v>161</v>
      </c>
      <c r="AX1866" s="194">
        <v>10000011</v>
      </c>
      <c r="AY1866" s="194">
        <v>77001801</v>
      </c>
      <c r="AZ1866" s="203" t="s">
        <v>156</v>
      </c>
      <c r="BA1866" s="196">
        <v>0</v>
      </c>
      <c r="BB1866" s="210">
        <v>0</v>
      </c>
      <c r="BC1866" s="210">
        <v>0</v>
      </c>
      <c r="BD1866" s="211" t="s">
        <v>2383</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77001809</v>
      </c>
      <c r="D1867" s="195" t="s">
        <v>2384</v>
      </c>
      <c r="E1867" s="194">
        <v>1</v>
      </c>
      <c r="F1867" s="20">
        <v>80000001</v>
      </c>
      <c r="G1867" s="194">
        <v>0</v>
      </c>
      <c r="H1867" s="194">
        <v>0</v>
      </c>
      <c r="I1867" s="194">
        <v>1</v>
      </c>
      <c r="J1867" s="194">
        <v>0</v>
      </c>
      <c r="K1867" s="194">
        <v>0</v>
      </c>
      <c r="L1867" s="196">
        <v>0</v>
      </c>
      <c r="M1867" s="196">
        <v>0</v>
      </c>
      <c r="N1867" s="196">
        <v>2</v>
      </c>
      <c r="O1867" s="196">
        <v>16</v>
      </c>
      <c r="P1867" s="196">
        <v>5</v>
      </c>
      <c r="Q1867" s="196">
        <v>0</v>
      </c>
      <c r="R1867" s="201">
        <v>0</v>
      </c>
      <c r="S1867" s="196">
        <v>0</v>
      </c>
      <c r="T1867" s="196">
        <v>1</v>
      </c>
      <c r="U1867" s="196">
        <v>2</v>
      </c>
      <c r="V1867" s="196">
        <v>0</v>
      </c>
      <c r="W1867" s="196">
        <v>1</v>
      </c>
      <c r="X1867" s="196"/>
      <c r="Y1867" s="196">
        <v>0</v>
      </c>
      <c r="Z1867" s="196">
        <v>0</v>
      </c>
      <c r="AA1867" s="196">
        <v>0</v>
      </c>
      <c r="AB1867" s="196">
        <v>0</v>
      </c>
      <c r="AC1867" s="196">
        <v>0</v>
      </c>
      <c r="AD1867" s="196">
        <v>1</v>
      </c>
      <c r="AE1867" s="196">
        <v>0</v>
      </c>
      <c r="AF1867" s="196">
        <v>1</v>
      </c>
      <c r="AG1867" s="196">
        <v>2</v>
      </c>
      <c r="AH1867" s="201">
        <v>0</v>
      </c>
      <c r="AI1867" s="201">
        <v>2</v>
      </c>
      <c r="AJ1867" s="201">
        <v>0</v>
      </c>
      <c r="AK1867" s="201">
        <v>2</v>
      </c>
      <c r="AL1867" s="196">
        <v>0</v>
      </c>
      <c r="AM1867" s="196">
        <v>0</v>
      </c>
      <c r="AN1867" s="196">
        <v>0</v>
      </c>
      <c r="AO1867" s="196">
        <v>3</v>
      </c>
      <c r="AP1867" s="196">
        <v>5000</v>
      </c>
      <c r="AQ1867" s="196">
        <v>1</v>
      </c>
      <c r="AR1867" s="196">
        <v>10</v>
      </c>
      <c r="AS1867" s="205">
        <v>0</v>
      </c>
      <c r="AT1867" s="249" t="s">
        <v>2385</v>
      </c>
      <c r="AU1867" s="204"/>
      <c r="AV1867" s="195" t="s">
        <v>173</v>
      </c>
      <c r="AW1867" s="196" t="s">
        <v>159</v>
      </c>
      <c r="AX1867" s="194">
        <v>10000007</v>
      </c>
      <c r="AY1867" s="250" t="s">
        <v>2366</v>
      </c>
      <c r="AZ1867" s="195" t="s">
        <v>181</v>
      </c>
      <c r="BA1867" s="196" t="s">
        <v>2386</v>
      </c>
      <c r="BB1867" s="210">
        <v>0</v>
      </c>
      <c r="BC1867" s="210">
        <v>1</v>
      </c>
      <c r="BD1867" s="211" t="s">
        <v>2387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48">
        <v>77001901</v>
      </c>
      <c r="D1868" s="47" t="s">
        <v>2388</v>
      </c>
      <c r="E1868" s="46">
        <v>1</v>
      </c>
      <c r="F1868" s="20">
        <v>80000001</v>
      </c>
      <c r="G1868" s="46">
        <v>0</v>
      </c>
      <c r="H1868" s="46">
        <v>0</v>
      </c>
      <c r="I1868" s="48">
        <v>1</v>
      </c>
      <c r="J1868" s="46">
        <v>0</v>
      </c>
      <c r="K1868" s="46">
        <v>0</v>
      </c>
      <c r="L1868" s="46">
        <v>0</v>
      </c>
      <c r="M1868" s="46">
        <v>0</v>
      </c>
      <c r="N1868" s="46">
        <v>2</v>
      </c>
      <c r="O1868" s="46">
        <v>3</v>
      </c>
      <c r="P1868" s="46">
        <v>0.4</v>
      </c>
      <c r="Q1868" s="46">
        <v>0</v>
      </c>
      <c r="R1868" s="52">
        <v>0</v>
      </c>
      <c r="S1868" s="46">
        <v>0</v>
      </c>
      <c r="T1868" s="46">
        <v>1</v>
      </c>
      <c r="U1868" s="46">
        <v>1</v>
      </c>
      <c r="V1868" s="46">
        <v>0</v>
      </c>
      <c r="W1868" s="46">
        <v>0</v>
      </c>
      <c r="X1868" s="46"/>
      <c r="Y1868" s="46">
        <v>0</v>
      </c>
      <c r="Z1868" s="46">
        <v>1</v>
      </c>
      <c r="AA1868" s="46">
        <v>0</v>
      </c>
      <c r="AB1868" s="46">
        <v>0</v>
      </c>
      <c r="AC1868" s="46">
        <v>0</v>
      </c>
      <c r="AD1868" s="46">
        <v>0</v>
      </c>
      <c r="AE1868" s="46">
        <v>14</v>
      </c>
      <c r="AF1868" s="46">
        <v>1</v>
      </c>
      <c r="AG1868" s="46">
        <v>3</v>
      </c>
      <c r="AH1868" s="52">
        <v>0</v>
      </c>
      <c r="AI1868" s="52">
        <v>1</v>
      </c>
      <c r="AJ1868" s="52">
        <v>0</v>
      </c>
      <c r="AK1868" s="52">
        <v>1.5</v>
      </c>
      <c r="AL1868" s="46">
        <v>0</v>
      </c>
      <c r="AM1868" s="46">
        <v>0</v>
      </c>
      <c r="AN1868" s="46">
        <v>0</v>
      </c>
      <c r="AO1868" s="46">
        <v>0.2</v>
      </c>
      <c r="AP1868" s="46">
        <v>300</v>
      </c>
      <c r="AQ1868" s="46">
        <v>0</v>
      </c>
      <c r="AR1868" s="46">
        <v>0</v>
      </c>
      <c r="AS1868" s="231" t="s">
        <v>2389</v>
      </c>
      <c r="AT1868" s="46">
        <v>0</v>
      </c>
      <c r="AU1868" s="46"/>
      <c r="AV1868" s="47" t="s">
        <v>153</v>
      </c>
      <c r="AW1868" s="46" t="s">
        <v>159</v>
      </c>
      <c r="AX1868" s="48">
        <v>0</v>
      </c>
      <c r="AY1868" s="48">
        <v>77001901</v>
      </c>
      <c r="AZ1868" s="47" t="s">
        <v>1976</v>
      </c>
      <c r="BA1868" s="46">
        <v>0</v>
      </c>
      <c r="BB1868" s="83">
        <v>0</v>
      </c>
      <c r="BC1868" s="83">
        <v>0</v>
      </c>
      <c r="BD1868" s="116" t="s">
        <v>2390</v>
      </c>
      <c r="BE1868" s="46">
        <v>0</v>
      </c>
      <c r="BF1868" s="46">
        <v>0</v>
      </c>
      <c r="BG1868" s="46">
        <v>0</v>
      </c>
      <c r="BH1868" s="46">
        <v>0</v>
      </c>
      <c r="BI1868" s="46">
        <v>0</v>
      </c>
      <c r="BJ1868" s="46">
        <v>0</v>
      </c>
      <c r="BK1868" s="91">
        <v>0</v>
      </c>
      <c r="BL1868" s="52">
        <v>0</v>
      </c>
      <c r="BM1868" s="52">
        <v>0</v>
      </c>
      <c r="BN1868" s="52">
        <v>0</v>
      </c>
      <c r="BO1868" s="52">
        <v>0</v>
      </c>
      <c r="BP1868" s="52">
        <v>0</v>
      </c>
      <c r="BQ1868" s="52">
        <v>1</v>
      </c>
      <c r="BR1868" s="52">
        <v>77001902</v>
      </c>
      <c r="BS1868" s="52"/>
      <c r="BT1868" s="52"/>
      <c r="BU1868" s="52"/>
      <c r="BV1868" s="52">
        <v>0</v>
      </c>
      <c r="BW1868" s="52">
        <v>0</v>
      </c>
      <c r="BX1868" s="52">
        <v>0</v>
      </c>
    </row>
    <row r="1869" spans="3:76" ht="19.5" customHeight="1">
      <c r="C1869" s="48">
        <v>77001902</v>
      </c>
      <c r="D1869" s="47" t="s">
        <v>558</v>
      </c>
      <c r="E1869" s="48">
        <v>1</v>
      </c>
      <c r="F1869" s="20">
        <v>80000001</v>
      </c>
      <c r="G1869" s="48">
        <v>0</v>
      </c>
      <c r="H1869" s="48">
        <v>0</v>
      </c>
      <c r="I1869" s="48">
        <v>1</v>
      </c>
      <c r="J1869" s="48">
        <v>0</v>
      </c>
      <c r="K1869" s="48">
        <v>0</v>
      </c>
      <c r="L1869" s="46">
        <v>0</v>
      </c>
      <c r="M1869" s="46">
        <v>0</v>
      </c>
      <c r="N1869" s="46">
        <v>2</v>
      </c>
      <c r="O1869" s="46">
        <v>3</v>
      </c>
      <c r="P1869" s="46">
        <v>0.2</v>
      </c>
      <c r="Q1869" s="46">
        <v>0</v>
      </c>
      <c r="R1869" s="52">
        <v>0</v>
      </c>
      <c r="S1869" s="46">
        <v>0</v>
      </c>
      <c r="T1869" s="46">
        <v>1</v>
      </c>
      <c r="U1869" s="46">
        <v>1</v>
      </c>
      <c r="V1869" s="46">
        <v>0</v>
      </c>
      <c r="W1869" s="46">
        <v>0</v>
      </c>
      <c r="X1869" s="46"/>
      <c r="Y1869" s="46">
        <v>0</v>
      </c>
      <c r="Z1869" s="46">
        <v>0</v>
      </c>
      <c r="AA1869" s="46">
        <v>0</v>
      </c>
      <c r="AB1869" s="46">
        <v>0</v>
      </c>
      <c r="AC1869" s="46">
        <v>0</v>
      </c>
      <c r="AD1869" s="46">
        <v>1</v>
      </c>
      <c r="AE1869" s="46">
        <v>0</v>
      </c>
      <c r="AF1869" s="46">
        <v>1</v>
      </c>
      <c r="AG1869" s="46">
        <v>2</v>
      </c>
      <c r="AH1869" s="52">
        <v>0</v>
      </c>
      <c r="AI1869" s="52">
        <v>1</v>
      </c>
      <c r="AJ1869" s="52">
        <v>0</v>
      </c>
      <c r="AK1869" s="52">
        <v>3</v>
      </c>
      <c r="AL1869" s="46">
        <v>0</v>
      </c>
      <c r="AM1869" s="46">
        <v>0</v>
      </c>
      <c r="AN1869" s="46">
        <v>0</v>
      </c>
      <c r="AO1869" s="46">
        <v>0.3</v>
      </c>
      <c r="AP1869" s="46">
        <v>300</v>
      </c>
      <c r="AQ1869" s="46">
        <v>0</v>
      </c>
      <c r="AR1869" s="46">
        <v>0</v>
      </c>
      <c r="AS1869" s="52">
        <v>0</v>
      </c>
      <c r="AT1869" s="180">
        <v>0</v>
      </c>
      <c r="AU1869" s="180"/>
      <c r="AV1869" s="47" t="s">
        <v>153</v>
      </c>
      <c r="AW1869" s="46">
        <v>0</v>
      </c>
      <c r="AX1869" s="48">
        <v>0</v>
      </c>
      <c r="AY1869" s="48">
        <v>0</v>
      </c>
      <c r="AZ1869" s="47" t="s">
        <v>540</v>
      </c>
      <c r="BA1869" s="245" t="s">
        <v>2391</v>
      </c>
      <c r="BB1869" s="83">
        <v>0</v>
      </c>
      <c r="BC1869" s="83">
        <v>0</v>
      </c>
      <c r="BD1869" s="54" t="s">
        <v>2392</v>
      </c>
      <c r="BE1869" s="46">
        <v>0</v>
      </c>
      <c r="BF1869" s="46">
        <v>0</v>
      </c>
      <c r="BG1869" s="46">
        <v>0</v>
      </c>
      <c r="BH1869" s="46">
        <v>0</v>
      </c>
      <c r="BI1869" s="46">
        <v>0</v>
      </c>
      <c r="BJ1869" s="46">
        <v>0</v>
      </c>
      <c r="BK1869" s="91">
        <v>0</v>
      </c>
      <c r="BL1869" s="52">
        <v>0</v>
      </c>
      <c r="BM1869" s="52">
        <v>0</v>
      </c>
      <c r="BN1869" s="52">
        <v>0</v>
      </c>
      <c r="BO1869" s="52">
        <v>0</v>
      </c>
      <c r="BP1869" s="52">
        <v>0</v>
      </c>
      <c r="BQ1869" s="52">
        <v>1</v>
      </c>
      <c r="BR1869" s="52">
        <v>77001904</v>
      </c>
      <c r="BS1869" s="52"/>
      <c r="BT1869" s="52"/>
      <c r="BU1869" s="52"/>
      <c r="BV1869" s="52">
        <v>0</v>
      </c>
      <c r="BW1869" s="52">
        <v>0</v>
      </c>
      <c r="BX1869" s="52">
        <v>0</v>
      </c>
    </row>
    <row r="1870" spans="3:76" ht="19.5" customHeight="1">
      <c r="C1870" s="48">
        <v>77001903</v>
      </c>
      <c r="D1870" s="47" t="s">
        <v>638</v>
      </c>
      <c r="E1870" s="46">
        <v>1</v>
      </c>
      <c r="F1870" s="20">
        <v>80000001</v>
      </c>
      <c r="G1870" s="46">
        <v>0</v>
      </c>
      <c r="H1870" s="46">
        <v>0</v>
      </c>
      <c r="I1870" s="48">
        <v>1</v>
      </c>
      <c r="J1870" s="48">
        <v>0</v>
      </c>
      <c r="K1870" s="48">
        <v>0</v>
      </c>
      <c r="L1870" s="46">
        <v>0</v>
      </c>
      <c r="M1870" s="46">
        <v>0</v>
      </c>
      <c r="N1870" s="46">
        <v>2</v>
      </c>
      <c r="O1870" s="46">
        <v>1</v>
      </c>
      <c r="P1870" s="46">
        <v>1</v>
      </c>
      <c r="Q1870" s="46">
        <v>1</v>
      </c>
      <c r="R1870" s="52">
        <v>1</v>
      </c>
      <c r="S1870" s="46">
        <v>0</v>
      </c>
      <c r="T1870" s="46">
        <v>1</v>
      </c>
      <c r="U1870" s="46">
        <v>1</v>
      </c>
      <c r="V1870" s="46">
        <v>0</v>
      </c>
      <c r="W1870" s="46">
        <v>0.8</v>
      </c>
      <c r="X1870" s="46"/>
      <c r="Y1870" s="46">
        <v>0</v>
      </c>
      <c r="Z1870" s="46">
        <v>0</v>
      </c>
      <c r="AA1870" s="46">
        <v>0</v>
      </c>
      <c r="AB1870" s="46">
        <v>0</v>
      </c>
      <c r="AC1870" s="46">
        <v>0</v>
      </c>
      <c r="AD1870" s="46">
        <v>1</v>
      </c>
      <c r="AE1870" s="46">
        <v>10</v>
      </c>
      <c r="AF1870" s="46">
        <v>2</v>
      </c>
      <c r="AG1870" s="46" t="s">
        <v>1974</v>
      </c>
      <c r="AH1870" s="52">
        <v>0</v>
      </c>
      <c r="AI1870" s="52">
        <v>2</v>
      </c>
      <c r="AJ1870" s="52">
        <v>0</v>
      </c>
      <c r="AK1870" s="52">
        <v>1.5</v>
      </c>
      <c r="AL1870" s="46">
        <v>0</v>
      </c>
      <c r="AM1870" s="46">
        <v>0.5</v>
      </c>
      <c r="AN1870" s="46">
        <v>0</v>
      </c>
      <c r="AO1870" s="46">
        <v>0.5</v>
      </c>
      <c r="AP1870" s="46">
        <v>500</v>
      </c>
      <c r="AQ1870" s="46">
        <v>0</v>
      </c>
      <c r="AR1870" s="46">
        <v>15</v>
      </c>
      <c r="AS1870" s="52">
        <v>0</v>
      </c>
      <c r="AT1870" s="246" t="s">
        <v>2393</v>
      </c>
      <c r="AU1870" s="180"/>
      <c r="AV1870" s="47" t="s">
        <v>173</v>
      </c>
      <c r="AW1870" s="46" t="s">
        <v>161</v>
      </c>
      <c r="AX1870" s="48">
        <v>0</v>
      </c>
      <c r="AY1870" s="48">
        <v>0</v>
      </c>
      <c r="AZ1870" s="215" t="s">
        <v>431</v>
      </c>
      <c r="BA1870" s="46">
        <v>0</v>
      </c>
      <c r="BB1870" s="83">
        <v>0</v>
      </c>
      <c r="BC1870" s="83">
        <v>0</v>
      </c>
      <c r="BD1870" s="54" t="s">
        <v>2394</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20.100000000000001" customHeight="1">
      <c r="C1871" s="48">
        <v>77001904</v>
      </c>
      <c r="D1871" s="47" t="s">
        <v>2274</v>
      </c>
      <c r="E1871" s="46">
        <v>1</v>
      </c>
      <c r="F1871" s="20">
        <v>80000001</v>
      </c>
      <c r="G1871" s="46">
        <v>0</v>
      </c>
      <c r="H1871" s="46">
        <v>0</v>
      </c>
      <c r="I1871" s="48">
        <v>1</v>
      </c>
      <c r="J1871" s="48">
        <v>0</v>
      </c>
      <c r="K1871" s="48">
        <v>0</v>
      </c>
      <c r="L1871" s="46">
        <v>0</v>
      </c>
      <c r="M1871" s="46">
        <v>0</v>
      </c>
      <c r="N1871" s="46">
        <v>2</v>
      </c>
      <c r="O1871" s="46">
        <v>3</v>
      </c>
      <c r="P1871" s="46">
        <v>0.2</v>
      </c>
      <c r="Q1871" s="46">
        <v>0</v>
      </c>
      <c r="R1871" s="52">
        <v>0</v>
      </c>
      <c r="S1871" s="46">
        <v>0</v>
      </c>
      <c r="T1871" s="46">
        <v>1</v>
      </c>
      <c r="U1871" s="46">
        <v>1</v>
      </c>
      <c r="V1871" s="46">
        <v>0</v>
      </c>
      <c r="W1871" s="46">
        <v>2</v>
      </c>
      <c r="X1871" s="46"/>
      <c r="Y1871" s="46">
        <v>0</v>
      </c>
      <c r="Z1871" s="46">
        <v>1</v>
      </c>
      <c r="AA1871" s="46">
        <v>0</v>
      </c>
      <c r="AB1871" s="46">
        <v>0</v>
      </c>
      <c r="AC1871" s="46">
        <v>0</v>
      </c>
      <c r="AD1871" s="46">
        <v>1</v>
      </c>
      <c r="AE1871" s="46">
        <v>0</v>
      </c>
      <c r="AF1871" s="46">
        <v>1</v>
      </c>
      <c r="AG1871" s="46">
        <v>5</v>
      </c>
      <c r="AH1871" s="52">
        <v>0</v>
      </c>
      <c r="AI1871" s="52">
        <v>1</v>
      </c>
      <c r="AJ1871" s="52">
        <v>0</v>
      </c>
      <c r="AK1871" s="52">
        <v>3</v>
      </c>
      <c r="AL1871" s="46">
        <v>0</v>
      </c>
      <c r="AM1871" s="46">
        <v>2.1</v>
      </c>
      <c r="AN1871" s="46">
        <v>0</v>
      </c>
      <c r="AO1871" s="46">
        <v>0.9</v>
      </c>
      <c r="AP1871" s="46">
        <v>3000</v>
      </c>
      <c r="AQ1871" s="46">
        <v>1</v>
      </c>
      <c r="AR1871" s="46">
        <v>0</v>
      </c>
      <c r="AS1871" s="52">
        <v>0</v>
      </c>
      <c r="AT1871" s="246" t="s">
        <v>2395</v>
      </c>
      <c r="AU1871" s="180"/>
      <c r="AV1871" s="47" t="s">
        <v>154</v>
      </c>
      <c r="AW1871" s="46" t="s">
        <v>161</v>
      </c>
      <c r="AX1871" s="48">
        <v>0</v>
      </c>
      <c r="AY1871" s="48">
        <v>77001902</v>
      </c>
      <c r="AZ1871" s="53" t="s">
        <v>156</v>
      </c>
      <c r="BA1871" s="46">
        <v>0</v>
      </c>
      <c r="BB1871" s="83">
        <v>0</v>
      </c>
      <c r="BC1871" s="83">
        <v>0</v>
      </c>
      <c r="BD1871" s="54" t="s">
        <v>2396</v>
      </c>
      <c r="BE1871" s="46">
        <v>0</v>
      </c>
      <c r="BF1871" s="46">
        <v>0</v>
      </c>
      <c r="BG1871" s="46">
        <v>0</v>
      </c>
      <c r="BH1871" s="46">
        <v>0</v>
      </c>
      <c r="BI1871" s="46">
        <v>0</v>
      </c>
      <c r="BJ1871" s="46">
        <v>0</v>
      </c>
      <c r="BK1871" s="91">
        <v>0</v>
      </c>
      <c r="BL1871" s="52">
        <v>0</v>
      </c>
      <c r="BM1871" s="52">
        <v>0</v>
      </c>
      <c r="BN1871" s="52">
        <v>0</v>
      </c>
      <c r="BO1871" s="52">
        <v>0</v>
      </c>
      <c r="BP1871" s="52">
        <v>0</v>
      </c>
      <c r="BQ1871" s="52">
        <v>0</v>
      </c>
      <c r="BR1871" s="52">
        <v>0</v>
      </c>
      <c r="BS1871" s="52"/>
      <c r="BT1871" s="52"/>
      <c r="BU1871" s="52"/>
      <c r="BV1871" s="52">
        <v>0</v>
      </c>
      <c r="BW1871" s="52">
        <v>0</v>
      </c>
      <c r="BX1871" s="52">
        <v>0</v>
      </c>
    </row>
    <row r="1872" spans="3:76" ht="19.5" customHeight="1">
      <c r="C1872" s="48">
        <v>77001905</v>
      </c>
      <c r="D1872" s="47" t="s">
        <v>2397</v>
      </c>
      <c r="E1872" s="48">
        <v>1</v>
      </c>
      <c r="F1872" s="20">
        <v>80000001</v>
      </c>
      <c r="G1872" s="48">
        <v>0</v>
      </c>
      <c r="H1872" s="48">
        <v>0</v>
      </c>
      <c r="I1872" s="48">
        <v>1</v>
      </c>
      <c r="J1872" s="48">
        <v>0</v>
      </c>
      <c r="K1872" s="48">
        <v>0</v>
      </c>
      <c r="L1872" s="46">
        <v>0</v>
      </c>
      <c r="M1872" s="46">
        <v>0</v>
      </c>
      <c r="N1872" s="91">
        <v>2</v>
      </c>
      <c r="O1872" s="46">
        <v>2</v>
      </c>
      <c r="P1872" s="46">
        <v>0.6</v>
      </c>
      <c r="Q1872" s="46">
        <v>0</v>
      </c>
      <c r="R1872" s="52">
        <v>0</v>
      </c>
      <c r="S1872" s="46">
        <v>0</v>
      </c>
      <c r="T1872" s="46">
        <v>1</v>
      </c>
      <c r="U1872" s="46">
        <v>1</v>
      </c>
      <c r="V1872" s="46">
        <v>0</v>
      </c>
      <c r="W1872" s="46">
        <v>0</v>
      </c>
      <c r="X1872" s="46"/>
      <c r="Y1872" s="46">
        <v>0</v>
      </c>
      <c r="Z1872" s="46">
        <v>0</v>
      </c>
      <c r="AA1872" s="46">
        <v>0</v>
      </c>
      <c r="AB1872" s="46">
        <v>0</v>
      </c>
      <c r="AC1872" s="91">
        <v>0</v>
      </c>
      <c r="AD1872" s="46">
        <v>1</v>
      </c>
      <c r="AE1872" s="46">
        <v>60</v>
      </c>
      <c r="AF1872" s="46">
        <v>1</v>
      </c>
      <c r="AG1872" s="46">
        <v>2</v>
      </c>
      <c r="AH1872" s="52">
        <v>1</v>
      </c>
      <c r="AI1872" s="52">
        <v>1</v>
      </c>
      <c r="AJ1872" s="52">
        <v>0</v>
      </c>
      <c r="AK1872" s="52">
        <v>0</v>
      </c>
      <c r="AL1872" s="46">
        <v>0</v>
      </c>
      <c r="AM1872" s="46">
        <v>0</v>
      </c>
      <c r="AN1872" s="46">
        <v>0</v>
      </c>
      <c r="AO1872" s="46">
        <v>0</v>
      </c>
      <c r="AP1872" s="46">
        <v>1000</v>
      </c>
      <c r="AQ1872" s="46">
        <v>0</v>
      </c>
      <c r="AR1872" s="46">
        <v>0</v>
      </c>
      <c r="AS1872" s="52">
        <v>0</v>
      </c>
      <c r="AT1872" s="246" t="s">
        <v>2398</v>
      </c>
      <c r="AU1872" s="180"/>
      <c r="AV1872" s="53" t="s">
        <v>154</v>
      </c>
      <c r="AW1872" s="46" t="s">
        <v>155</v>
      </c>
      <c r="AX1872" s="48">
        <v>0</v>
      </c>
      <c r="AY1872" s="48">
        <v>0</v>
      </c>
      <c r="AZ1872" s="47" t="s">
        <v>540</v>
      </c>
      <c r="BA1872" s="46" t="s">
        <v>2399</v>
      </c>
      <c r="BB1872" s="83">
        <v>0</v>
      </c>
      <c r="BC1872" s="83">
        <v>0</v>
      </c>
      <c r="BD1872" s="54" t="s">
        <v>2400</v>
      </c>
      <c r="BE1872" s="46">
        <v>0</v>
      </c>
      <c r="BF1872" s="46">
        <v>0</v>
      </c>
      <c r="BG1872" s="46">
        <v>0</v>
      </c>
      <c r="BH1872" s="46">
        <v>0</v>
      </c>
      <c r="BI1872" s="46">
        <v>0</v>
      </c>
      <c r="BJ1872" s="46">
        <v>0</v>
      </c>
      <c r="BK1872" s="91">
        <v>0</v>
      </c>
      <c r="BL1872" s="52">
        <v>0</v>
      </c>
      <c r="BM1872" s="52">
        <v>0</v>
      </c>
      <c r="BN1872" s="52">
        <v>0</v>
      </c>
      <c r="BO1872" s="52">
        <v>0</v>
      </c>
      <c r="BP1872" s="52">
        <v>0</v>
      </c>
      <c r="BQ1872" s="52">
        <v>0</v>
      </c>
      <c r="BR1872" s="52">
        <v>0</v>
      </c>
      <c r="BS1872" s="52"/>
      <c r="BT1872" s="52"/>
      <c r="BU1872" s="52"/>
      <c r="BV1872" s="52">
        <v>0</v>
      </c>
      <c r="BW1872" s="52">
        <v>0</v>
      </c>
      <c r="BX1872" s="52">
        <v>0</v>
      </c>
    </row>
    <row r="1873" spans="3:76" ht="20.100000000000001" customHeight="1">
      <c r="C1873" s="48">
        <v>77001906</v>
      </c>
      <c r="D1873" s="47" t="s">
        <v>2401</v>
      </c>
      <c r="E1873" s="46">
        <v>1</v>
      </c>
      <c r="F1873" s="20">
        <v>80000001</v>
      </c>
      <c r="G1873" s="46">
        <v>0</v>
      </c>
      <c r="H1873" s="46">
        <v>0</v>
      </c>
      <c r="I1873" s="48">
        <v>1</v>
      </c>
      <c r="J1873" s="48">
        <v>0</v>
      </c>
      <c r="K1873" s="48">
        <v>0</v>
      </c>
      <c r="L1873" s="46">
        <v>0</v>
      </c>
      <c r="M1873" s="46">
        <v>0</v>
      </c>
      <c r="N1873" s="46">
        <v>2</v>
      </c>
      <c r="O1873" s="46">
        <v>1</v>
      </c>
      <c r="P1873" s="46">
        <v>0.2</v>
      </c>
      <c r="Q1873" s="46">
        <v>0</v>
      </c>
      <c r="R1873" s="52">
        <v>0</v>
      </c>
      <c r="S1873" s="46">
        <v>0</v>
      </c>
      <c r="T1873" s="46">
        <v>1</v>
      </c>
      <c r="U1873" s="46">
        <v>1</v>
      </c>
      <c r="V1873" s="46">
        <v>0</v>
      </c>
      <c r="W1873" s="46">
        <v>0</v>
      </c>
      <c r="X1873" s="46"/>
      <c r="Y1873" s="46">
        <v>0</v>
      </c>
      <c r="Z1873" s="46">
        <v>1</v>
      </c>
      <c r="AA1873" s="46">
        <v>0</v>
      </c>
      <c r="AB1873" s="46">
        <v>0</v>
      </c>
      <c r="AC1873" s="46">
        <v>0</v>
      </c>
      <c r="AD1873" s="46">
        <v>1</v>
      </c>
      <c r="AE1873" s="46">
        <v>24</v>
      </c>
      <c r="AF1873" s="46">
        <v>1</v>
      </c>
      <c r="AG1873" s="46">
        <v>3</v>
      </c>
      <c r="AH1873" s="52">
        <v>0</v>
      </c>
      <c r="AI1873" s="52">
        <v>1</v>
      </c>
      <c r="AJ1873" s="52">
        <v>0</v>
      </c>
      <c r="AK1873" s="52">
        <v>3</v>
      </c>
      <c r="AL1873" s="46">
        <v>0</v>
      </c>
      <c r="AM1873" s="46">
        <v>0</v>
      </c>
      <c r="AN1873" s="46">
        <v>0</v>
      </c>
      <c r="AO1873" s="46">
        <v>0</v>
      </c>
      <c r="AP1873" s="46">
        <v>0</v>
      </c>
      <c r="AQ1873" s="46">
        <v>0</v>
      </c>
      <c r="AR1873" s="46">
        <v>0</v>
      </c>
      <c r="AS1873" s="247" t="s">
        <v>2402</v>
      </c>
      <c r="AT1873" s="180">
        <v>0</v>
      </c>
      <c r="AU1873" s="180"/>
      <c r="AV1873" s="47" t="s">
        <v>153</v>
      </c>
      <c r="AW1873" s="46" t="s">
        <v>161</v>
      </c>
      <c r="AX1873" s="48">
        <v>0</v>
      </c>
      <c r="AY1873" s="48">
        <v>77001901</v>
      </c>
      <c r="AZ1873" s="53" t="s">
        <v>156</v>
      </c>
      <c r="BA1873" s="46">
        <v>0</v>
      </c>
      <c r="BB1873" s="83">
        <v>0</v>
      </c>
      <c r="BC1873" s="83">
        <v>0</v>
      </c>
      <c r="BD1873" s="54" t="s">
        <v>2403</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19.5" customHeight="1">
      <c r="C1874" s="48">
        <v>77001907</v>
      </c>
      <c r="D1874" s="47" t="s">
        <v>2404</v>
      </c>
      <c r="E1874" s="46">
        <v>1</v>
      </c>
      <c r="F1874" s="20">
        <v>80000001</v>
      </c>
      <c r="G1874" s="46">
        <v>0</v>
      </c>
      <c r="H1874" s="46">
        <v>0</v>
      </c>
      <c r="I1874" s="48">
        <v>1</v>
      </c>
      <c r="J1874" s="48">
        <v>0</v>
      </c>
      <c r="K1874" s="48">
        <v>0</v>
      </c>
      <c r="L1874" s="46">
        <v>0</v>
      </c>
      <c r="M1874" s="46">
        <v>0</v>
      </c>
      <c r="N1874" s="46">
        <v>2</v>
      </c>
      <c r="O1874" s="46">
        <v>16</v>
      </c>
      <c r="P1874" s="46">
        <v>6</v>
      </c>
      <c r="Q1874" s="46">
        <v>0</v>
      </c>
      <c r="R1874" s="52">
        <v>0</v>
      </c>
      <c r="S1874" s="46">
        <v>0</v>
      </c>
      <c r="T1874" s="46">
        <v>1</v>
      </c>
      <c r="U1874" s="46">
        <v>1</v>
      </c>
      <c r="V1874" s="46">
        <v>0</v>
      </c>
      <c r="W1874" s="46">
        <v>0</v>
      </c>
      <c r="X1874" s="46"/>
      <c r="Y1874" s="46">
        <v>0</v>
      </c>
      <c r="Z1874" s="46">
        <v>0</v>
      </c>
      <c r="AA1874" s="46">
        <v>0</v>
      </c>
      <c r="AB1874" s="46">
        <v>0</v>
      </c>
      <c r="AC1874" s="46">
        <v>0</v>
      </c>
      <c r="AD1874" s="46">
        <v>1</v>
      </c>
      <c r="AE1874" s="46">
        <v>0</v>
      </c>
      <c r="AF1874" s="46">
        <v>2</v>
      </c>
      <c r="AG1874" s="46" t="s">
        <v>1974</v>
      </c>
      <c r="AH1874" s="52">
        <v>0</v>
      </c>
      <c r="AI1874" s="52">
        <v>2</v>
      </c>
      <c r="AJ1874" s="52">
        <v>0</v>
      </c>
      <c r="AK1874" s="52">
        <v>1.5</v>
      </c>
      <c r="AL1874" s="46">
        <v>0</v>
      </c>
      <c r="AM1874" s="46">
        <v>0</v>
      </c>
      <c r="AN1874" s="46">
        <v>0</v>
      </c>
      <c r="AO1874" s="46">
        <v>0.3</v>
      </c>
      <c r="AP1874" s="46">
        <v>300</v>
      </c>
      <c r="AQ1874" s="46">
        <v>0</v>
      </c>
      <c r="AR1874" s="46">
        <v>15</v>
      </c>
      <c r="AS1874" s="52">
        <v>97009010</v>
      </c>
      <c r="AT1874" s="180">
        <v>0</v>
      </c>
      <c r="AU1874" s="180"/>
      <c r="AV1874" s="47" t="s">
        <v>173</v>
      </c>
      <c r="AW1874" s="46" t="s">
        <v>161</v>
      </c>
      <c r="AX1874" s="48">
        <v>0</v>
      </c>
      <c r="AY1874" s="48">
        <v>0</v>
      </c>
      <c r="AZ1874" s="215" t="s">
        <v>431</v>
      </c>
      <c r="BA1874" s="46">
        <v>1</v>
      </c>
      <c r="BB1874" s="83">
        <v>0</v>
      </c>
      <c r="BC1874" s="83">
        <v>0</v>
      </c>
      <c r="BD1874" s="54" t="s">
        <v>2405</v>
      </c>
      <c r="BE1874" s="46">
        <v>0</v>
      </c>
      <c r="BF1874" s="46">
        <v>0</v>
      </c>
      <c r="BG1874" s="46">
        <v>0</v>
      </c>
      <c r="BH1874" s="46">
        <v>0</v>
      </c>
      <c r="BI1874" s="46">
        <v>0</v>
      </c>
      <c r="BJ1874" s="46">
        <v>0</v>
      </c>
      <c r="BK1874" s="91">
        <v>0</v>
      </c>
      <c r="BL1874" s="52">
        <v>0</v>
      </c>
      <c r="BM1874" s="52">
        <v>0</v>
      </c>
      <c r="BN1874" s="52">
        <v>0</v>
      </c>
      <c r="BO1874" s="52">
        <v>0</v>
      </c>
      <c r="BP1874" s="52">
        <v>0</v>
      </c>
      <c r="BQ1874" s="52">
        <v>1</v>
      </c>
      <c r="BR1874" s="52">
        <v>77001908</v>
      </c>
      <c r="BS1874" s="52"/>
      <c r="BT1874" s="52"/>
      <c r="BU1874" s="52"/>
      <c r="BV1874" s="52">
        <v>0</v>
      </c>
      <c r="BW1874" s="52">
        <v>0</v>
      </c>
      <c r="BX1874" s="52">
        <v>0</v>
      </c>
    </row>
    <row r="1875" spans="3:76" ht="20.100000000000001" customHeight="1">
      <c r="C1875" s="48">
        <v>77001908</v>
      </c>
      <c r="D1875" s="47" t="s">
        <v>2406</v>
      </c>
      <c r="E1875" s="46">
        <v>1</v>
      </c>
      <c r="F1875" s="20">
        <v>80000001</v>
      </c>
      <c r="G1875" s="46">
        <v>0</v>
      </c>
      <c r="H1875" s="46">
        <v>0</v>
      </c>
      <c r="I1875" s="48">
        <v>1</v>
      </c>
      <c r="J1875" s="48">
        <v>0</v>
      </c>
      <c r="K1875" s="48">
        <v>0</v>
      </c>
      <c r="L1875" s="46">
        <v>0</v>
      </c>
      <c r="M1875" s="46">
        <v>0</v>
      </c>
      <c r="N1875" s="46">
        <v>2</v>
      </c>
      <c r="O1875" s="46">
        <v>1</v>
      </c>
      <c r="P1875" s="46">
        <v>0.2</v>
      </c>
      <c r="Q1875" s="46">
        <v>0</v>
      </c>
      <c r="R1875" s="52">
        <v>0</v>
      </c>
      <c r="S1875" s="46">
        <v>0</v>
      </c>
      <c r="T1875" s="46">
        <v>1</v>
      </c>
      <c r="U1875" s="46">
        <v>1</v>
      </c>
      <c r="V1875" s="46">
        <v>0</v>
      </c>
      <c r="W1875" s="46">
        <v>0.5</v>
      </c>
      <c r="X1875" s="46"/>
      <c r="Y1875" s="46">
        <v>0</v>
      </c>
      <c r="Z1875" s="46">
        <v>1</v>
      </c>
      <c r="AA1875" s="46">
        <v>0</v>
      </c>
      <c r="AB1875" s="46">
        <v>0</v>
      </c>
      <c r="AC1875" s="46">
        <v>0</v>
      </c>
      <c r="AD1875" s="46">
        <v>1</v>
      </c>
      <c r="AE1875" s="46">
        <v>0</v>
      </c>
      <c r="AF1875" s="46">
        <v>1</v>
      </c>
      <c r="AG1875" s="46">
        <v>3</v>
      </c>
      <c r="AH1875" s="52">
        <v>0</v>
      </c>
      <c r="AI1875" s="52">
        <v>1</v>
      </c>
      <c r="AJ1875" s="52">
        <v>0</v>
      </c>
      <c r="AK1875" s="52">
        <v>3</v>
      </c>
      <c r="AL1875" s="46">
        <v>0</v>
      </c>
      <c r="AM1875" s="46">
        <v>0</v>
      </c>
      <c r="AN1875" s="46">
        <v>0</v>
      </c>
      <c r="AO1875" s="46">
        <v>0.5</v>
      </c>
      <c r="AP1875" s="46">
        <v>3000</v>
      </c>
      <c r="AQ1875" s="46">
        <v>0.5</v>
      </c>
      <c r="AR1875" s="46">
        <v>0</v>
      </c>
      <c r="AS1875" s="52">
        <v>0</v>
      </c>
      <c r="AT1875" s="246" t="s">
        <v>2393</v>
      </c>
      <c r="AU1875" s="180"/>
      <c r="AV1875" s="47" t="s">
        <v>153</v>
      </c>
      <c r="AW1875" s="46" t="s">
        <v>161</v>
      </c>
      <c r="AX1875" s="48">
        <v>0</v>
      </c>
      <c r="AY1875" s="48">
        <v>77001907</v>
      </c>
      <c r="AZ1875" s="53" t="s">
        <v>156</v>
      </c>
      <c r="BA1875" s="46">
        <v>0</v>
      </c>
      <c r="BB1875" s="83">
        <v>0</v>
      </c>
      <c r="BC1875" s="83">
        <v>0</v>
      </c>
      <c r="BD1875" s="54" t="s">
        <v>2274</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19.5" customHeight="1">
      <c r="C1876" s="48">
        <v>77001909</v>
      </c>
      <c r="D1876" s="47" t="s">
        <v>2407</v>
      </c>
      <c r="E1876" s="48">
        <v>1</v>
      </c>
      <c r="F1876" s="20">
        <v>80000001</v>
      </c>
      <c r="G1876" s="48">
        <v>0</v>
      </c>
      <c r="H1876" s="48">
        <v>0</v>
      </c>
      <c r="I1876" s="48">
        <v>1</v>
      </c>
      <c r="J1876" s="48">
        <v>0</v>
      </c>
      <c r="K1876" s="48">
        <v>0</v>
      </c>
      <c r="L1876" s="46">
        <v>0</v>
      </c>
      <c r="M1876" s="46">
        <v>0</v>
      </c>
      <c r="N1876" s="46">
        <v>2</v>
      </c>
      <c r="O1876" s="46">
        <v>16</v>
      </c>
      <c r="P1876" s="46">
        <v>5</v>
      </c>
      <c r="Q1876" s="46">
        <v>0</v>
      </c>
      <c r="R1876" s="52">
        <v>0</v>
      </c>
      <c r="S1876" s="46">
        <v>0</v>
      </c>
      <c r="T1876" s="46">
        <v>1</v>
      </c>
      <c r="U1876" s="46">
        <v>2</v>
      </c>
      <c r="V1876" s="46">
        <v>0</v>
      </c>
      <c r="W1876" s="46">
        <v>1</v>
      </c>
      <c r="X1876" s="46"/>
      <c r="Y1876" s="46">
        <v>0</v>
      </c>
      <c r="Z1876" s="46">
        <v>1</v>
      </c>
      <c r="AA1876" s="46">
        <v>0</v>
      </c>
      <c r="AB1876" s="46">
        <v>0</v>
      </c>
      <c r="AC1876" s="46">
        <v>0</v>
      </c>
      <c r="AD1876" s="46">
        <v>1</v>
      </c>
      <c r="AE1876" s="46">
        <v>0</v>
      </c>
      <c r="AF1876" s="46">
        <v>2</v>
      </c>
      <c r="AG1876" s="46" t="s">
        <v>2408</v>
      </c>
      <c r="AH1876" s="52">
        <v>0</v>
      </c>
      <c r="AI1876" s="52">
        <v>2</v>
      </c>
      <c r="AJ1876" s="52">
        <v>0</v>
      </c>
      <c r="AK1876" s="52">
        <v>4</v>
      </c>
      <c r="AL1876" s="46">
        <v>0</v>
      </c>
      <c r="AM1876" s="46">
        <v>1</v>
      </c>
      <c r="AN1876" s="46">
        <v>0</v>
      </c>
      <c r="AO1876" s="46">
        <v>1</v>
      </c>
      <c r="AP1876" s="46">
        <v>9000</v>
      </c>
      <c r="AQ1876" s="46">
        <v>0</v>
      </c>
      <c r="AR1876" s="46">
        <v>10</v>
      </c>
      <c r="AS1876" s="181">
        <v>0</v>
      </c>
      <c r="AT1876" s="246" t="s">
        <v>2393</v>
      </c>
      <c r="AU1876" s="180"/>
      <c r="AV1876" s="47" t="s">
        <v>202</v>
      </c>
      <c r="AW1876" s="46" t="s">
        <v>159</v>
      </c>
      <c r="AX1876" s="48">
        <v>10000007</v>
      </c>
      <c r="AY1876" s="48">
        <v>77001908</v>
      </c>
      <c r="AZ1876" s="47" t="s">
        <v>181</v>
      </c>
      <c r="BA1876" s="46" t="s">
        <v>2409</v>
      </c>
      <c r="BB1876" s="83">
        <v>0</v>
      </c>
      <c r="BC1876" s="83">
        <v>1</v>
      </c>
      <c r="BD1876" s="54" t="s">
        <v>2410</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77001910</v>
      </c>
      <c r="D1877" s="47" t="s">
        <v>2411</v>
      </c>
      <c r="E1877" s="46">
        <v>1</v>
      </c>
      <c r="F1877" s="20">
        <v>80000001</v>
      </c>
      <c r="G1877" s="46">
        <v>0</v>
      </c>
      <c r="H1877" s="46">
        <v>0</v>
      </c>
      <c r="I1877" s="48">
        <v>1</v>
      </c>
      <c r="J1877" s="48">
        <v>0</v>
      </c>
      <c r="K1877" s="48">
        <v>0</v>
      </c>
      <c r="L1877" s="46">
        <v>0</v>
      </c>
      <c r="M1877" s="46">
        <v>0</v>
      </c>
      <c r="N1877" s="46">
        <v>2</v>
      </c>
      <c r="O1877" s="46">
        <v>2</v>
      </c>
      <c r="P1877" s="46">
        <v>0.8</v>
      </c>
      <c r="Q1877" s="46">
        <v>0</v>
      </c>
      <c r="R1877" s="52">
        <v>3</v>
      </c>
      <c r="S1877" s="46">
        <v>0</v>
      </c>
      <c r="T1877" s="46">
        <v>1</v>
      </c>
      <c r="U1877" s="46">
        <v>1</v>
      </c>
      <c r="V1877" s="46">
        <v>0</v>
      </c>
      <c r="W1877" s="46">
        <v>0</v>
      </c>
      <c r="X1877" s="46"/>
      <c r="Y1877" s="46">
        <v>0</v>
      </c>
      <c r="Z1877" s="46">
        <v>0</v>
      </c>
      <c r="AA1877" s="46">
        <v>0</v>
      </c>
      <c r="AB1877" s="46">
        <v>0</v>
      </c>
      <c r="AC1877" s="46">
        <v>0</v>
      </c>
      <c r="AD1877" s="46">
        <v>1</v>
      </c>
      <c r="AE1877" s="46">
        <v>12</v>
      </c>
      <c r="AF1877" s="46">
        <v>2</v>
      </c>
      <c r="AG1877" s="46" t="s">
        <v>152</v>
      </c>
      <c r="AH1877" s="52">
        <v>0</v>
      </c>
      <c r="AI1877" s="52">
        <v>2</v>
      </c>
      <c r="AJ1877" s="52">
        <v>0</v>
      </c>
      <c r="AK1877" s="52">
        <v>1.5</v>
      </c>
      <c r="AL1877" s="46">
        <v>0</v>
      </c>
      <c r="AM1877" s="46">
        <v>0</v>
      </c>
      <c r="AN1877" s="46">
        <v>0</v>
      </c>
      <c r="AO1877" s="46">
        <v>0.3</v>
      </c>
      <c r="AP1877" s="46">
        <v>300</v>
      </c>
      <c r="AQ1877" s="46">
        <v>0</v>
      </c>
      <c r="AR1877" s="46">
        <v>20</v>
      </c>
      <c r="AS1877" s="52">
        <v>0</v>
      </c>
      <c r="AT1877" s="246" t="s">
        <v>2393</v>
      </c>
      <c r="AU1877" s="180"/>
      <c r="AV1877" s="47" t="s">
        <v>173</v>
      </c>
      <c r="AW1877" s="46" t="s">
        <v>161</v>
      </c>
      <c r="AX1877" s="48">
        <v>0</v>
      </c>
      <c r="AY1877" s="48">
        <v>0</v>
      </c>
      <c r="AZ1877" s="215" t="s">
        <v>431</v>
      </c>
      <c r="BA1877" s="46">
        <v>0</v>
      </c>
      <c r="BB1877" s="83">
        <v>0</v>
      </c>
      <c r="BC1877" s="83">
        <v>0</v>
      </c>
      <c r="BD1877" s="54" t="s">
        <v>2412</v>
      </c>
      <c r="BE1877" s="46">
        <v>0</v>
      </c>
      <c r="BF1877" s="46">
        <v>0</v>
      </c>
      <c r="BG1877" s="46">
        <v>0</v>
      </c>
      <c r="BH1877" s="46">
        <v>0</v>
      </c>
      <c r="BI1877" s="46">
        <v>0</v>
      </c>
      <c r="BJ1877" s="46">
        <v>0</v>
      </c>
      <c r="BK1877" s="91">
        <v>0</v>
      </c>
      <c r="BL1877" s="52">
        <v>0</v>
      </c>
      <c r="BM1877" s="52">
        <v>0</v>
      </c>
      <c r="BN1877" s="52">
        <v>0</v>
      </c>
      <c r="BO1877" s="52">
        <v>0</v>
      </c>
      <c r="BP1877" s="52">
        <v>0</v>
      </c>
      <c r="BQ1877" s="52">
        <v>0</v>
      </c>
      <c r="BR1877" s="52">
        <v>77001911</v>
      </c>
      <c r="BS1877" s="52"/>
      <c r="BT1877" s="52"/>
      <c r="BU1877" s="52"/>
      <c r="BV1877" s="52">
        <v>0</v>
      </c>
      <c r="BW1877" s="52">
        <v>0</v>
      </c>
      <c r="BX1877" s="52">
        <v>0</v>
      </c>
    </row>
    <row r="1878" spans="3:76" ht="20.100000000000001" customHeight="1">
      <c r="C1878" s="48">
        <v>77001911</v>
      </c>
      <c r="D1878" s="47" t="s">
        <v>2274</v>
      </c>
      <c r="E1878" s="46">
        <v>1</v>
      </c>
      <c r="F1878" s="20">
        <v>80000001</v>
      </c>
      <c r="G1878" s="46">
        <v>0</v>
      </c>
      <c r="H1878" s="46">
        <v>0</v>
      </c>
      <c r="I1878" s="48">
        <v>1</v>
      </c>
      <c r="J1878" s="48">
        <v>0</v>
      </c>
      <c r="K1878" s="48">
        <v>0</v>
      </c>
      <c r="L1878" s="46">
        <v>0</v>
      </c>
      <c r="M1878" s="46">
        <v>0</v>
      </c>
      <c r="N1878" s="46">
        <v>2</v>
      </c>
      <c r="O1878" s="46">
        <v>3</v>
      </c>
      <c r="P1878" s="46">
        <v>0.2</v>
      </c>
      <c r="Q1878" s="46">
        <v>0</v>
      </c>
      <c r="R1878" s="52">
        <v>0</v>
      </c>
      <c r="S1878" s="46">
        <v>0</v>
      </c>
      <c r="T1878" s="46">
        <v>1</v>
      </c>
      <c r="U1878" s="46">
        <v>1</v>
      </c>
      <c r="V1878" s="46">
        <v>0</v>
      </c>
      <c r="W1878" s="46">
        <v>1.5</v>
      </c>
      <c r="X1878" s="46"/>
      <c r="Y1878" s="46">
        <v>0</v>
      </c>
      <c r="Z1878" s="46">
        <v>1</v>
      </c>
      <c r="AA1878" s="46">
        <v>0</v>
      </c>
      <c r="AB1878" s="46">
        <v>0</v>
      </c>
      <c r="AC1878" s="46">
        <v>0</v>
      </c>
      <c r="AD1878" s="46">
        <v>1</v>
      </c>
      <c r="AE1878" s="46">
        <v>0</v>
      </c>
      <c r="AF1878" s="46">
        <v>1</v>
      </c>
      <c r="AG1878" s="46">
        <v>6</v>
      </c>
      <c r="AH1878" s="52">
        <v>0</v>
      </c>
      <c r="AI1878" s="52">
        <v>1</v>
      </c>
      <c r="AJ1878" s="52">
        <v>0</v>
      </c>
      <c r="AK1878" s="52">
        <v>3</v>
      </c>
      <c r="AL1878" s="46">
        <v>0</v>
      </c>
      <c r="AM1878" s="46">
        <v>0</v>
      </c>
      <c r="AN1878" s="46">
        <v>0</v>
      </c>
      <c r="AO1878" s="46">
        <v>1</v>
      </c>
      <c r="AP1878" s="46">
        <v>3000</v>
      </c>
      <c r="AQ1878" s="46">
        <v>1</v>
      </c>
      <c r="AR1878" s="46">
        <v>0</v>
      </c>
      <c r="AS1878" s="52">
        <v>0</v>
      </c>
      <c r="AT1878" s="246" t="s">
        <v>2413</v>
      </c>
      <c r="AU1878" s="180"/>
      <c r="AV1878" s="47" t="s">
        <v>153</v>
      </c>
      <c r="AW1878" s="46" t="s">
        <v>161</v>
      </c>
      <c r="AX1878" s="48">
        <v>0</v>
      </c>
      <c r="AY1878" s="48">
        <v>77001903</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20.100000000000001" customHeight="1">
      <c r="C1879" s="48">
        <v>77001912</v>
      </c>
      <c r="D1879" s="47" t="s">
        <v>2414</v>
      </c>
      <c r="E1879" s="46">
        <v>1</v>
      </c>
      <c r="F1879" s="20">
        <v>80000001</v>
      </c>
      <c r="G1879" s="46">
        <v>0</v>
      </c>
      <c r="H1879" s="46">
        <v>0</v>
      </c>
      <c r="I1879" s="48">
        <v>1</v>
      </c>
      <c r="J1879" s="46">
        <v>0</v>
      </c>
      <c r="K1879" s="46">
        <v>0</v>
      </c>
      <c r="L1879" s="46">
        <v>0</v>
      </c>
      <c r="M1879" s="46">
        <v>0</v>
      </c>
      <c r="N1879" s="46">
        <v>2</v>
      </c>
      <c r="O1879" s="46">
        <v>1</v>
      </c>
      <c r="P1879" s="46">
        <v>0.1</v>
      </c>
      <c r="Q1879" s="46">
        <v>0</v>
      </c>
      <c r="R1879" s="52">
        <v>0</v>
      </c>
      <c r="S1879" s="46">
        <v>0</v>
      </c>
      <c r="T1879" s="46">
        <v>1</v>
      </c>
      <c r="U1879" s="46">
        <v>1</v>
      </c>
      <c r="V1879" s="46">
        <v>0</v>
      </c>
      <c r="W1879" s="46">
        <v>1</v>
      </c>
      <c r="X1879" s="46"/>
      <c r="Y1879" s="46">
        <v>0</v>
      </c>
      <c r="Z1879" s="46">
        <v>1</v>
      </c>
      <c r="AA1879" s="46">
        <v>0</v>
      </c>
      <c r="AB1879" s="46">
        <v>0</v>
      </c>
      <c r="AC1879" s="46">
        <v>0</v>
      </c>
      <c r="AD1879" s="46">
        <v>1</v>
      </c>
      <c r="AE1879" s="46">
        <v>0</v>
      </c>
      <c r="AF1879" s="46">
        <v>1</v>
      </c>
      <c r="AG1879" s="46">
        <v>3</v>
      </c>
      <c r="AH1879" s="52">
        <v>0</v>
      </c>
      <c r="AI1879" s="52">
        <v>1</v>
      </c>
      <c r="AJ1879" s="52">
        <v>0</v>
      </c>
      <c r="AK1879" s="52">
        <v>2</v>
      </c>
      <c r="AL1879" s="46">
        <v>0</v>
      </c>
      <c r="AM1879" s="46">
        <v>0</v>
      </c>
      <c r="AN1879" s="46">
        <v>0</v>
      </c>
      <c r="AO1879" s="46">
        <v>0.5</v>
      </c>
      <c r="AP1879" s="46">
        <v>600</v>
      </c>
      <c r="AQ1879" s="46">
        <v>0.5</v>
      </c>
      <c r="AR1879" s="46">
        <v>0</v>
      </c>
      <c r="AS1879" s="52">
        <v>0</v>
      </c>
      <c r="AT1879" s="46">
        <v>0</v>
      </c>
      <c r="AU1879" s="46"/>
      <c r="AV1879" s="47" t="s">
        <v>153</v>
      </c>
      <c r="AW1879" s="46" t="s">
        <v>159</v>
      </c>
      <c r="AX1879" s="48">
        <v>10000001</v>
      </c>
      <c r="AY1879" s="48">
        <v>77001904</v>
      </c>
      <c r="AZ1879" s="47" t="s">
        <v>1976</v>
      </c>
      <c r="BA1879" s="46">
        <v>0</v>
      </c>
      <c r="BB1879" s="83">
        <v>0</v>
      </c>
      <c r="BC1879" s="83">
        <v>0</v>
      </c>
      <c r="BD1879" s="116" t="s">
        <v>2415</v>
      </c>
      <c r="BE1879" s="46">
        <v>0</v>
      </c>
      <c r="BF1879" s="46">
        <v>0</v>
      </c>
      <c r="BG1879" s="46">
        <v>0</v>
      </c>
      <c r="BH1879" s="46">
        <v>0</v>
      </c>
      <c r="BI1879" s="46">
        <v>0</v>
      </c>
      <c r="BJ1879" s="46">
        <v>0</v>
      </c>
      <c r="BK1879" s="91">
        <v>0</v>
      </c>
      <c r="BL1879" s="52">
        <v>0</v>
      </c>
      <c r="BM1879" s="52">
        <v>0</v>
      </c>
      <c r="BN1879" s="52">
        <v>0</v>
      </c>
      <c r="BO1879" s="52">
        <v>0</v>
      </c>
      <c r="BP1879" s="52">
        <v>0</v>
      </c>
      <c r="BQ1879" s="52">
        <v>0</v>
      </c>
      <c r="BR1879" s="52">
        <v>77001913</v>
      </c>
      <c r="BS1879" s="52"/>
      <c r="BT1879" s="52"/>
      <c r="BU1879" s="52"/>
      <c r="BV1879" s="52">
        <v>0</v>
      </c>
      <c r="BW1879" s="52">
        <v>0</v>
      </c>
      <c r="BX1879" s="52">
        <v>0</v>
      </c>
    </row>
    <row r="1880" spans="3:76" ht="20.100000000000001" customHeight="1">
      <c r="C1880" s="48">
        <v>77001913</v>
      </c>
      <c r="D1880" s="47" t="s">
        <v>752</v>
      </c>
      <c r="E1880" s="48">
        <v>1</v>
      </c>
      <c r="F1880" s="20">
        <v>80000001</v>
      </c>
      <c r="G1880" s="48">
        <v>0</v>
      </c>
      <c r="H1880" s="48">
        <v>0</v>
      </c>
      <c r="I1880" s="48">
        <v>1</v>
      </c>
      <c r="J1880" s="48">
        <v>0</v>
      </c>
      <c r="K1880" s="48">
        <v>0</v>
      </c>
      <c r="L1880" s="46">
        <v>0</v>
      </c>
      <c r="M1880" s="46">
        <v>0</v>
      </c>
      <c r="N1880" s="46">
        <v>2</v>
      </c>
      <c r="O1880" s="46">
        <v>1</v>
      </c>
      <c r="P1880" s="46">
        <v>0.5</v>
      </c>
      <c r="Q1880" s="46">
        <v>0</v>
      </c>
      <c r="R1880" s="52">
        <v>0</v>
      </c>
      <c r="S1880" s="46">
        <v>0</v>
      </c>
      <c r="T1880" s="46">
        <v>1</v>
      </c>
      <c r="U1880" s="46">
        <v>2</v>
      </c>
      <c r="V1880" s="46">
        <v>0</v>
      </c>
      <c r="W1880" s="46">
        <v>0.5</v>
      </c>
      <c r="X1880" s="46"/>
      <c r="Y1880" s="46">
        <v>0</v>
      </c>
      <c r="Z1880" s="46">
        <v>0</v>
      </c>
      <c r="AA1880" s="46">
        <v>0</v>
      </c>
      <c r="AB1880" s="46">
        <v>0</v>
      </c>
      <c r="AC1880" s="46">
        <v>0</v>
      </c>
      <c r="AD1880" s="46">
        <v>0</v>
      </c>
      <c r="AE1880" s="46">
        <v>8</v>
      </c>
      <c r="AF1880" s="46">
        <v>2</v>
      </c>
      <c r="AG1880" s="46" t="s">
        <v>1974</v>
      </c>
      <c r="AH1880" s="52">
        <v>0</v>
      </c>
      <c r="AI1880" s="52">
        <v>2</v>
      </c>
      <c r="AJ1880" s="52">
        <v>0</v>
      </c>
      <c r="AK1880" s="52">
        <v>1.5</v>
      </c>
      <c r="AL1880" s="46">
        <v>0</v>
      </c>
      <c r="AM1880" s="46">
        <v>0</v>
      </c>
      <c r="AN1880" s="46">
        <v>0</v>
      </c>
      <c r="AO1880" s="46">
        <v>0.3</v>
      </c>
      <c r="AP1880" s="46">
        <v>400</v>
      </c>
      <c r="AQ1880" s="46">
        <v>0.3</v>
      </c>
      <c r="AR1880" s="46">
        <v>0</v>
      </c>
      <c r="AS1880" s="52">
        <v>0</v>
      </c>
      <c r="AT1880" s="46">
        <v>97009003</v>
      </c>
      <c r="AU1880" s="46"/>
      <c r="AV1880" s="53" t="s">
        <v>153</v>
      </c>
      <c r="AW1880" s="46" t="s">
        <v>155</v>
      </c>
      <c r="AX1880" s="48">
        <v>10001007</v>
      </c>
      <c r="AY1880" s="48">
        <v>77001905</v>
      </c>
      <c r="AZ1880" s="47" t="s">
        <v>156</v>
      </c>
      <c r="BA1880" s="46">
        <v>0</v>
      </c>
      <c r="BB1880" s="83">
        <v>0</v>
      </c>
      <c r="BC1880" s="83">
        <v>0</v>
      </c>
      <c r="BD1880" s="54" t="s">
        <v>2416</v>
      </c>
      <c r="BE1880" s="46">
        <v>0</v>
      </c>
      <c r="BF1880" s="46">
        <v>0</v>
      </c>
      <c r="BG1880" s="46">
        <v>0</v>
      </c>
      <c r="BH1880" s="46">
        <v>0</v>
      </c>
      <c r="BI1880" s="46">
        <v>0</v>
      </c>
      <c r="BJ1880" s="46">
        <v>0</v>
      </c>
      <c r="BK1880" s="91">
        <v>0</v>
      </c>
      <c r="BL1880" s="52">
        <v>0</v>
      </c>
      <c r="BM1880" s="52">
        <v>0</v>
      </c>
      <c r="BN1880" s="52">
        <v>0</v>
      </c>
      <c r="BO1880" s="52">
        <v>0</v>
      </c>
      <c r="BP1880" s="52">
        <v>0</v>
      </c>
      <c r="BQ1880" s="52">
        <v>0</v>
      </c>
      <c r="BR1880" s="52">
        <v>0</v>
      </c>
      <c r="BS1880" s="52"/>
      <c r="BT1880" s="52"/>
      <c r="BU1880" s="52"/>
      <c r="BV1880" s="52">
        <v>0</v>
      </c>
      <c r="BW1880" s="52">
        <v>0</v>
      </c>
      <c r="BX1880" s="52">
        <v>0</v>
      </c>
    </row>
    <row r="1881" spans="3:76" ht="19.5" customHeight="1">
      <c r="C1881" s="48">
        <v>77001914</v>
      </c>
      <c r="D1881" s="47" t="s">
        <v>2128</v>
      </c>
      <c r="E1881" s="48">
        <v>1</v>
      </c>
      <c r="F1881" s="20">
        <v>80000001</v>
      </c>
      <c r="G1881" s="48">
        <v>0</v>
      </c>
      <c r="H1881" s="48">
        <v>0</v>
      </c>
      <c r="I1881" s="48">
        <v>1</v>
      </c>
      <c r="J1881" s="48">
        <v>0</v>
      </c>
      <c r="K1881" s="48">
        <v>0</v>
      </c>
      <c r="L1881" s="46">
        <v>0</v>
      </c>
      <c r="M1881" s="46">
        <v>0</v>
      </c>
      <c r="N1881" s="46">
        <v>2</v>
      </c>
      <c r="O1881" s="46">
        <v>16</v>
      </c>
      <c r="P1881" s="46">
        <v>5</v>
      </c>
      <c r="Q1881" s="46">
        <v>0</v>
      </c>
      <c r="R1881" s="52">
        <v>0</v>
      </c>
      <c r="S1881" s="46">
        <v>0</v>
      </c>
      <c r="T1881" s="46">
        <v>1</v>
      </c>
      <c r="U1881" s="46">
        <v>2</v>
      </c>
      <c r="V1881" s="46">
        <v>0</v>
      </c>
      <c r="W1881" s="46">
        <v>1.5</v>
      </c>
      <c r="X1881" s="46"/>
      <c r="Y1881" s="46">
        <v>0</v>
      </c>
      <c r="Z1881" s="46">
        <v>0</v>
      </c>
      <c r="AA1881" s="46">
        <v>0</v>
      </c>
      <c r="AB1881" s="46">
        <v>0</v>
      </c>
      <c r="AC1881" s="46">
        <v>0</v>
      </c>
      <c r="AD1881" s="46">
        <v>1</v>
      </c>
      <c r="AE1881" s="46">
        <v>0</v>
      </c>
      <c r="AF1881" s="46">
        <v>1</v>
      </c>
      <c r="AG1881" s="46">
        <v>2</v>
      </c>
      <c r="AH1881" s="52">
        <v>0</v>
      </c>
      <c r="AI1881" s="52">
        <v>2</v>
      </c>
      <c r="AJ1881" s="52">
        <v>0</v>
      </c>
      <c r="AK1881" s="52">
        <v>2</v>
      </c>
      <c r="AL1881" s="46">
        <v>0</v>
      </c>
      <c r="AM1881" s="46">
        <v>0</v>
      </c>
      <c r="AN1881" s="46">
        <v>0</v>
      </c>
      <c r="AO1881" s="46">
        <v>2</v>
      </c>
      <c r="AP1881" s="46">
        <v>5000</v>
      </c>
      <c r="AQ1881" s="46">
        <v>0</v>
      </c>
      <c r="AR1881" s="46">
        <v>15</v>
      </c>
      <c r="AS1881" s="181">
        <v>0</v>
      </c>
      <c r="AT1881" s="246" t="s">
        <v>153</v>
      </c>
      <c r="AU1881" s="180"/>
      <c r="AV1881" s="47" t="s">
        <v>202</v>
      </c>
      <c r="AW1881" s="46" t="s">
        <v>159</v>
      </c>
      <c r="AX1881" s="48">
        <v>10000007</v>
      </c>
      <c r="AY1881" s="252" t="s">
        <v>2417</v>
      </c>
      <c r="AZ1881" s="47" t="s">
        <v>181</v>
      </c>
      <c r="BA1881" s="46" t="s">
        <v>1990</v>
      </c>
      <c r="BB1881" s="83">
        <v>0</v>
      </c>
      <c r="BC1881" s="83">
        <v>1</v>
      </c>
      <c r="BD1881" s="54" t="s">
        <v>1991</v>
      </c>
      <c r="BE1881" s="46">
        <v>0</v>
      </c>
      <c r="BF1881" s="46">
        <v>0</v>
      </c>
      <c r="BG1881" s="46">
        <v>0</v>
      </c>
      <c r="BH1881" s="46">
        <v>0</v>
      </c>
      <c r="BI1881" s="46">
        <v>0</v>
      </c>
      <c r="BJ1881" s="46">
        <v>0</v>
      </c>
      <c r="BK1881" s="91">
        <v>0</v>
      </c>
      <c r="BL1881" s="52">
        <v>0</v>
      </c>
      <c r="BM1881" s="52">
        <v>0</v>
      </c>
      <c r="BN1881" s="52">
        <v>0</v>
      </c>
      <c r="BO1881" s="52">
        <v>0</v>
      </c>
      <c r="BP1881" s="52">
        <v>0</v>
      </c>
      <c r="BQ1881" s="52">
        <v>1</v>
      </c>
      <c r="BR1881" s="52">
        <v>0</v>
      </c>
      <c r="BS1881" s="52"/>
      <c r="BT1881" s="52"/>
      <c r="BU1881" s="52"/>
      <c r="BV1881" s="52">
        <v>0</v>
      </c>
      <c r="BW1881" s="52">
        <v>0</v>
      </c>
      <c r="BX1881" s="52">
        <v>0</v>
      </c>
    </row>
    <row r="1882" spans="3:76" ht="20.100000000000001" customHeight="1">
      <c r="C1882" s="155">
        <v>77002001</v>
      </c>
      <c r="D1882" s="217" t="s">
        <v>2418</v>
      </c>
      <c r="E1882" s="155">
        <v>1</v>
      </c>
      <c r="F1882" s="20">
        <v>80000001</v>
      </c>
      <c r="G1882" s="155">
        <v>0</v>
      </c>
      <c r="H1882" s="155">
        <v>0</v>
      </c>
      <c r="I1882" s="155">
        <v>1</v>
      </c>
      <c r="J1882" s="155">
        <v>0</v>
      </c>
      <c r="K1882" s="163">
        <v>0</v>
      </c>
      <c r="L1882" s="163">
        <v>0</v>
      </c>
      <c r="M1882" s="163">
        <v>0</v>
      </c>
      <c r="N1882" s="163">
        <v>2</v>
      </c>
      <c r="O1882" s="163">
        <v>1</v>
      </c>
      <c r="P1882" s="163">
        <v>0.15</v>
      </c>
      <c r="Q1882" s="163">
        <v>0</v>
      </c>
      <c r="R1882" s="163">
        <v>0</v>
      </c>
      <c r="S1882" s="163">
        <v>0</v>
      </c>
      <c r="T1882" s="163">
        <v>1</v>
      </c>
      <c r="U1882" s="163">
        <v>2</v>
      </c>
      <c r="V1882" s="163">
        <v>0</v>
      </c>
      <c r="W1882" s="163">
        <v>0.8</v>
      </c>
      <c r="X1882" s="163"/>
      <c r="Y1882" s="163">
        <v>1000</v>
      </c>
      <c r="Z1882" s="163">
        <v>1</v>
      </c>
      <c r="AA1882" s="163">
        <v>0</v>
      </c>
      <c r="AB1882" s="163">
        <v>0</v>
      </c>
      <c r="AC1882" s="163">
        <v>0</v>
      </c>
      <c r="AD1882" s="163">
        <v>0</v>
      </c>
      <c r="AE1882" s="163">
        <v>16</v>
      </c>
      <c r="AF1882" s="163">
        <v>1</v>
      </c>
      <c r="AG1882" s="163">
        <v>6</v>
      </c>
      <c r="AH1882" s="163">
        <v>0</v>
      </c>
      <c r="AI1882" s="163">
        <v>1</v>
      </c>
      <c r="AJ1882" s="163">
        <v>0</v>
      </c>
      <c r="AK1882" s="163">
        <v>7</v>
      </c>
      <c r="AL1882" s="163">
        <v>0</v>
      </c>
      <c r="AM1882" s="163">
        <v>0</v>
      </c>
      <c r="AN1882" s="163">
        <v>0</v>
      </c>
      <c r="AO1882" s="163">
        <v>1</v>
      </c>
      <c r="AP1882" s="163">
        <v>2500</v>
      </c>
      <c r="AQ1882" s="163">
        <v>1</v>
      </c>
      <c r="AR1882" s="163">
        <v>0</v>
      </c>
      <c r="AS1882" s="163">
        <v>0</v>
      </c>
      <c r="AT1882" s="163">
        <v>0</v>
      </c>
      <c r="AU1882" s="163"/>
      <c r="AV1882" s="217" t="s">
        <v>173</v>
      </c>
      <c r="AW1882" s="163" t="s">
        <v>180</v>
      </c>
      <c r="AX1882" s="163">
        <v>10000007</v>
      </c>
      <c r="AY1882" s="163">
        <v>77002001</v>
      </c>
      <c r="AZ1882" s="217" t="s">
        <v>782</v>
      </c>
      <c r="BA1882" s="163">
        <v>1</v>
      </c>
      <c r="BB1882" s="163">
        <v>0</v>
      </c>
      <c r="BC1882" s="163">
        <v>0</v>
      </c>
      <c r="BD1882" s="220" t="s">
        <v>2419</v>
      </c>
      <c r="BE1882" s="163">
        <v>0</v>
      </c>
      <c r="BF1882" s="163">
        <v>0</v>
      </c>
      <c r="BG1882" s="163">
        <v>0</v>
      </c>
      <c r="BH1882" s="163">
        <v>0</v>
      </c>
      <c r="BI1882" s="163">
        <v>0</v>
      </c>
      <c r="BJ1882" s="163">
        <v>0</v>
      </c>
      <c r="BK1882" s="223">
        <v>0</v>
      </c>
      <c r="BL1882" s="163">
        <v>0</v>
      </c>
      <c r="BM1882" s="163">
        <v>0</v>
      </c>
      <c r="BN1882" s="163">
        <v>1000</v>
      </c>
      <c r="BO1882" s="163">
        <v>1</v>
      </c>
      <c r="BP1882" s="163">
        <v>200</v>
      </c>
      <c r="BQ1882" s="163">
        <v>0</v>
      </c>
      <c r="BR1882" s="163">
        <v>0</v>
      </c>
      <c r="BS1882" s="163"/>
      <c r="BT1882" s="163"/>
      <c r="BU1882" s="163"/>
      <c r="BV1882" s="163">
        <v>1000</v>
      </c>
      <c r="BW1882" s="163">
        <v>1</v>
      </c>
      <c r="BX1882" s="163">
        <v>1</v>
      </c>
    </row>
    <row r="1883" spans="3:76" ht="19.5" customHeight="1">
      <c r="C1883" s="155">
        <v>77002002</v>
      </c>
      <c r="D1883" s="156" t="s">
        <v>2420</v>
      </c>
      <c r="E1883" s="155">
        <v>1</v>
      </c>
      <c r="F1883" s="20">
        <v>80000001</v>
      </c>
      <c r="G1883" s="155">
        <v>0</v>
      </c>
      <c r="H1883" s="155">
        <v>0</v>
      </c>
      <c r="I1883" s="155">
        <v>1</v>
      </c>
      <c r="J1883" s="155">
        <v>0</v>
      </c>
      <c r="K1883" s="155">
        <v>0</v>
      </c>
      <c r="L1883" s="157">
        <v>0</v>
      </c>
      <c r="M1883" s="157">
        <v>0</v>
      </c>
      <c r="N1883" s="157">
        <v>2</v>
      </c>
      <c r="O1883" s="157">
        <v>2</v>
      </c>
      <c r="P1883" s="157">
        <v>0.5</v>
      </c>
      <c r="Q1883" s="157">
        <v>1</v>
      </c>
      <c r="R1883" s="163">
        <v>0</v>
      </c>
      <c r="S1883" s="157">
        <v>0</v>
      </c>
      <c r="T1883" s="157">
        <v>1</v>
      </c>
      <c r="U1883" s="157">
        <v>1</v>
      </c>
      <c r="V1883" s="157">
        <v>0</v>
      </c>
      <c r="W1883" s="157">
        <v>0</v>
      </c>
      <c r="X1883" s="157"/>
      <c r="Y1883" s="157">
        <v>0</v>
      </c>
      <c r="Z1883" s="157">
        <v>0</v>
      </c>
      <c r="AA1883" s="157">
        <v>0</v>
      </c>
      <c r="AB1883" s="157">
        <v>0</v>
      </c>
      <c r="AC1883" s="157">
        <v>0</v>
      </c>
      <c r="AD1883" s="157">
        <v>1</v>
      </c>
      <c r="AE1883" s="157">
        <v>0</v>
      </c>
      <c r="AF1883" s="157">
        <v>1</v>
      </c>
      <c r="AG1883" s="157">
        <v>2</v>
      </c>
      <c r="AH1883" s="163">
        <v>0</v>
      </c>
      <c r="AI1883" s="163">
        <v>1</v>
      </c>
      <c r="AJ1883" s="163">
        <v>0</v>
      </c>
      <c r="AK1883" s="163">
        <v>3</v>
      </c>
      <c r="AL1883" s="157">
        <v>0</v>
      </c>
      <c r="AM1883" s="157">
        <v>0</v>
      </c>
      <c r="AN1883" s="157">
        <v>0</v>
      </c>
      <c r="AO1883" s="157">
        <v>0.3</v>
      </c>
      <c r="AP1883" s="157">
        <v>300</v>
      </c>
      <c r="AQ1883" s="157">
        <v>0</v>
      </c>
      <c r="AR1883" s="157">
        <v>0</v>
      </c>
      <c r="AS1883" s="163">
        <v>0</v>
      </c>
      <c r="AT1883" s="168">
        <v>0</v>
      </c>
      <c r="AU1883" s="168"/>
      <c r="AV1883" s="156" t="s">
        <v>153</v>
      </c>
      <c r="AW1883" s="157">
        <v>0</v>
      </c>
      <c r="AX1883" s="155">
        <v>0</v>
      </c>
      <c r="AY1883" s="155">
        <v>0</v>
      </c>
      <c r="AZ1883" s="156" t="s">
        <v>540</v>
      </c>
      <c r="BA1883" s="242" t="s">
        <v>2421</v>
      </c>
      <c r="BB1883" s="164">
        <v>0</v>
      </c>
      <c r="BC1883" s="164">
        <v>0</v>
      </c>
      <c r="BD1883" s="172" t="s">
        <v>2422</v>
      </c>
      <c r="BE1883" s="157">
        <v>0</v>
      </c>
      <c r="BF1883" s="157">
        <v>0</v>
      </c>
      <c r="BG1883" s="157">
        <v>0</v>
      </c>
      <c r="BH1883" s="157">
        <v>0</v>
      </c>
      <c r="BI1883" s="157">
        <v>0</v>
      </c>
      <c r="BJ1883" s="157">
        <v>0</v>
      </c>
      <c r="BK1883" s="159">
        <v>0</v>
      </c>
      <c r="BL1883" s="163">
        <v>0</v>
      </c>
      <c r="BM1883" s="163">
        <v>0</v>
      </c>
      <c r="BN1883" s="163">
        <v>0</v>
      </c>
      <c r="BO1883" s="163">
        <v>0</v>
      </c>
      <c r="BP1883" s="163">
        <v>0</v>
      </c>
      <c r="BQ1883" s="163">
        <v>1</v>
      </c>
      <c r="BR1883" s="163">
        <v>0</v>
      </c>
      <c r="BS1883" s="163"/>
      <c r="BT1883" s="163"/>
      <c r="BU1883" s="163"/>
      <c r="BV1883" s="163">
        <v>0</v>
      </c>
      <c r="BW1883" s="163">
        <v>0</v>
      </c>
      <c r="BX1883" s="163">
        <v>0</v>
      </c>
    </row>
    <row r="1884" spans="3:76" ht="19.5" customHeight="1">
      <c r="C1884" s="155">
        <v>77002003</v>
      </c>
      <c r="D1884" s="156" t="s">
        <v>2423</v>
      </c>
      <c r="E1884" s="155">
        <v>1</v>
      </c>
      <c r="F1884" s="20">
        <v>80000001</v>
      </c>
      <c r="G1884" s="155">
        <v>0</v>
      </c>
      <c r="H1884" s="155">
        <v>0</v>
      </c>
      <c r="I1884" s="155">
        <v>1</v>
      </c>
      <c r="J1884" s="155">
        <v>0</v>
      </c>
      <c r="K1884" s="155">
        <v>0</v>
      </c>
      <c r="L1884" s="157">
        <v>0</v>
      </c>
      <c r="M1884" s="157">
        <v>0</v>
      </c>
      <c r="N1884" s="157">
        <v>2</v>
      </c>
      <c r="O1884" s="157">
        <v>3</v>
      </c>
      <c r="P1884" s="157">
        <v>0.2</v>
      </c>
      <c r="Q1884" s="157">
        <v>0</v>
      </c>
      <c r="R1884" s="163">
        <v>0</v>
      </c>
      <c r="S1884" s="157">
        <v>0</v>
      </c>
      <c r="T1884" s="157">
        <v>1</v>
      </c>
      <c r="U1884" s="157">
        <v>1</v>
      </c>
      <c r="V1884" s="157">
        <v>0</v>
      </c>
      <c r="W1884" s="157">
        <v>0</v>
      </c>
      <c r="X1884" s="157"/>
      <c r="Y1884" s="157">
        <v>0</v>
      </c>
      <c r="Z1884" s="157">
        <v>1</v>
      </c>
      <c r="AA1884" s="157">
        <v>0</v>
      </c>
      <c r="AB1884" s="157">
        <v>0</v>
      </c>
      <c r="AC1884" s="157">
        <v>0</v>
      </c>
      <c r="AD1884" s="157">
        <v>1</v>
      </c>
      <c r="AE1884" s="157">
        <v>0</v>
      </c>
      <c r="AF1884" s="157">
        <v>1</v>
      </c>
      <c r="AG1884" s="157">
        <v>20</v>
      </c>
      <c r="AH1884" s="163">
        <v>0</v>
      </c>
      <c r="AI1884" s="163">
        <v>1</v>
      </c>
      <c r="AJ1884" s="163">
        <v>0</v>
      </c>
      <c r="AK1884" s="163">
        <v>3</v>
      </c>
      <c r="AL1884" s="157">
        <v>0</v>
      </c>
      <c r="AM1884" s="157">
        <v>0</v>
      </c>
      <c r="AN1884" s="157">
        <v>0</v>
      </c>
      <c r="AO1884" s="157">
        <v>0.3</v>
      </c>
      <c r="AP1884" s="157">
        <v>300</v>
      </c>
      <c r="AQ1884" s="157">
        <v>0</v>
      </c>
      <c r="AR1884" s="157">
        <v>0</v>
      </c>
      <c r="AS1884" s="163">
        <v>0</v>
      </c>
      <c r="AT1884" s="241" t="s">
        <v>2424</v>
      </c>
      <c r="AU1884" s="168"/>
      <c r="AV1884" s="156" t="s">
        <v>153</v>
      </c>
      <c r="AW1884" s="157">
        <v>0</v>
      </c>
      <c r="AX1884" s="155">
        <v>0</v>
      </c>
      <c r="AY1884" s="155">
        <v>0</v>
      </c>
      <c r="AZ1884" s="156" t="s">
        <v>540</v>
      </c>
      <c r="BA1884" s="242" t="s">
        <v>2425</v>
      </c>
      <c r="BB1884" s="164">
        <v>0</v>
      </c>
      <c r="BC1884" s="164">
        <v>0</v>
      </c>
      <c r="BD1884" s="172" t="s">
        <v>2426</v>
      </c>
      <c r="BE1884" s="157">
        <v>0</v>
      </c>
      <c r="BF1884" s="157">
        <v>0</v>
      </c>
      <c r="BG1884" s="157">
        <v>0</v>
      </c>
      <c r="BH1884" s="157">
        <v>0</v>
      </c>
      <c r="BI1884" s="157">
        <v>0</v>
      </c>
      <c r="BJ1884" s="157">
        <v>0</v>
      </c>
      <c r="BK1884" s="159">
        <v>0</v>
      </c>
      <c r="BL1884" s="163">
        <v>0</v>
      </c>
      <c r="BM1884" s="163">
        <v>0</v>
      </c>
      <c r="BN1884" s="163">
        <v>0</v>
      </c>
      <c r="BO1884" s="163">
        <v>0</v>
      </c>
      <c r="BP1884" s="163">
        <v>0</v>
      </c>
      <c r="BQ1884" s="163">
        <v>1</v>
      </c>
      <c r="BR1884" s="163">
        <v>0</v>
      </c>
      <c r="BS1884" s="163"/>
      <c r="BT1884" s="163"/>
      <c r="BU1884" s="163"/>
      <c r="BV1884" s="163">
        <v>0</v>
      </c>
      <c r="BW1884" s="163">
        <v>0</v>
      </c>
      <c r="BX1884" s="163">
        <v>0</v>
      </c>
    </row>
    <row r="1885" spans="3:76" ht="20.100000000000001" customHeight="1">
      <c r="C1885" s="155">
        <v>77002004</v>
      </c>
      <c r="D1885" s="156" t="s">
        <v>2427</v>
      </c>
      <c r="E1885" s="159">
        <v>1</v>
      </c>
      <c r="F1885" s="20">
        <v>80000001</v>
      </c>
      <c r="G1885" s="157">
        <v>0</v>
      </c>
      <c r="H1885" s="157">
        <v>0</v>
      </c>
      <c r="I1885" s="155">
        <v>1</v>
      </c>
      <c r="J1885" s="155">
        <v>0</v>
      </c>
      <c r="K1885" s="155">
        <v>0</v>
      </c>
      <c r="L1885" s="157">
        <v>0</v>
      </c>
      <c r="M1885" s="157">
        <v>0</v>
      </c>
      <c r="N1885" s="157">
        <v>2</v>
      </c>
      <c r="O1885" s="157">
        <v>1</v>
      </c>
      <c r="P1885" s="157">
        <v>0.15</v>
      </c>
      <c r="Q1885" s="157">
        <v>0</v>
      </c>
      <c r="R1885" s="163">
        <v>0</v>
      </c>
      <c r="S1885" s="157">
        <v>0</v>
      </c>
      <c r="T1885" s="157">
        <v>1</v>
      </c>
      <c r="U1885" s="159">
        <v>1</v>
      </c>
      <c r="V1885" s="157">
        <v>0</v>
      </c>
      <c r="W1885" s="157">
        <v>0</v>
      </c>
      <c r="X1885" s="157"/>
      <c r="Y1885" s="157">
        <v>0</v>
      </c>
      <c r="Z1885" s="157">
        <v>1</v>
      </c>
      <c r="AA1885" s="157">
        <v>0</v>
      </c>
      <c r="AB1885" s="157">
        <v>0</v>
      </c>
      <c r="AC1885" s="157">
        <v>0</v>
      </c>
      <c r="AD1885" s="157">
        <v>1</v>
      </c>
      <c r="AE1885" s="157">
        <v>0</v>
      </c>
      <c r="AF1885" s="157">
        <v>2</v>
      </c>
      <c r="AG1885" s="157" t="s">
        <v>152</v>
      </c>
      <c r="AH1885" s="163">
        <v>0</v>
      </c>
      <c r="AI1885" s="163">
        <v>2</v>
      </c>
      <c r="AJ1885" s="163">
        <v>0</v>
      </c>
      <c r="AK1885" s="163">
        <v>1.5</v>
      </c>
      <c r="AL1885" s="157">
        <v>0</v>
      </c>
      <c r="AM1885" s="157">
        <v>0</v>
      </c>
      <c r="AN1885" s="157">
        <v>0</v>
      </c>
      <c r="AO1885" s="157">
        <v>1.5</v>
      </c>
      <c r="AP1885" s="157">
        <v>1600</v>
      </c>
      <c r="AQ1885" s="157">
        <v>1</v>
      </c>
      <c r="AR1885" s="157">
        <v>15</v>
      </c>
      <c r="AS1885" s="163">
        <v>0</v>
      </c>
      <c r="AT1885" s="241" t="s">
        <v>153</v>
      </c>
      <c r="AU1885" s="168"/>
      <c r="AV1885" s="156" t="s">
        <v>153</v>
      </c>
      <c r="AW1885" s="157" t="s">
        <v>161</v>
      </c>
      <c r="AX1885" s="155">
        <v>0</v>
      </c>
      <c r="AY1885" s="155">
        <v>0</v>
      </c>
      <c r="AZ1885" s="156" t="s">
        <v>431</v>
      </c>
      <c r="BA1885" s="157">
        <v>0</v>
      </c>
      <c r="BB1885" s="164">
        <v>0</v>
      </c>
      <c r="BC1885" s="164">
        <v>0</v>
      </c>
      <c r="BD1885" s="172" t="s">
        <v>2428</v>
      </c>
      <c r="BE1885" s="157">
        <v>0</v>
      </c>
      <c r="BF1885" s="157">
        <v>0</v>
      </c>
      <c r="BG1885" s="157">
        <v>0</v>
      </c>
      <c r="BH1885" s="157">
        <v>0</v>
      </c>
      <c r="BI1885" s="157">
        <v>0</v>
      </c>
      <c r="BJ1885" s="157">
        <v>0</v>
      </c>
      <c r="BK1885" s="159">
        <v>0</v>
      </c>
      <c r="BL1885" s="163">
        <v>0</v>
      </c>
      <c r="BM1885" s="163">
        <v>0</v>
      </c>
      <c r="BN1885" s="163">
        <v>0</v>
      </c>
      <c r="BO1885" s="163">
        <v>0</v>
      </c>
      <c r="BP1885" s="163">
        <v>0</v>
      </c>
      <c r="BQ1885" s="163">
        <v>1</v>
      </c>
      <c r="BR1885" s="163">
        <v>0</v>
      </c>
      <c r="BS1885" s="163"/>
      <c r="BT1885" s="163"/>
      <c r="BU1885" s="163"/>
      <c r="BV1885" s="163">
        <v>0</v>
      </c>
      <c r="BW1885" s="163">
        <v>0</v>
      </c>
      <c r="BX1885" s="163">
        <v>0</v>
      </c>
    </row>
    <row r="1886" spans="3:76" ht="20.100000000000001" customHeight="1">
      <c r="C1886" s="155">
        <v>77002005</v>
      </c>
      <c r="D1886" s="156" t="s">
        <v>2427</v>
      </c>
      <c r="E1886" s="159">
        <v>1</v>
      </c>
      <c r="F1886" s="20">
        <v>80000001</v>
      </c>
      <c r="G1886" s="157">
        <v>0</v>
      </c>
      <c r="H1886" s="157">
        <v>0</v>
      </c>
      <c r="I1886" s="155">
        <v>1</v>
      </c>
      <c r="J1886" s="155">
        <v>0</v>
      </c>
      <c r="K1886" s="155">
        <v>0</v>
      </c>
      <c r="L1886" s="157">
        <v>0</v>
      </c>
      <c r="M1886" s="157">
        <v>0</v>
      </c>
      <c r="N1886" s="157">
        <v>2</v>
      </c>
      <c r="O1886" s="157">
        <v>2</v>
      </c>
      <c r="P1886" s="157">
        <v>1</v>
      </c>
      <c r="Q1886" s="157">
        <v>0</v>
      </c>
      <c r="R1886" s="163">
        <v>0</v>
      </c>
      <c r="S1886" s="157">
        <v>0</v>
      </c>
      <c r="T1886" s="157">
        <v>1</v>
      </c>
      <c r="U1886" s="159">
        <v>1</v>
      </c>
      <c r="V1886" s="157">
        <v>0</v>
      </c>
      <c r="W1886" s="157">
        <v>0</v>
      </c>
      <c r="X1886" s="157"/>
      <c r="Y1886" s="157">
        <v>0</v>
      </c>
      <c r="Z1886" s="157">
        <v>1</v>
      </c>
      <c r="AA1886" s="157">
        <v>0</v>
      </c>
      <c r="AB1886" s="157">
        <v>0</v>
      </c>
      <c r="AC1886" s="157">
        <v>0</v>
      </c>
      <c r="AD1886" s="157">
        <v>1</v>
      </c>
      <c r="AE1886" s="157">
        <v>20</v>
      </c>
      <c r="AF1886" s="157">
        <v>2</v>
      </c>
      <c r="AG1886" s="157" t="s">
        <v>152</v>
      </c>
      <c r="AH1886" s="163">
        <v>0</v>
      </c>
      <c r="AI1886" s="163">
        <v>2</v>
      </c>
      <c r="AJ1886" s="163">
        <v>0</v>
      </c>
      <c r="AK1886" s="163">
        <v>1.5</v>
      </c>
      <c r="AL1886" s="157">
        <v>0</v>
      </c>
      <c r="AM1886" s="157">
        <v>0</v>
      </c>
      <c r="AN1886" s="157">
        <v>0</v>
      </c>
      <c r="AO1886" s="157">
        <v>1.5</v>
      </c>
      <c r="AP1886" s="157">
        <v>1600</v>
      </c>
      <c r="AQ1886" s="157">
        <v>1</v>
      </c>
      <c r="AR1886" s="157">
        <v>15</v>
      </c>
      <c r="AS1886" s="163">
        <v>0</v>
      </c>
      <c r="AT1886" s="241" t="s">
        <v>153</v>
      </c>
      <c r="AU1886" s="168"/>
      <c r="AV1886" s="156" t="s">
        <v>153</v>
      </c>
      <c r="AW1886" s="157" t="s">
        <v>161</v>
      </c>
      <c r="AX1886" s="155">
        <v>0</v>
      </c>
      <c r="AY1886" s="155">
        <v>0</v>
      </c>
      <c r="AZ1886" s="156" t="s">
        <v>431</v>
      </c>
      <c r="BA1886" s="157">
        <v>0</v>
      </c>
      <c r="BB1886" s="164">
        <v>0</v>
      </c>
      <c r="BC1886" s="164">
        <v>0</v>
      </c>
      <c r="BD1886" s="172" t="s">
        <v>2428</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77002006</v>
      </c>
      <c r="D1887" s="156" t="s">
        <v>572</v>
      </c>
      <c r="E1887" s="155">
        <v>1</v>
      </c>
      <c r="F1887" s="20">
        <v>80000001</v>
      </c>
      <c r="G1887" s="155">
        <v>0</v>
      </c>
      <c r="H1887" s="155">
        <v>0</v>
      </c>
      <c r="I1887" s="155">
        <v>1</v>
      </c>
      <c r="J1887" s="155">
        <v>0</v>
      </c>
      <c r="K1887" s="155">
        <v>0</v>
      </c>
      <c r="L1887" s="157">
        <v>0</v>
      </c>
      <c r="M1887" s="157">
        <v>0</v>
      </c>
      <c r="N1887" s="157">
        <v>2</v>
      </c>
      <c r="O1887" s="157">
        <v>16</v>
      </c>
      <c r="P1887" s="157">
        <v>8</v>
      </c>
      <c r="Q1887" s="157">
        <v>0</v>
      </c>
      <c r="R1887" s="163">
        <v>0</v>
      </c>
      <c r="S1887" s="157">
        <v>0</v>
      </c>
      <c r="T1887" s="157">
        <v>1</v>
      </c>
      <c r="U1887" s="157">
        <v>2</v>
      </c>
      <c r="V1887" s="157">
        <v>0</v>
      </c>
      <c r="W1887" s="157">
        <v>0.6</v>
      </c>
      <c r="X1887" s="157"/>
      <c r="Y1887" s="157">
        <v>0</v>
      </c>
      <c r="Z1887" s="157">
        <v>1</v>
      </c>
      <c r="AA1887" s="157">
        <v>0</v>
      </c>
      <c r="AB1887" s="157">
        <v>0</v>
      </c>
      <c r="AC1887" s="157">
        <v>0</v>
      </c>
      <c r="AD1887" s="157">
        <v>1</v>
      </c>
      <c r="AE1887" s="157">
        <v>0</v>
      </c>
      <c r="AF1887" s="157">
        <v>1</v>
      </c>
      <c r="AG1887" s="157">
        <v>2</v>
      </c>
      <c r="AH1887" s="163">
        <v>0</v>
      </c>
      <c r="AI1887" s="163">
        <v>2</v>
      </c>
      <c r="AJ1887" s="163">
        <v>0</v>
      </c>
      <c r="AK1887" s="163">
        <v>2</v>
      </c>
      <c r="AL1887" s="157">
        <v>0</v>
      </c>
      <c r="AM1887" s="157">
        <v>0</v>
      </c>
      <c r="AN1887" s="157">
        <v>0</v>
      </c>
      <c r="AO1887" s="157">
        <v>2</v>
      </c>
      <c r="AP1887" s="157">
        <v>5000</v>
      </c>
      <c r="AQ1887" s="157">
        <v>0</v>
      </c>
      <c r="AR1887" s="157">
        <v>10</v>
      </c>
      <c r="AS1887" s="169">
        <v>0</v>
      </c>
      <c r="AT1887" s="241" t="s">
        <v>2429</v>
      </c>
      <c r="AU1887" s="168"/>
      <c r="AV1887" s="156" t="s">
        <v>153</v>
      </c>
      <c r="AW1887" s="157" t="s">
        <v>159</v>
      </c>
      <c r="AX1887" s="155">
        <v>10000007</v>
      </c>
      <c r="AY1887" s="243" t="s">
        <v>2430</v>
      </c>
      <c r="AZ1887" s="156" t="s">
        <v>181</v>
      </c>
      <c r="BA1887" s="157" t="s">
        <v>2098</v>
      </c>
      <c r="BB1887" s="164">
        <v>0</v>
      </c>
      <c r="BC1887" s="164">
        <v>1</v>
      </c>
      <c r="BD1887" s="172" t="s">
        <v>1991</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19.5" customHeight="1">
      <c r="C1888" s="155">
        <v>77002007</v>
      </c>
      <c r="D1888" s="156" t="s">
        <v>2431</v>
      </c>
      <c r="E1888" s="155">
        <v>1</v>
      </c>
      <c r="F1888" s="20">
        <v>80000001</v>
      </c>
      <c r="G1888" s="155">
        <v>0</v>
      </c>
      <c r="H1888" s="155">
        <v>0</v>
      </c>
      <c r="I1888" s="155">
        <v>1</v>
      </c>
      <c r="J1888" s="155">
        <v>0</v>
      </c>
      <c r="K1888" s="155">
        <v>0</v>
      </c>
      <c r="L1888" s="157">
        <v>0</v>
      </c>
      <c r="M1888" s="157">
        <v>0</v>
      </c>
      <c r="N1888" s="157">
        <v>2</v>
      </c>
      <c r="O1888" s="157">
        <v>1</v>
      </c>
      <c r="P1888" s="157">
        <v>0.15</v>
      </c>
      <c r="Q1888" s="157">
        <v>0</v>
      </c>
      <c r="R1888" s="163">
        <v>0</v>
      </c>
      <c r="S1888" s="157">
        <v>0</v>
      </c>
      <c r="T1888" s="157">
        <v>1</v>
      </c>
      <c r="U1888" s="157">
        <v>2</v>
      </c>
      <c r="V1888" s="157">
        <v>0</v>
      </c>
      <c r="W1888" s="157">
        <v>1.5</v>
      </c>
      <c r="X1888" s="157"/>
      <c r="Y1888" s="157">
        <v>0</v>
      </c>
      <c r="Z1888" s="157">
        <v>1</v>
      </c>
      <c r="AA1888" s="157">
        <v>0</v>
      </c>
      <c r="AB1888" s="157">
        <v>0</v>
      </c>
      <c r="AC1888" s="157">
        <v>0</v>
      </c>
      <c r="AD1888" s="157">
        <v>1</v>
      </c>
      <c r="AE1888" s="157">
        <v>3</v>
      </c>
      <c r="AF1888" s="157">
        <v>1</v>
      </c>
      <c r="AG1888" s="157">
        <v>4</v>
      </c>
      <c r="AH1888" s="163">
        <v>0</v>
      </c>
      <c r="AI1888" s="163">
        <v>1</v>
      </c>
      <c r="AJ1888" s="163">
        <v>0</v>
      </c>
      <c r="AK1888" s="163">
        <v>3</v>
      </c>
      <c r="AL1888" s="157">
        <v>0</v>
      </c>
      <c r="AM1888" s="157">
        <v>1</v>
      </c>
      <c r="AN1888" s="157">
        <v>0</v>
      </c>
      <c r="AO1888" s="157">
        <v>1</v>
      </c>
      <c r="AP1888" s="157">
        <v>3000</v>
      </c>
      <c r="AQ1888" s="157">
        <v>1</v>
      </c>
      <c r="AR1888" s="157">
        <v>0</v>
      </c>
      <c r="AS1888" s="163">
        <v>0</v>
      </c>
      <c r="AT1888" s="241" t="s">
        <v>2432</v>
      </c>
      <c r="AU1888" s="168"/>
      <c r="AV1888" s="161" t="s">
        <v>153</v>
      </c>
      <c r="AW1888" s="157" t="s">
        <v>159</v>
      </c>
      <c r="AX1888" s="155">
        <v>0</v>
      </c>
      <c r="AY1888" s="243" t="s">
        <v>2433</v>
      </c>
      <c r="AZ1888" s="156" t="s">
        <v>156</v>
      </c>
      <c r="BA1888" s="157">
        <v>0</v>
      </c>
      <c r="BB1888" s="164">
        <v>0</v>
      </c>
      <c r="BC1888" s="164">
        <v>0</v>
      </c>
      <c r="BD1888" s="172" t="s">
        <v>2434</v>
      </c>
      <c r="BE1888" s="157">
        <v>0</v>
      </c>
      <c r="BF1888" s="157">
        <v>0</v>
      </c>
      <c r="BG1888" s="157">
        <v>0</v>
      </c>
      <c r="BH1888" s="157">
        <v>0</v>
      </c>
      <c r="BI1888" s="157">
        <v>0</v>
      </c>
      <c r="BJ1888" s="157">
        <v>0</v>
      </c>
      <c r="BK1888" s="159">
        <v>0</v>
      </c>
      <c r="BL1888" s="163">
        <v>0</v>
      </c>
      <c r="BM1888" s="163">
        <v>0</v>
      </c>
      <c r="BN1888" s="163">
        <v>0</v>
      </c>
      <c r="BO1888" s="163">
        <v>0</v>
      </c>
      <c r="BP1888" s="163">
        <v>0</v>
      </c>
      <c r="BQ1888" s="163">
        <v>0</v>
      </c>
      <c r="BR1888" s="163">
        <v>0</v>
      </c>
      <c r="BS1888" s="163"/>
      <c r="BT1888" s="163"/>
      <c r="BU1888" s="163"/>
      <c r="BV1888" s="163">
        <v>0</v>
      </c>
      <c r="BW1888" s="163">
        <v>0</v>
      </c>
      <c r="BX1888" s="163">
        <v>0</v>
      </c>
    </row>
    <row r="1889" spans="3:76" ht="20.100000000000001" customHeight="1">
      <c r="C1889" s="155">
        <v>77002008</v>
      </c>
      <c r="D1889" s="156" t="s">
        <v>2435</v>
      </c>
      <c r="E1889" s="159">
        <v>1</v>
      </c>
      <c r="F1889" s="20">
        <v>80000001</v>
      </c>
      <c r="G1889" s="157">
        <v>0</v>
      </c>
      <c r="H1889" s="157">
        <v>0</v>
      </c>
      <c r="I1889" s="155">
        <v>1</v>
      </c>
      <c r="J1889" s="155">
        <v>0</v>
      </c>
      <c r="K1889" s="155">
        <v>0</v>
      </c>
      <c r="L1889" s="157">
        <v>0</v>
      </c>
      <c r="M1889" s="157">
        <v>0</v>
      </c>
      <c r="N1889" s="157">
        <v>2</v>
      </c>
      <c r="O1889" s="157">
        <v>3</v>
      </c>
      <c r="P1889" s="157">
        <v>0.2</v>
      </c>
      <c r="Q1889" s="157">
        <v>0</v>
      </c>
      <c r="R1889" s="163">
        <v>0</v>
      </c>
      <c r="S1889" s="157">
        <v>0</v>
      </c>
      <c r="T1889" s="157">
        <v>1</v>
      </c>
      <c r="U1889" s="159">
        <v>1</v>
      </c>
      <c r="V1889" s="157">
        <v>0</v>
      </c>
      <c r="W1889" s="157">
        <v>2</v>
      </c>
      <c r="X1889" s="157"/>
      <c r="Y1889" s="157">
        <v>0</v>
      </c>
      <c r="Z1889" s="157">
        <v>1</v>
      </c>
      <c r="AA1889" s="157">
        <v>0</v>
      </c>
      <c r="AB1889" s="157">
        <v>0</v>
      </c>
      <c r="AC1889" s="157">
        <v>0</v>
      </c>
      <c r="AD1889" s="157">
        <v>1</v>
      </c>
      <c r="AE1889" s="157">
        <v>24</v>
      </c>
      <c r="AF1889" s="157">
        <v>1</v>
      </c>
      <c r="AG1889" s="157">
        <v>6</v>
      </c>
      <c r="AH1889" s="163">
        <v>0</v>
      </c>
      <c r="AI1889" s="163">
        <v>1</v>
      </c>
      <c r="AJ1889" s="163">
        <v>0</v>
      </c>
      <c r="AK1889" s="163">
        <v>3</v>
      </c>
      <c r="AL1889" s="157">
        <v>0</v>
      </c>
      <c r="AM1889" s="157">
        <v>1</v>
      </c>
      <c r="AN1889" s="157">
        <v>0</v>
      </c>
      <c r="AO1889" s="157">
        <v>5</v>
      </c>
      <c r="AP1889" s="157">
        <v>3000</v>
      </c>
      <c r="AQ1889" s="157">
        <v>1</v>
      </c>
      <c r="AR1889" s="157">
        <v>0</v>
      </c>
      <c r="AS1889" s="239" t="s">
        <v>2436</v>
      </c>
      <c r="AT1889" s="241" t="s">
        <v>2424</v>
      </c>
      <c r="AU1889" s="168"/>
      <c r="AV1889" s="156" t="s">
        <v>202</v>
      </c>
      <c r="AW1889" s="157" t="s">
        <v>161</v>
      </c>
      <c r="AX1889" s="155">
        <v>10000011</v>
      </c>
      <c r="AY1889" s="243" t="s">
        <v>2437</v>
      </c>
      <c r="AZ1889" s="161" t="s">
        <v>156</v>
      </c>
      <c r="BA1889" s="157">
        <v>0</v>
      </c>
      <c r="BB1889" s="164">
        <v>0</v>
      </c>
      <c r="BC1889" s="164">
        <v>0</v>
      </c>
      <c r="BD1889" s="172" t="s">
        <v>2438</v>
      </c>
      <c r="BE1889" s="157">
        <v>0</v>
      </c>
      <c r="BF1889" s="157">
        <v>0</v>
      </c>
      <c r="BG1889" s="157">
        <v>0</v>
      </c>
      <c r="BH1889" s="157">
        <v>0</v>
      </c>
      <c r="BI1889" s="157">
        <v>0</v>
      </c>
      <c r="BJ1889" s="157">
        <v>0</v>
      </c>
      <c r="BK1889" s="159">
        <v>0</v>
      </c>
      <c r="BL1889" s="163">
        <v>0</v>
      </c>
      <c r="BM1889" s="163">
        <v>0</v>
      </c>
      <c r="BN1889" s="163">
        <v>0</v>
      </c>
      <c r="BO1889" s="163">
        <v>0</v>
      </c>
      <c r="BP1889" s="163">
        <v>0</v>
      </c>
      <c r="BQ1889" s="163">
        <v>0</v>
      </c>
      <c r="BR1889" s="163">
        <v>0</v>
      </c>
      <c r="BS1889" s="163"/>
      <c r="BT1889" s="163"/>
      <c r="BU1889" s="163"/>
      <c r="BV1889" s="163">
        <v>0</v>
      </c>
      <c r="BW1889" s="163">
        <v>0</v>
      </c>
      <c r="BX1889" s="163">
        <v>0</v>
      </c>
    </row>
    <row r="1890" spans="3:76" ht="19.5" customHeight="1">
      <c r="C1890" s="155">
        <v>77002009</v>
      </c>
      <c r="D1890" s="156" t="s">
        <v>2439</v>
      </c>
      <c r="E1890" s="155">
        <v>1</v>
      </c>
      <c r="F1890" s="20">
        <v>80000001</v>
      </c>
      <c r="G1890" s="155">
        <v>0</v>
      </c>
      <c r="H1890" s="155">
        <v>0</v>
      </c>
      <c r="I1890" s="155">
        <v>1</v>
      </c>
      <c r="J1890" s="155">
        <v>0</v>
      </c>
      <c r="K1890" s="155">
        <v>0</v>
      </c>
      <c r="L1890" s="157">
        <v>0</v>
      </c>
      <c r="M1890" s="157">
        <v>0</v>
      </c>
      <c r="N1890" s="157">
        <v>2</v>
      </c>
      <c r="O1890" s="157">
        <v>3</v>
      </c>
      <c r="P1890" s="157">
        <v>0.1</v>
      </c>
      <c r="Q1890" s="157">
        <v>0</v>
      </c>
      <c r="R1890" s="163">
        <v>0</v>
      </c>
      <c r="S1890" s="157">
        <v>0</v>
      </c>
      <c r="T1890" s="157">
        <v>1</v>
      </c>
      <c r="U1890" s="157">
        <v>2</v>
      </c>
      <c r="V1890" s="157">
        <v>0</v>
      </c>
      <c r="W1890" s="157">
        <v>1</v>
      </c>
      <c r="X1890" s="157"/>
      <c r="Y1890" s="157">
        <v>0</v>
      </c>
      <c r="Z1890" s="157">
        <v>1</v>
      </c>
      <c r="AA1890" s="157">
        <v>0</v>
      </c>
      <c r="AB1890" s="157">
        <v>0</v>
      </c>
      <c r="AC1890" s="157">
        <v>1</v>
      </c>
      <c r="AD1890" s="157">
        <v>0</v>
      </c>
      <c r="AE1890" s="157">
        <v>0</v>
      </c>
      <c r="AF1890" s="157">
        <v>1</v>
      </c>
      <c r="AG1890" s="157">
        <v>3</v>
      </c>
      <c r="AH1890" s="163">
        <v>4</v>
      </c>
      <c r="AI1890" s="163">
        <v>1</v>
      </c>
      <c r="AJ1890" s="163">
        <v>0</v>
      </c>
      <c r="AK1890" s="163">
        <v>1.5</v>
      </c>
      <c r="AL1890" s="157">
        <v>0</v>
      </c>
      <c r="AM1890" s="157">
        <v>0</v>
      </c>
      <c r="AN1890" s="157">
        <v>0</v>
      </c>
      <c r="AO1890" s="157">
        <v>0</v>
      </c>
      <c r="AP1890" s="157">
        <v>6000</v>
      </c>
      <c r="AQ1890" s="157">
        <v>0.8</v>
      </c>
      <c r="AR1890" s="157">
        <v>0</v>
      </c>
      <c r="AS1890" s="163">
        <v>0</v>
      </c>
      <c r="AT1890" s="241" t="s">
        <v>2432</v>
      </c>
      <c r="AU1890" s="168"/>
      <c r="AV1890" s="161" t="s">
        <v>173</v>
      </c>
      <c r="AW1890" s="157" t="s">
        <v>159</v>
      </c>
      <c r="AX1890" s="155">
        <v>0</v>
      </c>
      <c r="AY1890" s="243" t="s">
        <v>2440</v>
      </c>
      <c r="AZ1890" s="156" t="s">
        <v>156</v>
      </c>
      <c r="BA1890" s="157" t="s">
        <v>2441</v>
      </c>
      <c r="BB1890" s="164">
        <v>0</v>
      </c>
      <c r="BC1890" s="164">
        <v>0</v>
      </c>
      <c r="BD1890" s="172" t="s">
        <v>2284</v>
      </c>
      <c r="BE1890" s="157">
        <v>0</v>
      </c>
      <c r="BF1890" s="157">
        <v>0</v>
      </c>
      <c r="BG1890" s="157">
        <v>0</v>
      </c>
      <c r="BH1890" s="157">
        <v>0</v>
      </c>
      <c r="BI1890" s="157">
        <v>0</v>
      </c>
      <c r="BJ1890" s="157">
        <v>0</v>
      </c>
      <c r="BK1890" s="159">
        <v>0</v>
      </c>
      <c r="BL1890" s="163">
        <v>0</v>
      </c>
      <c r="BM1890" s="163">
        <v>0</v>
      </c>
      <c r="BN1890" s="163">
        <v>0</v>
      </c>
      <c r="BO1890" s="163">
        <v>0</v>
      </c>
      <c r="BP1890" s="163">
        <v>0</v>
      </c>
      <c r="BQ1890" s="163">
        <v>0</v>
      </c>
      <c r="BR1890" s="163">
        <v>0</v>
      </c>
      <c r="BS1890" s="163"/>
      <c r="BT1890" s="163"/>
      <c r="BU1890" s="163"/>
      <c r="BV1890" s="163">
        <v>0</v>
      </c>
      <c r="BW1890" s="163">
        <v>0</v>
      </c>
      <c r="BX1890" s="163">
        <v>0</v>
      </c>
    </row>
    <row r="1891" spans="3:76" ht="20.100000000000001" customHeight="1">
      <c r="C1891" s="155">
        <v>77002010</v>
      </c>
      <c r="D1891" s="156" t="s">
        <v>2442</v>
      </c>
      <c r="E1891" s="157">
        <v>1</v>
      </c>
      <c r="F1891" s="20">
        <v>80000001</v>
      </c>
      <c r="G1891" s="155">
        <v>0</v>
      </c>
      <c r="H1891" s="155">
        <v>0</v>
      </c>
      <c r="I1891" s="155">
        <v>1</v>
      </c>
      <c r="J1891" s="155">
        <v>0</v>
      </c>
      <c r="K1891" s="155">
        <v>0</v>
      </c>
      <c r="L1891" s="157">
        <v>0</v>
      </c>
      <c r="M1891" s="157">
        <v>0</v>
      </c>
      <c r="N1891" s="157">
        <v>2</v>
      </c>
      <c r="O1891" s="157">
        <v>2</v>
      </c>
      <c r="P1891" s="157">
        <v>0.8</v>
      </c>
      <c r="Q1891" s="157">
        <v>0</v>
      </c>
      <c r="R1891" s="163">
        <v>3</v>
      </c>
      <c r="S1891" s="157">
        <v>0</v>
      </c>
      <c r="T1891" s="157">
        <v>1</v>
      </c>
      <c r="U1891" s="157">
        <v>2</v>
      </c>
      <c r="V1891" s="157">
        <v>0</v>
      </c>
      <c r="W1891" s="157">
        <v>0.8</v>
      </c>
      <c r="X1891" s="157"/>
      <c r="Y1891" s="157">
        <v>0</v>
      </c>
      <c r="Z1891" s="157">
        <v>0</v>
      </c>
      <c r="AA1891" s="157">
        <v>0</v>
      </c>
      <c r="AB1891" s="157">
        <v>0</v>
      </c>
      <c r="AC1891" s="157">
        <v>0</v>
      </c>
      <c r="AD1891" s="157">
        <v>0</v>
      </c>
      <c r="AE1891" s="157">
        <v>28</v>
      </c>
      <c r="AF1891" s="157">
        <v>1</v>
      </c>
      <c r="AG1891" s="157">
        <v>3</v>
      </c>
      <c r="AH1891" s="163">
        <v>6</v>
      </c>
      <c r="AI1891" s="163">
        <v>1</v>
      </c>
      <c r="AJ1891" s="163">
        <v>0</v>
      </c>
      <c r="AK1891" s="163">
        <v>1.5</v>
      </c>
      <c r="AL1891" s="157">
        <v>0</v>
      </c>
      <c r="AM1891" s="157">
        <v>0</v>
      </c>
      <c r="AN1891" s="157">
        <v>0</v>
      </c>
      <c r="AO1891" s="157">
        <v>1</v>
      </c>
      <c r="AP1891" s="157">
        <v>5000</v>
      </c>
      <c r="AQ1891" s="157">
        <v>1</v>
      </c>
      <c r="AR1891" s="157">
        <v>0</v>
      </c>
      <c r="AS1891" s="163">
        <v>0</v>
      </c>
      <c r="AT1891" s="241" t="s">
        <v>2443</v>
      </c>
      <c r="AU1891" s="168"/>
      <c r="AV1891" s="161" t="s">
        <v>202</v>
      </c>
      <c r="AW1891" s="157" t="s">
        <v>159</v>
      </c>
      <c r="AX1891" s="155">
        <v>10000007</v>
      </c>
      <c r="AY1891" s="243" t="s">
        <v>2444</v>
      </c>
      <c r="AZ1891" s="156" t="s">
        <v>156</v>
      </c>
      <c r="BA1891" s="157" t="s">
        <v>2445</v>
      </c>
      <c r="BB1891" s="164">
        <v>0</v>
      </c>
      <c r="BC1891" s="164">
        <v>0</v>
      </c>
      <c r="BD1891" s="172" t="s">
        <v>2446</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19.5" customHeight="1">
      <c r="C1892" s="155">
        <v>77002011</v>
      </c>
      <c r="D1892" s="156" t="s">
        <v>2447</v>
      </c>
      <c r="E1892" s="157">
        <v>1</v>
      </c>
      <c r="F1892" s="20">
        <v>80000001</v>
      </c>
      <c r="G1892" s="157">
        <v>0</v>
      </c>
      <c r="H1892" s="157">
        <v>0</v>
      </c>
      <c r="I1892" s="155">
        <v>1</v>
      </c>
      <c r="J1892" s="155">
        <v>0</v>
      </c>
      <c r="K1892" s="155">
        <v>0</v>
      </c>
      <c r="L1892" s="157">
        <v>0</v>
      </c>
      <c r="M1892" s="157">
        <v>0</v>
      </c>
      <c r="N1892" s="157">
        <v>2</v>
      </c>
      <c r="O1892" s="157">
        <v>1</v>
      </c>
      <c r="P1892" s="157">
        <v>0.15</v>
      </c>
      <c r="Q1892" s="157">
        <v>0</v>
      </c>
      <c r="R1892" s="163">
        <v>1</v>
      </c>
      <c r="S1892" s="157">
        <v>0</v>
      </c>
      <c r="T1892" s="157">
        <v>0</v>
      </c>
      <c r="U1892" s="157">
        <v>1</v>
      </c>
      <c r="V1892" s="157">
        <v>0</v>
      </c>
      <c r="W1892" s="157">
        <v>0</v>
      </c>
      <c r="X1892" s="157"/>
      <c r="Y1892" s="157">
        <v>0</v>
      </c>
      <c r="Z1892" s="157">
        <v>1</v>
      </c>
      <c r="AA1892" s="157">
        <v>0</v>
      </c>
      <c r="AB1892" s="157">
        <v>0</v>
      </c>
      <c r="AC1892" s="157">
        <v>0</v>
      </c>
      <c r="AD1892" s="157">
        <v>1</v>
      </c>
      <c r="AE1892" s="157">
        <v>6</v>
      </c>
      <c r="AF1892" s="157">
        <v>2</v>
      </c>
      <c r="AG1892" s="157" t="s">
        <v>152</v>
      </c>
      <c r="AH1892" s="163">
        <v>0</v>
      </c>
      <c r="AI1892" s="163">
        <v>2</v>
      </c>
      <c r="AJ1892" s="163">
        <v>0</v>
      </c>
      <c r="AK1892" s="163">
        <v>1.5</v>
      </c>
      <c r="AL1892" s="157">
        <v>0</v>
      </c>
      <c r="AM1892" s="157">
        <v>0</v>
      </c>
      <c r="AN1892" s="157">
        <v>0</v>
      </c>
      <c r="AO1892" s="157">
        <v>0.5</v>
      </c>
      <c r="AP1892" s="157">
        <v>500</v>
      </c>
      <c r="AQ1892" s="157">
        <v>0</v>
      </c>
      <c r="AR1892" s="157">
        <v>15</v>
      </c>
      <c r="AS1892" s="163">
        <v>97010008</v>
      </c>
      <c r="AT1892" s="168">
        <v>0</v>
      </c>
      <c r="AU1892" s="168"/>
      <c r="AV1892" s="156" t="s">
        <v>154</v>
      </c>
      <c r="AW1892" s="157" t="s">
        <v>161</v>
      </c>
      <c r="AX1892" s="155">
        <v>0</v>
      </c>
      <c r="AY1892" s="155">
        <v>0</v>
      </c>
      <c r="AZ1892" s="221" t="s">
        <v>431</v>
      </c>
      <c r="BA1892" s="157">
        <v>0</v>
      </c>
      <c r="BB1892" s="164">
        <v>0</v>
      </c>
      <c r="BC1892" s="164">
        <v>0</v>
      </c>
      <c r="BD1892" s="172" t="s">
        <v>2448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77002012</v>
      </c>
      <c r="BS1892" s="163"/>
      <c r="BT1892" s="163"/>
      <c r="BU1892" s="163"/>
      <c r="BV1892" s="163">
        <v>0</v>
      </c>
      <c r="BW1892" s="163">
        <v>0</v>
      </c>
      <c r="BX1892" s="163">
        <v>0</v>
      </c>
    </row>
    <row r="1893" spans="3:76" ht="19.5" customHeight="1">
      <c r="C1893" s="155">
        <v>77002012</v>
      </c>
      <c r="D1893" s="161" t="s">
        <v>2449</v>
      </c>
      <c r="E1893" s="157">
        <v>1</v>
      </c>
      <c r="F1893" s="20">
        <v>80000001</v>
      </c>
      <c r="G1893" s="155">
        <v>0</v>
      </c>
      <c r="H1893" s="155">
        <v>0</v>
      </c>
      <c r="I1893" s="157">
        <v>1</v>
      </c>
      <c r="J1893" s="157">
        <v>0</v>
      </c>
      <c r="K1893" s="157">
        <v>0</v>
      </c>
      <c r="L1893" s="155">
        <v>0</v>
      </c>
      <c r="M1893" s="155">
        <v>0</v>
      </c>
      <c r="N1893" s="155">
        <v>2</v>
      </c>
      <c r="O1893" s="155">
        <v>2</v>
      </c>
      <c r="P1893" s="155">
        <v>1</v>
      </c>
      <c r="Q1893" s="155">
        <v>0</v>
      </c>
      <c r="R1893" s="163">
        <v>0</v>
      </c>
      <c r="S1893" s="164">
        <v>0</v>
      </c>
      <c r="T1893" s="157">
        <v>1</v>
      </c>
      <c r="U1893" s="155">
        <v>1</v>
      </c>
      <c r="V1893" s="155">
        <v>0</v>
      </c>
      <c r="W1893" s="155">
        <v>1.5</v>
      </c>
      <c r="X1893" s="155"/>
      <c r="Y1893" s="155">
        <v>0</v>
      </c>
      <c r="Z1893" s="155">
        <v>0</v>
      </c>
      <c r="AA1893" s="155">
        <v>0</v>
      </c>
      <c r="AB1893" s="155">
        <v>0</v>
      </c>
      <c r="AC1893" s="155">
        <v>0</v>
      </c>
      <c r="AD1893" s="155">
        <v>0</v>
      </c>
      <c r="AE1893" s="155">
        <v>8</v>
      </c>
      <c r="AF1893" s="155">
        <v>1</v>
      </c>
      <c r="AG1893" s="218">
        <v>5</v>
      </c>
      <c r="AH1893" s="163">
        <v>0</v>
      </c>
      <c r="AI1893" s="163">
        <v>1</v>
      </c>
      <c r="AJ1893" s="163">
        <v>0</v>
      </c>
      <c r="AK1893" s="163">
        <v>3</v>
      </c>
      <c r="AL1893" s="155">
        <v>0</v>
      </c>
      <c r="AM1893" s="155">
        <v>0</v>
      </c>
      <c r="AN1893" s="155">
        <v>0</v>
      </c>
      <c r="AO1893" s="155">
        <v>0</v>
      </c>
      <c r="AP1893" s="155">
        <v>2000</v>
      </c>
      <c r="AQ1893" s="155">
        <v>0.5</v>
      </c>
      <c r="AR1893" s="155">
        <v>0</v>
      </c>
      <c r="AS1893" s="163">
        <v>0</v>
      </c>
      <c r="AT1893" s="243" t="s">
        <v>2450</v>
      </c>
      <c r="AU1893" s="155"/>
      <c r="AV1893" s="156" t="s">
        <v>154</v>
      </c>
      <c r="AW1893" s="155" t="s">
        <v>155</v>
      </c>
      <c r="AX1893" s="155">
        <v>10001005</v>
      </c>
      <c r="AY1893" s="243" t="s">
        <v>2451</v>
      </c>
      <c r="AZ1893" s="161" t="s">
        <v>156</v>
      </c>
      <c r="BA1893" s="161">
        <v>0</v>
      </c>
      <c r="BB1893" s="164">
        <v>0</v>
      </c>
      <c r="BC1893" s="164">
        <v>0</v>
      </c>
      <c r="BD1893" s="222" t="s">
        <v>2452</v>
      </c>
      <c r="BE1893" s="155">
        <v>0</v>
      </c>
      <c r="BF1893" s="157">
        <v>0</v>
      </c>
      <c r="BG1893" s="155">
        <v>0</v>
      </c>
      <c r="BH1893" s="155">
        <v>0</v>
      </c>
      <c r="BI1893" s="155">
        <v>0</v>
      </c>
      <c r="BJ1893" s="155">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19.5" customHeight="1">
      <c r="C1894" s="155">
        <v>77002013</v>
      </c>
      <c r="D1894" s="156" t="s">
        <v>2453</v>
      </c>
      <c r="E1894" s="155">
        <v>1</v>
      </c>
      <c r="F1894" s="20">
        <v>80000001</v>
      </c>
      <c r="G1894" s="155">
        <v>0</v>
      </c>
      <c r="H1894" s="155">
        <v>0</v>
      </c>
      <c r="I1894" s="155">
        <v>1</v>
      </c>
      <c r="J1894" s="155">
        <v>0</v>
      </c>
      <c r="K1894" s="155">
        <v>0</v>
      </c>
      <c r="L1894" s="157">
        <v>0</v>
      </c>
      <c r="M1894" s="157">
        <v>0</v>
      </c>
      <c r="N1894" s="157">
        <v>2</v>
      </c>
      <c r="O1894" s="157">
        <v>1</v>
      </c>
      <c r="P1894" s="157">
        <v>0.15</v>
      </c>
      <c r="Q1894" s="157">
        <v>0</v>
      </c>
      <c r="R1894" s="163">
        <v>0</v>
      </c>
      <c r="S1894" s="157">
        <v>0</v>
      </c>
      <c r="T1894" s="157">
        <v>1</v>
      </c>
      <c r="U1894" s="157">
        <v>2</v>
      </c>
      <c r="V1894" s="157">
        <v>0</v>
      </c>
      <c r="W1894" s="157">
        <v>0</v>
      </c>
      <c r="X1894" s="157"/>
      <c r="Y1894" s="157">
        <v>0</v>
      </c>
      <c r="Z1894" s="157">
        <v>1</v>
      </c>
      <c r="AA1894" s="157">
        <v>0</v>
      </c>
      <c r="AB1894" s="157">
        <v>0</v>
      </c>
      <c r="AC1894" s="157">
        <v>0</v>
      </c>
      <c r="AD1894" s="157">
        <v>1</v>
      </c>
      <c r="AE1894" s="157">
        <v>3</v>
      </c>
      <c r="AF1894" s="157">
        <v>1</v>
      </c>
      <c r="AG1894" s="157">
        <v>4</v>
      </c>
      <c r="AH1894" s="163">
        <v>0</v>
      </c>
      <c r="AI1894" s="163">
        <v>1</v>
      </c>
      <c r="AJ1894" s="163">
        <v>0</v>
      </c>
      <c r="AK1894" s="163">
        <v>3</v>
      </c>
      <c r="AL1894" s="157">
        <v>0</v>
      </c>
      <c r="AM1894" s="157">
        <v>1</v>
      </c>
      <c r="AN1894" s="157">
        <v>0</v>
      </c>
      <c r="AO1894" s="157">
        <v>0</v>
      </c>
      <c r="AP1894" s="157">
        <v>3000</v>
      </c>
      <c r="AQ1894" s="157">
        <v>0</v>
      </c>
      <c r="AR1894" s="157">
        <v>0</v>
      </c>
      <c r="AS1894" s="239" t="s">
        <v>2454</v>
      </c>
      <c r="AT1894" s="168">
        <v>0</v>
      </c>
      <c r="AU1894" s="168"/>
      <c r="AV1894" s="161" t="s">
        <v>202</v>
      </c>
      <c r="AW1894" s="157" t="s">
        <v>159</v>
      </c>
      <c r="AX1894" s="155">
        <v>0</v>
      </c>
      <c r="AY1894" s="155">
        <v>0</v>
      </c>
      <c r="AZ1894" s="156" t="s">
        <v>156</v>
      </c>
      <c r="BA1894" s="157">
        <v>0</v>
      </c>
      <c r="BB1894" s="164">
        <v>0</v>
      </c>
      <c r="BC1894" s="164">
        <v>0</v>
      </c>
      <c r="BD1894" s="172" t="s">
        <v>2455</v>
      </c>
      <c r="BE1894" s="157">
        <v>0</v>
      </c>
      <c r="BF1894" s="157">
        <v>0</v>
      </c>
      <c r="BG1894" s="157">
        <v>0</v>
      </c>
      <c r="BH1894" s="157">
        <v>0</v>
      </c>
      <c r="BI1894" s="157">
        <v>0</v>
      </c>
      <c r="BJ1894" s="157">
        <v>0</v>
      </c>
      <c r="BK1894" s="159">
        <v>0</v>
      </c>
      <c r="BL1894" s="163">
        <v>0</v>
      </c>
      <c r="BM1894" s="163">
        <v>0</v>
      </c>
      <c r="BN1894" s="163">
        <v>0</v>
      </c>
      <c r="BO1894" s="163">
        <v>0</v>
      </c>
      <c r="BP1894" s="163">
        <v>0</v>
      </c>
      <c r="BQ1894" s="163">
        <v>1</v>
      </c>
      <c r="BR1894" s="163">
        <v>0</v>
      </c>
      <c r="BS1894" s="163"/>
      <c r="BT1894" s="163"/>
      <c r="BU1894" s="163"/>
      <c r="BV1894" s="163">
        <v>0</v>
      </c>
      <c r="BW1894" s="163">
        <v>0</v>
      </c>
      <c r="BX1894" s="163">
        <v>0</v>
      </c>
    </row>
    <row r="1895" spans="3:76" ht="19.5" customHeight="1">
      <c r="C1895" s="155">
        <v>77002014</v>
      </c>
      <c r="D1895" s="156" t="s">
        <v>2456</v>
      </c>
      <c r="E1895" s="155">
        <v>1</v>
      </c>
      <c r="F1895" s="20">
        <v>80000001</v>
      </c>
      <c r="G1895" s="155">
        <v>0</v>
      </c>
      <c r="H1895" s="155">
        <v>0</v>
      </c>
      <c r="I1895" s="155">
        <v>1</v>
      </c>
      <c r="J1895" s="155">
        <v>0</v>
      </c>
      <c r="K1895" s="155">
        <v>0</v>
      </c>
      <c r="L1895" s="157">
        <v>0</v>
      </c>
      <c r="M1895" s="157">
        <v>0</v>
      </c>
      <c r="N1895" s="157">
        <v>2</v>
      </c>
      <c r="O1895" s="157">
        <v>1</v>
      </c>
      <c r="P1895" s="157">
        <v>1</v>
      </c>
      <c r="Q1895" s="157">
        <v>0</v>
      </c>
      <c r="R1895" s="163">
        <v>0</v>
      </c>
      <c r="S1895" s="157">
        <v>0</v>
      </c>
      <c r="T1895" s="157">
        <v>1</v>
      </c>
      <c r="U1895" s="157">
        <v>2</v>
      </c>
      <c r="V1895" s="157">
        <v>0</v>
      </c>
      <c r="W1895" s="157">
        <v>1.6</v>
      </c>
      <c r="X1895" s="157"/>
      <c r="Y1895" s="157">
        <v>0</v>
      </c>
      <c r="Z1895" s="157">
        <v>0</v>
      </c>
      <c r="AA1895" s="157">
        <v>0</v>
      </c>
      <c r="AB1895" s="157">
        <v>0</v>
      </c>
      <c r="AC1895" s="157">
        <v>0</v>
      </c>
      <c r="AD1895" s="157">
        <v>1</v>
      </c>
      <c r="AE1895" s="157">
        <v>0</v>
      </c>
      <c r="AF1895" s="157">
        <v>1</v>
      </c>
      <c r="AG1895" s="157">
        <v>2</v>
      </c>
      <c r="AH1895" s="163">
        <v>0</v>
      </c>
      <c r="AI1895" s="163">
        <v>2</v>
      </c>
      <c r="AJ1895" s="163">
        <v>0</v>
      </c>
      <c r="AK1895" s="163">
        <v>2</v>
      </c>
      <c r="AL1895" s="157">
        <v>0</v>
      </c>
      <c r="AM1895" s="157">
        <v>0</v>
      </c>
      <c r="AN1895" s="157">
        <v>0</v>
      </c>
      <c r="AO1895" s="157">
        <v>0.5</v>
      </c>
      <c r="AP1895" s="157">
        <v>5000</v>
      </c>
      <c r="AQ1895" s="157">
        <v>0.5</v>
      </c>
      <c r="AR1895" s="157">
        <v>15</v>
      </c>
      <c r="AS1895" s="169">
        <v>0</v>
      </c>
      <c r="AT1895" s="241" t="s">
        <v>2457</v>
      </c>
      <c r="AU1895" s="168"/>
      <c r="AV1895" s="156" t="s">
        <v>154</v>
      </c>
      <c r="AW1895" s="157" t="s">
        <v>159</v>
      </c>
      <c r="AX1895" s="155">
        <v>10000007</v>
      </c>
      <c r="AY1895" s="155">
        <v>77002008</v>
      </c>
      <c r="AZ1895" s="156" t="s">
        <v>181</v>
      </c>
      <c r="BA1895" s="157" t="s">
        <v>2458</v>
      </c>
      <c r="BB1895" s="164">
        <v>0</v>
      </c>
      <c r="BC1895" s="164">
        <v>1</v>
      </c>
      <c r="BD1895" s="172" t="s">
        <v>2459</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0</v>
      </c>
      <c r="BS1895" s="163"/>
      <c r="BT1895" s="163"/>
      <c r="BU1895" s="163"/>
      <c r="BV1895" s="163">
        <v>0</v>
      </c>
      <c r="BW1895" s="163">
        <v>0</v>
      </c>
      <c r="BX1895" s="163">
        <v>0</v>
      </c>
    </row>
    <row r="1896" spans="3:76" ht="19.5" customHeight="1">
      <c r="C1896" s="155">
        <v>77002015</v>
      </c>
      <c r="D1896" s="156" t="s">
        <v>2414</v>
      </c>
      <c r="E1896" s="157">
        <v>1</v>
      </c>
      <c r="F1896" s="20">
        <v>80000001</v>
      </c>
      <c r="G1896" s="157">
        <v>0</v>
      </c>
      <c r="H1896" s="157">
        <v>0</v>
      </c>
      <c r="I1896" s="155">
        <v>1</v>
      </c>
      <c r="J1896" s="157">
        <v>0</v>
      </c>
      <c r="K1896" s="157">
        <v>0</v>
      </c>
      <c r="L1896" s="157">
        <v>0</v>
      </c>
      <c r="M1896" s="157">
        <v>0</v>
      </c>
      <c r="N1896" s="157">
        <v>2</v>
      </c>
      <c r="O1896" s="157">
        <v>1</v>
      </c>
      <c r="P1896" s="157">
        <v>0.1</v>
      </c>
      <c r="Q1896" s="157">
        <v>0</v>
      </c>
      <c r="R1896" s="163">
        <v>0</v>
      </c>
      <c r="S1896" s="157">
        <v>0</v>
      </c>
      <c r="T1896" s="157">
        <v>1</v>
      </c>
      <c r="U1896" s="157">
        <v>1</v>
      </c>
      <c r="V1896" s="157">
        <v>0</v>
      </c>
      <c r="W1896" s="157">
        <v>1.2</v>
      </c>
      <c r="X1896" s="157"/>
      <c r="Y1896" s="157">
        <v>0</v>
      </c>
      <c r="Z1896" s="157">
        <v>1</v>
      </c>
      <c r="AA1896" s="157">
        <v>0</v>
      </c>
      <c r="AB1896" s="157">
        <v>0</v>
      </c>
      <c r="AC1896" s="157">
        <v>0</v>
      </c>
      <c r="AD1896" s="157">
        <v>1</v>
      </c>
      <c r="AE1896" s="157">
        <v>0</v>
      </c>
      <c r="AF1896" s="157">
        <v>1</v>
      </c>
      <c r="AG1896" s="157">
        <v>3</v>
      </c>
      <c r="AH1896" s="163">
        <v>0</v>
      </c>
      <c r="AI1896" s="163">
        <v>1</v>
      </c>
      <c r="AJ1896" s="163">
        <v>0</v>
      </c>
      <c r="AK1896" s="163">
        <v>2</v>
      </c>
      <c r="AL1896" s="157">
        <v>0</v>
      </c>
      <c r="AM1896" s="157">
        <v>0</v>
      </c>
      <c r="AN1896" s="157">
        <v>0</v>
      </c>
      <c r="AO1896" s="157">
        <v>0.5</v>
      </c>
      <c r="AP1896" s="157">
        <v>600</v>
      </c>
      <c r="AQ1896" s="157">
        <v>0.5</v>
      </c>
      <c r="AR1896" s="157">
        <v>0</v>
      </c>
      <c r="AS1896" s="163">
        <v>0</v>
      </c>
      <c r="AT1896" s="157">
        <v>97010001</v>
      </c>
      <c r="AU1896" s="157"/>
      <c r="AV1896" s="156" t="s">
        <v>153</v>
      </c>
      <c r="AW1896" s="157" t="s">
        <v>159</v>
      </c>
      <c r="AX1896" s="155">
        <v>10000001</v>
      </c>
      <c r="AY1896" s="155">
        <v>77002009</v>
      </c>
      <c r="AZ1896" s="156" t="s">
        <v>1976</v>
      </c>
      <c r="BA1896" s="157">
        <v>0</v>
      </c>
      <c r="BB1896" s="164">
        <v>0</v>
      </c>
      <c r="BC1896" s="164">
        <v>0</v>
      </c>
      <c r="BD1896" s="170" t="s">
        <v>2460</v>
      </c>
      <c r="BE1896" s="157">
        <v>0</v>
      </c>
      <c r="BF1896" s="157">
        <v>0</v>
      </c>
      <c r="BG1896" s="157">
        <v>0</v>
      </c>
      <c r="BH1896" s="157">
        <v>0</v>
      </c>
      <c r="BI1896" s="157">
        <v>0</v>
      </c>
      <c r="BJ1896" s="157">
        <v>0</v>
      </c>
      <c r="BK1896" s="159">
        <v>0</v>
      </c>
      <c r="BL1896" s="163">
        <v>0</v>
      </c>
      <c r="BM1896" s="163">
        <v>0</v>
      </c>
      <c r="BN1896" s="163">
        <v>0</v>
      </c>
      <c r="BO1896" s="163">
        <v>0</v>
      </c>
      <c r="BP1896" s="163">
        <v>0</v>
      </c>
      <c r="BQ1896" s="163">
        <v>1</v>
      </c>
      <c r="BR1896" s="163">
        <v>0</v>
      </c>
      <c r="BS1896" s="163"/>
      <c r="BT1896" s="163"/>
      <c r="BU1896" s="163"/>
      <c r="BV1896" s="163">
        <v>0</v>
      </c>
      <c r="BW1896" s="163">
        <v>0</v>
      </c>
      <c r="BX1896" s="163">
        <v>0</v>
      </c>
    </row>
    <row r="1897" spans="3:76" ht="19.5" customHeight="1">
      <c r="C1897" s="155">
        <v>77002016</v>
      </c>
      <c r="D1897" s="156" t="s">
        <v>2461</v>
      </c>
      <c r="E1897" s="155">
        <v>1</v>
      </c>
      <c r="F1897" s="20">
        <v>80000001</v>
      </c>
      <c r="G1897" s="155">
        <v>0</v>
      </c>
      <c r="H1897" s="155">
        <v>0</v>
      </c>
      <c r="I1897" s="155">
        <v>1</v>
      </c>
      <c r="J1897" s="155">
        <v>0</v>
      </c>
      <c r="K1897" s="155">
        <v>0</v>
      </c>
      <c r="L1897" s="157">
        <v>0</v>
      </c>
      <c r="M1897" s="157">
        <v>0</v>
      </c>
      <c r="N1897" s="157">
        <v>2</v>
      </c>
      <c r="O1897" s="157">
        <v>16</v>
      </c>
      <c r="P1897" s="157">
        <v>8</v>
      </c>
      <c r="Q1897" s="157">
        <v>0</v>
      </c>
      <c r="R1897" s="163">
        <v>0</v>
      </c>
      <c r="S1897" s="157">
        <v>0</v>
      </c>
      <c r="T1897" s="157">
        <v>1</v>
      </c>
      <c r="U1897" s="157">
        <v>2</v>
      </c>
      <c r="V1897" s="157">
        <v>0</v>
      </c>
      <c r="W1897" s="157">
        <v>1.6</v>
      </c>
      <c r="X1897" s="157"/>
      <c r="Y1897" s="157">
        <v>0</v>
      </c>
      <c r="Z1897" s="157">
        <v>0</v>
      </c>
      <c r="AA1897" s="157">
        <v>0</v>
      </c>
      <c r="AB1897" s="157">
        <v>0</v>
      </c>
      <c r="AC1897" s="157">
        <v>0</v>
      </c>
      <c r="AD1897" s="157">
        <v>1</v>
      </c>
      <c r="AE1897" s="157">
        <v>0</v>
      </c>
      <c r="AF1897" s="157">
        <v>1</v>
      </c>
      <c r="AG1897" s="157">
        <v>2</v>
      </c>
      <c r="AH1897" s="163">
        <v>0</v>
      </c>
      <c r="AI1897" s="163">
        <v>2</v>
      </c>
      <c r="AJ1897" s="163">
        <v>0</v>
      </c>
      <c r="AK1897" s="163">
        <v>2</v>
      </c>
      <c r="AL1897" s="157">
        <v>0</v>
      </c>
      <c r="AM1897" s="157">
        <v>0</v>
      </c>
      <c r="AN1897" s="157">
        <v>0</v>
      </c>
      <c r="AO1897" s="157">
        <v>0.5</v>
      </c>
      <c r="AP1897" s="157">
        <v>5000</v>
      </c>
      <c r="AQ1897" s="157">
        <v>0.5</v>
      </c>
      <c r="AR1897" s="157">
        <v>15</v>
      </c>
      <c r="AS1897" s="169">
        <v>0</v>
      </c>
      <c r="AT1897" s="241" t="s">
        <v>2462</v>
      </c>
      <c r="AU1897" s="168"/>
      <c r="AV1897" s="156" t="s">
        <v>154</v>
      </c>
      <c r="AW1897" s="157" t="s">
        <v>159</v>
      </c>
      <c r="AX1897" s="155">
        <v>10000007</v>
      </c>
      <c r="AY1897" s="155">
        <v>77002008</v>
      </c>
      <c r="AZ1897" s="156" t="s">
        <v>181</v>
      </c>
      <c r="BA1897" s="157" t="s">
        <v>2458</v>
      </c>
      <c r="BB1897" s="164">
        <v>0</v>
      </c>
      <c r="BC1897" s="164">
        <v>1</v>
      </c>
      <c r="BD1897" s="172" t="s">
        <v>2463</v>
      </c>
      <c r="BE1897" s="157">
        <v>0</v>
      </c>
      <c r="BF1897" s="157">
        <v>0</v>
      </c>
      <c r="BG1897" s="157">
        <v>0</v>
      </c>
      <c r="BH1897" s="157">
        <v>0</v>
      </c>
      <c r="BI1897" s="157">
        <v>0</v>
      </c>
      <c r="BJ1897" s="157">
        <v>0</v>
      </c>
      <c r="BK1897" s="159">
        <v>0</v>
      </c>
      <c r="BL1897" s="163">
        <v>0</v>
      </c>
      <c r="BM1897" s="163">
        <v>0</v>
      </c>
      <c r="BN1897" s="163">
        <v>0</v>
      </c>
      <c r="BO1897" s="163">
        <v>0</v>
      </c>
      <c r="BP1897" s="163">
        <v>0</v>
      </c>
      <c r="BQ1897" s="163">
        <v>0</v>
      </c>
      <c r="BR1897" s="163">
        <v>0</v>
      </c>
      <c r="BS1897" s="163"/>
      <c r="BT1897" s="163"/>
      <c r="BU1897" s="163"/>
      <c r="BV1897" s="163">
        <v>0</v>
      </c>
      <c r="BW1897" s="163">
        <v>0</v>
      </c>
      <c r="BX1897" s="163">
        <v>0</v>
      </c>
    </row>
    <row r="1898" spans="3:76" ht="19.5" customHeight="1">
      <c r="C1898" s="155">
        <v>77002017</v>
      </c>
      <c r="D1898" s="156" t="s">
        <v>2414</v>
      </c>
      <c r="E1898" s="157">
        <v>1</v>
      </c>
      <c r="F1898" s="20">
        <v>80000001</v>
      </c>
      <c r="G1898" s="157">
        <v>0</v>
      </c>
      <c r="H1898" s="157">
        <v>0</v>
      </c>
      <c r="I1898" s="155">
        <v>1</v>
      </c>
      <c r="J1898" s="157">
        <v>0</v>
      </c>
      <c r="K1898" s="157">
        <v>0</v>
      </c>
      <c r="L1898" s="157">
        <v>0</v>
      </c>
      <c r="M1898" s="157">
        <v>0</v>
      </c>
      <c r="N1898" s="157">
        <v>2</v>
      </c>
      <c r="O1898" s="157">
        <v>1</v>
      </c>
      <c r="P1898" s="157">
        <v>0.1</v>
      </c>
      <c r="Q1898" s="157">
        <v>0</v>
      </c>
      <c r="R1898" s="163">
        <v>0</v>
      </c>
      <c r="S1898" s="157">
        <v>0</v>
      </c>
      <c r="T1898" s="157">
        <v>1</v>
      </c>
      <c r="U1898" s="157">
        <v>1</v>
      </c>
      <c r="V1898" s="157">
        <v>0</v>
      </c>
      <c r="W1898" s="157">
        <v>1.2</v>
      </c>
      <c r="X1898" s="157"/>
      <c r="Y1898" s="157">
        <v>0</v>
      </c>
      <c r="Z1898" s="157">
        <v>1</v>
      </c>
      <c r="AA1898" s="157">
        <v>0</v>
      </c>
      <c r="AB1898" s="157">
        <v>0</v>
      </c>
      <c r="AC1898" s="157">
        <v>0</v>
      </c>
      <c r="AD1898" s="157">
        <v>1</v>
      </c>
      <c r="AE1898" s="157">
        <v>0</v>
      </c>
      <c r="AF1898" s="157">
        <v>1</v>
      </c>
      <c r="AG1898" s="157">
        <v>3</v>
      </c>
      <c r="AH1898" s="163">
        <v>0</v>
      </c>
      <c r="AI1898" s="163">
        <v>1</v>
      </c>
      <c r="AJ1898" s="163">
        <v>0</v>
      </c>
      <c r="AK1898" s="163">
        <v>2</v>
      </c>
      <c r="AL1898" s="157">
        <v>0</v>
      </c>
      <c r="AM1898" s="157">
        <v>0</v>
      </c>
      <c r="AN1898" s="157">
        <v>0</v>
      </c>
      <c r="AO1898" s="157">
        <v>0.5</v>
      </c>
      <c r="AP1898" s="157">
        <v>600</v>
      </c>
      <c r="AQ1898" s="157">
        <v>0.5</v>
      </c>
      <c r="AR1898" s="157">
        <v>0</v>
      </c>
      <c r="AS1898" s="163">
        <v>0</v>
      </c>
      <c r="AT1898" s="157">
        <v>97010002</v>
      </c>
      <c r="AU1898" s="157"/>
      <c r="AV1898" s="156" t="s">
        <v>153</v>
      </c>
      <c r="AW1898" s="157" t="s">
        <v>159</v>
      </c>
      <c r="AX1898" s="155">
        <v>10000001</v>
      </c>
      <c r="AY1898" s="155">
        <v>77002009</v>
      </c>
      <c r="AZ1898" s="156" t="s">
        <v>1976</v>
      </c>
      <c r="BA1898" s="157">
        <v>0</v>
      </c>
      <c r="BB1898" s="164">
        <v>0</v>
      </c>
      <c r="BC1898" s="164">
        <v>0</v>
      </c>
      <c r="BD1898" s="170" t="s">
        <v>2460</v>
      </c>
      <c r="BE1898" s="157">
        <v>0</v>
      </c>
      <c r="BF1898" s="157">
        <v>0</v>
      </c>
      <c r="BG1898" s="157">
        <v>0</v>
      </c>
      <c r="BH1898" s="157">
        <v>0</v>
      </c>
      <c r="BI1898" s="157">
        <v>0</v>
      </c>
      <c r="BJ1898" s="157">
        <v>0</v>
      </c>
      <c r="BK1898" s="159">
        <v>0</v>
      </c>
      <c r="BL1898" s="163">
        <v>0</v>
      </c>
      <c r="BM1898" s="163">
        <v>0</v>
      </c>
      <c r="BN1898" s="163">
        <v>0</v>
      </c>
      <c r="BO1898" s="163">
        <v>0</v>
      </c>
      <c r="BP1898" s="163">
        <v>0</v>
      </c>
      <c r="BQ1898" s="163">
        <v>1</v>
      </c>
      <c r="BR1898" s="163">
        <v>0</v>
      </c>
      <c r="BS1898" s="163"/>
      <c r="BT1898" s="163"/>
      <c r="BU1898" s="163"/>
      <c r="BV1898" s="163">
        <v>0</v>
      </c>
      <c r="BW1898" s="163">
        <v>0</v>
      </c>
      <c r="BX1898" s="163">
        <v>0</v>
      </c>
    </row>
    <row r="1899" spans="3:76" ht="20.100000000000001" customHeight="1">
      <c r="C1899" s="48">
        <v>77003001</v>
      </c>
      <c r="D1899" s="47" t="s">
        <v>2464</v>
      </c>
      <c r="E1899" s="91">
        <v>1</v>
      </c>
      <c r="F1899" s="20">
        <v>80000001</v>
      </c>
      <c r="G1899" s="46">
        <v>0</v>
      </c>
      <c r="H1899" s="46">
        <v>0</v>
      </c>
      <c r="I1899" s="48">
        <v>1</v>
      </c>
      <c r="J1899" s="48">
        <v>0</v>
      </c>
      <c r="K1899" s="48">
        <v>0</v>
      </c>
      <c r="L1899" s="46">
        <v>0</v>
      </c>
      <c r="M1899" s="46">
        <v>0</v>
      </c>
      <c r="N1899" s="46">
        <v>2</v>
      </c>
      <c r="O1899" s="46">
        <v>1</v>
      </c>
      <c r="P1899" s="46">
        <v>0.2</v>
      </c>
      <c r="Q1899" s="46">
        <v>0</v>
      </c>
      <c r="R1899" s="52">
        <v>0</v>
      </c>
      <c r="S1899" s="46">
        <v>0</v>
      </c>
      <c r="T1899" s="46">
        <v>1</v>
      </c>
      <c r="U1899" s="91">
        <v>1</v>
      </c>
      <c r="V1899" s="46">
        <v>0</v>
      </c>
      <c r="W1899" s="46">
        <v>2</v>
      </c>
      <c r="X1899" s="46"/>
      <c r="Y1899" s="46">
        <v>0</v>
      </c>
      <c r="Z1899" s="46">
        <v>1</v>
      </c>
      <c r="AA1899" s="46">
        <v>0</v>
      </c>
      <c r="AB1899" s="46">
        <v>0</v>
      </c>
      <c r="AC1899" s="46">
        <v>0</v>
      </c>
      <c r="AD1899" s="46">
        <v>1</v>
      </c>
      <c r="AE1899" s="46">
        <v>24</v>
      </c>
      <c r="AF1899" s="46">
        <v>1</v>
      </c>
      <c r="AG1899" s="46">
        <v>6</v>
      </c>
      <c r="AH1899" s="52">
        <v>0</v>
      </c>
      <c r="AI1899" s="52">
        <v>1</v>
      </c>
      <c r="AJ1899" s="52">
        <v>0</v>
      </c>
      <c r="AK1899" s="52">
        <v>3</v>
      </c>
      <c r="AL1899" s="46">
        <v>0</v>
      </c>
      <c r="AM1899" s="46">
        <v>1</v>
      </c>
      <c r="AN1899" s="46">
        <v>0</v>
      </c>
      <c r="AO1899" s="46">
        <v>5</v>
      </c>
      <c r="AP1899" s="46">
        <v>3000</v>
      </c>
      <c r="AQ1899" s="46">
        <v>1</v>
      </c>
      <c r="AR1899" s="46">
        <v>0</v>
      </c>
      <c r="AS1899" s="231" t="s">
        <v>153</v>
      </c>
      <c r="AT1899" s="246" t="s">
        <v>2424</v>
      </c>
      <c r="AU1899" s="180"/>
      <c r="AV1899" s="47" t="s">
        <v>202</v>
      </c>
      <c r="AW1899" s="46" t="s">
        <v>161</v>
      </c>
      <c r="AX1899" s="48">
        <v>10000011</v>
      </c>
      <c r="AY1899" s="48">
        <v>77003003</v>
      </c>
      <c r="AZ1899" s="53" t="s">
        <v>156</v>
      </c>
      <c r="BA1899" s="46">
        <v>0</v>
      </c>
      <c r="BB1899" s="83">
        <v>0</v>
      </c>
      <c r="BC1899" s="83">
        <v>0</v>
      </c>
      <c r="BD1899" s="54" t="s">
        <v>2465</v>
      </c>
      <c r="BE1899" s="46">
        <v>0</v>
      </c>
      <c r="BF1899" s="46">
        <v>0</v>
      </c>
      <c r="BG1899" s="46">
        <v>0</v>
      </c>
      <c r="BH1899" s="46">
        <v>0</v>
      </c>
      <c r="BI1899" s="46">
        <v>0</v>
      </c>
      <c r="BJ1899" s="46">
        <v>0</v>
      </c>
      <c r="BK1899" s="91">
        <v>0</v>
      </c>
      <c r="BL1899" s="52">
        <v>0</v>
      </c>
      <c r="BM1899" s="52">
        <v>0</v>
      </c>
      <c r="BN1899" s="52">
        <v>0</v>
      </c>
      <c r="BO1899" s="52">
        <v>0</v>
      </c>
      <c r="BP1899" s="52">
        <v>0</v>
      </c>
      <c r="BQ1899" s="52">
        <v>0</v>
      </c>
      <c r="BR1899" s="52">
        <v>0</v>
      </c>
      <c r="BS1899" s="52"/>
      <c r="BT1899" s="52"/>
      <c r="BU1899" s="52"/>
      <c r="BV1899" s="52">
        <v>0</v>
      </c>
      <c r="BW1899" s="52">
        <v>0</v>
      </c>
      <c r="BX1899" s="52">
        <v>0</v>
      </c>
    </row>
    <row r="1900" spans="3:76" ht="19.5" customHeight="1">
      <c r="C1900" s="48">
        <v>77003002</v>
      </c>
      <c r="D1900" s="47" t="s">
        <v>2414</v>
      </c>
      <c r="E1900" s="46">
        <v>1</v>
      </c>
      <c r="F1900" s="20">
        <v>80000001</v>
      </c>
      <c r="G1900" s="46">
        <v>0</v>
      </c>
      <c r="H1900" s="46">
        <v>0</v>
      </c>
      <c r="I1900" s="48">
        <v>1</v>
      </c>
      <c r="J1900" s="46">
        <v>0</v>
      </c>
      <c r="K1900" s="46">
        <v>0</v>
      </c>
      <c r="L1900" s="46">
        <v>0</v>
      </c>
      <c r="M1900" s="46">
        <v>0</v>
      </c>
      <c r="N1900" s="46">
        <v>2</v>
      </c>
      <c r="O1900" s="46">
        <v>1</v>
      </c>
      <c r="P1900" s="46">
        <v>0.1</v>
      </c>
      <c r="Q1900" s="46">
        <v>0</v>
      </c>
      <c r="R1900" s="52">
        <v>0</v>
      </c>
      <c r="S1900" s="46">
        <v>0</v>
      </c>
      <c r="T1900" s="46">
        <v>1</v>
      </c>
      <c r="U1900" s="46">
        <v>1</v>
      </c>
      <c r="V1900" s="46">
        <v>0</v>
      </c>
      <c r="W1900" s="46">
        <v>1.2</v>
      </c>
      <c r="X1900" s="46"/>
      <c r="Y1900" s="46">
        <v>0</v>
      </c>
      <c r="Z1900" s="46">
        <v>1</v>
      </c>
      <c r="AA1900" s="46">
        <v>0</v>
      </c>
      <c r="AB1900" s="46">
        <v>0</v>
      </c>
      <c r="AC1900" s="46">
        <v>0</v>
      </c>
      <c r="AD1900" s="46">
        <v>1</v>
      </c>
      <c r="AE1900" s="46">
        <v>0</v>
      </c>
      <c r="AF1900" s="46">
        <v>1</v>
      </c>
      <c r="AG1900" s="46">
        <v>3</v>
      </c>
      <c r="AH1900" s="52">
        <v>0</v>
      </c>
      <c r="AI1900" s="52">
        <v>1</v>
      </c>
      <c r="AJ1900" s="52">
        <v>0</v>
      </c>
      <c r="AK1900" s="52">
        <v>2</v>
      </c>
      <c r="AL1900" s="46">
        <v>0</v>
      </c>
      <c r="AM1900" s="46">
        <v>0</v>
      </c>
      <c r="AN1900" s="46">
        <v>0</v>
      </c>
      <c r="AO1900" s="46">
        <v>0.5</v>
      </c>
      <c r="AP1900" s="46">
        <v>600</v>
      </c>
      <c r="AQ1900" s="46">
        <v>0.5</v>
      </c>
      <c r="AR1900" s="46">
        <v>0</v>
      </c>
      <c r="AS1900" s="231" t="s">
        <v>2466</v>
      </c>
      <c r="AT1900" s="46">
        <v>97001005</v>
      </c>
      <c r="AU1900" s="46"/>
      <c r="AV1900" s="47" t="s">
        <v>153</v>
      </c>
      <c r="AW1900" s="46" t="s">
        <v>159</v>
      </c>
      <c r="AX1900" s="48">
        <v>10000001</v>
      </c>
      <c r="AY1900" s="48">
        <v>77003001</v>
      </c>
      <c r="AZ1900" s="47" t="s">
        <v>1976</v>
      </c>
      <c r="BA1900" s="46">
        <v>0</v>
      </c>
      <c r="BB1900" s="83">
        <v>0</v>
      </c>
      <c r="BC1900" s="83">
        <v>0</v>
      </c>
      <c r="BD1900" s="116" t="s">
        <v>2415</v>
      </c>
      <c r="BE1900" s="46">
        <v>0</v>
      </c>
      <c r="BF1900" s="46">
        <v>0</v>
      </c>
      <c r="BG1900" s="46">
        <v>0</v>
      </c>
      <c r="BH1900" s="46">
        <v>0</v>
      </c>
      <c r="BI1900" s="46">
        <v>0</v>
      </c>
      <c r="BJ1900" s="46">
        <v>0</v>
      </c>
      <c r="BK1900" s="91">
        <v>0</v>
      </c>
      <c r="BL1900" s="52">
        <v>0</v>
      </c>
      <c r="BM1900" s="52">
        <v>0</v>
      </c>
      <c r="BN1900" s="52">
        <v>0</v>
      </c>
      <c r="BO1900" s="52">
        <v>0</v>
      </c>
      <c r="BP1900" s="52">
        <v>0</v>
      </c>
      <c r="BQ1900" s="52">
        <v>1</v>
      </c>
      <c r="BR1900" s="52">
        <v>0</v>
      </c>
      <c r="BS1900" s="52"/>
      <c r="BT1900" s="52"/>
      <c r="BU1900" s="52"/>
      <c r="BV1900" s="52">
        <v>0</v>
      </c>
      <c r="BW1900" s="52">
        <v>0</v>
      </c>
      <c r="BX1900" s="52">
        <v>0</v>
      </c>
    </row>
    <row r="1901" spans="3:76" ht="19.5" customHeight="1">
      <c r="C1901" s="48">
        <v>77003003</v>
      </c>
      <c r="D1901" s="47" t="s">
        <v>2467</v>
      </c>
      <c r="E1901" s="46">
        <v>1</v>
      </c>
      <c r="F1901" s="20">
        <v>80000001</v>
      </c>
      <c r="G1901" s="46">
        <v>0</v>
      </c>
      <c r="H1901" s="46">
        <v>0</v>
      </c>
      <c r="I1901" s="48">
        <v>1</v>
      </c>
      <c r="J1901" s="48">
        <v>0</v>
      </c>
      <c r="K1901" s="48">
        <v>0</v>
      </c>
      <c r="L1901" s="46">
        <v>0</v>
      </c>
      <c r="M1901" s="46">
        <v>0</v>
      </c>
      <c r="N1901" s="46">
        <v>2</v>
      </c>
      <c r="O1901" s="46">
        <v>16</v>
      </c>
      <c r="P1901" s="46">
        <v>6</v>
      </c>
      <c r="Q1901" s="46">
        <v>0</v>
      </c>
      <c r="R1901" s="52">
        <v>0</v>
      </c>
      <c r="S1901" s="46">
        <v>0</v>
      </c>
      <c r="T1901" s="46">
        <v>1</v>
      </c>
      <c r="U1901" s="46">
        <v>1</v>
      </c>
      <c r="V1901" s="46">
        <v>0</v>
      </c>
      <c r="W1901" s="46">
        <v>0</v>
      </c>
      <c r="X1901" s="46"/>
      <c r="Y1901" s="46">
        <v>0</v>
      </c>
      <c r="Z1901" s="46">
        <v>0</v>
      </c>
      <c r="AA1901" s="46">
        <v>0</v>
      </c>
      <c r="AB1901" s="46">
        <v>0</v>
      </c>
      <c r="AC1901" s="46">
        <v>0</v>
      </c>
      <c r="AD1901" s="46">
        <v>1</v>
      </c>
      <c r="AE1901" s="46">
        <v>0</v>
      </c>
      <c r="AF1901" s="46">
        <v>2</v>
      </c>
      <c r="AG1901" s="46" t="s">
        <v>1974</v>
      </c>
      <c r="AH1901" s="52">
        <v>0</v>
      </c>
      <c r="AI1901" s="52">
        <v>2</v>
      </c>
      <c r="AJ1901" s="52">
        <v>0</v>
      </c>
      <c r="AK1901" s="52">
        <v>1.5</v>
      </c>
      <c r="AL1901" s="46">
        <v>0</v>
      </c>
      <c r="AM1901" s="46">
        <v>0</v>
      </c>
      <c r="AN1901" s="46">
        <v>0</v>
      </c>
      <c r="AO1901" s="46">
        <v>0.3</v>
      </c>
      <c r="AP1901" s="46">
        <v>300</v>
      </c>
      <c r="AQ1901" s="46">
        <v>0</v>
      </c>
      <c r="AR1901" s="46">
        <v>12</v>
      </c>
      <c r="AS1901" s="52">
        <v>0</v>
      </c>
      <c r="AT1901" s="180">
        <v>0</v>
      </c>
      <c r="AU1901" s="180"/>
      <c r="AV1901" s="47" t="s">
        <v>173</v>
      </c>
      <c r="AW1901" s="46" t="s">
        <v>161</v>
      </c>
      <c r="AX1901" s="48">
        <v>0</v>
      </c>
      <c r="AY1901" s="48">
        <v>0</v>
      </c>
      <c r="AZ1901" s="215" t="s">
        <v>431</v>
      </c>
      <c r="BA1901" s="46">
        <v>1</v>
      </c>
      <c r="BB1901" s="83">
        <v>0</v>
      </c>
      <c r="BC1901" s="83">
        <v>0</v>
      </c>
      <c r="BD1901" s="54" t="s">
        <v>2405</v>
      </c>
      <c r="BE1901" s="46">
        <v>0</v>
      </c>
      <c r="BF1901" s="46">
        <v>0</v>
      </c>
      <c r="BG1901" s="46">
        <v>0</v>
      </c>
      <c r="BH1901" s="46">
        <v>0</v>
      </c>
      <c r="BI1901" s="46">
        <v>0</v>
      </c>
      <c r="BJ1901" s="46">
        <v>0</v>
      </c>
      <c r="BK1901" s="91">
        <v>0</v>
      </c>
      <c r="BL1901" s="52">
        <v>0</v>
      </c>
      <c r="BM1901" s="52">
        <v>0</v>
      </c>
      <c r="BN1901" s="52">
        <v>0</v>
      </c>
      <c r="BO1901" s="52">
        <v>0</v>
      </c>
      <c r="BP1901" s="52">
        <v>0</v>
      </c>
      <c r="BQ1901" s="52">
        <v>1</v>
      </c>
      <c r="BR1901" s="52">
        <v>77003004</v>
      </c>
      <c r="BS1901" s="52"/>
      <c r="BT1901" s="52"/>
      <c r="BU1901" s="52"/>
      <c r="BV1901" s="52">
        <v>0</v>
      </c>
      <c r="BW1901" s="52">
        <v>0</v>
      </c>
      <c r="BX1901" s="52">
        <v>0</v>
      </c>
    </row>
    <row r="1902" spans="3:76" ht="20.100000000000001" customHeight="1">
      <c r="C1902" s="48">
        <v>77003004</v>
      </c>
      <c r="D1902" s="47" t="s">
        <v>2468</v>
      </c>
      <c r="E1902" s="91">
        <v>1</v>
      </c>
      <c r="F1902" s="20">
        <v>80000001</v>
      </c>
      <c r="G1902" s="48">
        <v>0</v>
      </c>
      <c r="H1902" s="48">
        <v>0</v>
      </c>
      <c r="I1902" s="48">
        <v>1</v>
      </c>
      <c r="J1902" s="48">
        <v>0</v>
      </c>
      <c r="K1902" s="48">
        <v>0</v>
      </c>
      <c r="L1902" s="46">
        <v>0</v>
      </c>
      <c r="M1902" s="46">
        <v>0</v>
      </c>
      <c r="N1902" s="46">
        <v>2</v>
      </c>
      <c r="O1902" s="46">
        <v>1</v>
      </c>
      <c r="P1902" s="46">
        <v>0.2</v>
      </c>
      <c r="Q1902" s="46">
        <v>0</v>
      </c>
      <c r="R1902" s="52">
        <v>0</v>
      </c>
      <c r="S1902" s="46">
        <v>0</v>
      </c>
      <c r="T1902" s="46">
        <v>1</v>
      </c>
      <c r="U1902" s="46">
        <v>2</v>
      </c>
      <c r="V1902" s="46">
        <v>0</v>
      </c>
      <c r="W1902" s="46">
        <v>0.8</v>
      </c>
      <c r="X1902" s="46"/>
      <c r="Y1902" s="46">
        <v>0</v>
      </c>
      <c r="Z1902" s="46">
        <v>0</v>
      </c>
      <c r="AA1902" s="46">
        <v>0</v>
      </c>
      <c r="AB1902" s="46">
        <v>0</v>
      </c>
      <c r="AC1902" s="46">
        <v>0</v>
      </c>
      <c r="AD1902" s="46">
        <v>0</v>
      </c>
      <c r="AE1902" s="46">
        <v>0</v>
      </c>
      <c r="AF1902" s="46">
        <v>1</v>
      </c>
      <c r="AG1902" s="46">
        <v>3</v>
      </c>
      <c r="AH1902" s="52">
        <v>0</v>
      </c>
      <c r="AI1902" s="52">
        <v>2</v>
      </c>
      <c r="AJ1902" s="52">
        <v>0</v>
      </c>
      <c r="AK1902" s="52">
        <v>1.5</v>
      </c>
      <c r="AL1902" s="46">
        <v>0</v>
      </c>
      <c r="AM1902" s="46">
        <v>0</v>
      </c>
      <c r="AN1902" s="46">
        <v>0</v>
      </c>
      <c r="AO1902" s="46">
        <v>0</v>
      </c>
      <c r="AP1902" s="46">
        <v>2000</v>
      </c>
      <c r="AQ1902" s="46">
        <v>0.3</v>
      </c>
      <c r="AR1902" s="46">
        <v>0</v>
      </c>
      <c r="AS1902" s="52">
        <v>0</v>
      </c>
      <c r="AT1902" s="246" t="s">
        <v>2424</v>
      </c>
      <c r="AU1902" s="180"/>
      <c r="AV1902" s="53" t="s">
        <v>153</v>
      </c>
      <c r="AW1902" s="46" t="s">
        <v>155</v>
      </c>
      <c r="AX1902" s="48">
        <v>10001007</v>
      </c>
      <c r="AY1902" s="48">
        <v>77003001</v>
      </c>
      <c r="AZ1902" s="47" t="s">
        <v>156</v>
      </c>
      <c r="BA1902" s="46">
        <v>0</v>
      </c>
      <c r="BB1902" s="83">
        <v>0</v>
      </c>
      <c r="BC1902" s="83">
        <v>0</v>
      </c>
      <c r="BD1902" s="54" t="s">
        <v>2238</v>
      </c>
      <c r="BE1902" s="46">
        <v>0</v>
      </c>
      <c r="BF1902" s="46">
        <v>0</v>
      </c>
      <c r="BG1902" s="46">
        <v>0</v>
      </c>
      <c r="BH1902" s="46">
        <v>0</v>
      </c>
      <c r="BI1902" s="46">
        <v>0</v>
      </c>
      <c r="BJ1902" s="46">
        <v>0</v>
      </c>
      <c r="BK1902" s="91">
        <v>0</v>
      </c>
      <c r="BL1902" s="52">
        <v>0</v>
      </c>
      <c r="BM1902" s="52">
        <v>0</v>
      </c>
      <c r="BN1902" s="52">
        <v>0</v>
      </c>
      <c r="BO1902" s="52">
        <v>0</v>
      </c>
      <c r="BP1902" s="52">
        <v>0</v>
      </c>
      <c r="BQ1902" s="52">
        <v>1</v>
      </c>
      <c r="BR1902" s="52">
        <v>77003005</v>
      </c>
      <c r="BS1902" s="52"/>
      <c r="BT1902" s="52"/>
      <c r="BU1902" s="52"/>
      <c r="BV1902" s="52">
        <v>0</v>
      </c>
      <c r="BW1902" s="52">
        <v>0</v>
      </c>
      <c r="BX1902" s="52">
        <v>0</v>
      </c>
    </row>
    <row r="1903" spans="3:76" ht="19.5" customHeight="1">
      <c r="C1903" s="48">
        <v>77003005</v>
      </c>
      <c r="D1903" s="47" t="s">
        <v>2128</v>
      </c>
      <c r="E1903" s="48">
        <v>1</v>
      </c>
      <c r="F1903" s="20">
        <v>80000001</v>
      </c>
      <c r="G1903" s="48">
        <v>0</v>
      </c>
      <c r="H1903" s="48">
        <v>0</v>
      </c>
      <c r="I1903" s="48">
        <v>1</v>
      </c>
      <c r="J1903" s="48">
        <v>0</v>
      </c>
      <c r="K1903" s="48">
        <v>0</v>
      </c>
      <c r="L1903" s="46">
        <v>0</v>
      </c>
      <c r="M1903" s="46">
        <v>0</v>
      </c>
      <c r="N1903" s="46">
        <v>2</v>
      </c>
      <c r="O1903" s="46">
        <v>16</v>
      </c>
      <c r="P1903" s="46">
        <v>5</v>
      </c>
      <c r="Q1903" s="46">
        <v>0</v>
      </c>
      <c r="R1903" s="52">
        <v>0</v>
      </c>
      <c r="S1903" s="46">
        <v>0</v>
      </c>
      <c r="T1903" s="46">
        <v>1</v>
      </c>
      <c r="U1903" s="46">
        <v>2</v>
      </c>
      <c r="V1903" s="46">
        <v>0</v>
      </c>
      <c r="W1903" s="46">
        <v>2</v>
      </c>
      <c r="X1903" s="46"/>
      <c r="Y1903" s="46">
        <v>0</v>
      </c>
      <c r="Z1903" s="46">
        <v>0</v>
      </c>
      <c r="AA1903" s="46">
        <v>0</v>
      </c>
      <c r="AB1903" s="46">
        <v>0</v>
      </c>
      <c r="AC1903" s="46">
        <v>0</v>
      </c>
      <c r="AD1903" s="46">
        <v>1</v>
      </c>
      <c r="AE1903" s="46">
        <v>0</v>
      </c>
      <c r="AF1903" s="46">
        <v>1</v>
      </c>
      <c r="AG1903" s="46">
        <v>2</v>
      </c>
      <c r="AH1903" s="52">
        <v>0</v>
      </c>
      <c r="AI1903" s="52">
        <v>2</v>
      </c>
      <c r="AJ1903" s="52">
        <v>0</v>
      </c>
      <c r="AK1903" s="52">
        <v>2</v>
      </c>
      <c r="AL1903" s="46">
        <v>0</v>
      </c>
      <c r="AM1903" s="46">
        <v>0</v>
      </c>
      <c r="AN1903" s="46">
        <v>0</v>
      </c>
      <c r="AO1903" s="46">
        <v>0.3</v>
      </c>
      <c r="AP1903" s="46">
        <v>5000</v>
      </c>
      <c r="AQ1903" s="46">
        <v>0.3</v>
      </c>
      <c r="AR1903" s="46">
        <v>15</v>
      </c>
      <c r="AS1903" s="181">
        <v>0</v>
      </c>
      <c r="AT1903" s="246" t="s">
        <v>2236</v>
      </c>
      <c r="AU1903" s="180"/>
      <c r="AV1903" s="47" t="s">
        <v>202</v>
      </c>
      <c r="AW1903" s="46" t="s">
        <v>159</v>
      </c>
      <c r="AX1903" s="48">
        <v>10000007</v>
      </c>
      <c r="AY1903" s="48">
        <v>77003002</v>
      </c>
      <c r="AZ1903" s="47" t="s">
        <v>181</v>
      </c>
      <c r="BA1903" s="46" t="s">
        <v>2458</v>
      </c>
      <c r="BB1903" s="83">
        <v>0</v>
      </c>
      <c r="BC1903" s="83">
        <v>1</v>
      </c>
      <c r="BD1903" s="54" t="s">
        <v>1991</v>
      </c>
      <c r="BE1903" s="46">
        <v>0</v>
      </c>
      <c r="BF1903" s="46">
        <v>0</v>
      </c>
      <c r="BG1903" s="46">
        <v>0</v>
      </c>
      <c r="BH1903" s="46">
        <v>0</v>
      </c>
      <c r="BI1903" s="46">
        <v>0</v>
      </c>
      <c r="BJ1903" s="46">
        <v>0</v>
      </c>
      <c r="BK1903" s="91">
        <v>0</v>
      </c>
      <c r="BL1903" s="52">
        <v>0</v>
      </c>
      <c r="BM1903" s="52">
        <v>0</v>
      </c>
      <c r="BN1903" s="52">
        <v>0</v>
      </c>
      <c r="BO1903" s="52">
        <v>0</v>
      </c>
      <c r="BP1903" s="52">
        <v>0</v>
      </c>
      <c r="BQ1903" s="52">
        <v>0</v>
      </c>
      <c r="BR1903" s="52">
        <v>0</v>
      </c>
      <c r="BS1903" s="52"/>
      <c r="BT1903" s="52"/>
      <c r="BU1903" s="52"/>
      <c r="BV1903" s="52">
        <v>0</v>
      </c>
      <c r="BW1903" s="52">
        <v>0</v>
      </c>
      <c r="BX1903" s="52">
        <v>0</v>
      </c>
    </row>
    <row r="1904" spans="3:76" ht="19.5" customHeight="1">
      <c r="C1904" s="48">
        <v>77003006</v>
      </c>
      <c r="D1904" s="47" t="s">
        <v>2469</v>
      </c>
      <c r="E1904" s="48">
        <v>1</v>
      </c>
      <c r="F1904" s="20">
        <v>80000001</v>
      </c>
      <c r="G1904" s="48">
        <v>0</v>
      </c>
      <c r="H1904" s="48">
        <v>0</v>
      </c>
      <c r="I1904" s="48">
        <v>1</v>
      </c>
      <c r="J1904" s="48">
        <v>0</v>
      </c>
      <c r="K1904" s="48">
        <v>0</v>
      </c>
      <c r="L1904" s="46">
        <v>0</v>
      </c>
      <c r="M1904" s="46">
        <v>0</v>
      </c>
      <c r="N1904" s="46">
        <v>2</v>
      </c>
      <c r="O1904" s="46">
        <v>16</v>
      </c>
      <c r="P1904" s="46">
        <v>5</v>
      </c>
      <c r="Q1904" s="46">
        <v>0</v>
      </c>
      <c r="R1904" s="52">
        <v>0</v>
      </c>
      <c r="S1904" s="46">
        <v>0</v>
      </c>
      <c r="T1904" s="46">
        <v>1</v>
      </c>
      <c r="U1904" s="46">
        <v>2</v>
      </c>
      <c r="V1904" s="46">
        <v>0</v>
      </c>
      <c r="W1904" s="46">
        <v>1.5</v>
      </c>
      <c r="X1904" s="46"/>
      <c r="Y1904" s="46">
        <v>0</v>
      </c>
      <c r="Z1904" s="46">
        <v>0</v>
      </c>
      <c r="AA1904" s="46">
        <v>0</v>
      </c>
      <c r="AB1904" s="46">
        <v>0</v>
      </c>
      <c r="AC1904" s="46">
        <v>0</v>
      </c>
      <c r="AD1904" s="46">
        <v>1</v>
      </c>
      <c r="AE1904" s="46">
        <v>0</v>
      </c>
      <c r="AF1904" s="46">
        <v>1</v>
      </c>
      <c r="AG1904" s="46">
        <v>2</v>
      </c>
      <c r="AH1904" s="52">
        <v>0</v>
      </c>
      <c r="AI1904" s="52">
        <v>2</v>
      </c>
      <c r="AJ1904" s="52">
        <v>0</v>
      </c>
      <c r="AK1904" s="52">
        <v>2</v>
      </c>
      <c r="AL1904" s="46">
        <v>0</v>
      </c>
      <c r="AM1904" s="46">
        <v>0</v>
      </c>
      <c r="AN1904" s="46">
        <v>0</v>
      </c>
      <c r="AO1904" s="46">
        <v>2</v>
      </c>
      <c r="AP1904" s="46">
        <v>5000</v>
      </c>
      <c r="AQ1904" s="46">
        <v>0</v>
      </c>
      <c r="AR1904" s="46">
        <v>15</v>
      </c>
      <c r="AS1904" s="181">
        <v>0</v>
      </c>
      <c r="AT1904" s="246" t="s">
        <v>2424</v>
      </c>
      <c r="AU1904" s="180"/>
      <c r="AV1904" s="47" t="s">
        <v>202</v>
      </c>
      <c r="AW1904" s="46" t="s">
        <v>159</v>
      </c>
      <c r="AX1904" s="48">
        <v>10000007</v>
      </c>
      <c r="AY1904" s="48">
        <v>77003003</v>
      </c>
      <c r="AZ1904" s="47" t="s">
        <v>181</v>
      </c>
      <c r="BA1904" s="46" t="s">
        <v>2470</v>
      </c>
      <c r="BB1904" s="83">
        <v>0</v>
      </c>
      <c r="BC1904" s="83">
        <v>1</v>
      </c>
      <c r="BD1904" s="54" t="s">
        <v>1991</v>
      </c>
      <c r="BE1904" s="46">
        <v>0</v>
      </c>
      <c r="BF1904" s="46">
        <v>0</v>
      </c>
      <c r="BG1904" s="46">
        <v>0</v>
      </c>
      <c r="BH1904" s="46">
        <v>0</v>
      </c>
      <c r="BI1904" s="46">
        <v>0</v>
      </c>
      <c r="BJ1904" s="46">
        <v>0</v>
      </c>
      <c r="BK1904" s="91">
        <v>0</v>
      </c>
      <c r="BL1904" s="52">
        <v>0</v>
      </c>
      <c r="BM1904" s="52">
        <v>0</v>
      </c>
      <c r="BN1904" s="52">
        <v>0</v>
      </c>
      <c r="BO1904" s="52">
        <v>0</v>
      </c>
      <c r="BP1904" s="52">
        <v>0</v>
      </c>
      <c r="BQ1904" s="52">
        <v>0</v>
      </c>
      <c r="BR1904" s="52">
        <v>0</v>
      </c>
      <c r="BS1904" s="52"/>
      <c r="BT1904" s="52"/>
      <c r="BU1904" s="52"/>
      <c r="BV1904" s="52">
        <v>0</v>
      </c>
      <c r="BW1904" s="52">
        <v>0</v>
      </c>
      <c r="BX1904" s="52">
        <v>0</v>
      </c>
    </row>
    <row r="1905" spans="3:76" ht="19.5" customHeight="1">
      <c r="C1905" s="48">
        <v>80000101</v>
      </c>
      <c r="D1905" s="47" t="s">
        <v>2471</v>
      </c>
      <c r="E1905" s="48">
        <v>1</v>
      </c>
      <c r="F1905" s="20">
        <v>80000001</v>
      </c>
      <c r="G1905" s="48">
        <v>0</v>
      </c>
      <c r="H1905" s="48">
        <v>0</v>
      </c>
      <c r="I1905" s="48">
        <v>1</v>
      </c>
      <c r="J1905" s="48">
        <v>0</v>
      </c>
      <c r="K1905" s="48">
        <v>0</v>
      </c>
      <c r="L1905" s="46">
        <v>0</v>
      </c>
      <c r="M1905" s="46">
        <v>0</v>
      </c>
      <c r="N1905" s="46">
        <v>1</v>
      </c>
      <c r="O1905" s="46">
        <v>0</v>
      </c>
      <c r="P1905" s="46">
        <v>0</v>
      </c>
      <c r="Q1905" s="46">
        <v>0</v>
      </c>
      <c r="R1905" s="52">
        <v>0</v>
      </c>
      <c r="S1905" s="46">
        <v>0</v>
      </c>
      <c r="T1905" s="46">
        <v>1</v>
      </c>
      <c r="U1905" s="46">
        <v>1</v>
      </c>
      <c r="V1905" s="46">
        <v>0</v>
      </c>
      <c r="W1905" s="46">
        <v>2</v>
      </c>
      <c r="X1905" s="46"/>
      <c r="Y1905" s="46">
        <v>750</v>
      </c>
      <c r="Z1905" s="46">
        <v>0</v>
      </c>
      <c r="AA1905" s="46">
        <v>0</v>
      </c>
      <c r="AB1905" s="46">
        <v>0</v>
      </c>
      <c r="AC1905" s="46">
        <v>0</v>
      </c>
      <c r="AD1905" s="46">
        <v>0</v>
      </c>
      <c r="AE1905" s="46">
        <v>7</v>
      </c>
      <c r="AF1905" s="46">
        <v>1</v>
      </c>
      <c r="AG1905" s="46">
        <v>2</v>
      </c>
      <c r="AH1905" s="52">
        <v>2</v>
      </c>
      <c r="AI1905" s="52">
        <v>2</v>
      </c>
      <c r="AJ1905" s="52">
        <v>0</v>
      </c>
      <c r="AK1905" s="52">
        <v>2</v>
      </c>
      <c r="AL1905" s="46">
        <v>0</v>
      </c>
      <c r="AM1905" s="46">
        <v>0</v>
      </c>
      <c r="AN1905" s="46">
        <v>0</v>
      </c>
      <c r="AO1905" s="46">
        <v>0.2</v>
      </c>
      <c r="AP1905" s="46">
        <v>2000</v>
      </c>
      <c r="AQ1905" s="46">
        <v>0.2</v>
      </c>
      <c r="AR1905" s="46">
        <v>5</v>
      </c>
      <c r="AS1905" s="181">
        <v>0</v>
      </c>
      <c r="AT1905" s="180">
        <v>0</v>
      </c>
      <c r="AU1905" s="180"/>
      <c r="AV1905" s="47" t="s">
        <v>173</v>
      </c>
      <c r="AW1905" s="46" t="s">
        <v>159</v>
      </c>
      <c r="AX1905" s="48">
        <v>10000001</v>
      </c>
      <c r="AY1905" s="48">
        <v>10000001</v>
      </c>
      <c r="AZ1905" s="47" t="s">
        <v>2472</v>
      </c>
      <c r="BA1905" s="46" t="s">
        <v>2473</v>
      </c>
      <c r="BB1905" s="83">
        <v>0</v>
      </c>
      <c r="BC1905" s="83">
        <v>0</v>
      </c>
      <c r="BD1905" s="54" t="s">
        <v>2474</v>
      </c>
      <c r="BE1905" s="46">
        <v>0</v>
      </c>
      <c r="BF1905" s="46">
        <v>0</v>
      </c>
      <c r="BG1905" s="46">
        <v>0</v>
      </c>
      <c r="BH1905" s="46">
        <v>0</v>
      </c>
      <c r="BI1905" s="46">
        <v>0</v>
      </c>
      <c r="BJ1905" s="46">
        <v>0</v>
      </c>
      <c r="BK1905" s="91">
        <v>0</v>
      </c>
      <c r="BL1905" s="52">
        <v>0</v>
      </c>
      <c r="BM1905" s="52">
        <v>0</v>
      </c>
      <c r="BN1905" s="52">
        <v>0</v>
      </c>
      <c r="BO1905" s="52">
        <v>0</v>
      </c>
      <c r="BP1905" s="52">
        <v>0</v>
      </c>
      <c r="BQ1905" s="52">
        <v>0</v>
      </c>
      <c r="BR1905" s="52">
        <v>0</v>
      </c>
      <c r="BS1905" s="52"/>
      <c r="BT1905" s="52"/>
      <c r="BU1905" s="52"/>
      <c r="BV1905" s="52">
        <v>0</v>
      </c>
      <c r="BW1905" s="52">
        <v>0</v>
      </c>
      <c r="BX1905" s="52">
        <v>0</v>
      </c>
    </row>
    <row r="1906" spans="3:76" ht="19.5" customHeight="1">
      <c r="C1906" s="48">
        <v>80000201</v>
      </c>
      <c r="D1906" s="47" t="s">
        <v>2475</v>
      </c>
      <c r="E1906" s="48">
        <v>1</v>
      </c>
      <c r="F1906" s="20">
        <v>80000001</v>
      </c>
      <c r="G1906" s="48">
        <v>0</v>
      </c>
      <c r="H1906" s="48">
        <v>0</v>
      </c>
      <c r="I1906" s="48">
        <v>5</v>
      </c>
      <c r="J1906" s="48">
        <v>0</v>
      </c>
      <c r="K1906" s="48">
        <v>0</v>
      </c>
      <c r="L1906" s="46">
        <v>0</v>
      </c>
      <c r="M1906" s="46">
        <v>0</v>
      </c>
      <c r="N1906" s="46">
        <v>1</v>
      </c>
      <c r="O1906" s="46">
        <v>0</v>
      </c>
      <c r="P1906" s="46">
        <v>0</v>
      </c>
      <c r="Q1906" s="46">
        <v>0</v>
      </c>
      <c r="R1906" s="52">
        <v>0</v>
      </c>
      <c r="S1906" s="46">
        <v>0</v>
      </c>
      <c r="T1906" s="46">
        <v>1</v>
      </c>
      <c r="U1906" s="46">
        <v>1</v>
      </c>
      <c r="V1906" s="46">
        <v>0</v>
      </c>
      <c r="W1906" s="46">
        <v>2</v>
      </c>
      <c r="X1906" s="46"/>
      <c r="Y1906" s="46">
        <v>750</v>
      </c>
      <c r="Z1906" s="46">
        <v>0</v>
      </c>
      <c r="AA1906" s="46">
        <v>0</v>
      </c>
      <c r="AB1906" s="46">
        <v>0</v>
      </c>
      <c r="AC1906" s="46">
        <v>0</v>
      </c>
      <c r="AD1906" s="46">
        <v>0</v>
      </c>
      <c r="AE1906" s="46">
        <v>12</v>
      </c>
      <c r="AF1906" s="46">
        <v>1</v>
      </c>
      <c r="AG1906" s="46">
        <v>2</v>
      </c>
      <c r="AH1906" s="52">
        <v>2</v>
      </c>
      <c r="AI1906" s="52">
        <v>2</v>
      </c>
      <c r="AJ1906" s="52">
        <v>0</v>
      </c>
      <c r="AK1906" s="52">
        <v>3</v>
      </c>
      <c r="AL1906" s="46">
        <v>0</v>
      </c>
      <c r="AM1906" s="46">
        <v>0</v>
      </c>
      <c r="AN1906" s="46">
        <v>0</v>
      </c>
      <c r="AO1906" s="46">
        <v>0.2</v>
      </c>
      <c r="AP1906" s="46">
        <v>6000</v>
      </c>
      <c r="AQ1906" s="46">
        <v>0.2</v>
      </c>
      <c r="AR1906" s="46">
        <v>8</v>
      </c>
      <c r="AS1906" s="181">
        <v>0</v>
      </c>
      <c r="AT1906" s="180">
        <v>0</v>
      </c>
      <c r="AU1906" s="180"/>
      <c r="AV1906" s="47" t="s">
        <v>173</v>
      </c>
      <c r="AW1906" s="46" t="s">
        <v>155</v>
      </c>
      <c r="AX1906" s="48">
        <v>10000001</v>
      </c>
      <c r="AY1906" s="48">
        <v>10000001</v>
      </c>
      <c r="AZ1906" s="47" t="s">
        <v>2476</v>
      </c>
      <c r="BA1906" s="46" t="s">
        <v>2477</v>
      </c>
      <c r="BB1906" s="83">
        <v>0</v>
      </c>
      <c r="BC1906" s="83">
        <v>0</v>
      </c>
      <c r="BD1906" s="54" t="s">
        <v>2478</v>
      </c>
      <c r="BE1906" s="46">
        <v>0</v>
      </c>
      <c r="BF1906" s="46">
        <v>0</v>
      </c>
      <c r="BG1906" s="46">
        <v>0</v>
      </c>
      <c r="BH1906" s="46">
        <v>0</v>
      </c>
      <c r="BI1906" s="46">
        <v>0</v>
      </c>
      <c r="BJ1906" s="46">
        <v>0</v>
      </c>
      <c r="BK1906" s="91">
        <v>0</v>
      </c>
      <c r="BL1906" s="52">
        <v>0</v>
      </c>
      <c r="BM1906" s="52">
        <v>0</v>
      </c>
      <c r="BN1906" s="52">
        <v>1</v>
      </c>
      <c r="BO1906" s="52">
        <v>1</v>
      </c>
      <c r="BP1906" s="52">
        <v>0</v>
      </c>
      <c r="BQ1906" s="52">
        <v>0</v>
      </c>
      <c r="BR1906" s="52">
        <v>0</v>
      </c>
      <c r="BS1906" s="52"/>
      <c r="BT1906" s="52"/>
      <c r="BU1906" s="52"/>
      <c r="BV1906" s="52">
        <v>1</v>
      </c>
      <c r="BW1906" s="52">
        <v>1</v>
      </c>
      <c r="BX1906" s="52">
        <v>1</v>
      </c>
    </row>
    <row r="1907" spans="3:76" ht="19.5" customHeight="1">
      <c r="C1907" s="48">
        <v>80000202</v>
      </c>
      <c r="D1907" s="13" t="s">
        <v>2479</v>
      </c>
      <c r="E1907" s="12">
        <v>1</v>
      </c>
      <c r="F1907" s="12">
        <v>2901040</v>
      </c>
      <c r="G1907" s="12">
        <v>0</v>
      </c>
      <c r="H1907" s="12">
        <v>0</v>
      </c>
      <c r="I1907" s="12">
        <v>1</v>
      </c>
      <c r="J1907" s="12">
        <v>0</v>
      </c>
      <c r="K1907" s="12">
        <v>0</v>
      </c>
      <c r="L1907" s="12">
        <v>0</v>
      </c>
      <c r="M1907" s="12">
        <v>0</v>
      </c>
      <c r="N1907" s="12">
        <v>1</v>
      </c>
      <c r="O1907" s="12">
        <v>0</v>
      </c>
      <c r="P1907" s="12">
        <v>0</v>
      </c>
      <c r="Q1907" s="12">
        <v>0</v>
      </c>
      <c r="R1907" s="20">
        <v>0</v>
      </c>
      <c r="S1907" s="12">
        <v>0</v>
      </c>
      <c r="T1907" s="12">
        <v>1</v>
      </c>
      <c r="U1907" s="12">
        <v>2</v>
      </c>
      <c r="V1907" s="12">
        <v>0</v>
      </c>
      <c r="W1907" s="12">
        <v>0</v>
      </c>
      <c r="X1907" s="14"/>
      <c r="Y1907" s="14">
        <v>0</v>
      </c>
      <c r="Z1907" s="12">
        <v>0</v>
      </c>
      <c r="AA1907" s="12">
        <v>0</v>
      </c>
      <c r="AB1907" s="12">
        <v>0</v>
      </c>
      <c r="AC1907" s="12">
        <v>0</v>
      </c>
      <c r="AD1907" s="12">
        <v>0</v>
      </c>
      <c r="AE1907" s="12">
        <v>0</v>
      </c>
      <c r="AF1907" s="12">
        <v>0</v>
      </c>
      <c r="AG1907" s="12">
        <v>0</v>
      </c>
      <c r="AH1907" s="20">
        <v>7</v>
      </c>
      <c r="AI1907" s="20">
        <v>0</v>
      </c>
      <c r="AJ1907" s="20">
        <v>0</v>
      </c>
      <c r="AK1907" s="20">
        <v>6</v>
      </c>
      <c r="AL1907" s="12">
        <v>0</v>
      </c>
      <c r="AM1907" s="12">
        <v>0</v>
      </c>
      <c r="AN1907" s="32">
        <v>0</v>
      </c>
      <c r="AO1907" s="12">
        <v>0.5</v>
      </c>
      <c r="AP1907" s="12">
        <v>1000</v>
      </c>
      <c r="AQ1907" s="12">
        <v>0</v>
      </c>
      <c r="AR1907" s="12">
        <v>0</v>
      </c>
      <c r="AS1907" s="20">
        <v>0</v>
      </c>
      <c r="AT1907" s="12">
        <v>0</v>
      </c>
      <c r="AU1907" s="12"/>
      <c r="AV1907" s="13" t="s">
        <v>173</v>
      </c>
      <c r="AW1907" s="12" t="s">
        <v>174</v>
      </c>
      <c r="AX1907" s="14">
        <v>0</v>
      </c>
      <c r="AY1907" s="14">
        <v>80000202</v>
      </c>
      <c r="AZ1907" s="13" t="s">
        <v>156</v>
      </c>
      <c r="BA1907" s="12">
        <v>0</v>
      </c>
      <c r="BB1907" s="23">
        <v>0</v>
      </c>
      <c r="BC1907" s="23">
        <v>0</v>
      </c>
      <c r="BD1907" s="34" t="s">
        <v>487</v>
      </c>
      <c r="BE1907" s="12">
        <v>0</v>
      </c>
      <c r="BF1907" s="12">
        <v>0</v>
      </c>
      <c r="BG1907" s="12">
        <v>0</v>
      </c>
      <c r="BH1907" s="12">
        <v>0</v>
      </c>
      <c r="BI1907" s="12">
        <v>0</v>
      </c>
      <c r="BJ1907" s="12">
        <v>0</v>
      </c>
      <c r="BK1907" s="12">
        <v>0</v>
      </c>
      <c r="BL1907" s="20">
        <v>0</v>
      </c>
      <c r="BM1907" s="20">
        <v>0</v>
      </c>
      <c r="BN1907" s="20">
        <v>0</v>
      </c>
      <c r="BO1907" s="20">
        <v>0</v>
      </c>
      <c r="BP1907" s="20">
        <v>0</v>
      </c>
      <c r="BQ1907" s="20">
        <v>0</v>
      </c>
      <c r="BR1907" s="20">
        <v>0</v>
      </c>
      <c r="BS1907" s="20"/>
      <c r="BT1907" s="20"/>
      <c r="BU1907" s="20"/>
      <c r="BV1907" s="20">
        <v>0</v>
      </c>
      <c r="BW1907" s="20">
        <v>0</v>
      </c>
      <c r="BX1907" s="20">
        <v>0</v>
      </c>
    </row>
  </sheetData>
  <autoFilter ref="AZ1:AZ190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2025-04-28T14:53:24Z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